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uild\SVN_NEW\SVN_NEWNEW\SVN\Assets\06.Table\"/>
    </mc:Choice>
  </mc:AlternateContent>
  <xr:revisionPtr revIDLastSave="0" documentId="13_ncr:1_{511B2052-C4EA-47AB-9210-9843B3BC0CEC}" xr6:coauthVersionLast="47" xr6:coauthVersionMax="47" xr10:uidLastSave="{00000000-0000-0000-0000-000000000000}"/>
  <bookViews>
    <workbookView xWindow="555" yWindow="1440" windowWidth="28800" windowHeight="15435" xr2:uid="{CBB89704-E8C9-4645-84CD-F80943CBDC5E}"/>
  </bookViews>
  <sheets>
    <sheet name="Dosul" sheetId="2" r:id="rId1"/>
    <sheet name="balance" sheetId="1" r:id="rId2"/>
    <sheet name="DosulDama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2" i="2" l="1"/>
  <c r="C202" i="2"/>
  <c r="D202" i="2"/>
  <c r="E202" i="2"/>
  <c r="B203" i="2"/>
  <c r="C203" i="2"/>
  <c r="D203" i="2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E203" i="2"/>
  <c r="F203" i="2"/>
  <c r="F213" i="2" s="1"/>
  <c r="F223" i="2" s="1"/>
  <c r="F233" i="2" s="1"/>
  <c r="F243" i="2" s="1"/>
  <c r="B204" i="2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C204" i="2"/>
  <c r="E204" i="2"/>
  <c r="F204" i="2"/>
  <c r="C205" i="2"/>
  <c r="E205" i="2"/>
  <c r="F205" i="2"/>
  <c r="C206" i="2"/>
  <c r="E206" i="2"/>
  <c r="F206" i="2"/>
  <c r="C207" i="2"/>
  <c r="E207" i="2"/>
  <c r="C208" i="2"/>
  <c r="E208" i="2"/>
  <c r="F208" i="2"/>
  <c r="F218" i="2" s="1"/>
  <c r="F228" i="2" s="1"/>
  <c r="F238" i="2" s="1"/>
  <c r="F248" i="2" s="1"/>
  <c r="C209" i="2"/>
  <c r="E209" i="2"/>
  <c r="F209" i="2"/>
  <c r="C210" i="2"/>
  <c r="E210" i="2"/>
  <c r="F210" i="2"/>
  <c r="C211" i="2"/>
  <c r="E211" i="2"/>
  <c r="F211" i="2"/>
  <c r="C212" i="2"/>
  <c r="E212" i="2"/>
  <c r="F212" i="2"/>
  <c r="F222" i="2" s="1"/>
  <c r="F232" i="2" s="1"/>
  <c r="F242" i="2" s="1"/>
  <c r="F252" i="2" s="1"/>
  <c r="C213" i="2"/>
  <c r="E213" i="2"/>
  <c r="C214" i="2"/>
  <c r="E214" i="2"/>
  <c r="F214" i="2"/>
  <c r="C215" i="2"/>
  <c r="E215" i="2"/>
  <c r="F215" i="2"/>
  <c r="F225" i="2" s="1"/>
  <c r="F235" i="2" s="1"/>
  <c r="F245" i="2" s="1"/>
  <c r="C216" i="2"/>
  <c r="E216" i="2"/>
  <c r="F216" i="2"/>
  <c r="C217" i="2"/>
  <c r="E217" i="2"/>
  <c r="F217" i="2"/>
  <c r="C218" i="2"/>
  <c r="E218" i="2"/>
  <c r="C219" i="2"/>
  <c r="E219" i="2"/>
  <c r="F219" i="2"/>
  <c r="C220" i="2"/>
  <c r="E220" i="2"/>
  <c r="F220" i="2"/>
  <c r="F230" i="2" s="1"/>
  <c r="F240" i="2" s="1"/>
  <c r="F250" i="2" s="1"/>
  <c r="C221" i="2"/>
  <c r="E221" i="2"/>
  <c r="F221" i="2"/>
  <c r="C222" i="2"/>
  <c r="E222" i="2"/>
  <c r="C223" i="2"/>
  <c r="E223" i="2"/>
  <c r="C224" i="2"/>
  <c r="E224" i="2"/>
  <c r="F224" i="2"/>
  <c r="C225" i="2"/>
  <c r="E225" i="2"/>
  <c r="C226" i="2"/>
  <c r="E226" i="2"/>
  <c r="F226" i="2"/>
  <c r="C227" i="2"/>
  <c r="E227" i="2"/>
  <c r="F227" i="2"/>
  <c r="F237" i="2" s="1"/>
  <c r="F247" i="2" s="1"/>
  <c r="C228" i="2"/>
  <c r="E228" i="2"/>
  <c r="C229" i="2"/>
  <c r="E229" i="2"/>
  <c r="F229" i="2"/>
  <c r="C230" i="2"/>
  <c r="E230" i="2"/>
  <c r="C231" i="2"/>
  <c r="E231" i="2"/>
  <c r="F231" i="2"/>
  <c r="C232" i="2"/>
  <c r="E232" i="2"/>
  <c r="C233" i="2"/>
  <c r="E233" i="2"/>
  <c r="C234" i="2"/>
  <c r="E234" i="2"/>
  <c r="F234" i="2"/>
  <c r="C235" i="2"/>
  <c r="E235" i="2"/>
  <c r="C236" i="2"/>
  <c r="E236" i="2"/>
  <c r="F236" i="2"/>
  <c r="C237" i="2"/>
  <c r="E237" i="2"/>
  <c r="C238" i="2"/>
  <c r="E238" i="2"/>
  <c r="C239" i="2"/>
  <c r="E239" i="2"/>
  <c r="F239" i="2"/>
  <c r="F249" i="2" s="1"/>
  <c r="C240" i="2"/>
  <c r="E240" i="2"/>
  <c r="C241" i="2"/>
  <c r="E241" i="2"/>
  <c r="F241" i="2"/>
  <c r="C242" i="2"/>
  <c r="E242" i="2"/>
  <c r="C243" i="2"/>
  <c r="E243" i="2"/>
  <c r="C244" i="2"/>
  <c r="E244" i="2"/>
  <c r="F244" i="2"/>
  <c r="C245" i="2"/>
  <c r="E245" i="2"/>
  <c r="C246" i="2"/>
  <c r="E246" i="2"/>
  <c r="F246" i="2"/>
  <c r="C247" i="2"/>
  <c r="E247" i="2"/>
  <c r="C248" i="2"/>
  <c r="E248" i="2"/>
  <c r="C249" i="2"/>
  <c r="E249" i="2"/>
  <c r="C250" i="2"/>
  <c r="E250" i="2"/>
  <c r="C251" i="2"/>
  <c r="E251" i="2"/>
  <c r="F251" i="2"/>
  <c r="C252" i="2"/>
  <c r="E252" i="2"/>
  <c r="M205" i="1"/>
  <c r="P205" i="1" s="1"/>
  <c r="O205" i="1"/>
  <c r="C152" i="2"/>
  <c r="E152" i="2"/>
  <c r="C153" i="2"/>
  <c r="E153" i="2"/>
  <c r="C154" i="2"/>
  <c r="E154" i="2"/>
  <c r="C155" i="2"/>
  <c r="E155" i="2"/>
  <c r="C156" i="2"/>
  <c r="E156" i="2"/>
  <c r="C157" i="2"/>
  <c r="E157" i="2"/>
  <c r="C158" i="2"/>
  <c r="E158" i="2"/>
  <c r="C159" i="2"/>
  <c r="E159" i="2"/>
  <c r="C160" i="2"/>
  <c r="E160" i="2"/>
  <c r="C161" i="2"/>
  <c r="E161" i="2"/>
  <c r="C162" i="2"/>
  <c r="E162" i="2"/>
  <c r="C163" i="2"/>
  <c r="E163" i="2"/>
  <c r="C164" i="2"/>
  <c r="E164" i="2"/>
  <c r="C165" i="2"/>
  <c r="E165" i="2"/>
  <c r="C166" i="2"/>
  <c r="E166" i="2"/>
  <c r="C167" i="2"/>
  <c r="E167" i="2"/>
  <c r="C168" i="2"/>
  <c r="E168" i="2"/>
  <c r="C169" i="2"/>
  <c r="E169" i="2"/>
  <c r="C170" i="2"/>
  <c r="E170" i="2"/>
  <c r="C171" i="2"/>
  <c r="E171" i="2"/>
  <c r="C172" i="2"/>
  <c r="E172" i="2"/>
  <c r="C173" i="2"/>
  <c r="E173" i="2"/>
  <c r="C174" i="2"/>
  <c r="E174" i="2"/>
  <c r="C175" i="2"/>
  <c r="E175" i="2"/>
  <c r="C176" i="2"/>
  <c r="E176" i="2"/>
  <c r="C177" i="2"/>
  <c r="E177" i="2"/>
  <c r="C178" i="2"/>
  <c r="E178" i="2"/>
  <c r="C179" i="2"/>
  <c r="E179" i="2"/>
  <c r="C180" i="2"/>
  <c r="E180" i="2"/>
  <c r="C181" i="2"/>
  <c r="E181" i="2"/>
  <c r="C182" i="2"/>
  <c r="E182" i="2"/>
  <c r="C183" i="2"/>
  <c r="E183" i="2"/>
  <c r="C184" i="2"/>
  <c r="E184" i="2"/>
  <c r="C185" i="2"/>
  <c r="E185" i="2"/>
  <c r="C186" i="2"/>
  <c r="E186" i="2"/>
  <c r="C187" i="2"/>
  <c r="E187" i="2"/>
  <c r="C188" i="2"/>
  <c r="E188" i="2"/>
  <c r="C189" i="2"/>
  <c r="E189" i="2"/>
  <c r="C190" i="2"/>
  <c r="E190" i="2"/>
  <c r="C191" i="2"/>
  <c r="E191" i="2"/>
  <c r="C192" i="2"/>
  <c r="E192" i="2"/>
  <c r="C193" i="2"/>
  <c r="E193" i="2"/>
  <c r="C194" i="2"/>
  <c r="E194" i="2"/>
  <c r="C195" i="2"/>
  <c r="E195" i="2"/>
  <c r="C196" i="2"/>
  <c r="E196" i="2"/>
  <c r="C197" i="2"/>
  <c r="E197" i="2"/>
  <c r="C198" i="2"/>
  <c r="E198" i="2"/>
  <c r="C199" i="2"/>
  <c r="E199" i="2"/>
  <c r="C200" i="2"/>
  <c r="E200" i="2"/>
  <c r="C201" i="2"/>
  <c r="E201" i="2"/>
  <c r="M155" i="1"/>
  <c r="O155" i="1"/>
  <c r="U155" i="1" s="1"/>
  <c r="P155" i="1"/>
  <c r="T155" i="1"/>
  <c r="W155" i="1"/>
  <c r="X155" i="1"/>
  <c r="M156" i="1"/>
  <c r="O156" i="1" s="1"/>
  <c r="Q205" i="1" l="1"/>
  <c r="R205" i="1" s="1"/>
  <c r="M206" i="1"/>
  <c r="U156" i="1"/>
  <c r="X156" i="1"/>
  <c r="T156" i="1"/>
  <c r="W156" i="1"/>
  <c r="O157" i="1"/>
  <c r="M157" i="1"/>
  <c r="P156" i="1"/>
  <c r="Q156" i="1" s="1"/>
  <c r="R156" i="1" s="1"/>
  <c r="Q155" i="1"/>
  <c r="R155" i="1" s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B30" i="1"/>
  <c r="B31" i="1" s="1"/>
  <c r="B29" i="1"/>
  <c r="F13" i="2"/>
  <c r="F23" i="2" s="1"/>
  <c r="F33" i="2" s="1"/>
  <c r="F43" i="2" s="1"/>
  <c r="F53" i="2" s="1"/>
  <c r="F63" i="2" s="1"/>
  <c r="F73" i="2" s="1"/>
  <c r="F83" i="2" s="1"/>
  <c r="F93" i="2" s="1"/>
  <c r="F103" i="2" s="1"/>
  <c r="F113" i="2" s="1"/>
  <c r="F123" i="2" s="1"/>
  <c r="F133" i="2" s="1"/>
  <c r="F143" i="2" s="1"/>
  <c r="F153" i="2" s="1"/>
  <c r="F163" i="2" s="1"/>
  <c r="F173" i="2" s="1"/>
  <c r="F183" i="2" s="1"/>
  <c r="F193" i="2" s="1"/>
  <c r="F14" i="2"/>
  <c r="F24" i="2" s="1"/>
  <c r="F34" i="2" s="1"/>
  <c r="F44" i="2" s="1"/>
  <c r="F54" i="2" s="1"/>
  <c r="F64" i="2" s="1"/>
  <c r="F74" i="2" s="1"/>
  <c r="F84" i="2" s="1"/>
  <c r="F94" i="2" s="1"/>
  <c r="F104" i="2" s="1"/>
  <c r="F114" i="2" s="1"/>
  <c r="F124" i="2" s="1"/>
  <c r="F134" i="2" s="1"/>
  <c r="F144" i="2" s="1"/>
  <c r="F154" i="2" s="1"/>
  <c r="F164" i="2" s="1"/>
  <c r="F174" i="2" s="1"/>
  <c r="F184" i="2" s="1"/>
  <c r="F194" i="2" s="1"/>
  <c r="F15" i="2"/>
  <c r="F25" i="2" s="1"/>
  <c r="F35" i="2" s="1"/>
  <c r="F45" i="2" s="1"/>
  <c r="F55" i="2" s="1"/>
  <c r="F65" i="2" s="1"/>
  <c r="F75" i="2" s="1"/>
  <c r="F85" i="2" s="1"/>
  <c r="F95" i="2" s="1"/>
  <c r="F105" i="2" s="1"/>
  <c r="F115" i="2" s="1"/>
  <c r="F125" i="2" s="1"/>
  <c r="F135" i="2" s="1"/>
  <c r="F145" i="2" s="1"/>
  <c r="F155" i="2" s="1"/>
  <c r="F165" i="2" s="1"/>
  <c r="F175" i="2" s="1"/>
  <c r="F185" i="2" s="1"/>
  <c r="F195" i="2" s="1"/>
  <c r="F16" i="2"/>
  <c r="F26" i="2" s="1"/>
  <c r="F36" i="2" s="1"/>
  <c r="F46" i="2" s="1"/>
  <c r="F56" i="2" s="1"/>
  <c r="F66" i="2" s="1"/>
  <c r="F76" i="2" s="1"/>
  <c r="F86" i="2" s="1"/>
  <c r="F96" i="2" s="1"/>
  <c r="F106" i="2" s="1"/>
  <c r="F116" i="2" s="1"/>
  <c r="F126" i="2" s="1"/>
  <c r="F136" i="2" s="1"/>
  <c r="F146" i="2" s="1"/>
  <c r="F156" i="2" s="1"/>
  <c r="F166" i="2" s="1"/>
  <c r="F176" i="2" s="1"/>
  <c r="F186" i="2" s="1"/>
  <c r="F196" i="2" s="1"/>
  <c r="F17" i="2"/>
  <c r="F27" i="2" s="1"/>
  <c r="F37" i="2" s="1"/>
  <c r="F47" i="2" s="1"/>
  <c r="F57" i="2" s="1"/>
  <c r="F67" i="2" s="1"/>
  <c r="F77" i="2" s="1"/>
  <c r="F87" i="2" s="1"/>
  <c r="F97" i="2" s="1"/>
  <c r="F107" i="2" s="1"/>
  <c r="F117" i="2" s="1"/>
  <c r="F127" i="2" s="1"/>
  <c r="F137" i="2" s="1"/>
  <c r="F147" i="2" s="1"/>
  <c r="F167" i="2" s="1"/>
  <c r="F177" i="2" s="1"/>
  <c r="F187" i="2" s="1"/>
  <c r="F197" i="2" s="1"/>
  <c r="F18" i="2"/>
  <c r="F28" i="2" s="1"/>
  <c r="F38" i="2" s="1"/>
  <c r="F48" i="2" s="1"/>
  <c r="F58" i="2" s="1"/>
  <c r="F68" i="2" s="1"/>
  <c r="F78" i="2" s="1"/>
  <c r="F88" i="2" s="1"/>
  <c r="F98" i="2" s="1"/>
  <c r="F108" i="2" s="1"/>
  <c r="F118" i="2" s="1"/>
  <c r="F128" i="2" s="1"/>
  <c r="F138" i="2" s="1"/>
  <c r="F148" i="2" s="1"/>
  <c r="F158" i="2" s="1"/>
  <c r="F168" i="2" s="1"/>
  <c r="F178" i="2" s="1"/>
  <c r="F188" i="2" s="1"/>
  <c r="F198" i="2" s="1"/>
  <c r="F19" i="2"/>
  <c r="F29" i="2" s="1"/>
  <c r="F39" i="2" s="1"/>
  <c r="F49" i="2" s="1"/>
  <c r="F59" i="2" s="1"/>
  <c r="F69" i="2" s="1"/>
  <c r="F79" i="2" s="1"/>
  <c r="F89" i="2" s="1"/>
  <c r="F99" i="2" s="1"/>
  <c r="F109" i="2" s="1"/>
  <c r="F119" i="2" s="1"/>
  <c r="F129" i="2" s="1"/>
  <c r="F139" i="2" s="1"/>
  <c r="F149" i="2" s="1"/>
  <c r="F159" i="2" s="1"/>
  <c r="F169" i="2" s="1"/>
  <c r="F179" i="2" s="1"/>
  <c r="F189" i="2" s="1"/>
  <c r="F199" i="2" s="1"/>
  <c r="F20" i="2"/>
  <c r="F30" i="2" s="1"/>
  <c r="F40" i="2" s="1"/>
  <c r="F50" i="2" s="1"/>
  <c r="F60" i="2" s="1"/>
  <c r="F70" i="2" s="1"/>
  <c r="F80" i="2" s="1"/>
  <c r="F90" i="2" s="1"/>
  <c r="F100" i="2" s="1"/>
  <c r="F110" i="2" s="1"/>
  <c r="F120" i="2" s="1"/>
  <c r="F130" i="2" s="1"/>
  <c r="F140" i="2" s="1"/>
  <c r="F150" i="2" s="1"/>
  <c r="F160" i="2" s="1"/>
  <c r="F170" i="2" s="1"/>
  <c r="F180" i="2" s="1"/>
  <c r="F190" i="2" s="1"/>
  <c r="F200" i="2" s="1"/>
  <c r="F21" i="2"/>
  <c r="F31" i="2" s="1"/>
  <c r="F41" i="2" s="1"/>
  <c r="F51" i="2" s="1"/>
  <c r="F61" i="2" s="1"/>
  <c r="F71" i="2" s="1"/>
  <c r="F81" i="2" s="1"/>
  <c r="F91" i="2" s="1"/>
  <c r="F101" i="2" s="1"/>
  <c r="F111" i="2" s="1"/>
  <c r="F121" i="2" s="1"/>
  <c r="F131" i="2" s="1"/>
  <c r="F141" i="2" s="1"/>
  <c r="F151" i="2" s="1"/>
  <c r="F161" i="2" s="1"/>
  <c r="F171" i="2" s="1"/>
  <c r="F181" i="2" s="1"/>
  <c r="F191" i="2" s="1"/>
  <c r="F201" i="2" s="1"/>
  <c r="F12" i="2"/>
  <c r="F22" i="2" s="1"/>
  <c r="F32" i="2" s="1"/>
  <c r="F42" i="2" s="1"/>
  <c r="F52" i="2" s="1"/>
  <c r="F62" i="2" s="1"/>
  <c r="F72" i="2" s="1"/>
  <c r="F82" i="2" s="1"/>
  <c r="F92" i="2" s="1"/>
  <c r="F102" i="2" s="1"/>
  <c r="F112" i="2" s="1"/>
  <c r="F122" i="2" s="1"/>
  <c r="F132" i="2" s="1"/>
  <c r="F142" i="2" s="1"/>
  <c r="F162" i="2" s="1"/>
  <c r="F172" i="2" s="1"/>
  <c r="F182" i="2" s="1"/>
  <c r="F192" i="2" s="1"/>
  <c r="F4" i="3"/>
  <c r="G4" i="3" s="1"/>
  <c r="E4" i="3"/>
  <c r="F1" i="3"/>
  <c r="E1" i="3"/>
  <c r="B25" i="1"/>
  <c r="B24" i="1"/>
  <c r="P5" i="1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5" i="3"/>
  <c r="M207" i="1" l="1"/>
  <c r="O206" i="1"/>
  <c r="P206" i="1"/>
  <c r="O207" i="1"/>
  <c r="U157" i="1"/>
  <c r="X157" i="1"/>
  <c r="W157" i="1"/>
  <c r="M158" i="1"/>
  <c r="P157" i="1"/>
  <c r="T157" i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H4" i="3"/>
  <c r="I4" i="3" s="1"/>
  <c r="J4" i="3" s="1"/>
  <c r="K4" i="3" s="1"/>
  <c r="L4" i="3" s="1"/>
  <c r="G1" i="3"/>
  <c r="H1" i="3"/>
  <c r="I1" i="3"/>
  <c r="AB37" i="3"/>
  <c r="AC37" i="3" s="1"/>
  <c r="AB36" i="3"/>
  <c r="AC36" i="3" s="1"/>
  <c r="AB35" i="3"/>
  <c r="AC35" i="3" s="1"/>
  <c r="AB34" i="3"/>
  <c r="AC34" i="3" s="1"/>
  <c r="AB33" i="3"/>
  <c r="AC33" i="3" s="1"/>
  <c r="AB32" i="3"/>
  <c r="AC32" i="3" s="1"/>
  <c r="AB31" i="3"/>
  <c r="AC31" i="3" s="1"/>
  <c r="AB30" i="3"/>
  <c r="AC30" i="3" s="1"/>
  <c r="AB29" i="3"/>
  <c r="AC29" i="3" s="1"/>
  <c r="AB28" i="3"/>
  <c r="AC28" i="3" s="1"/>
  <c r="AB27" i="3"/>
  <c r="AC27" i="3" s="1"/>
  <c r="AB26" i="3"/>
  <c r="AC26" i="3" s="1"/>
  <c r="AB25" i="3"/>
  <c r="AC25" i="3" s="1"/>
  <c r="AB24" i="3"/>
  <c r="AC24" i="3" s="1"/>
  <c r="AB23" i="3"/>
  <c r="AC23" i="3" s="1"/>
  <c r="AB22" i="3"/>
  <c r="AC22" i="3" s="1"/>
  <c r="AB21" i="3"/>
  <c r="AC21" i="3" s="1"/>
  <c r="AB20" i="3"/>
  <c r="AC20" i="3" s="1"/>
  <c r="AB19" i="3"/>
  <c r="AC19" i="3" s="1"/>
  <c r="AB18" i="3"/>
  <c r="AC18" i="3" s="1"/>
  <c r="AB17" i="3"/>
  <c r="AC17" i="3" s="1"/>
  <c r="AB16" i="3"/>
  <c r="AC16" i="3" s="1"/>
  <c r="AB15" i="3"/>
  <c r="AC15" i="3" s="1"/>
  <c r="AB14" i="3"/>
  <c r="AC14" i="3" s="1"/>
  <c r="AB13" i="3"/>
  <c r="AC13" i="3" s="1"/>
  <c r="AB12" i="3"/>
  <c r="AC12" i="3" s="1"/>
  <c r="AB11" i="3"/>
  <c r="AC11" i="3" s="1"/>
  <c r="AB10" i="3"/>
  <c r="AC10" i="3" s="1"/>
  <c r="AB9" i="3"/>
  <c r="AC9" i="3" s="1"/>
  <c r="AB8" i="3"/>
  <c r="AC8" i="3" s="1"/>
  <c r="AB7" i="3"/>
  <c r="AC7" i="3" s="1"/>
  <c r="AB6" i="3"/>
  <c r="AC6" i="3" s="1"/>
  <c r="P207" i="1" l="1"/>
  <c r="M208" i="1"/>
  <c r="Q207" i="1"/>
  <c r="Q206" i="1"/>
  <c r="R206" i="1" s="1"/>
  <c r="M159" i="1"/>
  <c r="P158" i="1"/>
  <c r="T158" i="1"/>
  <c r="W158" i="1"/>
  <c r="O159" i="1"/>
  <c r="O158" i="1"/>
  <c r="Q157" i="1"/>
  <c r="R157" i="1" s="1"/>
  <c r="J1" i="3"/>
  <c r="B23" i="1"/>
  <c r="B22" i="1"/>
  <c r="B21" i="1"/>
  <c r="B20" i="1"/>
  <c r="B19" i="1"/>
  <c r="P208" i="1" l="1"/>
  <c r="M209" i="1"/>
  <c r="O209" i="1"/>
  <c r="O208" i="1"/>
  <c r="R207" i="1"/>
  <c r="X159" i="1"/>
  <c r="U159" i="1"/>
  <c r="Q158" i="1"/>
  <c r="R158" i="1" s="1"/>
  <c r="X158" i="1"/>
  <c r="U158" i="1"/>
  <c r="P159" i="1"/>
  <c r="T159" i="1"/>
  <c r="W159" i="1"/>
  <c r="M160" i="1"/>
  <c r="Q159" i="1"/>
  <c r="K1" i="3"/>
  <c r="M210" i="1" l="1"/>
  <c r="P209" i="1"/>
  <c r="Q209" i="1"/>
  <c r="Q208" i="1"/>
  <c r="R208" i="1" s="1"/>
  <c r="T160" i="1"/>
  <c r="W160" i="1"/>
  <c r="M161" i="1"/>
  <c r="P160" i="1"/>
  <c r="O160" i="1"/>
  <c r="O161" i="1"/>
  <c r="R159" i="1"/>
  <c r="L1" i="3"/>
  <c r="C2" i="2"/>
  <c r="P6" i="1"/>
  <c r="I5" i="1"/>
  <c r="I6" i="1" s="1"/>
  <c r="P210" i="1" l="1"/>
  <c r="M211" i="1"/>
  <c r="O210" i="1"/>
  <c r="O211" i="1"/>
  <c r="R209" i="1"/>
  <c r="U161" i="1"/>
  <c r="X161" i="1"/>
  <c r="U160" i="1"/>
  <c r="X160" i="1"/>
  <c r="Q160" i="1"/>
  <c r="R160" i="1" s="1"/>
  <c r="W161" i="1"/>
  <c r="M162" i="1"/>
  <c r="P161" i="1"/>
  <c r="T161" i="1"/>
  <c r="M1" i="3"/>
  <c r="P7" i="1"/>
  <c r="C3" i="2"/>
  <c r="C4" i="2"/>
  <c r="I7" i="1"/>
  <c r="J6" i="1"/>
  <c r="P211" i="1" l="1"/>
  <c r="Q211" i="1" s="1"/>
  <c r="M212" i="1"/>
  <c r="O212" i="1"/>
  <c r="Q210" i="1"/>
  <c r="R210" i="1" s="1"/>
  <c r="Q161" i="1"/>
  <c r="R161" i="1" s="1"/>
  <c r="M163" i="1"/>
  <c r="P162" i="1"/>
  <c r="T162" i="1"/>
  <c r="W162" i="1"/>
  <c r="O163" i="1"/>
  <c r="O162" i="1"/>
  <c r="N1" i="3"/>
  <c r="P8" i="1"/>
  <c r="I8" i="1"/>
  <c r="J7" i="1"/>
  <c r="P212" i="1" l="1"/>
  <c r="M213" i="1"/>
  <c r="O213" i="1"/>
  <c r="R211" i="1"/>
  <c r="X163" i="1"/>
  <c r="U163" i="1"/>
  <c r="P163" i="1"/>
  <c r="T163" i="1"/>
  <c r="W163" i="1"/>
  <c r="M164" i="1"/>
  <c r="Q162" i="1"/>
  <c r="R162" i="1" s="1"/>
  <c r="X162" i="1"/>
  <c r="U162" i="1"/>
  <c r="C5" i="2"/>
  <c r="O1" i="3"/>
  <c r="P9" i="1"/>
  <c r="J8" i="1"/>
  <c r="I9" i="1"/>
  <c r="M214" i="1" l="1"/>
  <c r="P213" i="1"/>
  <c r="Q213" i="1"/>
  <c r="Q212" i="1"/>
  <c r="R212" i="1" s="1"/>
  <c r="T164" i="1"/>
  <c r="W164" i="1"/>
  <c r="M165" i="1"/>
  <c r="P164" i="1"/>
  <c r="Q164" i="1" s="1"/>
  <c r="O164" i="1"/>
  <c r="O165" i="1"/>
  <c r="Q163" i="1"/>
  <c r="R163" i="1" s="1"/>
  <c r="C6" i="2"/>
  <c r="P1" i="3"/>
  <c r="P10" i="1"/>
  <c r="C7" i="2"/>
  <c r="J9" i="1"/>
  <c r="I10" i="1"/>
  <c r="R213" i="1" l="1"/>
  <c r="M215" i="1"/>
  <c r="P214" i="1"/>
  <c r="Q214" i="1" s="1"/>
  <c r="R214" i="1" s="1"/>
  <c r="O214" i="1"/>
  <c r="O215" i="1"/>
  <c r="U164" i="1"/>
  <c r="X164" i="1"/>
  <c r="U165" i="1"/>
  <c r="X165" i="1"/>
  <c r="R164" i="1"/>
  <c r="W165" i="1"/>
  <c r="M166" i="1"/>
  <c r="P165" i="1"/>
  <c r="Q165" i="1" s="1"/>
  <c r="R165" i="1" s="1"/>
  <c r="T165" i="1"/>
  <c r="Q1" i="3"/>
  <c r="R1" i="3"/>
  <c r="P11" i="1"/>
  <c r="J10" i="1"/>
  <c r="I11" i="1"/>
  <c r="P215" i="1" l="1"/>
  <c r="Q215" i="1" s="1"/>
  <c r="R215" i="1" s="1"/>
  <c r="M216" i="1"/>
  <c r="M167" i="1"/>
  <c r="P166" i="1"/>
  <c r="Q166" i="1" s="1"/>
  <c r="R166" i="1" s="1"/>
  <c r="T166" i="1"/>
  <c r="W166" i="1"/>
  <c r="O166" i="1"/>
  <c r="C8" i="2"/>
  <c r="P12" i="1"/>
  <c r="J11" i="1"/>
  <c r="I12" i="1"/>
  <c r="M217" i="1" l="1"/>
  <c r="P216" i="1"/>
  <c r="Q216" i="1" s="1"/>
  <c r="R216" i="1" s="1"/>
  <c r="O216" i="1"/>
  <c r="X166" i="1"/>
  <c r="U166" i="1"/>
  <c r="P167" i="1"/>
  <c r="Q167" i="1" s="1"/>
  <c r="R167" i="1" s="1"/>
  <c r="T167" i="1"/>
  <c r="W167" i="1"/>
  <c r="M168" i="1"/>
  <c r="O167" i="1"/>
  <c r="C9" i="2"/>
  <c r="P13" i="1"/>
  <c r="J12" i="1"/>
  <c r="I13" i="1"/>
  <c r="P217" i="1" l="1"/>
  <c r="Q217" i="1" s="1"/>
  <c r="R217" i="1" s="1"/>
  <c r="M218" i="1"/>
  <c r="O217" i="1"/>
  <c r="T168" i="1"/>
  <c r="W168" i="1"/>
  <c r="M169" i="1"/>
  <c r="P168" i="1"/>
  <c r="Q168" i="1" s="1"/>
  <c r="R168" i="1" s="1"/>
  <c r="O168" i="1"/>
  <c r="X167" i="1"/>
  <c r="U167" i="1"/>
  <c r="C10" i="2"/>
  <c r="P14" i="1"/>
  <c r="C11" i="2"/>
  <c r="J13" i="1"/>
  <c r="I14" i="1"/>
  <c r="M219" i="1" l="1"/>
  <c r="P218" i="1"/>
  <c r="Q218" i="1" s="1"/>
  <c r="R218" i="1" s="1"/>
  <c r="O218" i="1"/>
  <c r="U168" i="1"/>
  <c r="X168" i="1"/>
  <c r="W169" i="1"/>
  <c r="M170" i="1"/>
  <c r="P169" i="1"/>
  <c r="Q169" i="1" s="1"/>
  <c r="R169" i="1" s="1"/>
  <c r="T169" i="1"/>
  <c r="O169" i="1"/>
  <c r="P15" i="1"/>
  <c r="C12" i="2"/>
  <c r="J14" i="1"/>
  <c r="I15" i="1"/>
  <c r="P219" i="1" l="1"/>
  <c r="Q219" i="1" s="1"/>
  <c r="R219" i="1" s="1"/>
  <c r="M220" i="1"/>
  <c r="O219" i="1"/>
  <c r="U169" i="1"/>
  <c r="X169" i="1"/>
  <c r="M171" i="1"/>
  <c r="P170" i="1"/>
  <c r="Q170" i="1" s="1"/>
  <c r="R170" i="1" s="1"/>
  <c r="T170" i="1"/>
  <c r="W170" i="1"/>
  <c r="O170" i="1"/>
  <c r="P16" i="1"/>
  <c r="J15" i="1"/>
  <c r="I16" i="1"/>
  <c r="P220" i="1" l="1"/>
  <c r="Q220" i="1" s="1"/>
  <c r="R220" i="1" s="1"/>
  <c r="M221" i="1"/>
  <c r="O220" i="1"/>
  <c r="X170" i="1"/>
  <c r="U170" i="1"/>
  <c r="P171" i="1"/>
  <c r="Q171" i="1" s="1"/>
  <c r="R171" i="1" s="1"/>
  <c r="T171" i="1"/>
  <c r="W171" i="1"/>
  <c r="M172" i="1"/>
  <c r="O171" i="1"/>
  <c r="C13" i="2"/>
  <c r="P17" i="1"/>
  <c r="J16" i="1"/>
  <c r="I17" i="1"/>
  <c r="M222" i="1" l="1"/>
  <c r="P221" i="1"/>
  <c r="Q221" i="1" s="1"/>
  <c r="R221" i="1" s="1"/>
  <c r="O221" i="1"/>
  <c r="X171" i="1"/>
  <c r="U171" i="1"/>
  <c r="T172" i="1"/>
  <c r="W172" i="1"/>
  <c r="M173" i="1"/>
  <c r="P172" i="1"/>
  <c r="Q172" i="1" s="1"/>
  <c r="R172" i="1" s="1"/>
  <c r="O172" i="1"/>
  <c r="C14" i="2"/>
  <c r="P18" i="1"/>
  <c r="J17" i="1"/>
  <c r="I18" i="1"/>
  <c r="P222" i="1" l="1"/>
  <c r="Q222" i="1" s="1"/>
  <c r="R222" i="1" s="1"/>
  <c r="M223" i="1"/>
  <c r="O222" i="1"/>
  <c r="U172" i="1"/>
  <c r="X172" i="1"/>
  <c r="W173" i="1"/>
  <c r="M174" i="1"/>
  <c r="P173" i="1"/>
  <c r="Q173" i="1" s="1"/>
  <c r="R173" i="1" s="1"/>
  <c r="T173" i="1"/>
  <c r="O173" i="1"/>
  <c r="C15" i="2"/>
  <c r="P19" i="1"/>
  <c r="J18" i="1"/>
  <c r="I19" i="1"/>
  <c r="P223" i="1" l="1"/>
  <c r="Q223" i="1" s="1"/>
  <c r="R223" i="1" s="1"/>
  <c r="M224" i="1"/>
  <c r="O223" i="1"/>
  <c r="U173" i="1"/>
  <c r="X173" i="1"/>
  <c r="M175" i="1"/>
  <c r="T174" i="1"/>
  <c r="P174" i="1"/>
  <c r="Q174" i="1" s="1"/>
  <c r="R174" i="1" s="1"/>
  <c r="W174" i="1"/>
  <c r="O174" i="1"/>
  <c r="C16" i="2"/>
  <c r="P20" i="1"/>
  <c r="J19" i="1"/>
  <c r="I20" i="1"/>
  <c r="P224" i="1" l="1"/>
  <c r="Q224" i="1" s="1"/>
  <c r="R224" i="1" s="1"/>
  <c r="M225" i="1"/>
  <c r="O224" i="1"/>
  <c r="X174" i="1"/>
  <c r="U174" i="1"/>
  <c r="P175" i="1"/>
  <c r="Q175" i="1" s="1"/>
  <c r="R175" i="1" s="1"/>
  <c r="T175" i="1"/>
  <c r="W175" i="1"/>
  <c r="M176" i="1"/>
  <c r="O175" i="1"/>
  <c r="C17" i="2"/>
  <c r="P21" i="1"/>
  <c r="C18" i="2"/>
  <c r="J20" i="1"/>
  <c r="I21" i="1"/>
  <c r="P225" i="1" l="1"/>
  <c r="Q225" i="1" s="1"/>
  <c r="R225" i="1" s="1"/>
  <c r="M226" i="1"/>
  <c r="O225" i="1"/>
  <c r="X175" i="1"/>
  <c r="U175" i="1"/>
  <c r="T176" i="1"/>
  <c r="W176" i="1"/>
  <c r="M177" i="1"/>
  <c r="P176" i="1"/>
  <c r="Q176" i="1" s="1"/>
  <c r="R176" i="1" s="1"/>
  <c r="O176" i="1"/>
  <c r="P22" i="1"/>
  <c r="J21" i="1"/>
  <c r="I22" i="1"/>
  <c r="M227" i="1" l="1"/>
  <c r="P226" i="1"/>
  <c r="Q226" i="1" s="1"/>
  <c r="R226" i="1" s="1"/>
  <c r="O226" i="1"/>
  <c r="U176" i="1"/>
  <c r="X176" i="1"/>
  <c r="W177" i="1"/>
  <c r="M178" i="1"/>
  <c r="P177" i="1"/>
  <c r="Q177" i="1" s="1"/>
  <c r="R177" i="1" s="1"/>
  <c r="T177" i="1"/>
  <c r="O177" i="1"/>
  <c r="C19" i="2"/>
  <c r="P23" i="1"/>
  <c r="C20" i="2"/>
  <c r="J22" i="1"/>
  <c r="I23" i="1"/>
  <c r="P227" i="1" l="1"/>
  <c r="Q227" i="1" s="1"/>
  <c r="R227" i="1" s="1"/>
  <c r="M228" i="1"/>
  <c r="O227" i="1"/>
  <c r="U177" i="1"/>
  <c r="X177" i="1"/>
  <c r="M179" i="1"/>
  <c r="P178" i="1"/>
  <c r="Q178" i="1" s="1"/>
  <c r="R178" i="1" s="1"/>
  <c r="T178" i="1"/>
  <c r="W178" i="1"/>
  <c r="O178" i="1"/>
  <c r="P24" i="1"/>
  <c r="C21" i="2"/>
  <c r="J23" i="1"/>
  <c r="I24" i="1"/>
  <c r="M229" i="1" l="1"/>
  <c r="P228" i="1"/>
  <c r="Q228" i="1" s="1"/>
  <c r="R228" i="1" s="1"/>
  <c r="O228" i="1"/>
  <c r="X178" i="1"/>
  <c r="U178" i="1"/>
  <c r="P179" i="1"/>
  <c r="Q179" i="1" s="1"/>
  <c r="R179" i="1" s="1"/>
  <c r="T179" i="1"/>
  <c r="W179" i="1"/>
  <c r="M180" i="1"/>
  <c r="O179" i="1"/>
  <c r="P25" i="1"/>
  <c r="C22" i="2"/>
  <c r="J24" i="1"/>
  <c r="I25" i="1"/>
  <c r="P229" i="1" l="1"/>
  <c r="Q229" i="1" s="1"/>
  <c r="R229" i="1" s="1"/>
  <c r="M230" i="1"/>
  <c r="O229" i="1"/>
  <c r="X179" i="1"/>
  <c r="U179" i="1"/>
  <c r="T180" i="1"/>
  <c r="W180" i="1"/>
  <c r="M181" i="1"/>
  <c r="P180" i="1"/>
  <c r="Q180" i="1" s="1"/>
  <c r="R180" i="1" s="1"/>
  <c r="O180" i="1"/>
  <c r="P26" i="1"/>
  <c r="C23" i="2"/>
  <c r="J25" i="1"/>
  <c r="I26" i="1"/>
  <c r="P230" i="1" l="1"/>
  <c r="Q230" i="1" s="1"/>
  <c r="R230" i="1" s="1"/>
  <c r="M231" i="1"/>
  <c r="O230" i="1"/>
  <c r="U180" i="1"/>
  <c r="X180" i="1"/>
  <c r="P181" i="1"/>
  <c r="Q181" i="1" s="1"/>
  <c r="R181" i="1" s="1"/>
  <c r="W181" i="1"/>
  <c r="M182" i="1"/>
  <c r="T181" i="1"/>
  <c r="O181" i="1"/>
  <c r="P27" i="1"/>
  <c r="C24" i="2"/>
  <c r="J26" i="1"/>
  <c r="I27" i="1"/>
  <c r="P231" i="1" l="1"/>
  <c r="Q231" i="1" s="1"/>
  <c r="R231" i="1" s="1"/>
  <c r="M232" i="1"/>
  <c r="O231" i="1"/>
  <c r="M183" i="1"/>
  <c r="T182" i="1"/>
  <c r="P182" i="1"/>
  <c r="Q182" i="1" s="1"/>
  <c r="R182" i="1" s="1"/>
  <c r="W182" i="1"/>
  <c r="O182" i="1"/>
  <c r="U181" i="1"/>
  <c r="X181" i="1"/>
  <c r="P28" i="1"/>
  <c r="J27" i="1"/>
  <c r="I28" i="1"/>
  <c r="P232" i="1" l="1"/>
  <c r="Q232" i="1" s="1"/>
  <c r="R232" i="1" s="1"/>
  <c r="M233" i="1"/>
  <c r="O232" i="1"/>
  <c r="X182" i="1"/>
  <c r="U182" i="1"/>
  <c r="P183" i="1"/>
  <c r="Q183" i="1" s="1"/>
  <c r="R183" i="1" s="1"/>
  <c r="T183" i="1"/>
  <c r="W183" i="1"/>
  <c r="M184" i="1"/>
  <c r="O183" i="1"/>
  <c r="C25" i="2"/>
  <c r="P29" i="1"/>
  <c r="C26" i="2"/>
  <c r="J28" i="1"/>
  <c r="I29" i="1"/>
  <c r="P233" i="1" l="1"/>
  <c r="Q233" i="1" s="1"/>
  <c r="R233" i="1" s="1"/>
  <c r="M234" i="1"/>
  <c r="O233" i="1"/>
  <c r="U183" i="1"/>
  <c r="X183" i="1"/>
  <c r="T184" i="1"/>
  <c r="W184" i="1"/>
  <c r="M185" i="1"/>
  <c r="P184" i="1"/>
  <c r="Q184" i="1" s="1"/>
  <c r="R184" i="1" s="1"/>
  <c r="O184" i="1"/>
  <c r="P30" i="1"/>
  <c r="C27" i="2"/>
  <c r="J29" i="1"/>
  <c r="I30" i="1"/>
  <c r="P234" i="1" l="1"/>
  <c r="Q234" i="1" s="1"/>
  <c r="R234" i="1" s="1"/>
  <c r="M235" i="1"/>
  <c r="O234" i="1"/>
  <c r="U184" i="1"/>
  <c r="X184" i="1"/>
  <c r="W185" i="1"/>
  <c r="M186" i="1"/>
  <c r="P185" i="1"/>
  <c r="Q185" i="1" s="1"/>
  <c r="R185" i="1" s="1"/>
  <c r="T185" i="1"/>
  <c r="O185" i="1"/>
  <c r="P31" i="1"/>
  <c r="J30" i="1"/>
  <c r="I31" i="1"/>
  <c r="P235" i="1" l="1"/>
  <c r="Q235" i="1" s="1"/>
  <c r="R235" i="1" s="1"/>
  <c r="M236" i="1"/>
  <c r="O235" i="1"/>
  <c r="U185" i="1"/>
  <c r="X185" i="1"/>
  <c r="M187" i="1"/>
  <c r="T186" i="1"/>
  <c r="P186" i="1"/>
  <c r="Q186" i="1" s="1"/>
  <c r="R186" i="1" s="1"/>
  <c r="W186" i="1"/>
  <c r="O186" i="1"/>
  <c r="C28" i="2"/>
  <c r="P32" i="1"/>
  <c r="J31" i="1"/>
  <c r="I32" i="1"/>
  <c r="P236" i="1" l="1"/>
  <c r="Q236" i="1" s="1"/>
  <c r="R236" i="1" s="1"/>
  <c r="M237" i="1"/>
  <c r="O236" i="1"/>
  <c r="X186" i="1"/>
  <c r="U186" i="1"/>
  <c r="P187" i="1"/>
  <c r="Q187" i="1" s="1"/>
  <c r="R187" i="1" s="1"/>
  <c r="T187" i="1"/>
  <c r="W187" i="1"/>
  <c r="M188" i="1"/>
  <c r="O187" i="1"/>
  <c r="C29" i="2"/>
  <c r="P33" i="1"/>
  <c r="J32" i="1"/>
  <c r="I33" i="1"/>
  <c r="M238" i="1" l="1"/>
  <c r="P237" i="1"/>
  <c r="Q237" i="1" s="1"/>
  <c r="R237" i="1" s="1"/>
  <c r="O237" i="1"/>
  <c r="X187" i="1"/>
  <c r="U187" i="1"/>
  <c r="T188" i="1"/>
  <c r="W188" i="1"/>
  <c r="M189" i="1"/>
  <c r="P188" i="1"/>
  <c r="Q188" i="1" s="1"/>
  <c r="R188" i="1" s="1"/>
  <c r="O188" i="1"/>
  <c r="C30" i="2"/>
  <c r="P34" i="1"/>
  <c r="J33" i="1"/>
  <c r="I34" i="1"/>
  <c r="M239" i="1" l="1"/>
  <c r="P238" i="1"/>
  <c r="Q238" i="1" s="1"/>
  <c r="R238" i="1" s="1"/>
  <c r="O238" i="1"/>
  <c r="U188" i="1"/>
  <c r="X188" i="1"/>
  <c r="W189" i="1"/>
  <c r="M190" i="1"/>
  <c r="P189" i="1"/>
  <c r="Q189" i="1" s="1"/>
  <c r="R189" i="1" s="1"/>
  <c r="T189" i="1"/>
  <c r="O189" i="1"/>
  <c r="C31" i="2"/>
  <c r="P35" i="1"/>
  <c r="J34" i="1"/>
  <c r="I35" i="1"/>
  <c r="P239" i="1" l="1"/>
  <c r="Q239" i="1" s="1"/>
  <c r="R239" i="1" s="1"/>
  <c r="M240" i="1"/>
  <c r="O239" i="1"/>
  <c r="U189" i="1"/>
  <c r="X189" i="1"/>
  <c r="M191" i="1"/>
  <c r="T190" i="1"/>
  <c r="P190" i="1"/>
  <c r="Q190" i="1" s="1"/>
  <c r="R190" i="1" s="1"/>
  <c r="W190" i="1"/>
  <c r="O190" i="1"/>
  <c r="C32" i="2"/>
  <c r="P36" i="1"/>
  <c r="J35" i="1"/>
  <c r="H35" i="1"/>
  <c r="I36" i="1"/>
  <c r="M241" i="1" l="1"/>
  <c r="P240" i="1"/>
  <c r="Q240" i="1" s="1"/>
  <c r="R240" i="1" s="1"/>
  <c r="O240" i="1"/>
  <c r="X190" i="1"/>
  <c r="U190" i="1"/>
  <c r="P191" i="1"/>
  <c r="Q191" i="1" s="1"/>
  <c r="R191" i="1" s="1"/>
  <c r="T191" i="1"/>
  <c r="W191" i="1"/>
  <c r="M192" i="1"/>
  <c r="O191" i="1"/>
  <c r="C33" i="2"/>
  <c r="P37" i="1"/>
  <c r="J36" i="1"/>
  <c r="I37" i="1"/>
  <c r="H36" i="1"/>
  <c r="P241" i="1" l="1"/>
  <c r="Q241" i="1" s="1"/>
  <c r="R241" i="1" s="1"/>
  <c r="M242" i="1"/>
  <c r="O241" i="1"/>
  <c r="T192" i="1"/>
  <c r="W192" i="1"/>
  <c r="M193" i="1"/>
  <c r="P192" i="1"/>
  <c r="Q192" i="1" s="1"/>
  <c r="R192" i="1" s="1"/>
  <c r="O192" i="1"/>
  <c r="X191" i="1"/>
  <c r="U191" i="1"/>
  <c r="C34" i="2"/>
  <c r="P38" i="1"/>
  <c r="J37" i="1"/>
  <c r="H37" i="1"/>
  <c r="I38" i="1"/>
  <c r="P242" i="1" l="1"/>
  <c r="Q242" i="1" s="1"/>
  <c r="R242" i="1" s="1"/>
  <c r="M243" i="1"/>
  <c r="O242" i="1"/>
  <c r="U192" i="1"/>
  <c r="X192" i="1"/>
  <c r="W193" i="1"/>
  <c r="P193" i="1"/>
  <c r="Q193" i="1" s="1"/>
  <c r="R193" i="1" s="1"/>
  <c r="M194" i="1"/>
  <c r="T193" i="1"/>
  <c r="O193" i="1"/>
  <c r="C35" i="2"/>
  <c r="P39" i="1"/>
  <c r="C36" i="2"/>
  <c r="J38" i="1"/>
  <c r="H38" i="1"/>
  <c r="I39" i="1"/>
  <c r="P243" i="1" l="1"/>
  <c r="Q243" i="1" s="1"/>
  <c r="R243" i="1" s="1"/>
  <c r="M244" i="1"/>
  <c r="O243" i="1"/>
  <c r="U193" i="1"/>
  <c r="X193" i="1"/>
  <c r="M195" i="1"/>
  <c r="P194" i="1"/>
  <c r="Q194" i="1" s="1"/>
  <c r="R194" i="1" s="1"/>
  <c r="T194" i="1"/>
  <c r="W194" i="1"/>
  <c r="O194" i="1"/>
  <c r="P40" i="1"/>
  <c r="J39" i="1"/>
  <c r="H39" i="1"/>
  <c r="I40" i="1"/>
  <c r="P244" i="1" l="1"/>
  <c r="Q244" i="1" s="1"/>
  <c r="R244" i="1" s="1"/>
  <c r="M245" i="1"/>
  <c r="O244" i="1"/>
  <c r="X194" i="1"/>
  <c r="U194" i="1"/>
  <c r="P195" i="1"/>
  <c r="Q195" i="1" s="1"/>
  <c r="R195" i="1" s="1"/>
  <c r="T195" i="1"/>
  <c r="W195" i="1"/>
  <c r="M196" i="1"/>
  <c r="O195" i="1"/>
  <c r="C37" i="2"/>
  <c r="P41" i="1"/>
  <c r="J40" i="1"/>
  <c r="I41" i="1"/>
  <c r="H40" i="1"/>
  <c r="M246" i="1" l="1"/>
  <c r="P245" i="1"/>
  <c r="Q245" i="1" s="1"/>
  <c r="R245" i="1" s="1"/>
  <c r="O245" i="1"/>
  <c r="U195" i="1"/>
  <c r="X195" i="1"/>
  <c r="T196" i="1"/>
  <c r="W196" i="1"/>
  <c r="M197" i="1"/>
  <c r="P196" i="1"/>
  <c r="Q196" i="1" s="1"/>
  <c r="R196" i="1" s="1"/>
  <c r="O196" i="1"/>
  <c r="C38" i="2"/>
  <c r="P42" i="1"/>
  <c r="C39" i="2"/>
  <c r="J41" i="1"/>
  <c r="H41" i="1"/>
  <c r="I42" i="1"/>
  <c r="P246" i="1" l="1"/>
  <c r="Q246" i="1" s="1"/>
  <c r="R246" i="1" s="1"/>
  <c r="M247" i="1"/>
  <c r="O246" i="1"/>
  <c r="P197" i="1"/>
  <c r="Q197" i="1" s="1"/>
  <c r="R197" i="1" s="1"/>
  <c r="W197" i="1"/>
  <c r="M198" i="1"/>
  <c r="T197" i="1"/>
  <c r="O197" i="1"/>
  <c r="U196" i="1"/>
  <c r="X196" i="1"/>
  <c r="P43" i="1"/>
  <c r="J42" i="1"/>
  <c r="H42" i="1"/>
  <c r="I43" i="1"/>
  <c r="P247" i="1" l="1"/>
  <c r="Q247" i="1" s="1"/>
  <c r="R247" i="1" s="1"/>
  <c r="M248" i="1"/>
  <c r="O247" i="1"/>
  <c r="M199" i="1"/>
  <c r="P198" i="1"/>
  <c r="Q198" i="1" s="1"/>
  <c r="R198" i="1" s="1"/>
  <c r="T198" i="1"/>
  <c r="W198" i="1"/>
  <c r="O198" i="1"/>
  <c r="U197" i="1"/>
  <c r="X197" i="1"/>
  <c r="C40" i="2"/>
  <c r="P44" i="1"/>
  <c r="C41" i="2"/>
  <c r="J43" i="1"/>
  <c r="H43" i="1"/>
  <c r="I44" i="1"/>
  <c r="P248" i="1" l="1"/>
  <c r="Q248" i="1" s="1"/>
  <c r="R248" i="1" s="1"/>
  <c r="M249" i="1"/>
  <c r="O248" i="1"/>
  <c r="X198" i="1"/>
  <c r="U198" i="1"/>
  <c r="P199" i="1"/>
  <c r="Q199" i="1" s="1"/>
  <c r="R199" i="1" s="1"/>
  <c r="T199" i="1"/>
  <c r="W199" i="1"/>
  <c r="M200" i="1"/>
  <c r="O199" i="1"/>
  <c r="P45" i="1"/>
  <c r="J44" i="1"/>
  <c r="I45" i="1"/>
  <c r="H44" i="1"/>
  <c r="M250" i="1" l="1"/>
  <c r="P249" i="1"/>
  <c r="Q249" i="1" s="1"/>
  <c r="R249" i="1" s="1"/>
  <c r="O249" i="1"/>
  <c r="T200" i="1"/>
  <c r="W200" i="1"/>
  <c r="M201" i="1"/>
  <c r="P200" i="1"/>
  <c r="Q200" i="1" s="1"/>
  <c r="R200" i="1" s="1"/>
  <c r="O200" i="1"/>
  <c r="X199" i="1"/>
  <c r="U199" i="1"/>
  <c r="C42" i="2"/>
  <c r="P46" i="1"/>
  <c r="J45" i="1"/>
  <c r="I46" i="1"/>
  <c r="H45" i="1"/>
  <c r="M251" i="1" l="1"/>
  <c r="P250" i="1"/>
  <c r="Q250" i="1" s="1"/>
  <c r="R250" i="1" s="1"/>
  <c r="O250" i="1"/>
  <c r="U200" i="1"/>
  <c r="X200" i="1"/>
  <c r="W201" i="1"/>
  <c r="M202" i="1"/>
  <c r="P201" i="1"/>
  <c r="Q201" i="1" s="1"/>
  <c r="R201" i="1" s="1"/>
  <c r="T201" i="1"/>
  <c r="O201" i="1"/>
  <c r="C43" i="2"/>
  <c r="P47" i="1"/>
  <c r="C44" i="2"/>
  <c r="J46" i="1"/>
  <c r="H46" i="1"/>
  <c r="I47" i="1"/>
  <c r="P251" i="1" l="1"/>
  <c r="Q251" i="1" s="1"/>
  <c r="R251" i="1" s="1"/>
  <c r="M252" i="1"/>
  <c r="O251" i="1"/>
  <c r="U201" i="1"/>
  <c r="X201" i="1"/>
  <c r="M203" i="1"/>
  <c r="P202" i="1"/>
  <c r="Q202" i="1" s="1"/>
  <c r="R202" i="1" s="1"/>
  <c r="T202" i="1"/>
  <c r="W202" i="1"/>
  <c r="O202" i="1"/>
  <c r="P48" i="1"/>
  <c r="C45" i="2"/>
  <c r="J47" i="1"/>
  <c r="I48" i="1"/>
  <c r="H47" i="1"/>
  <c r="M253" i="1" l="1"/>
  <c r="P252" i="1"/>
  <c r="Q252" i="1" s="1"/>
  <c r="R252" i="1" s="1"/>
  <c r="O252" i="1"/>
  <c r="X202" i="1"/>
  <c r="U202" i="1"/>
  <c r="P203" i="1"/>
  <c r="Q203" i="1" s="1"/>
  <c r="R203" i="1" s="1"/>
  <c r="T203" i="1"/>
  <c r="W203" i="1"/>
  <c r="M204" i="1"/>
  <c r="O203" i="1"/>
  <c r="P49" i="1"/>
  <c r="C46" i="2"/>
  <c r="J48" i="1"/>
  <c r="I49" i="1"/>
  <c r="H48" i="1"/>
  <c r="P253" i="1" l="1"/>
  <c r="Q253" i="1" s="1"/>
  <c r="R253" i="1" s="1"/>
  <c r="M254" i="1"/>
  <c r="O253" i="1"/>
  <c r="X203" i="1"/>
  <c r="U203" i="1"/>
  <c r="T204" i="1"/>
  <c r="W204" i="1"/>
  <c r="P204" i="1"/>
  <c r="Q204" i="1" s="1"/>
  <c r="R204" i="1" s="1"/>
  <c r="O204" i="1"/>
  <c r="P50" i="1"/>
  <c r="J49" i="1"/>
  <c r="I50" i="1"/>
  <c r="H49" i="1"/>
  <c r="P254" i="1" l="1"/>
  <c r="Q254" i="1" s="1"/>
  <c r="R254" i="1" s="1"/>
  <c r="M255" i="1"/>
  <c r="O254" i="1"/>
  <c r="U204" i="1"/>
  <c r="X204" i="1"/>
  <c r="C47" i="2"/>
  <c r="P51" i="1"/>
  <c r="C48" i="2"/>
  <c r="J50" i="1"/>
  <c r="I51" i="1"/>
  <c r="H50" i="1"/>
  <c r="P255" i="1" l="1"/>
  <c r="Q255" i="1" s="1"/>
  <c r="R255" i="1" s="1"/>
  <c r="O255" i="1"/>
  <c r="P52" i="1"/>
  <c r="C49" i="2"/>
  <c r="J51" i="1"/>
  <c r="I52" i="1"/>
  <c r="H51" i="1"/>
  <c r="P53" i="1" l="1"/>
  <c r="C50" i="2"/>
  <c r="J52" i="1"/>
  <c r="I53" i="1"/>
  <c r="H52" i="1"/>
  <c r="P54" i="1" l="1"/>
  <c r="C51" i="2"/>
  <c r="J53" i="1"/>
  <c r="I54" i="1"/>
  <c r="H53" i="1"/>
  <c r="P55" i="1" l="1"/>
  <c r="C52" i="2"/>
  <c r="J54" i="1"/>
  <c r="I55" i="1"/>
  <c r="H54" i="1"/>
  <c r="P56" i="1" l="1"/>
  <c r="J55" i="1"/>
  <c r="H55" i="1"/>
  <c r="I56" i="1"/>
  <c r="C53" i="2" l="1"/>
  <c r="P57" i="1"/>
  <c r="C54" i="2"/>
  <c r="J56" i="1"/>
  <c r="H56" i="1"/>
  <c r="I57" i="1"/>
  <c r="P58" i="1" l="1"/>
  <c r="C55" i="2"/>
  <c r="J57" i="1"/>
  <c r="I58" i="1"/>
  <c r="H57" i="1"/>
  <c r="P59" i="1" l="1"/>
  <c r="C56" i="2"/>
  <c r="J58" i="1"/>
  <c r="H58" i="1"/>
  <c r="I59" i="1"/>
  <c r="P60" i="1" l="1"/>
  <c r="C57" i="2"/>
  <c r="J59" i="1"/>
  <c r="I60" i="1"/>
  <c r="H59" i="1"/>
  <c r="P61" i="1" l="1"/>
  <c r="J60" i="1"/>
  <c r="I61" i="1"/>
  <c r="H60" i="1"/>
  <c r="C58" i="2" l="1"/>
  <c r="P62" i="1"/>
  <c r="J61" i="1"/>
  <c r="H61" i="1"/>
  <c r="I62" i="1"/>
  <c r="C59" i="2" l="1"/>
  <c r="P63" i="1"/>
  <c r="C60" i="2"/>
  <c r="J62" i="1"/>
  <c r="H62" i="1"/>
  <c r="I63" i="1"/>
  <c r="P64" i="1" l="1"/>
  <c r="C61" i="2"/>
  <c r="J63" i="1"/>
  <c r="I64" i="1"/>
  <c r="H63" i="1"/>
  <c r="P65" i="1" l="1"/>
  <c r="C62" i="2"/>
  <c r="J64" i="1"/>
  <c r="I65" i="1"/>
  <c r="H64" i="1"/>
  <c r="P66" i="1" l="1"/>
  <c r="C63" i="2"/>
  <c r="J65" i="1"/>
  <c r="H65" i="1"/>
  <c r="I66" i="1"/>
  <c r="P67" i="1" l="1"/>
  <c r="C64" i="2"/>
  <c r="J66" i="1"/>
  <c r="H66" i="1"/>
  <c r="I67" i="1"/>
  <c r="P68" i="1" l="1"/>
  <c r="C65" i="2"/>
  <c r="J67" i="1"/>
  <c r="I68" i="1"/>
  <c r="H67" i="1"/>
  <c r="P69" i="1" l="1"/>
  <c r="C66" i="2"/>
  <c r="J68" i="1"/>
  <c r="I69" i="1"/>
  <c r="H68" i="1"/>
  <c r="P70" i="1" l="1"/>
  <c r="C67" i="2"/>
  <c r="J69" i="1"/>
  <c r="H69" i="1"/>
  <c r="I70" i="1"/>
  <c r="P71" i="1" l="1"/>
  <c r="C68" i="2"/>
  <c r="J70" i="1"/>
  <c r="I71" i="1"/>
  <c r="H70" i="1"/>
  <c r="P72" i="1" l="1"/>
  <c r="C69" i="2"/>
  <c r="J71" i="1"/>
  <c r="I72" i="1"/>
  <c r="H71" i="1"/>
  <c r="P73" i="1" l="1"/>
  <c r="C70" i="2"/>
  <c r="J72" i="1"/>
  <c r="H72" i="1"/>
  <c r="I73" i="1"/>
  <c r="P74" i="1" l="1"/>
  <c r="C71" i="2"/>
  <c r="J73" i="1"/>
  <c r="I74" i="1"/>
  <c r="H73" i="1"/>
  <c r="P75" i="1" l="1"/>
  <c r="C72" i="2"/>
  <c r="J74" i="1"/>
  <c r="I75" i="1"/>
  <c r="H74" i="1"/>
  <c r="P76" i="1" l="1"/>
  <c r="C73" i="2"/>
  <c r="J75" i="1"/>
  <c r="I76" i="1"/>
  <c r="H75" i="1"/>
  <c r="P77" i="1" l="1"/>
  <c r="C74" i="2"/>
  <c r="J76" i="1"/>
  <c r="H76" i="1"/>
  <c r="I77" i="1"/>
  <c r="P78" i="1" l="1"/>
  <c r="C75" i="2"/>
  <c r="J77" i="1"/>
  <c r="H77" i="1"/>
  <c r="I78" i="1"/>
  <c r="P79" i="1" l="1"/>
  <c r="C76" i="2"/>
  <c r="J78" i="1"/>
  <c r="I79" i="1"/>
  <c r="H78" i="1"/>
  <c r="P80" i="1" l="1"/>
  <c r="C77" i="2"/>
  <c r="J79" i="1"/>
  <c r="I80" i="1"/>
  <c r="H79" i="1"/>
  <c r="P81" i="1" l="1"/>
  <c r="C78" i="2"/>
  <c r="J80" i="1"/>
  <c r="H80" i="1"/>
  <c r="I81" i="1"/>
  <c r="P82" i="1" l="1"/>
  <c r="C79" i="2"/>
  <c r="J81" i="1"/>
  <c r="H81" i="1"/>
  <c r="I82" i="1"/>
  <c r="P83" i="1" l="1"/>
  <c r="C80" i="2"/>
  <c r="J82" i="1"/>
  <c r="H82" i="1"/>
  <c r="I83" i="1"/>
  <c r="P84" i="1" l="1"/>
  <c r="C81" i="2"/>
  <c r="J83" i="1"/>
  <c r="I84" i="1"/>
  <c r="H83" i="1"/>
  <c r="P85" i="1" l="1"/>
  <c r="C82" i="2"/>
  <c r="J84" i="1"/>
  <c r="I85" i="1"/>
  <c r="H84" i="1"/>
  <c r="P86" i="1" l="1"/>
  <c r="C83" i="2"/>
  <c r="J85" i="1"/>
  <c r="I86" i="1"/>
  <c r="H85" i="1"/>
  <c r="P87" i="1" l="1"/>
  <c r="P88" i="1"/>
  <c r="C84" i="2"/>
  <c r="J86" i="1"/>
  <c r="H86" i="1"/>
  <c r="I87" i="1"/>
  <c r="P89" i="1" l="1"/>
  <c r="C85" i="2"/>
  <c r="J87" i="1"/>
  <c r="I88" i="1"/>
  <c r="H87" i="1"/>
  <c r="P90" i="1" l="1"/>
  <c r="C86" i="2"/>
  <c r="J88" i="1"/>
  <c r="H88" i="1"/>
  <c r="I89" i="1"/>
  <c r="P91" i="1" l="1"/>
  <c r="C87" i="2"/>
  <c r="J89" i="1"/>
  <c r="I90" i="1"/>
  <c r="H89" i="1"/>
  <c r="P92" i="1" l="1"/>
  <c r="C88" i="2"/>
  <c r="J90" i="1"/>
  <c r="I91" i="1"/>
  <c r="H90" i="1"/>
  <c r="P93" i="1" l="1"/>
  <c r="C89" i="2"/>
  <c r="J91" i="1"/>
  <c r="I92" i="1"/>
  <c r="H91" i="1"/>
  <c r="P94" i="1" l="1"/>
  <c r="C90" i="2"/>
  <c r="J92" i="1"/>
  <c r="H92" i="1"/>
  <c r="I93" i="1"/>
  <c r="P95" i="1" l="1"/>
  <c r="C91" i="2"/>
  <c r="J93" i="1"/>
  <c r="H93" i="1"/>
  <c r="I94" i="1"/>
  <c r="P96" i="1" l="1"/>
  <c r="C92" i="2"/>
  <c r="J94" i="1"/>
  <c r="I95" i="1"/>
  <c r="H94" i="1"/>
  <c r="P97" i="1" l="1"/>
  <c r="C93" i="2"/>
  <c r="J95" i="1"/>
  <c r="I96" i="1"/>
  <c r="H95" i="1"/>
  <c r="P98" i="1" l="1"/>
  <c r="C94" i="2"/>
  <c r="J96" i="1"/>
  <c r="I97" i="1"/>
  <c r="H96" i="1"/>
  <c r="P99" i="1" l="1"/>
  <c r="C95" i="2"/>
  <c r="J97" i="1"/>
  <c r="H97" i="1"/>
  <c r="I98" i="1"/>
  <c r="P100" i="1" l="1"/>
  <c r="C96" i="2"/>
  <c r="J98" i="1"/>
  <c r="I99" i="1"/>
  <c r="H98" i="1"/>
  <c r="P101" i="1" l="1"/>
  <c r="C97" i="2"/>
  <c r="J99" i="1"/>
  <c r="I100" i="1"/>
  <c r="H99" i="1"/>
  <c r="P102" i="1" l="1"/>
  <c r="C98" i="2"/>
  <c r="J100" i="1"/>
  <c r="I101" i="1"/>
  <c r="H100" i="1"/>
  <c r="P103" i="1" l="1"/>
  <c r="C99" i="2"/>
  <c r="J101" i="1"/>
  <c r="I102" i="1"/>
  <c r="H101" i="1"/>
  <c r="P104" i="1" l="1"/>
  <c r="C100" i="2"/>
  <c r="J102" i="1"/>
  <c r="H102" i="1"/>
  <c r="I103" i="1"/>
  <c r="C101" i="2" l="1"/>
  <c r="P105" i="1"/>
  <c r="J103" i="1"/>
  <c r="H103" i="1"/>
  <c r="I104" i="1"/>
  <c r="P106" i="1" l="1"/>
  <c r="C102" i="2"/>
  <c r="O105" i="1"/>
  <c r="J104" i="1"/>
  <c r="I105" i="1"/>
  <c r="H104" i="1"/>
  <c r="P107" i="1" l="1"/>
  <c r="C103" i="2"/>
  <c r="O106" i="1"/>
  <c r="J105" i="1"/>
  <c r="H105" i="1"/>
  <c r="I106" i="1"/>
  <c r="P108" i="1" l="1"/>
  <c r="C104" i="2"/>
  <c r="O107" i="1"/>
  <c r="J106" i="1"/>
  <c r="I107" i="1"/>
  <c r="H106" i="1"/>
  <c r="P109" i="1" l="1"/>
  <c r="C105" i="2"/>
  <c r="O108" i="1"/>
  <c r="J107" i="1"/>
  <c r="I108" i="1"/>
  <c r="H107" i="1"/>
  <c r="P110" i="1" l="1"/>
  <c r="C106" i="2"/>
  <c r="O109" i="1"/>
  <c r="J108" i="1"/>
  <c r="I109" i="1"/>
  <c r="H108" i="1"/>
  <c r="P111" i="1" l="1"/>
  <c r="C107" i="2"/>
  <c r="O110" i="1"/>
  <c r="J109" i="1"/>
  <c r="I110" i="1"/>
  <c r="H109" i="1"/>
  <c r="P112" i="1" l="1"/>
  <c r="C108" i="2"/>
  <c r="O111" i="1"/>
  <c r="J110" i="1"/>
  <c r="I111" i="1"/>
  <c r="H110" i="1"/>
  <c r="P113" i="1" l="1"/>
  <c r="C109" i="2"/>
  <c r="O112" i="1"/>
  <c r="J111" i="1"/>
  <c r="I112" i="1"/>
  <c r="H111" i="1"/>
  <c r="P114" i="1" l="1"/>
  <c r="C110" i="2"/>
  <c r="O113" i="1"/>
  <c r="J112" i="1"/>
  <c r="I113" i="1"/>
  <c r="H112" i="1"/>
  <c r="P115" i="1" l="1"/>
  <c r="C111" i="2"/>
  <c r="O114" i="1"/>
  <c r="J113" i="1"/>
  <c r="I114" i="1"/>
  <c r="H113" i="1"/>
  <c r="P116" i="1" l="1"/>
  <c r="C112" i="2"/>
  <c r="O115" i="1"/>
  <c r="J114" i="1"/>
  <c r="H114" i="1"/>
  <c r="I115" i="1"/>
  <c r="P117" i="1" l="1"/>
  <c r="C113" i="2"/>
  <c r="O116" i="1"/>
  <c r="J115" i="1"/>
  <c r="I116" i="1"/>
  <c r="H115" i="1"/>
  <c r="P118" i="1" l="1"/>
  <c r="C114" i="2"/>
  <c r="O117" i="1"/>
  <c r="J116" i="1"/>
  <c r="I117" i="1"/>
  <c r="H116" i="1"/>
  <c r="P119" i="1" l="1"/>
  <c r="C115" i="2"/>
  <c r="O118" i="1"/>
  <c r="J117" i="1"/>
  <c r="I118" i="1"/>
  <c r="H117" i="1"/>
  <c r="P120" i="1" l="1"/>
  <c r="C116" i="2"/>
  <c r="O119" i="1"/>
  <c r="J118" i="1"/>
  <c r="I119" i="1"/>
  <c r="H118" i="1"/>
  <c r="P121" i="1" l="1"/>
  <c r="C117" i="2"/>
  <c r="O120" i="1"/>
  <c r="J119" i="1"/>
  <c r="I120" i="1"/>
  <c r="H119" i="1"/>
  <c r="P122" i="1" l="1"/>
  <c r="C118" i="2"/>
  <c r="O121" i="1"/>
  <c r="J120" i="1"/>
  <c r="I121" i="1"/>
  <c r="H120" i="1"/>
  <c r="P123" i="1" l="1"/>
  <c r="C119" i="2"/>
  <c r="O122" i="1"/>
  <c r="J121" i="1"/>
  <c r="I122" i="1"/>
  <c r="H121" i="1"/>
  <c r="P124" i="1" l="1"/>
  <c r="C120" i="2"/>
  <c r="O123" i="1"/>
  <c r="J122" i="1"/>
  <c r="I123" i="1"/>
  <c r="H122" i="1"/>
  <c r="P125" i="1" l="1"/>
  <c r="C121" i="2"/>
  <c r="O124" i="1"/>
  <c r="J123" i="1"/>
  <c r="I124" i="1"/>
  <c r="H123" i="1"/>
  <c r="P126" i="1" l="1"/>
  <c r="C122" i="2"/>
  <c r="O125" i="1"/>
  <c r="J124" i="1"/>
  <c r="I125" i="1"/>
  <c r="H124" i="1"/>
  <c r="P127" i="1" l="1"/>
  <c r="C123" i="2"/>
  <c r="O126" i="1"/>
  <c r="J125" i="1"/>
  <c r="I126" i="1"/>
  <c r="H125" i="1"/>
  <c r="P128" i="1" l="1"/>
  <c r="C124" i="2"/>
  <c r="O127" i="1"/>
  <c r="J126" i="1"/>
  <c r="I127" i="1"/>
  <c r="H126" i="1"/>
  <c r="P129" i="1" l="1"/>
  <c r="C125" i="2"/>
  <c r="O128" i="1"/>
  <c r="J127" i="1"/>
  <c r="I128" i="1"/>
  <c r="H127" i="1"/>
  <c r="P130" i="1" l="1"/>
  <c r="C126" i="2"/>
  <c r="O129" i="1"/>
  <c r="J128" i="1"/>
  <c r="I129" i="1"/>
  <c r="H128" i="1"/>
  <c r="P131" i="1" l="1"/>
  <c r="C127" i="2"/>
  <c r="O130" i="1"/>
  <c r="J129" i="1"/>
  <c r="I130" i="1"/>
  <c r="H129" i="1"/>
  <c r="P132" i="1" l="1"/>
  <c r="C128" i="2"/>
  <c r="O131" i="1"/>
  <c r="J130" i="1"/>
  <c r="I131" i="1"/>
  <c r="H130" i="1"/>
  <c r="P133" i="1" l="1"/>
  <c r="C129" i="2"/>
  <c r="O132" i="1"/>
  <c r="J131" i="1"/>
  <c r="I132" i="1"/>
  <c r="H131" i="1"/>
  <c r="P134" i="1" l="1"/>
  <c r="C130" i="2"/>
  <c r="O133" i="1"/>
  <c r="J132" i="1"/>
  <c r="I133" i="1"/>
  <c r="H132" i="1"/>
  <c r="P135" i="1" l="1"/>
  <c r="C131" i="2"/>
  <c r="O134" i="1"/>
  <c r="J133" i="1"/>
  <c r="I134" i="1"/>
  <c r="H133" i="1"/>
  <c r="P136" i="1" l="1"/>
  <c r="C132" i="2"/>
  <c r="O135" i="1"/>
  <c r="J134" i="1"/>
  <c r="I135" i="1"/>
  <c r="H134" i="1"/>
  <c r="P137" i="1" l="1"/>
  <c r="C133" i="2"/>
  <c r="O136" i="1"/>
  <c r="J135" i="1"/>
  <c r="I136" i="1"/>
  <c r="H135" i="1"/>
  <c r="P138" i="1" l="1"/>
  <c r="C134" i="2"/>
  <c r="O137" i="1"/>
  <c r="J136" i="1"/>
  <c r="I137" i="1"/>
  <c r="H136" i="1"/>
  <c r="P139" i="1" l="1"/>
  <c r="C135" i="2"/>
  <c r="O138" i="1"/>
  <c r="J137" i="1"/>
  <c r="I138" i="1"/>
  <c r="H137" i="1"/>
  <c r="P140" i="1" l="1"/>
  <c r="C136" i="2"/>
  <c r="O139" i="1"/>
  <c r="J138" i="1"/>
  <c r="I139" i="1"/>
  <c r="H138" i="1"/>
  <c r="P141" i="1" l="1"/>
  <c r="C137" i="2"/>
  <c r="O140" i="1"/>
  <c r="J139" i="1"/>
  <c r="H139" i="1"/>
  <c r="I140" i="1"/>
  <c r="P142" i="1" l="1"/>
  <c r="C138" i="2"/>
  <c r="O141" i="1"/>
  <c r="J140" i="1"/>
  <c r="I141" i="1"/>
  <c r="H140" i="1"/>
  <c r="P143" i="1" l="1"/>
  <c r="C139" i="2"/>
  <c r="O142" i="1"/>
  <c r="J141" i="1"/>
  <c r="I142" i="1"/>
  <c r="H141" i="1"/>
  <c r="P144" i="1" l="1"/>
  <c r="C140" i="2"/>
  <c r="O143" i="1"/>
  <c r="J142" i="1"/>
  <c r="I143" i="1"/>
  <c r="H142" i="1"/>
  <c r="P145" i="1" l="1"/>
  <c r="C141" i="2"/>
  <c r="O144" i="1"/>
  <c r="J143" i="1"/>
  <c r="I144" i="1"/>
  <c r="H143" i="1"/>
  <c r="P146" i="1" l="1"/>
  <c r="C142" i="2"/>
  <c r="O145" i="1"/>
  <c r="J144" i="1"/>
  <c r="I145" i="1"/>
  <c r="H144" i="1"/>
  <c r="P147" i="1" l="1"/>
  <c r="C143" i="2"/>
  <c r="O146" i="1"/>
  <c r="J145" i="1"/>
  <c r="I146" i="1"/>
  <c r="H145" i="1"/>
  <c r="P148" i="1" l="1"/>
  <c r="C144" i="2"/>
  <c r="O147" i="1"/>
  <c r="J146" i="1"/>
  <c r="I147" i="1"/>
  <c r="H146" i="1"/>
  <c r="P149" i="1" l="1"/>
  <c r="C145" i="2"/>
  <c r="O148" i="1"/>
  <c r="J147" i="1"/>
  <c r="I148" i="1"/>
  <c r="H147" i="1"/>
  <c r="P150" i="1" l="1"/>
  <c r="C146" i="2"/>
  <c r="O149" i="1"/>
  <c r="J148" i="1"/>
  <c r="I149" i="1"/>
  <c r="H148" i="1"/>
  <c r="P151" i="1" l="1"/>
  <c r="C147" i="2"/>
  <c r="O150" i="1"/>
  <c r="J149" i="1"/>
  <c r="I150" i="1"/>
  <c r="H149" i="1"/>
  <c r="P152" i="1" l="1"/>
  <c r="C148" i="2"/>
  <c r="O151" i="1"/>
  <c r="J150" i="1"/>
  <c r="I151" i="1"/>
  <c r="H150" i="1"/>
  <c r="P153" i="1" l="1"/>
  <c r="C149" i="2"/>
  <c r="O152" i="1"/>
  <c r="J151" i="1"/>
  <c r="I152" i="1"/>
  <c r="H151" i="1"/>
  <c r="P154" i="1" l="1"/>
  <c r="C150" i="2"/>
  <c r="O153" i="1"/>
  <c r="J152" i="1"/>
  <c r="I153" i="1"/>
  <c r="H152" i="1"/>
  <c r="C151" i="2" l="1"/>
  <c r="O154" i="1"/>
  <c r="J153" i="1"/>
  <c r="I154" i="1"/>
  <c r="H153" i="1"/>
  <c r="J154" i="1" l="1"/>
  <c r="I155" i="1"/>
  <c r="H154" i="1"/>
  <c r="J155" i="1" l="1"/>
  <c r="I156" i="1"/>
  <c r="H155" i="1"/>
  <c r="J156" i="1" l="1"/>
  <c r="I157" i="1"/>
  <c r="H156" i="1"/>
  <c r="J157" i="1" l="1"/>
  <c r="I158" i="1"/>
  <c r="H157" i="1"/>
  <c r="J158" i="1" l="1"/>
  <c r="I159" i="1"/>
  <c r="H158" i="1"/>
  <c r="J159" i="1" l="1"/>
  <c r="I160" i="1"/>
  <c r="H159" i="1"/>
  <c r="J160" i="1" l="1"/>
  <c r="I161" i="1"/>
  <c r="H160" i="1"/>
  <c r="J161" i="1" l="1"/>
  <c r="I162" i="1"/>
  <c r="H161" i="1"/>
  <c r="J162" i="1" l="1"/>
  <c r="I163" i="1"/>
  <c r="H162" i="1"/>
  <c r="J163" i="1" l="1"/>
  <c r="I164" i="1"/>
  <c r="H163" i="1"/>
  <c r="J164" i="1" l="1"/>
  <c r="I165" i="1"/>
  <c r="H164" i="1"/>
  <c r="J165" i="1" l="1"/>
  <c r="I166" i="1"/>
  <c r="H165" i="1"/>
  <c r="J166" i="1" l="1"/>
  <c r="I167" i="1"/>
  <c r="H166" i="1"/>
  <c r="J167" i="1" l="1"/>
  <c r="I168" i="1"/>
  <c r="H167" i="1"/>
  <c r="J168" i="1" l="1"/>
  <c r="I169" i="1"/>
  <c r="H168" i="1"/>
  <c r="J169" i="1" l="1"/>
  <c r="I170" i="1"/>
  <c r="H169" i="1"/>
  <c r="J170" i="1" l="1"/>
  <c r="I171" i="1"/>
  <c r="H170" i="1"/>
  <c r="J171" i="1" l="1"/>
  <c r="I172" i="1"/>
  <c r="H171" i="1"/>
  <c r="J172" i="1" l="1"/>
  <c r="I173" i="1"/>
  <c r="H172" i="1"/>
  <c r="J173" i="1" l="1"/>
  <c r="I174" i="1"/>
  <c r="H173" i="1"/>
  <c r="J174" i="1" l="1"/>
  <c r="I175" i="1"/>
  <c r="H174" i="1"/>
  <c r="J175" i="1" l="1"/>
  <c r="I176" i="1"/>
  <c r="H175" i="1"/>
  <c r="J176" i="1" l="1"/>
  <c r="I177" i="1"/>
  <c r="H176" i="1"/>
  <c r="J177" i="1" l="1"/>
  <c r="H177" i="1"/>
  <c r="I178" i="1"/>
  <c r="J178" i="1" l="1"/>
  <c r="H178" i="1"/>
  <c r="I179" i="1"/>
  <c r="I180" i="1" l="1"/>
  <c r="J179" i="1"/>
  <c r="H179" i="1"/>
  <c r="H180" i="1" l="1"/>
  <c r="I181" i="1"/>
  <c r="J180" i="1"/>
  <c r="Q5" i="1"/>
  <c r="E2" i="2" s="1"/>
  <c r="O5" i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C6" i="3" l="1"/>
  <c r="D6" i="3" s="1"/>
  <c r="H181" i="1"/>
  <c r="J181" i="1"/>
  <c r="I182" i="1"/>
  <c r="O6" i="1"/>
  <c r="O10" i="1"/>
  <c r="Q6" i="1"/>
  <c r="E3" i="2" s="1"/>
  <c r="O13" i="1"/>
  <c r="O12" i="1"/>
  <c r="O11" i="1"/>
  <c r="O8" i="1"/>
  <c r="O15" i="1"/>
  <c r="O9" i="1"/>
  <c r="O20" i="1"/>
  <c r="O19" i="1"/>
  <c r="O18" i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R6" i="1" l="1"/>
  <c r="C7" i="3"/>
  <c r="D7" i="3" s="1"/>
  <c r="Q7" i="1"/>
  <c r="E4" i="2" s="1"/>
  <c r="H182" i="1"/>
  <c r="I183" i="1"/>
  <c r="J182" i="1"/>
  <c r="O17" i="1"/>
  <c r="O14" i="1"/>
  <c r="O7" i="1"/>
  <c r="O16" i="1"/>
  <c r="R7" i="1" l="1"/>
  <c r="C8" i="3"/>
  <c r="D8" i="3" s="1"/>
  <c r="H183" i="1"/>
  <c r="J183" i="1"/>
  <c r="I184" i="1"/>
  <c r="Q8" i="1"/>
  <c r="E5" i="2" s="1"/>
  <c r="H6" i="1"/>
  <c r="H13" i="1"/>
  <c r="H28" i="1"/>
  <c r="H20" i="1"/>
  <c r="H12" i="1"/>
  <c r="H5" i="1"/>
  <c r="H27" i="1"/>
  <c r="H19" i="1"/>
  <c r="H11" i="1"/>
  <c r="H26" i="1"/>
  <c r="H33" i="1"/>
  <c r="H25" i="1"/>
  <c r="H17" i="1"/>
  <c r="H9" i="1"/>
  <c r="H21" i="1"/>
  <c r="H34" i="1"/>
  <c r="H18" i="1"/>
  <c r="H32" i="1"/>
  <c r="H24" i="1"/>
  <c r="H16" i="1"/>
  <c r="H8" i="1"/>
  <c r="H10" i="1"/>
  <c r="H31" i="1"/>
  <c r="H23" i="1"/>
  <c r="H15" i="1"/>
  <c r="H7" i="1"/>
  <c r="H29" i="1"/>
  <c r="H30" i="1"/>
  <c r="H22" i="1"/>
  <c r="H14" i="1"/>
  <c r="R8" i="1" l="1"/>
  <c r="C9" i="3"/>
  <c r="D9" i="3" s="1"/>
  <c r="Q9" i="1"/>
  <c r="E6" i="2" s="1"/>
  <c r="J184" i="1"/>
  <c r="H184" i="1"/>
  <c r="I185" i="1"/>
  <c r="O22" i="1"/>
  <c r="O21" i="1"/>
  <c r="R9" i="1" l="1"/>
  <c r="C10" i="3"/>
  <c r="D10" i="3" s="1"/>
  <c r="I186" i="1"/>
  <c r="H185" i="1"/>
  <c r="J185" i="1"/>
  <c r="Q10" i="1"/>
  <c r="E7" i="2" s="1"/>
  <c r="R10" i="1" l="1"/>
  <c r="C11" i="3"/>
  <c r="D11" i="3" s="1"/>
  <c r="Q11" i="1"/>
  <c r="E8" i="2" s="1"/>
  <c r="J186" i="1"/>
  <c r="I187" i="1"/>
  <c r="H186" i="1"/>
  <c r="O24" i="1"/>
  <c r="O23" i="1"/>
  <c r="R11" i="1" l="1"/>
  <c r="C12" i="3"/>
  <c r="D12" i="3" s="1"/>
  <c r="I188" i="1"/>
  <c r="J187" i="1"/>
  <c r="H187" i="1"/>
  <c r="Q12" i="1"/>
  <c r="E9" i="2" s="1"/>
  <c r="R12" i="1" l="1"/>
  <c r="C13" i="3"/>
  <c r="D13" i="3" s="1"/>
  <c r="J188" i="1"/>
  <c r="H188" i="1"/>
  <c r="I189" i="1"/>
  <c r="O25" i="1"/>
  <c r="Q13" i="1"/>
  <c r="E10" i="2" s="1"/>
  <c r="R13" i="1" l="1"/>
  <c r="C14" i="3"/>
  <c r="D14" i="3" s="1"/>
  <c r="I190" i="1"/>
  <c r="J189" i="1"/>
  <c r="H189" i="1"/>
  <c r="O26" i="1"/>
  <c r="O27" i="1"/>
  <c r="Q14" i="1"/>
  <c r="E11" i="2" s="1"/>
  <c r="R14" i="1" l="1"/>
  <c r="C15" i="3"/>
  <c r="E15" i="3" s="1"/>
  <c r="H190" i="1"/>
  <c r="J190" i="1"/>
  <c r="I191" i="1"/>
  <c r="Q15" i="1"/>
  <c r="E12" i="2" s="1"/>
  <c r="R15" i="1" l="1"/>
  <c r="C16" i="3"/>
  <c r="E16" i="3" s="1"/>
  <c r="J191" i="1"/>
  <c r="I192" i="1"/>
  <c r="H191" i="1"/>
  <c r="O28" i="1"/>
  <c r="O29" i="1"/>
  <c r="Q16" i="1"/>
  <c r="E13" i="2" s="1"/>
  <c r="R16" i="1" l="1"/>
  <c r="C17" i="3"/>
  <c r="E17" i="3" s="1"/>
  <c r="J192" i="1"/>
  <c r="H192" i="1"/>
  <c r="I193" i="1"/>
  <c r="Q17" i="1"/>
  <c r="E14" i="2" s="1"/>
  <c r="R17" i="1" l="1"/>
  <c r="C18" i="3"/>
  <c r="E18" i="3" s="1"/>
  <c r="J193" i="1"/>
  <c r="I194" i="1"/>
  <c r="H193" i="1"/>
  <c r="O30" i="1"/>
  <c r="O31" i="1"/>
  <c r="Q18" i="1"/>
  <c r="E15" i="2" s="1"/>
  <c r="R18" i="1" l="1"/>
  <c r="C19" i="3"/>
  <c r="E19" i="3" s="1"/>
  <c r="I195" i="1"/>
  <c r="J194" i="1"/>
  <c r="H194" i="1"/>
  <c r="Q19" i="1"/>
  <c r="E16" i="2" s="1"/>
  <c r="R19" i="1" l="1"/>
  <c r="C20" i="3"/>
  <c r="E20" i="3" s="1"/>
  <c r="H195" i="1"/>
  <c r="J195" i="1"/>
  <c r="I196" i="1"/>
  <c r="O33" i="1"/>
  <c r="O32" i="1"/>
  <c r="Q20" i="1"/>
  <c r="E17" i="2" s="1"/>
  <c r="R20" i="1" l="1"/>
  <c r="C21" i="3"/>
  <c r="E21" i="3" s="1"/>
  <c r="J196" i="1"/>
  <c r="H196" i="1"/>
  <c r="I197" i="1"/>
  <c r="Q21" i="1"/>
  <c r="E18" i="2" s="1"/>
  <c r="R21" i="1" l="1"/>
  <c r="C22" i="3"/>
  <c r="E22" i="3" s="1"/>
  <c r="J197" i="1"/>
  <c r="H197" i="1"/>
  <c r="I198" i="1"/>
  <c r="O34" i="1"/>
  <c r="Q22" i="1"/>
  <c r="E19" i="2" s="1"/>
  <c r="R22" i="1" l="1"/>
  <c r="C23" i="3"/>
  <c r="E23" i="3" s="1"/>
  <c r="I199" i="1"/>
  <c r="J198" i="1"/>
  <c r="H198" i="1"/>
  <c r="O35" i="1"/>
  <c r="Q23" i="1"/>
  <c r="E20" i="2" s="1"/>
  <c r="R23" i="1" l="1"/>
  <c r="C24" i="3"/>
  <c r="E24" i="3" s="1"/>
  <c r="I200" i="1"/>
  <c r="H199" i="1"/>
  <c r="J199" i="1"/>
  <c r="O36" i="1"/>
  <c r="Q24" i="1"/>
  <c r="E21" i="2" s="1"/>
  <c r="R24" i="1" l="1"/>
  <c r="C25" i="3"/>
  <c r="F25" i="3" s="1"/>
  <c r="H200" i="1"/>
  <c r="J200" i="1"/>
  <c r="I201" i="1"/>
  <c r="O37" i="1"/>
  <c r="Q25" i="1"/>
  <c r="E22" i="2" s="1"/>
  <c r="R25" i="1" l="1"/>
  <c r="C26" i="3"/>
  <c r="F26" i="3" s="1"/>
  <c r="H201" i="1"/>
  <c r="I202" i="1"/>
  <c r="J201" i="1"/>
  <c r="O38" i="1"/>
  <c r="Q26" i="1"/>
  <c r="E23" i="2" s="1"/>
  <c r="R26" i="1" l="1"/>
  <c r="C27" i="3"/>
  <c r="F27" i="3" s="1"/>
  <c r="H202" i="1"/>
  <c r="I203" i="1"/>
  <c r="J202" i="1"/>
  <c r="O39" i="1"/>
  <c r="Q27" i="1"/>
  <c r="E24" i="2" s="1"/>
  <c r="R27" i="1" l="1"/>
  <c r="C28" i="3"/>
  <c r="F28" i="3" s="1"/>
  <c r="H203" i="1"/>
  <c r="I204" i="1"/>
  <c r="J203" i="1"/>
  <c r="O40" i="1"/>
  <c r="Q28" i="1"/>
  <c r="E25" i="2" s="1"/>
  <c r="R28" i="1" l="1"/>
  <c r="C29" i="3"/>
  <c r="F29" i="3" s="1"/>
  <c r="H204" i="1"/>
  <c r="I205" i="1"/>
  <c r="J204" i="1"/>
  <c r="O41" i="1"/>
  <c r="Q29" i="1"/>
  <c r="E26" i="2" s="1"/>
  <c r="R29" i="1" l="1"/>
  <c r="C30" i="3"/>
  <c r="F30" i="3" s="1"/>
  <c r="J205" i="1"/>
  <c r="I206" i="1"/>
  <c r="H205" i="1"/>
  <c r="O42" i="1"/>
  <c r="Q30" i="1"/>
  <c r="E27" i="2" s="1"/>
  <c r="R30" i="1" l="1"/>
  <c r="C31" i="3"/>
  <c r="F31" i="3" s="1"/>
  <c r="H206" i="1"/>
  <c r="I207" i="1"/>
  <c r="J206" i="1"/>
  <c r="O43" i="1"/>
  <c r="Q31" i="1"/>
  <c r="E28" i="2" s="1"/>
  <c r="R31" i="1" l="1"/>
  <c r="C32" i="3"/>
  <c r="F32" i="3" s="1"/>
  <c r="H207" i="1"/>
  <c r="J207" i="1"/>
  <c r="I208" i="1"/>
  <c r="O44" i="1"/>
  <c r="Q32" i="1"/>
  <c r="E29" i="2" s="1"/>
  <c r="R32" i="1" l="1"/>
  <c r="C33" i="3"/>
  <c r="F33" i="3" s="1"/>
  <c r="H208" i="1"/>
  <c r="I209" i="1"/>
  <c r="J208" i="1"/>
  <c r="O45" i="1"/>
  <c r="Q33" i="1"/>
  <c r="E30" i="2" s="1"/>
  <c r="R33" i="1" l="1"/>
  <c r="C34" i="3"/>
  <c r="F34" i="3" s="1"/>
  <c r="H209" i="1"/>
  <c r="J209" i="1"/>
  <c r="I210" i="1"/>
  <c r="O46" i="1"/>
  <c r="Q34" i="1"/>
  <c r="E31" i="2" s="1"/>
  <c r="R34" i="1" l="1"/>
  <c r="C35" i="3"/>
  <c r="G35" i="3" s="1"/>
  <c r="H210" i="1"/>
  <c r="I211" i="1"/>
  <c r="J210" i="1"/>
  <c r="O47" i="1"/>
  <c r="Q35" i="1"/>
  <c r="E32" i="2" s="1"/>
  <c r="R35" i="1" l="1"/>
  <c r="C36" i="3"/>
  <c r="G36" i="3" s="1"/>
  <c r="J211" i="1"/>
  <c r="H211" i="1"/>
  <c r="I212" i="1"/>
  <c r="O48" i="1"/>
  <c r="Q36" i="1"/>
  <c r="E33" i="2" s="1"/>
  <c r="R36" i="1" l="1"/>
  <c r="C37" i="3"/>
  <c r="G37" i="3" s="1"/>
  <c r="H212" i="1"/>
  <c r="I213" i="1"/>
  <c r="J212" i="1"/>
  <c r="O49" i="1"/>
  <c r="Q37" i="1"/>
  <c r="E34" i="2" s="1"/>
  <c r="R37" i="1" l="1"/>
  <c r="C38" i="3"/>
  <c r="G38" i="3" s="1"/>
  <c r="H213" i="1"/>
  <c r="J213" i="1"/>
  <c r="I214" i="1"/>
  <c r="O50" i="1"/>
  <c r="Q38" i="1"/>
  <c r="E35" i="2" s="1"/>
  <c r="R38" i="1" l="1"/>
  <c r="C39" i="3"/>
  <c r="G39" i="3" s="1"/>
  <c r="H214" i="1"/>
  <c r="I215" i="1"/>
  <c r="J214" i="1"/>
  <c r="O51" i="1"/>
  <c r="U51" i="1" s="1"/>
  <c r="Q39" i="1"/>
  <c r="E36" i="2" s="1"/>
  <c r="R39" i="1" l="1"/>
  <c r="C40" i="3"/>
  <c r="G40" i="3" s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8" i="1"/>
  <c r="T27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T134" i="1"/>
  <c r="U134" i="1"/>
  <c r="T135" i="1"/>
  <c r="U135" i="1"/>
  <c r="T136" i="1"/>
  <c r="U136" i="1"/>
  <c r="T137" i="1"/>
  <c r="U137" i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U5" i="1"/>
  <c r="U10" i="1"/>
  <c r="U8" i="1"/>
  <c r="U13" i="1"/>
  <c r="U12" i="1"/>
  <c r="U19" i="1"/>
  <c r="U6" i="1"/>
  <c r="U11" i="1"/>
  <c r="U15" i="1"/>
  <c r="U18" i="1"/>
  <c r="U20" i="1"/>
  <c r="U9" i="1"/>
  <c r="U14" i="1"/>
  <c r="U7" i="1"/>
  <c r="U17" i="1"/>
  <c r="U16" i="1"/>
  <c r="U21" i="1"/>
  <c r="U22" i="1"/>
  <c r="U24" i="1"/>
  <c r="U23" i="1"/>
  <c r="U25" i="1"/>
  <c r="U27" i="1"/>
  <c r="U26" i="1"/>
  <c r="U29" i="1"/>
  <c r="U28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H215" i="1"/>
  <c r="I216" i="1"/>
  <c r="J215" i="1"/>
  <c r="O52" i="1"/>
  <c r="U52" i="1" s="1"/>
  <c r="Q40" i="1"/>
  <c r="E37" i="2" s="1"/>
  <c r="R40" i="1" l="1"/>
  <c r="C41" i="3"/>
  <c r="G41" i="3" s="1"/>
  <c r="H216" i="1"/>
  <c r="J216" i="1"/>
  <c r="I217" i="1"/>
  <c r="O53" i="1"/>
  <c r="U53" i="1" s="1"/>
  <c r="Q41" i="1"/>
  <c r="E38" i="2" s="1"/>
  <c r="R41" i="1" l="1"/>
  <c r="C42" i="3"/>
  <c r="G42" i="3" s="1"/>
  <c r="J217" i="1"/>
  <c r="I218" i="1"/>
  <c r="H217" i="1"/>
  <c r="O54" i="1"/>
  <c r="U54" i="1" s="1"/>
  <c r="Q42" i="1"/>
  <c r="E39" i="2" s="1"/>
  <c r="R42" i="1" l="1"/>
  <c r="C43" i="3"/>
  <c r="G43" i="3" s="1"/>
  <c r="H218" i="1"/>
  <c r="I219" i="1"/>
  <c r="J218" i="1"/>
  <c r="O55" i="1"/>
  <c r="U55" i="1" s="1"/>
  <c r="Q43" i="1"/>
  <c r="E40" i="2" s="1"/>
  <c r="R43" i="1" l="1"/>
  <c r="C44" i="3"/>
  <c r="G44" i="3" s="1"/>
  <c r="I220" i="1"/>
  <c r="H219" i="1"/>
  <c r="J219" i="1"/>
  <c r="O56" i="1"/>
  <c r="U56" i="1" s="1"/>
  <c r="Q44" i="1"/>
  <c r="E41" i="2" s="1"/>
  <c r="R44" i="1" l="1"/>
  <c r="C45" i="3"/>
  <c r="H45" i="3" s="1"/>
  <c r="H220" i="1"/>
  <c r="J220" i="1"/>
  <c r="I221" i="1"/>
  <c r="O57" i="1"/>
  <c r="U57" i="1" s="1"/>
  <c r="Q45" i="1"/>
  <c r="E42" i="2" s="1"/>
  <c r="R45" i="1" l="1"/>
  <c r="C46" i="3"/>
  <c r="H46" i="3" s="1"/>
  <c r="H221" i="1"/>
  <c r="J221" i="1"/>
  <c r="I222" i="1"/>
  <c r="O58" i="1"/>
  <c r="U58" i="1" s="1"/>
  <c r="Q46" i="1"/>
  <c r="E43" i="2" s="1"/>
  <c r="R46" i="1" l="1"/>
  <c r="C47" i="3"/>
  <c r="H47" i="3" s="1"/>
  <c r="I223" i="1"/>
  <c r="J222" i="1"/>
  <c r="H222" i="1"/>
  <c r="O59" i="1"/>
  <c r="U59" i="1" s="1"/>
  <c r="Q47" i="1"/>
  <c r="E44" i="2" s="1"/>
  <c r="R47" i="1" l="1"/>
  <c r="C48" i="3"/>
  <c r="H48" i="3" s="1"/>
  <c r="H223" i="1"/>
  <c r="J223" i="1"/>
  <c r="I224" i="1"/>
  <c r="O60" i="1"/>
  <c r="U60" i="1" s="1"/>
  <c r="Q48" i="1"/>
  <c r="E45" i="2" s="1"/>
  <c r="R48" i="1" l="1"/>
  <c r="C49" i="3"/>
  <c r="H49" i="3" s="1"/>
  <c r="H224" i="1"/>
  <c r="J224" i="1"/>
  <c r="I225" i="1"/>
  <c r="O61" i="1"/>
  <c r="U61" i="1" s="1"/>
  <c r="Q49" i="1"/>
  <c r="E46" i="2" s="1"/>
  <c r="R49" i="1" l="1"/>
  <c r="C50" i="3"/>
  <c r="H50" i="3" s="1"/>
  <c r="J225" i="1"/>
  <c r="H225" i="1"/>
  <c r="I226" i="1"/>
  <c r="O62" i="1"/>
  <c r="U62" i="1" s="1"/>
  <c r="Q50" i="1"/>
  <c r="E47" i="2" s="1"/>
  <c r="R50" i="1" l="1"/>
  <c r="C51" i="3"/>
  <c r="H51" i="3" s="1"/>
  <c r="I227" i="1"/>
  <c r="J226" i="1"/>
  <c r="H226" i="1"/>
  <c r="O63" i="1"/>
  <c r="U63" i="1" s="1"/>
  <c r="Q51" i="1"/>
  <c r="E48" i="2" s="1"/>
  <c r="R51" i="1" l="1"/>
  <c r="C52" i="3"/>
  <c r="H52" i="3" s="1"/>
  <c r="H227" i="1"/>
  <c r="I228" i="1"/>
  <c r="J227" i="1"/>
  <c r="O64" i="1"/>
  <c r="U64" i="1" s="1"/>
  <c r="Q52" i="1"/>
  <c r="E49" i="2" s="1"/>
  <c r="R52" i="1" l="1"/>
  <c r="C53" i="3"/>
  <c r="H53" i="3" s="1"/>
  <c r="I229" i="1"/>
  <c r="J228" i="1"/>
  <c r="H228" i="1"/>
  <c r="O65" i="1"/>
  <c r="U65" i="1" s="1"/>
  <c r="Q53" i="1"/>
  <c r="E50" i="2" s="1"/>
  <c r="R53" i="1" l="1"/>
  <c r="C54" i="3"/>
  <c r="H54" i="3" s="1"/>
  <c r="H229" i="1"/>
  <c r="J229" i="1"/>
  <c r="I230" i="1"/>
  <c r="O66" i="1"/>
  <c r="U66" i="1" s="1"/>
  <c r="Q54" i="1"/>
  <c r="E51" i="2" s="1"/>
  <c r="R54" i="1" l="1"/>
  <c r="C55" i="3"/>
  <c r="I55" i="3" s="1"/>
  <c r="H230" i="1"/>
  <c r="J230" i="1"/>
  <c r="I231" i="1"/>
  <c r="O67" i="1"/>
  <c r="U67" i="1" s="1"/>
  <c r="Q55" i="1"/>
  <c r="E52" i="2" s="1"/>
  <c r="R55" i="1" l="1"/>
  <c r="C56" i="3"/>
  <c r="I56" i="3" s="1"/>
  <c r="J231" i="1"/>
  <c r="H231" i="1"/>
  <c r="I232" i="1"/>
  <c r="O68" i="1"/>
  <c r="U68" i="1" s="1"/>
  <c r="Q56" i="1"/>
  <c r="E53" i="2" s="1"/>
  <c r="R56" i="1" l="1"/>
  <c r="C57" i="3"/>
  <c r="I57" i="3" s="1"/>
  <c r="I233" i="1"/>
  <c r="H232" i="1"/>
  <c r="J232" i="1"/>
  <c r="O69" i="1"/>
  <c r="U69" i="1" s="1"/>
  <c r="Q57" i="1"/>
  <c r="E54" i="2" s="1"/>
  <c r="R57" i="1" l="1"/>
  <c r="C58" i="3"/>
  <c r="I58" i="3" s="1"/>
  <c r="H233" i="1"/>
  <c r="I234" i="1"/>
  <c r="J233" i="1"/>
  <c r="O70" i="1"/>
  <c r="U70" i="1" s="1"/>
  <c r="Q58" i="1"/>
  <c r="E55" i="2" s="1"/>
  <c r="R58" i="1" l="1"/>
  <c r="C59" i="3"/>
  <c r="I59" i="3" s="1"/>
  <c r="H234" i="1"/>
  <c r="I235" i="1"/>
  <c r="J234" i="1"/>
  <c r="O71" i="1"/>
  <c r="U71" i="1" s="1"/>
  <c r="Q59" i="1"/>
  <c r="E56" i="2" s="1"/>
  <c r="R59" i="1" l="1"/>
  <c r="C60" i="3"/>
  <c r="I60" i="3" s="1"/>
  <c r="I236" i="1"/>
  <c r="H235" i="1"/>
  <c r="J235" i="1"/>
  <c r="O72" i="1"/>
  <c r="U72" i="1" s="1"/>
  <c r="Q60" i="1"/>
  <c r="E57" i="2" s="1"/>
  <c r="R60" i="1" l="1"/>
  <c r="C61" i="3"/>
  <c r="I61" i="3" s="1"/>
  <c r="H236" i="1"/>
  <c r="J236" i="1"/>
  <c r="I237" i="1"/>
  <c r="O73" i="1"/>
  <c r="U73" i="1" s="1"/>
  <c r="Q61" i="1"/>
  <c r="E58" i="2" s="1"/>
  <c r="R61" i="1" l="1"/>
  <c r="C62" i="3"/>
  <c r="I62" i="3" s="1"/>
  <c r="H237" i="1"/>
  <c r="I238" i="1"/>
  <c r="J237" i="1"/>
  <c r="O74" i="1"/>
  <c r="U74" i="1" s="1"/>
  <c r="Q62" i="1"/>
  <c r="E59" i="2" s="1"/>
  <c r="R62" i="1" l="1"/>
  <c r="C63" i="3"/>
  <c r="I63" i="3" s="1"/>
  <c r="I239" i="1"/>
  <c r="H238" i="1"/>
  <c r="J238" i="1"/>
  <c r="O75" i="1"/>
  <c r="U75" i="1" s="1"/>
  <c r="Q63" i="1"/>
  <c r="E60" i="2" s="1"/>
  <c r="R63" i="1" l="1"/>
  <c r="C64" i="3"/>
  <c r="I64" i="3" s="1"/>
  <c r="H239" i="1"/>
  <c r="J239" i="1"/>
  <c r="I240" i="1"/>
  <c r="O76" i="1"/>
  <c r="U76" i="1" s="1"/>
  <c r="Q64" i="1"/>
  <c r="E61" i="2" s="1"/>
  <c r="R64" i="1" l="1"/>
  <c r="C65" i="3"/>
  <c r="J65" i="3" s="1"/>
  <c r="H240" i="1"/>
  <c r="I241" i="1"/>
  <c r="J240" i="1"/>
  <c r="O77" i="1"/>
  <c r="U77" i="1" s="1"/>
  <c r="Q65" i="1"/>
  <c r="E62" i="2" s="1"/>
  <c r="R65" i="1" l="1"/>
  <c r="C66" i="3"/>
  <c r="J66" i="3" s="1"/>
  <c r="I242" i="1"/>
  <c r="J241" i="1"/>
  <c r="H241" i="1"/>
  <c r="O78" i="1"/>
  <c r="U78" i="1" s="1"/>
  <c r="Q66" i="1"/>
  <c r="E63" i="2" s="1"/>
  <c r="R66" i="1" l="1"/>
  <c r="C67" i="3"/>
  <c r="J67" i="3" s="1"/>
  <c r="I243" i="1"/>
  <c r="H242" i="1"/>
  <c r="J242" i="1"/>
  <c r="O79" i="1"/>
  <c r="U79" i="1" s="1"/>
  <c r="Q67" i="1"/>
  <c r="E64" i="2" s="1"/>
  <c r="R67" i="1" l="1"/>
  <c r="C68" i="3"/>
  <c r="J68" i="3" s="1"/>
  <c r="H243" i="1"/>
  <c r="I244" i="1"/>
  <c r="J243" i="1"/>
  <c r="O80" i="1"/>
  <c r="U80" i="1" s="1"/>
  <c r="Q68" i="1"/>
  <c r="E65" i="2" s="1"/>
  <c r="R68" i="1" l="1"/>
  <c r="C69" i="3"/>
  <c r="J69" i="3" s="1"/>
  <c r="I245" i="1"/>
  <c r="H244" i="1"/>
  <c r="J244" i="1"/>
  <c r="O81" i="1"/>
  <c r="U81" i="1" s="1"/>
  <c r="Q69" i="1"/>
  <c r="E66" i="2" s="1"/>
  <c r="R69" i="1" l="1"/>
  <c r="C70" i="3"/>
  <c r="J70" i="3" s="1"/>
  <c r="H245" i="1"/>
  <c r="J245" i="1"/>
  <c r="I246" i="1"/>
  <c r="O82" i="1"/>
  <c r="U82" i="1" s="1"/>
  <c r="Q70" i="1"/>
  <c r="E67" i="2" s="1"/>
  <c r="R70" i="1" l="1"/>
  <c r="C71" i="3"/>
  <c r="J71" i="3" s="1"/>
  <c r="H246" i="1"/>
  <c r="J246" i="1"/>
  <c r="I247" i="1"/>
  <c r="O83" i="1"/>
  <c r="U83" i="1" s="1"/>
  <c r="Q71" i="1"/>
  <c r="E68" i="2" s="1"/>
  <c r="R71" i="1" l="1"/>
  <c r="C72" i="3"/>
  <c r="J72" i="3" s="1"/>
  <c r="I248" i="1"/>
  <c r="H247" i="1"/>
  <c r="J247" i="1"/>
  <c r="O84" i="1"/>
  <c r="U84" i="1" s="1"/>
  <c r="Q72" i="1"/>
  <c r="E69" i="2" s="1"/>
  <c r="R72" i="1" l="1"/>
  <c r="C73" i="3"/>
  <c r="J73" i="3" s="1"/>
  <c r="H248" i="1"/>
  <c r="J248" i="1"/>
  <c r="I249" i="1"/>
  <c r="O85" i="1"/>
  <c r="U85" i="1" s="1"/>
  <c r="Q73" i="1"/>
  <c r="E70" i="2" s="1"/>
  <c r="R73" i="1" l="1"/>
  <c r="C74" i="3"/>
  <c r="J74" i="3" s="1"/>
  <c r="H249" i="1"/>
  <c r="J249" i="1"/>
  <c r="I250" i="1"/>
  <c r="O86" i="1"/>
  <c r="U86" i="1" s="1"/>
  <c r="Q74" i="1"/>
  <c r="E71" i="2" s="1"/>
  <c r="R74" i="1" l="1"/>
  <c r="C75" i="3"/>
  <c r="K75" i="3" s="1"/>
  <c r="I251" i="1"/>
  <c r="J250" i="1"/>
  <c r="H250" i="1"/>
  <c r="O87" i="1"/>
  <c r="U87" i="1" s="1"/>
  <c r="Q75" i="1"/>
  <c r="E72" i="2" s="1"/>
  <c r="R75" i="1" l="1"/>
  <c r="C76" i="3"/>
  <c r="K76" i="3" s="1"/>
  <c r="H251" i="1"/>
  <c r="J251" i="1"/>
  <c r="I252" i="1"/>
  <c r="O88" i="1"/>
  <c r="U88" i="1" s="1"/>
  <c r="Q76" i="1"/>
  <c r="E73" i="2" s="1"/>
  <c r="R76" i="1" l="1"/>
  <c r="C77" i="3"/>
  <c r="K77" i="3" s="1"/>
  <c r="H252" i="1"/>
  <c r="J252" i="1"/>
  <c r="I253" i="1"/>
  <c r="O89" i="1"/>
  <c r="U89" i="1" s="1"/>
  <c r="Q77" i="1"/>
  <c r="E74" i="2" s="1"/>
  <c r="R77" i="1" l="1"/>
  <c r="C78" i="3"/>
  <c r="K78" i="3" s="1"/>
  <c r="I254" i="1"/>
  <c r="J253" i="1"/>
  <c r="H253" i="1"/>
  <c r="O90" i="1"/>
  <c r="U90" i="1" s="1"/>
  <c r="Q78" i="1"/>
  <c r="E75" i="2" s="1"/>
  <c r="R78" i="1" l="1"/>
  <c r="C79" i="3"/>
  <c r="K79" i="3" s="1"/>
  <c r="H254" i="1"/>
  <c r="J254" i="1"/>
  <c r="I255" i="1"/>
  <c r="O91" i="1"/>
  <c r="Q79" i="1"/>
  <c r="E76" i="2" s="1"/>
  <c r="R79" i="1" l="1"/>
  <c r="C80" i="3"/>
  <c r="K80" i="3" s="1"/>
  <c r="X91" i="1"/>
  <c r="U91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7" i="1"/>
  <c r="W26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X5" i="1"/>
  <c r="X11" i="1"/>
  <c r="X18" i="1"/>
  <c r="X8" i="1"/>
  <c r="X20" i="1"/>
  <c r="X6" i="1"/>
  <c r="X15" i="1"/>
  <c r="X13" i="1"/>
  <c r="X12" i="1"/>
  <c r="X10" i="1"/>
  <c r="X9" i="1"/>
  <c r="X19" i="1"/>
  <c r="X7" i="1"/>
  <c r="X16" i="1"/>
  <c r="X14" i="1"/>
  <c r="X17" i="1"/>
  <c r="X21" i="1"/>
  <c r="X22" i="1"/>
  <c r="X24" i="1"/>
  <c r="X23" i="1"/>
  <c r="X25" i="1"/>
  <c r="X27" i="1"/>
  <c r="X26" i="1"/>
  <c r="X29" i="1"/>
  <c r="X28" i="1"/>
  <c r="X30" i="1"/>
  <c r="X31" i="1"/>
  <c r="X33" i="1"/>
  <c r="X32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H255" i="1"/>
  <c r="J255" i="1"/>
  <c r="O92" i="1"/>
  <c r="Q80" i="1"/>
  <c r="E77" i="2" s="1"/>
  <c r="R80" i="1" l="1"/>
  <c r="C81" i="3"/>
  <c r="K81" i="3" s="1"/>
  <c r="X92" i="1"/>
  <c r="U92" i="1"/>
  <c r="O93" i="1"/>
  <c r="Q81" i="1"/>
  <c r="E78" i="2" s="1"/>
  <c r="R81" i="1" l="1"/>
  <c r="C82" i="3"/>
  <c r="K82" i="3" s="1"/>
  <c r="X93" i="1"/>
  <c r="U93" i="1"/>
  <c r="O94" i="1"/>
  <c r="Q82" i="1"/>
  <c r="E79" i="2" s="1"/>
  <c r="R82" i="1" l="1"/>
  <c r="C83" i="3"/>
  <c r="K83" i="3" s="1"/>
  <c r="X94" i="1"/>
  <c r="U94" i="1"/>
  <c r="O95" i="1"/>
  <c r="Q83" i="1"/>
  <c r="E80" i="2" s="1"/>
  <c r="R83" i="1" l="1"/>
  <c r="C84" i="3"/>
  <c r="K84" i="3" s="1"/>
  <c r="X95" i="1"/>
  <c r="U95" i="1"/>
  <c r="O96" i="1"/>
  <c r="Q84" i="1"/>
  <c r="E81" i="2" s="1"/>
  <c r="R84" i="1" l="1"/>
  <c r="C85" i="3"/>
  <c r="L85" i="3" s="1"/>
  <c r="L3" i="3" s="1"/>
  <c r="X96" i="1"/>
  <c r="U96" i="1"/>
  <c r="O97" i="1"/>
  <c r="Q85" i="1"/>
  <c r="E82" i="2" s="1"/>
  <c r="R85" i="1" l="1"/>
  <c r="C86" i="3"/>
  <c r="L86" i="3" s="1"/>
  <c r="X97" i="1"/>
  <c r="U97" i="1"/>
  <c r="O98" i="1"/>
  <c r="Q86" i="1"/>
  <c r="E83" i="2" s="1"/>
  <c r="R86" i="1" l="1"/>
  <c r="C87" i="3"/>
  <c r="L87" i="3" s="1"/>
  <c r="X98" i="1"/>
  <c r="U98" i="1"/>
  <c r="O99" i="1"/>
  <c r="Q87" i="1"/>
  <c r="E84" i="2" s="1"/>
  <c r="R87" i="1" l="1"/>
  <c r="C88" i="3"/>
  <c r="L88" i="3" s="1"/>
  <c r="X99" i="1"/>
  <c r="U99" i="1"/>
  <c r="O100" i="1"/>
  <c r="Q88" i="1"/>
  <c r="E85" i="2" s="1"/>
  <c r="R88" i="1" l="1"/>
  <c r="C89" i="3"/>
  <c r="L89" i="3" s="1"/>
  <c r="X100" i="1"/>
  <c r="U100" i="1"/>
  <c r="O101" i="1"/>
  <c r="Q89" i="1"/>
  <c r="E86" i="2" s="1"/>
  <c r="R89" i="1" l="1"/>
  <c r="C90" i="3"/>
  <c r="L90" i="3" s="1"/>
  <c r="X101" i="1"/>
  <c r="U101" i="1"/>
  <c r="O102" i="1"/>
  <c r="Q90" i="1"/>
  <c r="E87" i="2" s="1"/>
  <c r="R90" i="1" l="1"/>
  <c r="C91" i="3"/>
  <c r="L91" i="3" s="1"/>
  <c r="X102" i="1"/>
  <c r="U102" i="1"/>
  <c r="O103" i="1"/>
  <c r="Q91" i="1"/>
  <c r="E88" i="2" s="1"/>
  <c r="R91" i="1" l="1"/>
  <c r="C92" i="3"/>
  <c r="L92" i="3" s="1"/>
  <c r="X103" i="1"/>
  <c r="U103" i="1"/>
  <c r="O104" i="1"/>
  <c r="Q92" i="1"/>
  <c r="E89" i="2" s="1"/>
  <c r="R92" i="1" l="1"/>
  <c r="C93" i="3"/>
  <c r="L93" i="3" s="1"/>
  <c r="X104" i="1"/>
  <c r="U104" i="1"/>
  <c r="Q93" i="1"/>
  <c r="E90" i="2" s="1"/>
  <c r="R93" i="1" l="1"/>
  <c r="C94" i="3"/>
  <c r="L94" i="3" s="1"/>
  <c r="Q94" i="1"/>
  <c r="E91" i="2" s="1"/>
  <c r="R94" i="1" l="1"/>
  <c r="C95" i="3"/>
  <c r="M95" i="3" s="1"/>
  <c r="Q95" i="1"/>
  <c r="E92" i="2" s="1"/>
  <c r="R95" i="1" l="1"/>
  <c r="C96" i="3"/>
  <c r="M96" i="3" s="1"/>
  <c r="Q96" i="1"/>
  <c r="E93" i="2" s="1"/>
  <c r="R96" i="1" l="1"/>
  <c r="C97" i="3"/>
  <c r="M97" i="3" s="1"/>
  <c r="Q97" i="1"/>
  <c r="E94" i="2" s="1"/>
  <c r="R97" i="1" l="1"/>
  <c r="C98" i="3"/>
  <c r="M98" i="3" s="1"/>
  <c r="Q98" i="1"/>
  <c r="E95" i="2" s="1"/>
  <c r="R98" i="1" l="1"/>
  <c r="C99" i="3"/>
  <c r="M99" i="3" s="1"/>
  <c r="Q99" i="1"/>
  <c r="E96" i="2" s="1"/>
  <c r="R99" i="1" l="1"/>
  <c r="C100" i="3"/>
  <c r="M100" i="3" s="1"/>
  <c r="Q100" i="1"/>
  <c r="E97" i="2" s="1"/>
  <c r="R100" i="1" l="1"/>
  <c r="C101" i="3"/>
  <c r="M101" i="3" s="1"/>
  <c r="Q101" i="1"/>
  <c r="E98" i="2" s="1"/>
  <c r="R101" i="1" l="1"/>
  <c r="C102" i="3"/>
  <c r="M102" i="3" s="1"/>
  <c r="Q102" i="1"/>
  <c r="E99" i="2" s="1"/>
  <c r="R102" i="1" l="1"/>
  <c r="C103" i="3"/>
  <c r="M103" i="3" s="1"/>
  <c r="Q103" i="1"/>
  <c r="E100" i="2" s="1"/>
  <c r="R103" i="1" l="1"/>
  <c r="C104" i="3"/>
  <c r="M104" i="3" s="1"/>
  <c r="Q105" i="1"/>
  <c r="E102" i="2" s="1"/>
  <c r="Q104" i="1"/>
  <c r="E101" i="2" s="1"/>
  <c r="C106" i="3" l="1"/>
  <c r="N106" i="3" s="1"/>
  <c r="R104" i="1"/>
  <c r="C105" i="3"/>
  <c r="N105" i="3" s="1"/>
  <c r="R105" i="1"/>
  <c r="Q106" i="1"/>
  <c r="E103" i="2" s="1"/>
  <c r="C107" i="3" l="1"/>
  <c r="N107" i="3" s="1"/>
  <c r="R106" i="1"/>
  <c r="Q107" i="1"/>
  <c r="E104" i="2" s="1"/>
  <c r="R107" i="1" l="1"/>
  <c r="C108" i="3"/>
  <c r="N108" i="3" s="1"/>
  <c r="Q108" i="1"/>
  <c r="E105" i="2" s="1"/>
  <c r="R108" i="1" l="1"/>
  <c r="C109" i="3"/>
  <c r="N109" i="3" s="1"/>
  <c r="Q109" i="1"/>
  <c r="E106" i="2" s="1"/>
  <c r="R109" i="1" l="1"/>
  <c r="C110" i="3"/>
  <c r="N110" i="3" s="1"/>
  <c r="Q110" i="1"/>
  <c r="E107" i="2" s="1"/>
  <c r="R110" i="1" l="1"/>
  <c r="C111" i="3"/>
  <c r="N111" i="3" s="1"/>
  <c r="Q111" i="1"/>
  <c r="E108" i="2" s="1"/>
  <c r="R111" i="1" l="1"/>
  <c r="C112" i="3"/>
  <c r="N112" i="3" s="1"/>
  <c r="Q112" i="1"/>
  <c r="E109" i="2" s="1"/>
  <c r="R112" i="1" l="1"/>
  <c r="C113" i="3"/>
  <c r="N113" i="3" s="1"/>
  <c r="Q113" i="1"/>
  <c r="E110" i="2" s="1"/>
  <c r="R113" i="1" l="1"/>
  <c r="C114" i="3"/>
  <c r="N114" i="3" s="1"/>
  <c r="Q114" i="1"/>
  <c r="E111" i="2" s="1"/>
  <c r="R114" i="1" l="1"/>
  <c r="C115" i="3"/>
  <c r="O115" i="3" s="1"/>
  <c r="Q115" i="1"/>
  <c r="E112" i="2" s="1"/>
  <c r="R115" i="1" l="1"/>
  <c r="C116" i="3"/>
  <c r="O116" i="3" s="1"/>
  <c r="Q116" i="1"/>
  <c r="E113" i="2" s="1"/>
  <c r="R116" i="1" l="1"/>
  <c r="C117" i="3"/>
  <c r="O117" i="3" s="1"/>
  <c r="M3" i="3" s="1"/>
  <c r="Q117" i="1"/>
  <c r="E114" i="2" s="1"/>
  <c r="R117" i="1" l="1"/>
  <c r="C118" i="3"/>
  <c r="Q118" i="1"/>
  <c r="E115" i="2" s="1"/>
  <c r="O118" i="3" l="1"/>
  <c r="R118" i="1"/>
  <c r="C119" i="3"/>
  <c r="O119" i="3" s="1"/>
  <c r="Q119" i="1"/>
  <c r="E116" i="2" s="1"/>
  <c r="R119" i="1" l="1"/>
  <c r="C120" i="3"/>
  <c r="O120" i="3" s="1"/>
  <c r="Q120" i="1"/>
  <c r="E117" i="2" s="1"/>
  <c r="R120" i="1" l="1"/>
  <c r="C121" i="3"/>
  <c r="O121" i="3" s="1"/>
  <c r="Q121" i="1"/>
  <c r="E118" i="2" s="1"/>
  <c r="R121" i="1" l="1"/>
  <c r="C122" i="3"/>
  <c r="O122" i="3" s="1"/>
  <c r="Q122" i="1"/>
  <c r="E119" i="2" s="1"/>
  <c r="R122" i="1" l="1"/>
  <c r="C123" i="3"/>
  <c r="O123" i="3" s="1"/>
  <c r="Q123" i="1"/>
  <c r="E120" i="2" s="1"/>
  <c r="R123" i="1" l="1"/>
  <c r="C124" i="3"/>
  <c r="O124" i="3" s="1"/>
  <c r="Q124" i="1"/>
  <c r="E121" i="2" s="1"/>
  <c r="R124" i="1" l="1"/>
  <c r="C125" i="3"/>
  <c r="P125" i="3" s="1"/>
  <c r="Q125" i="1"/>
  <c r="E122" i="2" s="1"/>
  <c r="R125" i="1" l="1"/>
  <c r="C126" i="3"/>
  <c r="P126" i="3" s="1"/>
  <c r="Q126" i="1"/>
  <c r="E123" i="2" s="1"/>
  <c r="R126" i="1" l="1"/>
  <c r="C127" i="3"/>
  <c r="P127" i="3" s="1"/>
  <c r="Q127" i="1"/>
  <c r="E124" i="2" s="1"/>
  <c r="R127" i="1" l="1"/>
  <c r="C128" i="3"/>
  <c r="P128" i="3" s="1"/>
  <c r="Q128" i="1"/>
  <c r="E125" i="2" s="1"/>
  <c r="R128" i="1" l="1"/>
  <c r="C129" i="3"/>
  <c r="P129" i="3" s="1"/>
  <c r="Q129" i="1"/>
  <c r="E126" i="2" s="1"/>
  <c r="R129" i="1" l="1"/>
  <c r="C130" i="3"/>
  <c r="P130" i="3" s="1"/>
  <c r="Q130" i="1"/>
  <c r="E127" i="2" s="1"/>
  <c r="R130" i="1" l="1"/>
  <c r="C131" i="3"/>
  <c r="P131" i="3" s="1"/>
  <c r="Q131" i="1"/>
  <c r="E128" i="2" s="1"/>
  <c r="R131" i="1" l="1"/>
  <c r="C132" i="3"/>
  <c r="P132" i="3" s="1"/>
  <c r="Q132" i="1"/>
  <c r="E129" i="2" s="1"/>
  <c r="R132" i="1" l="1"/>
  <c r="C133" i="3"/>
  <c r="P133" i="3" s="1"/>
  <c r="Q133" i="1"/>
  <c r="E130" i="2" s="1"/>
  <c r="R133" i="1" l="1"/>
  <c r="C134" i="3"/>
  <c r="P134" i="3" s="1"/>
  <c r="Q134" i="1"/>
  <c r="E131" i="2" s="1"/>
  <c r="R134" i="1" l="1"/>
  <c r="C135" i="3"/>
  <c r="Q135" i="3" s="1"/>
  <c r="N3" i="3" s="1"/>
  <c r="Q135" i="1"/>
  <c r="E132" i="2" s="1"/>
  <c r="R135" i="1" l="1"/>
  <c r="C136" i="3"/>
  <c r="Q136" i="3" s="1"/>
  <c r="Q136" i="1"/>
  <c r="E133" i="2" s="1"/>
  <c r="R136" i="1" l="1"/>
  <c r="C137" i="3"/>
  <c r="Q137" i="3" s="1"/>
  <c r="Q137" i="1"/>
  <c r="E134" i="2" s="1"/>
  <c r="R137" i="1" l="1"/>
  <c r="C138" i="3"/>
  <c r="Q138" i="3" s="1"/>
  <c r="Q138" i="1"/>
  <c r="E135" i="2" s="1"/>
  <c r="R138" i="1" l="1"/>
  <c r="C139" i="3"/>
  <c r="Q139" i="3" s="1"/>
  <c r="Q139" i="1"/>
  <c r="E136" i="2" s="1"/>
  <c r="R139" i="1" l="1"/>
  <c r="C140" i="3"/>
  <c r="Q140" i="3" s="1"/>
  <c r="Q140" i="1"/>
  <c r="E137" i="2" s="1"/>
  <c r="R140" i="1" l="1"/>
  <c r="C141" i="3"/>
  <c r="Q141" i="3" s="1"/>
  <c r="Q141" i="1"/>
  <c r="E138" i="2" s="1"/>
  <c r="R141" i="1" l="1"/>
  <c r="C142" i="3"/>
  <c r="Q142" i="3" s="1"/>
  <c r="Q142" i="1"/>
  <c r="E139" i="2" s="1"/>
  <c r="R142" i="1" l="1"/>
  <c r="C143" i="3"/>
  <c r="Q143" i="3" s="1"/>
  <c r="Q143" i="1"/>
  <c r="E140" i="2" s="1"/>
  <c r="R143" i="1" l="1"/>
  <c r="C144" i="3"/>
  <c r="Q144" i="3" s="1"/>
  <c r="Q144" i="1"/>
  <c r="E141" i="2" s="1"/>
  <c r="R144" i="1" l="1"/>
  <c r="C145" i="3"/>
  <c r="R145" i="3" s="1"/>
  <c r="Q145" i="1"/>
  <c r="E142" i="2" s="1"/>
  <c r="R145" i="1" l="1"/>
  <c r="C146" i="3"/>
  <c r="R146" i="3" s="1"/>
  <c r="Q146" i="1"/>
  <c r="E143" i="2" s="1"/>
  <c r="R146" i="1" l="1"/>
  <c r="C147" i="3"/>
  <c r="R147" i="3" s="1"/>
  <c r="Q147" i="1"/>
  <c r="E144" i="2" s="1"/>
  <c r="R147" i="1" l="1"/>
  <c r="C148" i="3"/>
  <c r="R148" i="3" s="1"/>
  <c r="Q148" i="1"/>
  <c r="E145" i="2" s="1"/>
  <c r="R148" i="1" l="1"/>
  <c r="C149" i="3"/>
  <c r="R149" i="3" s="1"/>
  <c r="Q149" i="1"/>
  <c r="E146" i="2" s="1"/>
  <c r="R149" i="1" l="1"/>
  <c r="C150" i="3"/>
  <c r="R150" i="3" s="1"/>
  <c r="Q150" i="1"/>
  <c r="E147" i="2" s="1"/>
  <c r="R150" i="1" l="1"/>
  <c r="C151" i="3"/>
  <c r="R151" i="3" s="1"/>
  <c r="Q151" i="1"/>
  <c r="E148" i="2" s="1"/>
  <c r="R151" i="1" l="1"/>
  <c r="C152" i="3"/>
  <c r="R152" i="3" s="1"/>
  <c r="Q152" i="1"/>
  <c r="E149" i="2" s="1"/>
  <c r="R152" i="1" l="1"/>
  <c r="C153" i="3"/>
  <c r="R153" i="3" s="1"/>
  <c r="Q153" i="1"/>
  <c r="E150" i="2" s="1"/>
  <c r="R153" i="1" l="1"/>
  <c r="C154" i="3"/>
  <c r="R154" i="3" s="1"/>
  <c r="Q154" i="1"/>
  <c r="E151" i="2" s="1"/>
  <c r="R154" i="1" l="1"/>
  <c r="C155" i="3"/>
  <c r="R155" i="3" s="1"/>
</calcChain>
</file>

<file path=xl/sharedStrings.xml><?xml version="1.0" encoding="utf-8"?>
<sst xmlns="http://schemas.openxmlformats.org/spreadsheetml/2006/main" count="110" uniqueCount="106">
  <si>
    <t>단계</t>
    <phoneticPr fontId="1" type="noConversion"/>
  </si>
  <si>
    <t>클리어 보상</t>
    <phoneticPr fontId="1" type="noConversion"/>
  </si>
  <si>
    <t>소탕 보상</t>
    <phoneticPr fontId="1" type="noConversion"/>
  </si>
  <si>
    <t>가중치</t>
    <phoneticPr fontId="1" type="noConversion"/>
  </si>
  <si>
    <t>상승률</t>
    <phoneticPr fontId="1" type="noConversion"/>
  </si>
  <si>
    <t>누적 총합</t>
    <phoneticPr fontId="1" type="noConversion"/>
  </si>
  <si>
    <t>id</t>
    <phoneticPr fontId="1" type="noConversion"/>
  </si>
  <si>
    <t>condition_Type</t>
    <phoneticPr fontId="1" type="noConversion"/>
  </si>
  <si>
    <t>conditoin_Value</t>
    <phoneticPr fontId="1" type="noConversion"/>
  </si>
  <si>
    <t>abil_Type</t>
    <phoneticPr fontId="1" type="noConversion"/>
  </si>
  <si>
    <t>abil_Value</t>
    <phoneticPr fontId="1" type="noConversion"/>
  </si>
  <si>
    <t>누적 클리어 보상</t>
    <phoneticPr fontId="1" type="noConversion"/>
  </si>
  <si>
    <t>주간 소탕권</t>
    <phoneticPr fontId="1" type="noConversion"/>
  </si>
  <si>
    <t>패키지 소탕권 개수</t>
    <phoneticPr fontId="1" type="noConversion"/>
  </si>
  <si>
    <t>매일 지급</t>
    <phoneticPr fontId="1" type="noConversion"/>
  </si>
  <si>
    <t>연금 초회</t>
    <phoneticPr fontId="1" type="noConversion"/>
  </si>
  <si>
    <t>1일차</t>
    <phoneticPr fontId="1" type="noConversion"/>
  </si>
  <si>
    <t>7일후</t>
    <phoneticPr fontId="1" type="noConversion"/>
  </si>
  <si>
    <t>14일후</t>
    <phoneticPr fontId="1" type="noConversion"/>
  </si>
  <si>
    <t>21일후</t>
  </si>
  <si>
    <t>28일후</t>
  </si>
  <si>
    <t>기획 의도</t>
    <phoneticPr fontId="1" type="noConversion"/>
  </si>
  <si>
    <t>1. 소탕 보상을 크게하여 소탕권의 가치를 증가시킨다.</t>
    <phoneticPr fontId="1" type="noConversion"/>
  </si>
  <si>
    <t>4. 방치에 따른 성장을 부각시키기 위함이다.</t>
    <phoneticPr fontId="1" type="noConversion"/>
  </si>
  <si>
    <t>패키지 설정</t>
    <phoneticPr fontId="1" type="noConversion"/>
  </si>
  <si>
    <t>1~28일차 경과</t>
    <phoneticPr fontId="1" type="noConversion"/>
  </si>
  <si>
    <t>누적 획득 재화량</t>
    <phoneticPr fontId="1" type="noConversion"/>
  </si>
  <si>
    <t>경과</t>
    <phoneticPr fontId="1" type="noConversion"/>
  </si>
  <si>
    <t>Unlock_skill_Id</t>
    <phoneticPr fontId="1" type="noConversion"/>
  </si>
  <si>
    <t>도술 시스템</t>
    <phoneticPr fontId="1" type="noConversion"/>
  </si>
  <si>
    <t>강화 비용</t>
    <phoneticPr fontId="1" type="noConversion"/>
  </si>
  <si>
    <t>획득 능력치</t>
    <phoneticPr fontId="1" type="noConversion"/>
  </si>
  <si>
    <t>누적 능력치</t>
    <phoneticPr fontId="1" type="noConversion"/>
  </si>
  <si>
    <t>단계 올리는데 걸리는 시간(210단계)</t>
    <phoneticPr fontId="1" type="noConversion"/>
  </si>
  <si>
    <t>총 걸리는 시간(210단계)</t>
    <phoneticPr fontId="1" type="noConversion"/>
  </si>
  <si>
    <t>3. 1단계 강화 시 5%정도 강해질 수 있게 한다.</t>
    <phoneticPr fontId="1" type="noConversion"/>
  </si>
  <si>
    <t>2. 초반엔 1일, 중반엔 2~7일마다 1단게를 강화 시킬 수 있게 한다.</t>
    <phoneticPr fontId="1" type="noConversion"/>
  </si>
  <si>
    <t>단계 올리는데 걸리는 시간(250단계)</t>
    <phoneticPr fontId="1" type="noConversion"/>
  </si>
  <si>
    <t>총 걸리는 시간(250단계)</t>
    <phoneticPr fontId="1" type="noConversion"/>
  </si>
  <si>
    <t>도술 단계 별 수치</t>
    <phoneticPr fontId="1" type="noConversion"/>
  </si>
  <si>
    <t>기술 데미지</t>
    <phoneticPr fontId="1" type="noConversion"/>
  </si>
  <si>
    <t>봉인검 기술</t>
    <phoneticPr fontId="1" type="noConversion"/>
  </si>
  <si>
    <t>하급 1</t>
  </si>
  <si>
    <t>하급 2</t>
  </si>
  <si>
    <t>하급 3</t>
  </si>
  <si>
    <t>하급 4</t>
  </si>
  <si>
    <t>중급 1</t>
  </si>
  <si>
    <t>중급 2</t>
  </si>
  <si>
    <t>중급 3</t>
  </si>
  <si>
    <t>중급 4</t>
  </si>
  <si>
    <t>상급 1</t>
  </si>
  <si>
    <t>상급 2</t>
  </si>
  <si>
    <t>상급 3</t>
  </si>
  <si>
    <t>상급 4</t>
  </si>
  <si>
    <t>특급 1</t>
  </si>
  <si>
    <t>특급 2</t>
  </si>
  <si>
    <t>특급 3</t>
  </si>
  <si>
    <t>특급 4</t>
  </si>
  <si>
    <t>전설 1</t>
  </si>
  <si>
    <t>전설 2</t>
  </si>
  <si>
    <t>전설 3</t>
  </si>
  <si>
    <t>전설 4</t>
  </si>
  <si>
    <t>요물 1</t>
  </si>
  <si>
    <t>요물 2</t>
  </si>
  <si>
    <t>요물 3</t>
  </si>
  <si>
    <t>요물 4</t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</si>
  <si>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</si>
  <si>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</si>
  <si>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</si>
  <si>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</si>
  <si>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</si>
  <si>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</si>
  <si>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</si>
  <si>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</si>
  <si>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</si>
  <si>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</si>
  <si>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</si>
  <si>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</si>
  <si>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</si>
  <si>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</si>
  <si>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</si>
  <si>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</si>
  <si>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</si>
  <si>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</si>
  <si>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</si>
  <si>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</si>
  <si>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</si>
  <si>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</si>
  <si>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</si>
  <si>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</si>
  <si>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</si>
  <si>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</si>
  <si>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</si>
  <si>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</si>
  <si>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</si>
  <si>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</si>
  <si>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</si>
  <si>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</si>
  <si>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</si>
  <si>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</si>
  <si>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</si>
  <si>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업데이트 당일</t>
    <phoneticPr fontId="1" type="noConversion"/>
  </si>
  <si>
    <t>6주</t>
    <phoneticPr fontId="1" type="noConversion"/>
  </si>
  <si>
    <t>8주</t>
    <phoneticPr fontId="1" type="noConversion"/>
  </si>
  <si>
    <t>2주후(111)</t>
    <phoneticPr fontId="1" type="noConversion"/>
  </si>
  <si>
    <t>4주후(128)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</si>
</sst>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E+0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7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3" fontId="0" fillId="2" borderId="0" xfId="0" applyNumberFormat="1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5" borderId="0" xfId="0" applyFill="1">
      <alignment vertical="center"/>
    </xf>
    <xf numFmtId="3" fontId="0" fillId="6" borderId="0" xfId="0" applyNumberFormat="1" applyFill="1">
      <alignment vertical="center"/>
    </xf>
    <xf numFmtId="0" fontId="0" fillId="5" borderId="0" xfId="0" applyFill="1" applyAlignment="1">
      <alignment horizontal="center" vertical="center"/>
    </xf>
    <xf numFmtId="11" fontId="0" fillId="0" borderId="0" xfId="0" applyNumberFormat="1">
      <alignment vertical="center"/>
    </xf>
    <xf numFmtId="11" fontId="2" fillId="7" borderId="1" xfId="1" applyNumberFormat="1" applyBorder="1" applyAlignment="1">
      <alignment vertical="center" wrapText="1" readingOrder="1"/>
    </xf>
    <xf numFmtId="11" fontId="0" fillId="5" borderId="0" xfId="0" applyNumberFormat="1" applyFill="1">
      <alignment vertical="center"/>
    </xf>
    <xf numFmtId="11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0" fontId="3" fillId="6" borderId="0" xfId="0" applyFont="1" applyFill="1">
      <alignment vertical="center"/>
    </xf>
    <xf numFmtId="0" fontId="0" fillId="6" borderId="0" xfId="0" applyFill="1">
      <alignment vertical="center"/>
    </xf>
    <xf numFmtId="0" fontId="0" fillId="4" borderId="2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F7901-74A4-45CF-AEE1-8FE260879CEC}">
  <dimension ref="A1:F252"/>
  <sheetViews>
    <sheetView tabSelected="1" topLeftCell="A172" workbookViewId="0">
      <selection activeCell="J194" sqref="J194"/>
    </sheetView>
  </sheetViews>
  <sheetFormatPr defaultRowHeight="16.5" x14ac:dyDescent="0.3"/>
  <cols>
    <col min="2" max="2" width="14.875" bestFit="1" customWidth="1"/>
    <col min="3" max="3" width="15.875" bestFit="1" customWidth="1"/>
    <col min="4" max="4" width="9.625" bestFit="1" customWidth="1"/>
    <col min="5" max="5" width="10.25" bestFit="1" customWidth="1"/>
    <col min="6" max="6" width="14.25" bestFit="1" customWidth="1"/>
  </cols>
  <sheetData>
    <row r="1" spans="1:6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28</v>
      </c>
    </row>
    <row r="2" spans="1:6" x14ac:dyDescent="0.3">
      <c r="A2">
        <v>0</v>
      </c>
      <c r="B2">
        <v>9031</v>
      </c>
      <c r="C2" s="1">
        <f>VLOOKUP(A2,balance!L:R,2,FALSE)</f>
        <v>1000</v>
      </c>
      <c r="D2">
        <v>60</v>
      </c>
      <c r="E2">
        <f>VLOOKUP(A2,balance!L:R,6,FALSE)/100</f>
        <v>0.5</v>
      </c>
      <c r="F2">
        <v>111</v>
      </c>
    </row>
    <row r="3" spans="1:6" x14ac:dyDescent="0.3">
      <c r="A3">
        <v>1</v>
      </c>
      <c r="B3">
        <f>B2</f>
        <v>9031</v>
      </c>
      <c r="C3" s="1">
        <f>VLOOKUP(A3,balance!L:R,2,FALSE)</f>
        <v>2100</v>
      </c>
      <c r="D3">
        <f>D2</f>
        <v>60</v>
      </c>
      <c r="E3">
        <f>VLOOKUP(A3,balance!L:R,6,FALSE)/100</f>
        <v>1.5511000000000001</v>
      </c>
      <c r="F3">
        <v>0</v>
      </c>
    </row>
    <row r="4" spans="1:6" x14ac:dyDescent="0.3">
      <c r="A4">
        <v>2</v>
      </c>
      <c r="B4">
        <f t="shared" ref="B4:B67" si="0">B3</f>
        <v>9031</v>
      </c>
      <c r="C4" s="1">
        <f>VLOOKUP(A4,balance!L:R,2,FALSE)</f>
        <v>3200</v>
      </c>
      <c r="D4">
        <f t="shared" ref="D4:D67" si="1">D3</f>
        <v>60</v>
      </c>
      <c r="E4">
        <f>VLOOKUP(A4,balance!L:R,6,FALSE)/100</f>
        <v>3.1543000000000001</v>
      </c>
      <c r="F4">
        <v>0</v>
      </c>
    </row>
    <row r="5" spans="1:6" x14ac:dyDescent="0.3">
      <c r="A5">
        <v>3</v>
      </c>
      <c r="B5">
        <f t="shared" si="0"/>
        <v>9031</v>
      </c>
      <c r="C5" s="1">
        <f>VLOOKUP(A5,balance!L:R,2,FALSE)</f>
        <v>4300</v>
      </c>
      <c r="D5">
        <f t="shared" si="1"/>
        <v>60</v>
      </c>
      <c r="E5">
        <f>VLOOKUP(A5,balance!L:R,6,FALSE)/100</f>
        <v>5.3107999999999995</v>
      </c>
      <c r="F5">
        <v>0</v>
      </c>
    </row>
    <row r="6" spans="1:6" x14ac:dyDescent="0.3">
      <c r="A6">
        <v>4</v>
      </c>
      <c r="B6">
        <f t="shared" si="0"/>
        <v>9031</v>
      </c>
      <c r="C6" s="1">
        <f>VLOOKUP(A6,balance!L:R,2,FALSE)</f>
        <v>5400</v>
      </c>
      <c r="D6">
        <f t="shared" si="1"/>
        <v>60</v>
      </c>
      <c r="E6">
        <f>VLOOKUP(A6,balance!L:R,6,FALSE)/100</f>
        <v>8.0215999999999994</v>
      </c>
      <c r="F6">
        <v>0</v>
      </c>
    </row>
    <row r="7" spans="1:6" x14ac:dyDescent="0.3">
      <c r="A7">
        <v>5</v>
      </c>
      <c r="B7">
        <f t="shared" si="0"/>
        <v>9031</v>
      </c>
      <c r="C7" s="1">
        <f>VLOOKUP(A7,balance!L:R,2,FALSE)</f>
        <v>6500</v>
      </c>
      <c r="D7">
        <f t="shared" si="1"/>
        <v>60</v>
      </c>
      <c r="E7">
        <f>VLOOKUP(A7,balance!L:R,6,FALSE)/100</f>
        <v>11.2879</v>
      </c>
      <c r="F7">
        <v>112</v>
      </c>
    </row>
    <row r="8" spans="1:6" x14ac:dyDescent="0.3">
      <c r="A8">
        <v>6</v>
      </c>
      <c r="B8">
        <f t="shared" si="0"/>
        <v>9031</v>
      </c>
      <c r="C8" s="1">
        <f>VLOOKUP(A8,balance!L:R,2,FALSE)</f>
        <v>7600</v>
      </c>
      <c r="D8">
        <f t="shared" si="1"/>
        <v>60</v>
      </c>
      <c r="E8">
        <f>VLOOKUP(A8,balance!L:R,6,FALSE)/100</f>
        <v>15.1107</v>
      </c>
      <c r="F8">
        <v>0</v>
      </c>
    </row>
    <row r="9" spans="1:6" x14ac:dyDescent="0.3">
      <c r="A9">
        <v>7</v>
      </c>
      <c r="B9">
        <f t="shared" si="0"/>
        <v>9031</v>
      </c>
      <c r="C9" s="1">
        <f>VLOOKUP(A9,balance!L:R,2,FALSE)</f>
        <v>8700</v>
      </c>
      <c r="D9">
        <f t="shared" si="1"/>
        <v>60</v>
      </c>
      <c r="E9">
        <f>VLOOKUP(A9,balance!L:R,6,FALSE)/100</f>
        <v>19.491199999999999</v>
      </c>
      <c r="F9">
        <v>0</v>
      </c>
    </row>
    <row r="10" spans="1:6" x14ac:dyDescent="0.3">
      <c r="A10">
        <v>8</v>
      </c>
      <c r="B10">
        <f t="shared" si="0"/>
        <v>9031</v>
      </c>
      <c r="C10" s="1">
        <f>VLOOKUP(A10,balance!L:R,2,FALSE)</f>
        <v>9800</v>
      </c>
      <c r="D10">
        <f t="shared" si="1"/>
        <v>60</v>
      </c>
      <c r="E10">
        <f>VLOOKUP(A10,balance!L:R,6,FALSE)/100</f>
        <v>24.430399999999999</v>
      </c>
      <c r="F10">
        <v>0</v>
      </c>
    </row>
    <row r="11" spans="1:6" x14ac:dyDescent="0.3">
      <c r="A11">
        <v>9</v>
      </c>
      <c r="B11">
        <f t="shared" si="0"/>
        <v>9031</v>
      </c>
      <c r="C11" s="1">
        <f>VLOOKUP(A11,balance!L:R,2,FALSE)</f>
        <v>10900</v>
      </c>
      <c r="D11">
        <f t="shared" si="1"/>
        <v>60</v>
      </c>
      <c r="E11">
        <f>VLOOKUP(A11,balance!L:R,6,FALSE)/100</f>
        <v>29.929499999999997</v>
      </c>
      <c r="F11">
        <v>0</v>
      </c>
    </row>
    <row r="12" spans="1:6" x14ac:dyDescent="0.3">
      <c r="A12">
        <v>10</v>
      </c>
      <c r="B12">
        <f t="shared" si="0"/>
        <v>9031</v>
      </c>
      <c r="C12" s="1">
        <f>VLOOKUP(A12,balance!L:R,2,FALSE)</f>
        <v>12100</v>
      </c>
      <c r="D12">
        <f t="shared" si="1"/>
        <v>60</v>
      </c>
      <c r="E12">
        <f>VLOOKUP(A12,balance!L:R,6,FALSE)/100</f>
        <v>36.04</v>
      </c>
      <c r="F12">
        <f>IF(F2=0,0,F2+2)</f>
        <v>113</v>
      </c>
    </row>
    <row r="13" spans="1:6" x14ac:dyDescent="0.3">
      <c r="A13">
        <v>11</v>
      </c>
      <c r="B13">
        <f t="shared" si="0"/>
        <v>9031</v>
      </c>
      <c r="C13" s="1">
        <f>VLOOKUP(A13,balance!L:R,2,FALSE)</f>
        <v>13300</v>
      </c>
      <c r="D13">
        <f t="shared" si="1"/>
        <v>60</v>
      </c>
      <c r="E13">
        <f>VLOOKUP(A13,balance!L:R,6,FALSE)/100</f>
        <v>42.763199999999998</v>
      </c>
      <c r="F13">
        <f t="shared" ref="F13:F76" si="2">IF(F3=0,0,F3+2)</f>
        <v>0</v>
      </c>
    </row>
    <row r="14" spans="1:6" x14ac:dyDescent="0.3">
      <c r="A14">
        <v>12</v>
      </c>
      <c r="B14">
        <f t="shared" si="0"/>
        <v>9031</v>
      </c>
      <c r="C14" s="1">
        <f>VLOOKUP(A14,balance!L:R,2,FALSE)</f>
        <v>14500</v>
      </c>
      <c r="D14">
        <f t="shared" si="1"/>
        <v>60</v>
      </c>
      <c r="E14">
        <f>VLOOKUP(A14,balance!L:R,6,FALSE)/100</f>
        <v>50.100199999999994</v>
      </c>
      <c r="F14">
        <f t="shared" si="2"/>
        <v>0</v>
      </c>
    </row>
    <row r="15" spans="1:6" x14ac:dyDescent="0.3">
      <c r="A15">
        <v>13</v>
      </c>
      <c r="B15">
        <f t="shared" si="0"/>
        <v>9031</v>
      </c>
      <c r="C15" s="1">
        <f>VLOOKUP(A15,balance!L:R,2,FALSE)</f>
        <v>15800</v>
      </c>
      <c r="D15">
        <f t="shared" si="1"/>
        <v>60</v>
      </c>
      <c r="E15">
        <f>VLOOKUP(A15,balance!L:R,6,FALSE)/100</f>
        <v>58.102899999999991</v>
      </c>
      <c r="F15">
        <f t="shared" si="2"/>
        <v>0</v>
      </c>
    </row>
    <row r="16" spans="1:6" x14ac:dyDescent="0.3">
      <c r="A16">
        <v>14</v>
      </c>
      <c r="B16">
        <f t="shared" si="0"/>
        <v>9031</v>
      </c>
      <c r="C16" s="1">
        <f>VLOOKUP(A16,balance!L:R,2,FALSE)</f>
        <v>17100</v>
      </c>
      <c r="D16">
        <f t="shared" si="1"/>
        <v>60</v>
      </c>
      <c r="E16">
        <f>VLOOKUP(A16,balance!L:R,6,FALSE)/100</f>
        <v>66.772599999999997</v>
      </c>
      <c r="F16">
        <f t="shared" si="2"/>
        <v>0</v>
      </c>
    </row>
    <row r="17" spans="1:6" x14ac:dyDescent="0.3">
      <c r="A17">
        <v>15</v>
      </c>
      <c r="B17">
        <f t="shared" si="0"/>
        <v>9031</v>
      </c>
      <c r="C17" s="1">
        <f>VLOOKUP(A17,balance!L:R,2,FALSE)</f>
        <v>18400</v>
      </c>
      <c r="D17">
        <f t="shared" si="1"/>
        <v>60</v>
      </c>
      <c r="E17">
        <f>VLOOKUP(A17,balance!L:R,6,FALSE)/100</f>
        <v>76.110599999999991</v>
      </c>
      <c r="F17">
        <f t="shared" si="2"/>
        <v>114</v>
      </c>
    </row>
    <row r="18" spans="1:6" x14ac:dyDescent="0.3">
      <c r="A18">
        <v>16</v>
      </c>
      <c r="B18">
        <f t="shared" si="0"/>
        <v>9031</v>
      </c>
      <c r="C18" s="1">
        <f>VLOOKUP(A18,balance!L:R,2,FALSE)</f>
        <v>19800</v>
      </c>
      <c r="D18">
        <f t="shared" si="1"/>
        <v>60</v>
      </c>
      <c r="E18">
        <f>VLOOKUP(A18,balance!L:R,6,FALSE)/100</f>
        <v>86.168999999999997</v>
      </c>
      <c r="F18">
        <f t="shared" si="2"/>
        <v>0</v>
      </c>
    </row>
    <row r="19" spans="1:6" x14ac:dyDescent="0.3">
      <c r="A19">
        <v>17</v>
      </c>
      <c r="B19">
        <f t="shared" si="0"/>
        <v>9031</v>
      </c>
      <c r="C19" s="1">
        <f>VLOOKUP(A19,balance!L:R,2,FALSE)</f>
        <v>21200</v>
      </c>
      <c r="D19">
        <f t="shared" si="1"/>
        <v>60</v>
      </c>
      <c r="E19">
        <f>VLOOKUP(A19,balance!L:R,6,FALSE)/100</f>
        <v>96.949200000000005</v>
      </c>
      <c r="F19">
        <f t="shared" si="2"/>
        <v>0</v>
      </c>
    </row>
    <row r="20" spans="1:6" x14ac:dyDescent="0.3">
      <c r="A20">
        <v>18</v>
      </c>
      <c r="B20">
        <f t="shared" si="0"/>
        <v>9031</v>
      </c>
      <c r="C20" s="1">
        <f>VLOOKUP(A20,balance!L:R,2,FALSE)</f>
        <v>22600</v>
      </c>
      <c r="D20">
        <f t="shared" si="1"/>
        <v>60</v>
      </c>
      <c r="E20">
        <f>VLOOKUP(A20,balance!L:R,6,FALSE)/100</f>
        <v>108.4526</v>
      </c>
      <c r="F20">
        <f t="shared" si="2"/>
        <v>0</v>
      </c>
    </row>
    <row r="21" spans="1:6" x14ac:dyDescent="0.3">
      <c r="A21">
        <v>19</v>
      </c>
      <c r="B21">
        <f t="shared" si="0"/>
        <v>9031</v>
      </c>
      <c r="C21" s="1">
        <f>VLOOKUP(A21,balance!L:R,2,FALSE)</f>
        <v>24100</v>
      </c>
      <c r="D21">
        <f t="shared" si="1"/>
        <v>60</v>
      </c>
      <c r="E21">
        <f>VLOOKUP(A21,balance!L:R,6,FALSE)/100</f>
        <v>120.7316</v>
      </c>
      <c r="F21">
        <f t="shared" si="2"/>
        <v>0</v>
      </c>
    </row>
    <row r="22" spans="1:6" x14ac:dyDescent="0.3">
      <c r="A22">
        <v>20</v>
      </c>
      <c r="B22">
        <f t="shared" si="0"/>
        <v>9031</v>
      </c>
      <c r="C22" s="1">
        <f>VLOOKUP(A22,balance!L:R,2,FALSE)</f>
        <v>25700</v>
      </c>
      <c r="D22">
        <f t="shared" si="1"/>
        <v>60</v>
      </c>
      <c r="E22">
        <f>VLOOKUP(A22,balance!L:R,6,FALSE)/100</f>
        <v>133.83860000000001</v>
      </c>
      <c r="F22">
        <f t="shared" si="2"/>
        <v>115</v>
      </c>
    </row>
    <row r="23" spans="1:6" x14ac:dyDescent="0.3">
      <c r="A23">
        <v>21</v>
      </c>
      <c r="B23">
        <f t="shared" si="0"/>
        <v>9031</v>
      </c>
      <c r="C23" s="1">
        <f>VLOOKUP(A23,balance!L:R,2,FALSE)</f>
        <v>27300</v>
      </c>
      <c r="D23">
        <f t="shared" si="1"/>
        <v>60</v>
      </c>
      <c r="E23">
        <f>VLOOKUP(A23,balance!L:R,6,FALSE)/100</f>
        <v>147.77530000000002</v>
      </c>
      <c r="F23">
        <f t="shared" si="2"/>
        <v>0</v>
      </c>
    </row>
    <row r="24" spans="1:6" x14ac:dyDescent="0.3">
      <c r="A24">
        <v>22</v>
      </c>
      <c r="B24">
        <f t="shared" si="0"/>
        <v>9031</v>
      </c>
      <c r="C24" s="1">
        <f>VLOOKUP(A24,balance!L:R,2,FALSE)</f>
        <v>29000</v>
      </c>
      <c r="D24">
        <f t="shared" si="1"/>
        <v>60</v>
      </c>
      <c r="E24">
        <f>VLOOKUP(A24,balance!L:R,6,FALSE)/100</f>
        <v>162.5943</v>
      </c>
      <c r="F24">
        <f t="shared" si="2"/>
        <v>0</v>
      </c>
    </row>
    <row r="25" spans="1:6" x14ac:dyDescent="0.3">
      <c r="A25">
        <v>23</v>
      </c>
      <c r="B25">
        <f t="shared" si="0"/>
        <v>9031</v>
      </c>
      <c r="C25" s="1">
        <f>VLOOKUP(A25,balance!L:R,2,FALSE)</f>
        <v>30700</v>
      </c>
      <c r="D25">
        <f t="shared" si="1"/>
        <v>60</v>
      </c>
      <c r="E25">
        <f>VLOOKUP(A25,balance!L:R,6,FALSE)/100</f>
        <v>178.29740000000001</v>
      </c>
      <c r="F25">
        <f t="shared" si="2"/>
        <v>0</v>
      </c>
    </row>
    <row r="26" spans="1:6" x14ac:dyDescent="0.3">
      <c r="A26">
        <v>24</v>
      </c>
      <c r="B26">
        <f t="shared" si="0"/>
        <v>9031</v>
      </c>
      <c r="C26" s="1">
        <f>VLOOKUP(A26,balance!L:R,2,FALSE)</f>
        <v>32500</v>
      </c>
      <c r="D26">
        <f t="shared" si="1"/>
        <v>60</v>
      </c>
      <c r="E26">
        <f>VLOOKUP(A26,balance!L:R,6,FALSE)/100</f>
        <v>194.93740000000003</v>
      </c>
      <c r="F26">
        <f t="shared" si="2"/>
        <v>0</v>
      </c>
    </row>
    <row r="27" spans="1:6" x14ac:dyDescent="0.3">
      <c r="A27">
        <v>25</v>
      </c>
      <c r="B27">
        <f t="shared" si="0"/>
        <v>9031</v>
      </c>
      <c r="C27" s="1">
        <f>VLOOKUP(A27,balance!L:R,2,FALSE)</f>
        <v>34400</v>
      </c>
      <c r="D27">
        <f t="shared" si="1"/>
        <v>60</v>
      </c>
      <c r="E27">
        <f>VLOOKUP(A27,balance!L:R,6,FALSE)/100</f>
        <v>212.56740000000002</v>
      </c>
      <c r="F27">
        <f t="shared" si="2"/>
        <v>116</v>
      </c>
    </row>
    <row r="28" spans="1:6" x14ac:dyDescent="0.3">
      <c r="A28">
        <v>26</v>
      </c>
      <c r="B28">
        <f t="shared" si="0"/>
        <v>9031</v>
      </c>
      <c r="C28" s="1">
        <f>VLOOKUP(A28,balance!L:R,2,FALSE)</f>
        <v>36400</v>
      </c>
      <c r="D28">
        <f t="shared" si="1"/>
        <v>60</v>
      </c>
      <c r="E28">
        <f>VLOOKUP(A28,balance!L:R,6,FALSE)/100</f>
        <v>231.2406</v>
      </c>
      <c r="F28">
        <f t="shared" si="2"/>
        <v>0</v>
      </c>
    </row>
    <row r="29" spans="1:6" x14ac:dyDescent="0.3">
      <c r="A29">
        <v>27</v>
      </c>
      <c r="B29">
        <f t="shared" si="0"/>
        <v>9031</v>
      </c>
      <c r="C29" s="1">
        <f>VLOOKUP(A29,balance!L:R,2,FALSE)</f>
        <v>38500</v>
      </c>
      <c r="D29">
        <f t="shared" si="1"/>
        <v>60</v>
      </c>
      <c r="E29">
        <f>VLOOKUP(A29,balance!L:R,6,FALSE)/100</f>
        <v>251.0104</v>
      </c>
      <c r="F29">
        <f t="shared" si="2"/>
        <v>0</v>
      </c>
    </row>
    <row r="30" spans="1:6" x14ac:dyDescent="0.3">
      <c r="A30">
        <v>28</v>
      </c>
      <c r="B30">
        <f t="shared" si="0"/>
        <v>9031</v>
      </c>
      <c r="C30" s="1">
        <f>VLOOKUP(A30,balance!L:R,2,FALSE)</f>
        <v>40700</v>
      </c>
      <c r="D30">
        <f t="shared" si="1"/>
        <v>60</v>
      </c>
      <c r="E30">
        <f>VLOOKUP(A30,balance!L:R,6,FALSE)/100</f>
        <v>271.93020000000001</v>
      </c>
      <c r="F30">
        <f t="shared" si="2"/>
        <v>0</v>
      </c>
    </row>
    <row r="31" spans="1:6" x14ac:dyDescent="0.3">
      <c r="A31">
        <v>29</v>
      </c>
      <c r="B31">
        <f t="shared" si="0"/>
        <v>9031</v>
      </c>
      <c r="C31" s="1">
        <f>VLOOKUP(A31,balance!L:R,2,FALSE)</f>
        <v>43000</v>
      </c>
      <c r="D31">
        <f t="shared" si="1"/>
        <v>60</v>
      </c>
      <c r="E31">
        <f>VLOOKUP(A31,balance!L:R,6,FALSE)/100</f>
        <v>294.05370000000005</v>
      </c>
      <c r="F31">
        <f t="shared" si="2"/>
        <v>0</v>
      </c>
    </row>
    <row r="32" spans="1:6" x14ac:dyDescent="0.3">
      <c r="A32">
        <v>30</v>
      </c>
      <c r="B32">
        <f t="shared" si="0"/>
        <v>9031</v>
      </c>
      <c r="C32" s="1">
        <f>VLOOKUP(A32,balance!L:R,2,FALSE)</f>
        <v>45400</v>
      </c>
      <c r="D32">
        <f t="shared" si="1"/>
        <v>60</v>
      </c>
      <c r="E32">
        <f>VLOOKUP(A32,balance!L:R,6,FALSE)/100</f>
        <v>317.43470000000002</v>
      </c>
      <c r="F32">
        <f t="shared" si="2"/>
        <v>117</v>
      </c>
    </row>
    <row r="33" spans="1:6" x14ac:dyDescent="0.3">
      <c r="A33">
        <v>31</v>
      </c>
      <c r="B33">
        <f t="shared" si="0"/>
        <v>9031</v>
      </c>
      <c r="C33" s="1">
        <f>VLOOKUP(A33,balance!L:R,2,FALSE)</f>
        <v>47900</v>
      </c>
      <c r="D33">
        <f t="shared" si="1"/>
        <v>60</v>
      </c>
      <c r="E33">
        <f>VLOOKUP(A33,balance!L:R,6,FALSE)/100</f>
        <v>350.358</v>
      </c>
      <c r="F33">
        <f t="shared" si="2"/>
        <v>0</v>
      </c>
    </row>
    <row r="34" spans="1:6" x14ac:dyDescent="0.3">
      <c r="A34">
        <v>32</v>
      </c>
      <c r="B34">
        <f t="shared" si="0"/>
        <v>9031</v>
      </c>
      <c r="C34" s="1">
        <f>VLOOKUP(A34,balance!L:R,2,FALSE)</f>
        <v>50500</v>
      </c>
      <c r="D34">
        <f t="shared" si="1"/>
        <v>60</v>
      </c>
      <c r="E34">
        <f>VLOOKUP(A34,balance!L:R,6,FALSE)/100</f>
        <v>385.10200000000003</v>
      </c>
      <c r="F34">
        <f t="shared" si="2"/>
        <v>0</v>
      </c>
    </row>
    <row r="35" spans="1:6" x14ac:dyDescent="0.3">
      <c r="A35">
        <v>33</v>
      </c>
      <c r="B35">
        <f t="shared" si="0"/>
        <v>9031</v>
      </c>
      <c r="C35" s="1">
        <f>VLOOKUP(A35,balance!L:R,2,FALSE)</f>
        <v>53200</v>
      </c>
      <c r="D35">
        <f t="shared" si="1"/>
        <v>60</v>
      </c>
      <c r="E35">
        <f>VLOOKUP(A35,balance!L:R,6,FALSE)/100</f>
        <v>421.73910000000001</v>
      </c>
      <c r="F35">
        <f t="shared" si="2"/>
        <v>0</v>
      </c>
    </row>
    <row r="36" spans="1:6" x14ac:dyDescent="0.3">
      <c r="A36">
        <v>34</v>
      </c>
      <c r="B36">
        <f t="shared" si="0"/>
        <v>9031</v>
      </c>
      <c r="C36" s="1">
        <f>VLOOKUP(A36,balance!L:R,2,FALSE)</f>
        <v>56100</v>
      </c>
      <c r="D36">
        <f t="shared" si="1"/>
        <v>60</v>
      </c>
      <c r="E36">
        <f>VLOOKUP(A36,balance!L:R,6,FALSE)/100</f>
        <v>460.41070000000008</v>
      </c>
      <c r="F36">
        <f t="shared" si="2"/>
        <v>0</v>
      </c>
    </row>
    <row r="37" spans="1:6" x14ac:dyDescent="0.3">
      <c r="A37">
        <v>35</v>
      </c>
      <c r="B37">
        <f t="shared" si="0"/>
        <v>9031</v>
      </c>
      <c r="C37" s="1">
        <f>VLOOKUP(A37,balance!L:R,2,FALSE)</f>
        <v>59100</v>
      </c>
      <c r="D37">
        <f t="shared" si="1"/>
        <v>60</v>
      </c>
      <c r="E37">
        <f>VLOOKUP(A37,balance!L:R,6,FALSE)/100</f>
        <v>501.18970000000007</v>
      </c>
      <c r="F37">
        <f t="shared" si="2"/>
        <v>118</v>
      </c>
    </row>
    <row r="38" spans="1:6" x14ac:dyDescent="0.3">
      <c r="A38">
        <v>36</v>
      </c>
      <c r="B38">
        <f t="shared" si="0"/>
        <v>9031</v>
      </c>
      <c r="C38" s="1">
        <f>VLOOKUP(A38,balance!L:R,2,FALSE)</f>
        <v>62300</v>
      </c>
      <c r="D38">
        <f t="shared" si="1"/>
        <v>60</v>
      </c>
      <c r="E38">
        <f>VLOOKUP(A38,balance!L:R,6,FALSE)/100</f>
        <v>544.21830000000011</v>
      </c>
      <c r="F38">
        <f t="shared" si="2"/>
        <v>0</v>
      </c>
    </row>
    <row r="39" spans="1:6" x14ac:dyDescent="0.3">
      <c r="A39">
        <v>37</v>
      </c>
      <c r="B39">
        <f t="shared" si="0"/>
        <v>9031</v>
      </c>
      <c r="C39" s="1">
        <f>VLOOKUP(A39,balance!L:R,2,FALSE)</f>
        <v>65700</v>
      </c>
      <c r="D39">
        <f t="shared" si="1"/>
        <v>60</v>
      </c>
      <c r="E39">
        <f>VLOOKUP(A39,balance!L:R,6,FALSE)/100</f>
        <v>589.63890000000004</v>
      </c>
      <c r="F39">
        <f t="shared" si="2"/>
        <v>0</v>
      </c>
    </row>
    <row r="40" spans="1:6" x14ac:dyDescent="0.3">
      <c r="A40">
        <v>38</v>
      </c>
      <c r="B40">
        <f t="shared" si="0"/>
        <v>9031</v>
      </c>
      <c r="C40" s="1">
        <f>VLOOKUP(A40,balance!L:R,2,FALSE)</f>
        <v>69300</v>
      </c>
      <c r="D40">
        <f t="shared" si="1"/>
        <v>60</v>
      </c>
      <c r="E40">
        <f>VLOOKUP(A40,balance!L:R,6,FALSE)/100</f>
        <v>637.59450000000004</v>
      </c>
      <c r="F40">
        <f t="shared" si="2"/>
        <v>0</v>
      </c>
    </row>
    <row r="41" spans="1:6" x14ac:dyDescent="0.3">
      <c r="A41">
        <v>39</v>
      </c>
      <c r="B41">
        <f t="shared" si="0"/>
        <v>9031</v>
      </c>
      <c r="C41" s="1">
        <f>VLOOKUP(A41,balance!L:R,2,FALSE)</f>
        <v>73100</v>
      </c>
      <c r="D41">
        <f t="shared" si="1"/>
        <v>60</v>
      </c>
      <c r="E41">
        <f>VLOOKUP(A41,balance!L:R,6,FALSE)/100</f>
        <v>688.22850000000005</v>
      </c>
      <c r="F41">
        <f t="shared" si="2"/>
        <v>0</v>
      </c>
    </row>
    <row r="42" spans="1:6" x14ac:dyDescent="0.3">
      <c r="A42">
        <v>40</v>
      </c>
      <c r="B42">
        <f t="shared" si="0"/>
        <v>9031</v>
      </c>
      <c r="C42" s="1">
        <f>VLOOKUP(A42,balance!L:R,2,FALSE)</f>
        <v>77100</v>
      </c>
      <c r="D42">
        <f t="shared" si="1"/>
        <v>60</v>
      </c>
      <c r="E42">
        <f>VLOOKUP(A42,balance!L:R,6,FALSE)/100</f>
        <v>741.68450000000007</v>
      </c>
      <c r="F42">
        <f t="shared" si="2"/>
        <v>119</v>
      </c>
    </row>
    <row r="43" spans="1:6" x14ac:dyDescent="0.3">
      <c r="A43">
        <v>41</v>
      </c>
      <c r="B43">
        <f t="shared" si="0"/>
        <v>9031</v>
      </c>
      <c r="C43" s="1">
        <f>VLOOKUP(A43,balance!L:R,2,FALSE)</f>
        <v>81400</v>
      </c>
      <c r="D43">
        <f t="shared" si="1"/>
        <v>60</v>
      </c>
      <c r="E43">
        <f>VLOOKUP(A43,balance!L:R,6,FALSE)/100</f>
        <v>798.17610000000013</v>
      </c>
      <c r="F43">
        <f t="shared" si="2"/>
        <v>0</v>
      </c>
    </row>
    <row r="44" spans="1:6" x14ac:dyDescent="0.3">
      <c r="A44">
        <v>42</v>
      </c>
      <c r="B44">
        <f t="shared" si="0"/>
        <v>9031</v>
      </c>
      <c r="C44" s="1">
        <f>VLOOKUP(A44,balance!L:R,2,FALSE)</f>
        <v>85900</v>
      </c>
      <c r="D44">
        <f t="shared" si="1"/>
        <v>60</v>
      </c>
      <c r="E44">
        <f>VLOOKUP(A44,balance!L:R,6,FALSE)/100</f>
        <v>857.84800000000018</v>
      </c>
      <c r="F44">
        <f t="shared" si="2"/>
        <v>0</v>
      </c>
    </row>
    <row r="45" spans="1:6" x14ac:dyDescent="0.3">
      <c r="A45">
        <v>43</v>
      </c>
      <c r="B45">
        <f t="shared" si="0"/>
        <v>9031</v>
      </c>
      <c r="C45" s="1">
        <f>VLOOKUP(A45,balance!L:R,2,FALSE)</f>
        <v>90700</v>
      </c>
      <c r="D45">
        <f t="shared" si="1"/>
        <v>60</v>
      </c>
      <c r="E45">
        <f>VLOOKUP(A45,balance!L:R,6,FALSE)/100</f>
        <v>920.91480000000013</v>
      </c>
      <c r="F45">
        <f t="shared" si="2"/>
        <v>0</v>
      </c>
    </row>
    <row r="46" spans="1:6" x14ac:dyDescent="0.3">
      <c r="A46">
        <v>44</v>
      </c>
      <c r="B46">
        <f t="shared" si="0"/>
        <v>9031</v>
      </c>
      <c r="C46" s="1">
        <f>VLOOKUP(A46,balance!L:R,2,FALSE)</f>
        <v>95800</v>
      </c>
      <c r="D46">
        <f t="shared" si="1"/>
        <v>60</v>
      </c>
      <c r="E46">
        <f>VLOOKUP(A46,balance!L:R,6,FALSE)/100</f>
        <v>987.59160000000008</v>
      </c>
      <c r="F46">
        <f t="shared" si="2"/>
        <v>0</v>
      </c>
    </row>
    <row r="47" spans="1:6" x14ac:dyDescent="0.3">
      <c r="A47">
        <v>45</v>
      </c>
      <c r="B47">
        <f t="shared" si="0"/>
        <v>9031</v>
      </c>
      <c r="C47" s="1">
        <f>VLOOKUP(A47,balance!L:R,2,FALSE)</f>
        <v>101200</v>
      </c>
      <c r="D47">
        <f t="shared" si="1"/>
        <v>60</v>
      </c>
      <c r="E47">
        <f>VLOOKUP(A47,balance!L:R,6,FALSE)/100</f>
        <v>1058.0943</v>
      </c>
      <c r="F47">
        <f t="shared" si="2"/>
        <v>120</v>
      </c>
    </row>
    <row r="48" spans="1:6" x14ac:dyDescent="0.3">
      <c r="A48">
        <v>46</v>
      </c>
      <c r="B48">
        <f t="shared" si="0"/>
        <v>9031</v>
      </c>
      <c r="C48" s="1">
        <f>VLOOKUP(A48,balance!L:R,2,FALSE)</f>
        <v>107000</v>
      </c>
      <c r="D48">
        <f t="shared" si="1"/>
        <v>60</v>
      </c>
      <c r="E48">
        <f>VLOOKUP(A48,balance!L:R,6,FALSE)/100</f>
        <v>1132.7090000000001</v>
      </c>
      <c r="F48">
        <f t="shared" si="2"/>
        <v>0</v>
      </c>
    </row>
    <row r="49" spans="1:6" x14ac:dyDescent="0.3">
      <c r="A49">
        <v>47</v>
      </c>
      <c r="B49">
        <f t="shared" si="0"/>
        <v>9031</v>
      </c>
      <c r="C49" s="1">
        <f>VLOOKUP(A49,balance!L:R,2,FALSE)</f>
        <v>113100</v>
      </c>
      <c r="D49">
        <f t="shared" si="1"/>
        <v>60</v>
      </c>
      <c r="E49">
        <f>VLOOKUP(A49,balance!L:R,6,FALSE)/100</f>
        <v>1211.6528000000001</v>
      </c>
      <c r="F49">
        <f t="shared" si="2"/>
        <v>0</v>
      </c>
    </row>
    <row r="50" spans="1:6" x14ac:dyDescent="0.3">
      <c r="A50">
        <v>48</v>
      </c>
      <c r="B50">
        <f t="shared" si="0"/>
        <v>9031</v>
      </c>
      <c r="C50" s="1">
        <f>VLOOKUP(A50,balance!L:R,2,FALSE)</f>
        <v>119600</v>
      </c>
      <c r="D50">
        <f t="shared" si="1"/>
        <v>60</v>
      </c>
      <c r="E50">
        <f>VLOOKUP(A50,balance!L:R,6,FALSE)/100</f>
        <v>1295.2134000000001</v>
      </c>
      <c r="F50">
        <f t="shared" si="2"/>
        <v>0</v>
      </c>
    </row>
    <row r="51" spans="1:6" x14ac:dyDescent="0.3">
      <c r="A51">
        <v>49</v>
      </c>
      <c r="B51">
        <f t="shared" si="0"/>
        <v>9031</v>
      </c>
      <c r="C51" s="1">
        <f>VLOOKUP(A51,balance!L:R,2,FALSE)</f>
        <v>126600</v>
      </c>
      <c r="D51">
        <f t="shared" si="1"/>
        <v>60</v>
      </c>
      <c r="E51">
        <f>VLOOKUP(A51,balance!L:R,6,FALSE)/100</f>
        <v>1383.7490000000003</v>
      </c>
      <c r="F51">
        <f t="shared" si="2"/>
        <v>0</v>
      </c>
    </row>
    <row r="52" spans="1:6" x14ac:dyDescent="0.3">
      <c r="A52">
        <v>50</v>
      </c>
      <c r="B52">
        <f t="shared" si="0"/>
        <v>9031</v>
      </c>
      <c r="C52" s="1">
        <f>VLOOKUP(A52,balance!L:R,2,FALSE)</f>
        <v>134000</v>
      </c>
      <c r="D52">
        <f t="shared" si="1"/>
        <v>60</v>
      </c>
      <c r="E52">
        <f>VLOOKUP(A52,balance!L:R,6,FALSE)/100</f>
        <v>1477.5490000000002</v>
      </c>
      <c r="F52">
        <f t="shared" si="2"/>
        <v>121</v>
      </c>
    </row>
    <row r="53" spans="1:6" x14ac:dyDescent="0.3">
      <c r="A53">
        <v>51</v>
      </c>
      <c r="B53">
        <f t="shared" si="0"/>
        <v>9031</v>
      </c>
      <c r="C53" s="1">
        <f>VLOOKUP(A53,balance!L:R,2,FALSE)</f>
        <v>141900</v>
      </c>
      <c r="D53">
        <f t="shared" si="1"/>
        <v>60</v>
      </c>
      <c r="E53">
        <f>VLOOKUP(A53,balance!L:R,6,FALSE)/100</f>
        <v>1576.9736000000003</v>
      </c>
      <c r="F53">
        <f t="shared" si="2"/>
        <v>0</v>
      </c>
    </row>
    <row r="54" spans="1:6" x14ac:dyDescent="0.3">
      <c r="A54">
        <v>52</v>
      </c>
      <c r="B54">
        <f t="shared" si="0"/>
        <v>9031</v>
      </c>
      <c r="C54" s="1">
        <f>VLOOKUP(A54,balance!L:R,2,FALSE)</f>
        <v>150400</v>
      </c>
      <c r="D54">
        <f t="shared" si="1"/>
        <v>60</v>
      </c>
      <c r="E54">
        <f>VLOOKUP(A54,balance!L:R,6,FALSE)/100</f>
        <v>1682.4542000000001</v>
      </c>
      <c r="F54">
        <f t="shared" si="2"/>
        <v>0</v>
      </c>
    </row>
    <row r="55" spans="1:6" x14ac:dyDescent="0.3">
      <c r="A55">
        <v>53</v>
      </c>
      <c r="B55">
        <f t="shared" si="0"/>
        <v>9031</v>
      </c>
      <c r="C55" s="1">
        <f>VLOOKUP(A55,balance!L:R,2,FALSE)</f>
        <v>159500</v>
      </c>
      <c r="D55">
        <f t="shared" si="1"/>
        <v>60</v>
      </c>
      <c r="E55">
        <f>VLOOKUP(A55,balance!L:R,6,FALSE)/100</f>
        <v>1794.4232000000002</v>
      </c>
      <c r="F55">
        <f t="shared" si="2"/>
        <v>0</v>
      </c>
    </row>
    <row r="56" spans="1:6" x14ac:dyDescent="0.3">
      <c r="A56">
        <v>54</v>
      </c>
      <c r="B56">
        <f t="shared" si="0"/>
        <v>9031</v>
      </c>
      <c r="C56" s="1">
        <f>VLOOKUP(A56,balance!L:R,2,FALSE)</f>
        <v>169200</v>
      </c>
      <c r="D56">
        <f t="shared" si="1"/>
        <v>60</v>
      </c>
      <c r="E56">
        <f>VLOOKUP(A56,balance!L:R,6,FALSE)/100</f>
        <v>1913.3144</v>
      </c>
      <c r="F56">
        <f t="shared" si="2"/>
        <v>0</v>
      </c>
    </row>
    <row r="57" spans="1:6" x14ac:dyDescent="0.3">
      <c r="A57">
        <v>55</v>
      </c>
      <c r="B57">
        <f t="shared" si="0"/>
        <v>9031</v>
      </c>
      <c r="C57" s="1">
        <f>VLOOKUP(A57,balance!L:R,2,FALSE)</f>
        <v>179600</v>
      </c>
      <c r="D57">
        <f t="shared" si="1"/>
        <v>60</v>
      </c>
      <c r="E57">
        <f>VLOOKUP(A57,balance!L:R,6,FALSE)/100</f>
        <v>2039.6331</v>
      </c>
      <c r="F57">
        <f t="shared" si="2"/>
        <v>122</v>
      </c>
    </row>
    <row r="58" spans="1:6" x14ac:dyDescent="0.3">
      <c r="A58">
        <v>56</v>
      </c>
      <c r="B58">
        <f t="shared" si="0"/>
        <v>9031</v>
      </c>
      <c r="C58" s="1">
        <f>VLOOKUP(A58,balance!L:R,2,FALSE)</f>
        <v>190800</v>
      </c>
      <c r="D58">
        <f t="shared" si="1"/>
        <v>60</v>
      </c>
      <c r="E58">
        <f>VLOOKUP(A58,balance!L:R,6,FALSE)/100</f>
        <v>2173.9562999999998</v>
      </c>
      <c r="F58">
        <f t="shared" si="2"/>
        <v>0</v>
      </c>
    </row>
    <row r="59" spans="1:6" x14ac:dyDescent="0.3">
      <c r="A59">
        <v>57</v>
      </c>
      <c r="B59">
        <f t="shared" si="0"/>
        <v>9031</v>
      </c>
      <c r="C59" s="1">
        <f>VLOOKUP(A59,balance!L:R,2,FALSE)</f>
        <v>202800</v>
      </c>
      <c r="D59">
        <f t="shared" si="1"/>
        <v>60</v>
      </c>
      <c r="E59">
        <f>VLOOKUP(A59,balance!L:R,6,FALSE)/100</f>
        <v>2316.8627000000001</v>
      </c>
      <c r="F59">
        <f t="shared" si="2"/>
        <v>0</v>
      </c>
    </row>
    <row r="60" spans="1:6" x14ac:dyDescent="0.3">
      <c r="A60">
        <v>58</v>
      </c>
      <c r="B60">
        <f t="shared" si="0"/>
        <v>9031</v>
      </c>
      <c r="C60" s="1">
        <f>VLOOKUP(A60,balance!L:R,2,FALSE)</f>
        <v>215700</v>
      </c>
      <c r="D60">
        <f t="shared" si="1"/>
        <v>60</v>
      </c>
      <c r="E60">
        <f>VLOOKUP(A60,balance!L:R,6,FALSE)/100</f>
        <v>2469.0031000000004</v>
      </c>
      <c r="F60">
        <f t="shared" si="2"/>
        <v>0</v>
      </c>
    </row>
    <row r="61" spans="1:6" x14ac:dyDescent="0.3">
      <c r="A61">
        <v>59</v>
      </c>
      <c r="B61">
        <f t="shared" si="0"/>
        <v>9031</v>
      </c>
      <c r="C61" s="1">
        <f>VLOOKUP(A61,balance!L:R,2,FALSE)</f>
        <v>229500</v>
      </c>
      <c r="D61">
        <f t="shared" si="1"/>
        <v>60</v>
      </c>
      <c r="E61">
        <f>VLOOKUP(A61,balance!L:R,6,FALSE)/100</f>
        <v>2631.0300999999999</v>
      </c>
      <c r="F61">
        <f t="shared" si="2"/>
        <v>0</v>
      </c>
    </row>
    <row r="62" spans="1:6" x14ac:dyDescent="0.3">
      <c r="A62">
        <v>60</v>
      </c>
      <c r="B62">
        <f t="shared" si="0"/>
        <v>9031</v>
      </c>
      <c r="C62" s="1">
        <f>VLOOKUP(A62,balance!L:R,2,FALSE)</f>
        <v>244400</v>
      </c>
      <c r="D62">
        <f t="shared" si="1"/>
        <v>60</v>
      </c>
      <c r="E62">
        <f>VLOOKUP(A62,balance!L:R,6,FALSE)/100</f>
        <v>2803.7395000000001</v>
      </c>
      <c r="F62">
        <f t="shared" si="2"/>
        <v>123</v>
      </c>
    </row>
    <row r="63" spans="1:6" x14ac:dyDescent="0.3">
      <c r="A63">
        <v>61</v>
      </c>
      <c r="B63">
        <f t="shared" si="0"/>
        <v>9031</v>
      </c>
      <c r="C63" s="1">
        <f>VLOOKUP(A63,balance!L:R,2,FALSE)</f>
        <v>260400</v>
      </c>
      <c r="D63">
        <f t="shared" si="1"/>
        <v>60</v>
      </c>
      <c r="E63">
        <f>VLOOKUP(A63,balance!L:R,6,FALSE)/100</f>
        <v>2987.9291000000003</v>
      </c>
      <c r="F63">
        <f t="shared" si="2"/>
        <v>0</v>
      </c>
    </row>
    <row r="64" spans="1:6" x14ac:dyDescent="0.3">
      <c r="A64">
        <v>62</v>
      </c>
      <c r="B64">
        <f t="shared" si="0"/>
        <v>9031</v>
      </c>
      <c r="C64" s="1">
        <f>VLOOKUP(A64,balance!L:R,2,FALSE)</f>
        <v>277700</v>
      </c>
      <c r="D64">
        <f t="shared" si="1"/>
        <v>60</v>
      </c>
      <c r="E64">
        <f>VLOOKUP(A64,balance!L:R,6,FALSE)/100</f>
        <v>3184.5407</v>
      </c>
      <c r="F64">
        <f t="shared" si="2"/>
        <v>0</v>
      </c>
    </row>
    <row r="65" spans="1:6" x14ac:dyDescent="0.3">
      <c r="A65">
        <v>63</v>
      </c>
      <c r="B65">
        <f t="shared" si="0"/>
        <v>9031</v>
      </c>
      <c r="C65" s="1">
        <f>VLOOKUP(A65,balance!L:R,2,FALSE)</f>
        <v>296300</v>
      </c>
      <c r="D65">
        <f t="shared" si="1"/>
        <v>60</v>
      </c>
      <c r="E65">
        <f>VLOOKUP(A65,balance!L:R,6,FALSE)/100</f>
        <v>3394.5187000000001</v>
      </c>
      <c r="F65">
        <f t="shared" si="2"/>
        <v>0</v>
      </c>
    </row>
    <row r="66" spans="1:6" x14ac:dyDescent="0.3">
      <c r="A66">
        <v>64</v>
      </c>
      <c r="B66">
        <f t="shared" si="0"/>
        <v>9031</v>
      </c>
      <c r="C66" s="1">
        <f>VLOOKUP(A66,balance!L:R,2,FALSE)</f>
        <v>316400</v>
      </c>
      <c r="D66">
        <f t="shared" si="1"/>
        <v>60</v>
      </c>
      <c r="E66">
        <f>VLOOKUP(A66,balance!L:R,6,FALSE)/100</f>
        <v>3618.9517999999998</v>
      </c>
      <c r="F66">
        <f t="shared" si="2"/>
        <v>0</v>
      </c>
    </row>
    <row r="67" spans="1:6" x14ac:dyDescent="0.3">
      <c r="A67">
        <v>65</v>
      </c>
      <c r="B67">
        <f t="shared" si="0"/>
        <v>9031</v>
      </c>
      <c r="C67" s="1">
        <f>VLOOKUP(A67,balance!L:R,2,FALSE)</f>
        <v>338100</v>
      </c>
      <c r="D67">
        <f t="shared" si="1"/>
        <v>60</v>
      </c>
      <c r="E67">
        <f>VLOOKUP(A67,balance!L:R,6,FALSE)/100</f>
        <v>3859.0027999999998</v>
      </c>
      <c r="F67">
        <f t="shared" si="2"/>
        <v>124</v>
      </c>
    </row>
    <row r="68" spans="1:6" x14ac:dyDescent="0.3">
      <c r="A68">
        <v>66</v>
      </c>
      <c r="B68">
        <f t="shared" ref="B68:B131" si="3">B67</f>
        <v>9031</v>
      </c>
      <c r="C68" s="1">
        <f>VLOOKUP(A68,balance!L:R,2,FALSE)</f>
        <v>361500</v>
      </c>
      <c r="D68">
        <f t="shared" ref="D68:D131" si="4">D67</f>
        <v>60</v>
      </c>
      <c r="E68">
        <f>VLOOKUP(A68,balance!L:R,6,FALSE)/100</f>
        <v>4115.9087999999992</v>
      </c>
      <c r="F68">
        <f t="shared" si="2"/>
        <v>0</v>
      </c>
    </row>
    <row r="69" spans="1:6" x14ac:dyDescent="0.3">
      <c r="A69">
        <v>67</v>
      </c>
      <c r="B69">
        <f t="shared" si="3"/>
        <v>9031</v>
      </c>
      <c r="C69" s="1">
        <f>VLOOKUP(A69,balance!L:R,2,FALSE)</f>
        <v>386800</v>
      </c>
      <c r="D69">
        <f t="shared" si="4"/>
        <v>60</v>
      </c>
      <c r="E69">
        <f>VLOOKUP(A69,balance!L:R,6,FALSE)/100</f>
        <v>4391.0525999999991</v>
      </c>
      <c r="F69">
        <f t="shared" si="2"/>
        <v>0</v>
      </c>
    </row>
    <row r="70" spans="1:6" x14ac:dyDescent="0.3">
      <c r="A70">
        <v>68</v>
      </c>
      <c r="B70">
        <f t="shared" si="3"/>
        <v>9031</v>
      </c>
      <c r="C70" s="1">
        <f>VLOOKUP(A70,balance!L:R,2,FALSE)</f>
        <v>414200</v>
      </c>
      <c r="D70">
        <f t="shared" si="4"/>
        <v>60</v>
      </c>
      <c r="E70">
        <f>VLOOKUP(A70,balance!L:R,6,FALSE)/100</f>
        <v>4685.9629999999997</v>
      </c>
      <c r="F70">
        <f t="shared" si="2"/>
        <v>0</v>
      </c>
    </row>
    <row r="71" spans="1:6" x14ac:dyDescent="0.3">
      <c r="A71">
        <v>69</v>
      </c>
      <c r="B71">
        <f t="shared" si="3"/>
        <v>9031</v>
      </c>
      <c r="C71" s="1">
        <f>VLOOKUP(A71,balance!L:R,2,FALSE)</f>
        <v>443900</v>
      </c>
      <c r="D71">
        <f t="shared" si="4"/>
        <v>60</v>
      </c>
      <c r="E71">
        <f>VLOOKUP(A71,balance!L:R,6,FALSE)/100</f>
        <v>5002.3157999999994</v>
      </c>
      <c r="F71">
        <f t="shared" si="2"/>
        <v>0</v>
      </c>
    </row>
    <row r="72" spans="1:6" x14ac:dyDescent="0.3">
      <c r="A72">
        <v>70</v>
      </c>
      <c r="B72">
        <f t="shared" si="3"/>
        <v>9031</v>
      </c>
      <c r="C72" s="1">
        <f>VLOOKUP(A72,balance!L:R,2,FALSE)</f>
        <v>476100</v>
      </c>
      <c r="D72">
        <f t="shared" si="4"/>
        <v>60</v>
      </c>
      <c r="E72">
        <f>VLOOKUP(A72,balance!L:R,6,FALSE)/100</f>
        <v>5341.9337999999998</v>
      </c>
      <c r="F72">
        <f t="shared" si="2"/>
        <v>125</v>
      </c>
    </row>
    <row r="73" spans="1:6" x14ac:dyDescent="0.3">
      <c r="A73">
        <v>71</v>
      </c>
      <c r="B73">
        <f t="shared" si="3"/>
        <v>9031</v>
      </c>
      <c r="C73" s="1">
        <f>VLOOKUP(A73,balance!L:R,2,FALSE)</f>
        <v>510500</v>
      </c>
      <c r="D73">
        <f t="shared" si="4"/>
        <v>60</v>
      </c>
      <c r="E73">
        <f>VLOOKUP(A73,balance!L:R,6,FALSE)/100</f>
        <v>5706.0905000000002</v>
      </c>
      <c r="F73">
        <f t="shared" si="2"/>
        <v>0</v>
      </c>
    </row>
    <row r="74" spans="1:6" x14ac:dyDescent="0.3">
      <c r="A74">
        <v>72</v>
      </c>
      <c r="B74">
        <f t="shared" si="3"/>
        <v>9031</v>
      </c>
      <c r="C74" s="1">
        <f>VLOOKUP(A74,balance!L:R,2,FALSE)</f>
        <v>547900</v>
      </c>
      <c r="D74">
        <f t="shared" si="4"/>
        <v>60</v>
      </c>
      <c r="E74">
        <f>VLOOKUP(A74,balance!L:R,6,FALSE)/100</f>
        <v>6097.2911000000013</v>
      </c>
      <c r="F74">
        <f t="shared" si="2"/>
        <v>0</v>
      </c>
    </row>
    <row r="75" spans="1:6" x14ac:dyDescent="0.3">
      <c r="A75">
        <v>73</v>
      </c>
      <c r="B75">
        <f t="shared" si="3"/>
        <v>9031</v>
      </c>
      <c r="C75" s="1">
        <f>VLOOKUP(A75,balance!L:R,2,FALSE)</f>
        <v>588500</v>
      </c>
      <c r="D75">
        <f t="shared" si="4"/>
        <v>60</v>
      </c>
      <c r="E75">
        <f>VLOOKUP(A75,balance!L:R,6,FALSE)/100</f>
        <v>6517.8725000000013</v>
      </c>
      <c r="F75">
        <f t="shared" si="2"/>
        <v>0</v>
      </c>
    </row>
    <row r="76" spans="1:6" x14ac:dyDescent="0.3">
      <c r="A76">
        <v>74</v>
      </c>
      <c r="B76">
        <f t="shared" si="3"/>
        <v>9031</v>
      </c>
      <c r="C76" s="1">
        <f>VLOOKUP(A76,balance!L:R,2,FALSE)</f>
        <v>632600</v>
      </c>
      <c r="D76">
        <f t="shared" si="4"/>
        <v>60</v>
      </c>
      <c r="E76">
        <f>VLOOKUP(A76,balance!L:R,6,FALSE)/100</f>
        <v>6970.3924000000006</v>
      </c>
      <c r="F76">
        <f t="shared" si="2"/>
        <v>0</v>
      </c>
    </row>
    <row r="77" spans="1:6" x14ac:dyDescent="0.3">
      <c r="A77">
        <v>75</v>
      </c>
      <c r="B77">
        <f t="shared" si="3"/>
        <v>9031</v>
      </c>
      <c r="C77" s="1">
        <f>VLOOKUP(A77,balance!L:R,2,FALSE)</f>
        <v>680500</v>
      </c>
      <c r="D77">
        <f t="shared" si="4"/>
        <v>60</v>
      </c>
      <c r="E77">
        <f>VLOOKUP(A77,balance!L:R,6,FALSE)/100</f>
        <v>7457.6304000000018</v>
      </c>
      <c r="F77">
        <f t="shared" ref="F77:F140" si="5">IF(F67=0,0,F67+2)</f>
        <v>126</v>
      </c>
    </row>
    <row r="78" spans="1:6" x14ac:dyDescent="0.3">
      <c r="A78">
        <v>76</v>
      </c>
      <c r="B78">
        <f t="shared" si="3"/>
        <v>9031</v>
      </c>
      <c r="C78" s="1">
        <f>VLOOKUP(A78,balance!L:R,2,FALSE)</f>
        <v>732700</v>
      </c>
      <c r="D78">
        <f t="shared" si="4"/>
        <v>60</v>
      </c>
      <c r="E78">
        <f>VLOOKUP(A78,balance!L:R,6,FALSE)/100</f>
        <v>7982.732100000002</v>
      </c>
      <c r="F78">
        <f t="shared" si="5"/>
        <v>0</v>
      </c>
    </row>
    <row r="79" spans="1:6" x14ac:dyDescent="0.3">
      <c r="A79">
        <v>77</v>
      </c>
      <c r="B79">
        <f t="shared" si="3"/>
        <v>9031</v>
      </c>
      <c r="C79" s="1">
        <f>VLOOKUP(A79,balance!L:R,2,FALSE)</f>
        <v>789500</v>
      </c>
      <c r="D79">
        <f t="shared" si="4"/>
        <v>60</v>
      </c>
      <c r="E79">
        <f>VLOOKUP(A79,balance!L:R,6,FALSE)/100</f>
        <v>8549.0668000000023</v>
      </c>
      <c r="F79">
        <f t="shared" si="5"/>
        <v>0</v>
      </c>
    </row>
    <row r="80" spans="1:6" x14ac:dyDescent="0.3">
      <c r="A80">
        <v>78</v>
      </c>
      <c r="B80">
        <f t="shared" si="3"/>
        <v>9031</v>
      </c>
      <c r="C80" s="1">
        <f>VLOOKUP(A80,balance!L:R,2,FALSE)</f>
        <v>851400</v>
      </c>
      <c r="D80">
        <f t="shared" si="4"/>
        <v>60</v>
      </c>
      <c r="E80">
        <f>VLOOKUP(A80,balance!L:R,6,FALSE)/100</f>
        <v>9160.3720000000012</v>
      </c>
      <c r="F80">
        <f t="shared" si="5"/>
        <v>0</v>
      </c>
    </row>
    <row r="81" spans="1:6" x14ac:dyDescent="0.3">
      <c r="A81">
        <v>79</v>
      </c>
      <c r="B81">
        <f t="shared" si="3"/>
        <v>9031</v>
      </c>
      <c r="C81" s="1">
        <f>VLOOKUP(A81,balance!L:R,2,FALSE)</f>
        <v>918900</v>
      </c>
      <c r="D81">
        <f t="shared" si="4"/>
        <v>60</v>
      </c>
      <c r="E81">
        <f>VLOOKUP(A81,balance!L:R,6,FALSE)/100</f>
        <v>9820.7548000000024</v>
      </c>
      <c r="F81">
        <f t="shared" si="5"/>
        <v>0</v>
      </c>
    </row>
    <row r="82" spans="1:6" x14ac:dyDescent="0.3">
      <c r="A82">
        <v>80</v>
      </c>
      <c r="B82">
        <f t="shared" si="3"/>
        <v>9031</v>
      </c>
      <c r="C82" s="1">
        <f>VLOOKUP(A82,balance!L:R,2,FALSE)</f>
        <v>992600</v>
      </c>
      <c r="D82">
        <f t="shared" si="4"/>
        <v>60</v>
      </c>
      <c r="E82">
        <f>VLOOKUP(A82,balance!L:R,6,FALSE)/100</f>
        <v>10534.765100000002</v>
      </c>
      <c r="F82">
        <f t="shared" si="5"/>
        <v>127</v>
      </c>
    </row>
    <row r="83" spans="1:6" x14ac:dyDescent="0.3">
      <c r="A83">
        <v>81</v>
      </c>
      <c r="B83">
        <f t="shared" si="3"/>
        <v>9031</v>
      </c>
      <c r="C83" s="1">
        <f>VLOOKUP(A83,balance!L:R,2,FALSE)</f>
        <v>1073100</v>
      </c>
      <c r="D83">
        <f t="shared" si="4"/>
        <v>60</v>
      </c>
      <c r="E83">
        <f>VLOOKUP(A83,balance!L:R,6,FALSE)/100</f>
        <v>11307.397100000002</v>
      </c>
      <c r="F83">
        <f t="shared" si="5"/>
        <v>0</v>
      </c>
    </row>
    <row r="84" spans="1:6" x14ac:dyDescent="0.3">
      <c r="A84">
        <v>82</v>
      </c>
      <c r="B84">
        <f t="shared" si="3"/>
        <v>9031</v>
      </c>
      <c r="C84" s="1">
        <f>VLOOKUP(A84,balance!L:R,2,FALSE)</f>
        <v>1083900</v>
      </c>
      <c r="D84">
        <f t="shared" si="4"/>
        <v>60</v>
      </c>
      <c r="E84">
        <f>VLOOKUP(A84,balance!L:R,6,FALSE)/100</f>
        <v>12037.223100000003</v>
      </c>
      <c r="F84">
        <f t="shared" si="5"/>
        <v>0</v>
      </c>
    </row>
    <row r="85" spans="1:6" x14ac:dyDescent="0.3">
      <c r="A85">
        <v>83</v>
      </c>
      <c r="B85">
        <f t="shared" si="3"/>
        <v>9031</v>
      </c>
      <c r="C85" s="1">
        <f>VLOOKUP(A85,balance!L:R,2,FALSE)</f>
        <v>1094800</v>
      </c>
      <c r="D85">
        <f t="shared" si="4"/>
        <v>60</v>
      </c>
      <c r="E85">
        <f>VLOOKUP(A85,balance!L:R,6,FALSE)/100</f>
        <v>12774.388500000003</v>
      </c>
      <c r="F85">
        <f t="shared" si="5"/>
        <v>0</v>
      </c>
    </row>
    <row r="86" spans="1:6" x14ac:dyDescent="0.3">
      <c r="A86">
        <v>84</v>
      </c>
      <c r="B86">
        <f t="shared" si="3"/>
        <v>9031</v>
      </c>
      <c r="C86" s="1">
        <f>VLOOKUP(A86,balance!L:R,2,FALSE)</f>
        <v>1105800</v>
      </c>
      <c r="D86">
        <f t="shared" si="4"/>
        <v>60</v>
      </c>
      <c r="E86">
        <f>VLOOKUP(A86,balance!L:R,6,FALSE)/100</f>
        <v>13518.960500000003</v>
      </c>
      <c r="F86">
        <f t="shared" si="5"/>
        <v>0</v>
      </c>
    </row>
    <row r="87" spans="1:6" x14ac:dyDescent="0.3">
      <c r="A87">
        <v>85</v>
      </c>
      <c r="B87">
        <f t="shared" si="3"/>
        <v>9031</v>
      </c>
      <c r="C87" s="1">
        <f>VLOOKUP(A87,balance!L:R,2,FALSE)</f>
        <v>1116900</v>
      </c>
      <c r="D87">
        <f t="shared" si="4"/>
        <v>60</v>
      </c>
      <c r="E87">
        <f>VLOOKUP(A87,balance!L:R,6,FALSE)/100</f>
        <v>14271.006500000003</v>
      </c>
      <c r="F87">
        <f t="shared" si="5"/>
        <v>128</v>
      </c>
    </row>
    <row r="88" spans="1:6" x14ac:dyDescent="0.3">
      <c r="A88">
        <v>86</v>
      </c>
      <c r="B88">
        <f t="shared" si="3"/>
        <v>9031</v>
      </c>
      <c r="C88" s="1">
        <f>VLOOKUP(A88,balance!L:R,2,FALSE)</f>
        <v>1128100</v>
      </c>
      <c r="D88">
        <f t="shared" si="4"/>
        <v>60</v>
      </c>
      <c r="E88">
        <f>VLOOKUP(A88,balance!L:R,6,FALSE)/100</f>
        <v>15030.593900000003</v>
      </c>
      <c r="F88">
        <f t="shared" si="5"/>
        <v>0</v>
      </c>
    </row>
    <row r="89" spans="1:6" x14ac:dyDescent="0.3">
      <c r="A89">
        <v>87</v>
      </c>
      <c r="B89">
        <f t="shared" si="3"/>
        <v>9031</v>
      </c>
      <c r="C89" s="1">
        <f>VLOOKUP(A89,balance!L:R,2,FALSE)</f>
        <v>1139400</v>
      </c>
      <c r="D89">
        <f t="shared" si="4"/>
        <v>60</v>
      </c>
      <c r="E89">
        <f>VLOOKUP(A89,balance!L:R,6,FALSE)/100</f>
        <v>15797.789900000005</v>
      </c>
      <c r="F89">
        <f t="shared" si="5"/>
        <v>0</v>
      </c>
    </row>
    <row r="90" spans="1:6" x14ac:dyDescent="0.3">
      <c r="A90">
        <v>88</v>
      </c>
      <c r="B90">
        <f t="shared" si="3"/>
        <v>9031</v>
      </c>
      <c r="C90" s="1">
        <f>VLOOKUP(A90,balance!L:R,2,FALSE)</f>
        <v>1150800</v>
      </c>
      <c r="D90">
        <f t="shared" si="4"/>
        <v>60</v>
      </c>
      <c r="E90">
        <f>VLOOKUP(A90,balance!L:R,6,FALSE)/100</f>
        <v>16572.661900000003</v>
      </c>
      <c r="F90">
        <f t="shared" si="5"/>
        <v>0</v>
      </c>
    </row>
    <row r="91" spans="1:6" x14ac:dyDescent="0.3">
      <c r="A91">
        <v>89</v>
      </c>
      <c r="B91">
        <f t="shared" si="3"/>
        <v>9031</v>
      </c>
      <c r="C91" s="1">
        <f>VLOOKUP(A91,balance!L:R,2,FALSE)</f>
        <v>1162400</v>
      </c>
      <c r="D91">
        <f t="shared" si="4"/>
        <v>60</v>
      </c>
      <c r="E91">
        <f>VLOOKUP(A91,balance!L:R,6,FALSE)/100</f>
        <v>17355.344600000004</v>
      </c>
      <c r="F91">
        <f t="shared" si="5"/>
        <v>0</v>
      </c>
    </row>
    <row r="92" spans="1:6" x14ac:dyDescent="0.3">
      <c r="A92">
        <v>90</v>
      </c>
      <c r="B92">
        <f t="shared" si="3"/>
        <v>9031</v>
      </c>
      <c r="C92" s="1">
        <f>VLOOKUP(A92,balance!L:R,2,FALSE)</f>
        <v>1174100</v>
      </c>
      <c r="D92">
        <f t="shared" si="4"/>
        <v>60</v>
      </c>
      <c r="E92">
        <f>VLOOKUP(A92,balance!L:R,6,FALSE)/100</f>
        <v>18145.905300000006</v>
      </c>
      <c r="F92">
        <f t="shared" si="5"/>
        <v>129</v>
      </c>
    </row>
    <row r="93" spans="1:6" x14ac:dyDescent="0.3">
      <c r="A93">
        <v>91</v>
      </c>
      <c r="B93">
        <f t="shared" si="3"/>
        <v>9031</v>
      </c>
      <c r="C93" s="1">
        <f>VLOOKUP(A93,balance!L:R,2,FALSE)</f>
        <v>1185900</v>
      </c>
      <c r="D93">
        <f t="shared" si="4"/>
        <v>60</v>
      </c>
      <c r="E93">
        <f>VLOOKUP(A93,balance!L:R,6,FALSE)/100</f>
        <v>18545.158300000006</v>
      </c>
      <c r="F93">
        <f t="shared" si="5"/>
        <v>0</v>
      </c>
    </row>
    <row r="94" spans="1:6" x14ac:dyDescent="0.3">
      <c r="A94">
        <v>92</v>
      </c>
      <c r="B94">
        <f t="shared" si="3"/>
        <v>9031</v>
      </c>
      <c r="C94" s="1">
        <f>VLOOKUP(A94,balance!L:R,2,FALSE)</f>
        <v>1197800</v>
      </c>
      <c r="D94">
        <f t="shared" si="4"/>
        <v>60</v>
      </c>
      <c r="E94">
        <f>VLOOKUP(A94,balance!L:R,6,FALSE)/100</f>
        <v>18948.417700000005</v>
      </c>
      <c r="F94">
        <f t="shared" si="5"/>
        <v>0</v>
      </c>
    </row>
    <row r="95" spans="1:6" x14ac:dyDescent="0.3">
      <c r="A95">
        <v>93</v>
      </c>
      <c r="B95">
        <f t="shared" si="3"/>
        <v>9031</v>
      </c>
      <c r="C95" s="1">
        <f>VLOOKUP(A95,balance!L:R,2,FALSE)</f>
        <v>1209800</v>
      </c>
      <c r="D95">
        <f t="shared" si="4"/>
        <v>60</v>
      </c>
      <c r="E95">
        <f>VLOOKUP(A95,balance!L:R,6,FALSE)/100</f>
        <v>19355.717100000005</v>
      </c>
      <c r="F95">
        <f t="shared" si="5"/>
        <v>0</v>
      </c>
    </row>
    <row r="96" spans="1:6" x14ac:dyDescent="0.3">
      <c r="A96">
        <v>94</v>
      </c>
      <c r="B96">
        <f t="shared" si="3"/>
        <v>9031</v>
      </c>
      <c r="C96" s="1">
        <f>VLOOKUP(A96,balance!L:R,2,FALSE)</f>
        <v>1221900</v>
      </c>
      <c r="D96">
        <f t="shared" si="4"/>
        <v>60</v>
      </c>
      <c r="E96">
        <f>VLOOKUP(A96,balance!L:R,6,FALSE)/100</f>
        <v>19767.090100000005</v>
      </c>
      <c r="F96">
        <f t="shared" si="5"/>
        <v>0</v>
      </c>
    </row>
    <row r="97" spans="1:6" x14ac:dyDescent="0.3">
      <c r="A97">
        <v>95</v>
      </c>
      <c r="B97">
        <f t="shared" si="3"/>
        <v>9031</v>
      </c>
      <c r="C97" s="1">
        <f>VLOOKUP(A97,balance!L:R,2,FALSE)</f>
        <v>1234200</v>
      </c>
      <c r="D97">
        <f t="shared" si="4"/>
        <v>60</v>
      </c>
      <c r="E97">
        <f>VLOOKUP(A97,balance!L:R,6,FALSE)/100</f>
        <v>20182.604100000004</v>
      </c>
      <c r="F97">
        <f t="shared" si="5"/>
        <v>130</v>
      </c>
    </row>
    <row r="98" spans="1:6" x14ac:dyDescent="0.3">
      <c r="A98">
        <v>96</v>
      </c>
      <c r="B98">
        <f t="shared" si="3"/>
        <v>9031</v>
      </c>
      <c r="C98" s="1">
        <f>VLOOKUP(A98,balance!L:R,2,FALSE)</f>
        <v>1246600</v>
      </c>
      <c r="D98">
        <f t="shared" si="4"/>
        <v>60</v>
      </c>
      <c r="E98">
        <f>VLOOKUP(A98,balance!L:R,6,FALSE)/100</f>
        <v>20602.292800000007</v>
      </c>
      <c r="F98">
        <f t="shared" si="5"/>
        <v>0</v>
      </c>
    </row>
    <row r="99" spans="1:6" x14ac:dyDescent="0.3">
      <c r="A99">
        <v>97</v>
      </c>
      <c r="B99">
        <f t="shared" si="3"/>
        <v>9031</v>
      </c>
      <c r="C99" s="1">
        <f>VLOOKUP(A99,balance!L:R,2,FALSE)</f>
        <v>1259100</v>
      </c>
      <c r="D99">
        <f t="shared" si="4"/>
        <v>60</v>
      </c>
      <c r="E99">
        <f>VLOOKUP(A99,balance!L:R,6,FALSE)/100</f>
        <v>21026.189800000004</v>
      </c>
      <c r="F99">
        <f t="shared" si="5"/>
        <v>0</v>
      </c>
    </row>
    <row r="100" spans="1:6" x14ac:dyDescent="0.3">
      <c r="A100">
        <v>98</v>
      </c>
      <c r="B100">
        <f t="shared" si="3"/>
        <v>9031</v>
      </c>
      <c r="C100" s="1">
        <f>VLOOKUP(A100,balance!L:R,2,FALSE)</f>
        <v>1271700</v>
      </c>
      <c r="D100">
        <f t="shared" si="4"/>
        <v>60</v>
      </c>
      <c r="E100">
        <f>VLOOKUP(A100,balance!L:R,6,FALSE)/100</f>
        <v>21454.328800000003</v>
      </c>
      <c r="F100">
        <f t="shared" si="5"/>
        <v>0</v>
      </c>
    </row>
    <row r="101" spans="1:6" x14ac:dyDescent="0.3">
      <c r="A101">
        <v>99</v>
      </c>
      <c r="B101">
        <f t="shared" si="3"/>
        <v>9031</v>
      </c>
      <c r="C101" s="1">
        <f>VLOOKUP(A101,balance!L:R,2,FALSE)</f>
        <v>1284500</v>
      </c>
      <c r="D101">
        <f t="shared" si="4"/>
        <v>60</v>
      </c>
      <c r="E101">
        <f>VLOOKUP(A101,balance!L:R,6,FALSE)/100</f>
        <v>21886.7772</v>
      </c>
      <c r="F101">
        <f t="shared" si="5"/>
        <v>0</v>
      </c>
    </row>
    <row r="102" spans="1:6" x14ac:dyDescent="0.3">
      <c r="A102">
        <v>100</v>
      </c>
      <c r="B102">
        <f t="shared" si="3"/>
        <v>9031</v>
      </c>
      <c r="C102" s="1">
        <f>VLOOKUP(A102,balance!L:R,2,FALSE)</f>
        <v>1297400</v>
      </c>
      <c r="D102">
        <f t="shared" si="4"/>
        <v>60</v>
      </c>
      <c r="E102">
        <f>VLOOKUP(A102,balance!L:R,6,FALSE)/100</f>
        <v>22323.568600000002</v>
      </c>
      <c r="F102">
        <f t="shared" si="5"/>
        <v>131</v>
      </c>
    </row>
    <row r="103" spans="1:6" x14ac:dyDescent="0.3">
      <c r="A103">
        <v>101</v>
      </c>
      <c r="B103">
        <f t="shared" si="3"/>
        <v>9031</v>
      </c>
      <c r="C103" s="1">
        <f>VLOOKUP(A103,balance!L:R,2,FALSE)</f>
        <v>1323400</v>
      </c>
      <c r="D103">
        <f t="shared" si="4"/>
        <v>60</v>
      </c>
      <c r="E103">
        <f>VLOOKUP(A103,balance!L:R,6,FALSE)/100</f>
        <v>22773.524600000004</v>
      </c>
      <c r="F103">
        <f t="shared" si="5"/>
        <v>0</v>
      </c>
    </row>
    <row r="104" spans="1:6" x14ac:dyDescent="0.3">
      <c r="A104">
        <v>102</v>
      </c>
      <c r="B104">
        <f t="shared" si="3"/>
        <v>9031</v>
      </c>
      <c r="C104" s="1">
        <f>VLOOKUP(A104,balance!L:R,2,FALSE)</f>
        <v>1349900</v>
      </c>
      <c r="D104">
        <f t="shared" si="4"/>
        <v>60</v>
      </c>
      <c r="E104">
        <f>VLOOKUP(A104,balance!L:R,6,FALSE)/100</f>
        <v>23232.490600000005</v>
      </c>
      <c r="F104">
        <f t="shared" si="5"/>
        <v>0</v>
      </c>
    </row>
    <row r="105" spans="1:6" x14ac:dyDescent="0.3">
      <c r="A105">
        <v>103</v>
      </c>
      <c r="B105">
        <f t="shared" si="3"/>
        <v>9031</v>
      </c>
      <c r="C105" s="1">
        <f>VLOOKUP(A105,balance!L:R,2,FALSE)</f>
        <v>1376900</v>
      </c>
      <c r="D105">
        <f t="shared" si="4"/>
        <v>60</v>
      </c>
      <c r="E105">
        <f>VLOOKUP(A105,balance!L:R,6,FALSE)/100</f>
        <v>23700.636600000005</v>
      </c>
      <c r="F105">
        <f t="shared" si="5"/>
        <v>0</v>
      </c>
    </row>
    <row r="106" spans="1:6" x14ac:dyDescent="0.3">
      <c r="A106">
        <v>104</v>
      </c>
      <c r="B106">
        <f t="shared" si="3"/>
        <v>9031</v>
      </c>
      <c r="C106" s="1">
        <f>VLOOKUP(A106,balance!L:R,2,FALSE)</f>
        <v>1404500</v>
      </c>
      <c r="D106">
        <f t="shared" si="4"/>
        <v>60</v>
      </c>
      <c r="E106">
        <f>VLOOKUP(A106,balance!L:R,6,FALSE)/100</f>
        <v>24178.166600000008</v>
      </c>
      <c r="F106">
        <f t="shared" si="5"/>
        <v>0</v>
      </c>
    </row>
    <row r="107" spans="1:6" x14ac:dyDescent="0.3">
      <c r="A107">
        <v>105</v>
      </c>
      <c r="B107">
        <f t="shared" si="3"/>
        <v>9031</v>
      </c>
      <c r="C107" s="1">
        <f>VLOOKUP(A107,balance!L:R,2,FALSE)</f>
        <v>1432600</v>
      </c>
      <c r="D107">
        <f t="shared" si="4"/>
        <v>60</v>
      </c>
      <c r="E107">
        <f>VLOOKUP(A107,balance!L:R,6,FALSE)/100</f>
        <v>24665.250600000007</v>
      </c>
      <c r="F107">
        <f t="shared" si="5"/>
        <v>132</v>
      </c>
    </row>
    <row r="108" spans="1:6" x14ac:dyDescent="0.3">
      <c r="A108">
        <v>106</v>
      </c>
      <c r="B108">
        <f t="shared" si="3"/>
        <v>9031</v>
      </c>
      <c r="C108" s="1">
        <f>VLOOKUP(A108,balance!L:R,2,FALSE)</f>
        <v>1461300</v>
      </c>
      <c r="D108">
        <f t="shared" si="4"/>
        <v>60</v>
      </c>
      <c r="E108">
        <f>VLOOKUP(A108,balance!L:R,6,FALSE)/100</f>
        <v>25162.092600000007</v>
      </c>
      <c r="F108">
        <f t="shared" si="5"/>
        <v>0</v>
      </c>
    </row>
    <row r="109" spans="1:6" x14ac:dyDescent="0.3">
      <c r="A109">
        <v>107</v>
      </c>
      <c r="B109">
        <f t="shared" si="3"/>
        <v>9031</v>
      </c>
      <c r="C109" s="1">
        <f>VLOOKUP(A109,balance!L:R,2,FALSE)</f>
        <v>1490600</v>
      </c>
      <c r="D109">
        <f t="shared" si="4"/>
        <v>60</v>
      </c>
      <c r="E109">
        <f>VLOOKUP(A109,balance!L:R,6,FALSE)/100</f>
        <v>25668.896600000007</v>
      </c>
      <c r="F109">
        <f t="shared" si="5"/>
        <v>0</v>
      </c>
    </row>
    <row r="110" spans="1:6" x14ac:dyDescent="0.3">
      <c r="A110">
        <v>108</v>
      </c>
      <c r="B110">
        <f t="shared" si="3"/>
        <v>9031</v>
      </c>
      <c r="C110" s="1">
        <f>VLOOKUP(A110,balance!L:R,2,FALSE)</f>
        <v>1520500</v>
      </c>
      <c r="D110">
        <f t="shared" si="4"/>
        <v>60</v>
      </c>
      <c r="E110">
        <f>VLOOKUP(A110,balance!L:R,6,FALSE)/100</f>
        <v>26185.866600000005</v>
      </c>
      <c r="F110">
        <f t="shared" si="5"/>
        <v>0</v>
      </c>
    </row>
    <row r="111" spans="1:6" x14ac:dyDescent="0.3">
      <c r="A111">
        <v>109</v>
      </c>
      <c r="B111">
        <f t="shared" si="3"/>
        <v>9031</v>
      </c>
      <c r="C111" s="1">
        <f>VLOOKUP(A111,balance!L:R,2,FALSE)</f>
        <v>1551000</v>
      </c>
      <c r="D111">
        <f t="shared" si="4"/>
        <v>60</v>
      </c>
      <c r="E111">
        <f>VLOOKUP(A111,balance!L:R,6,FALSE)/100</f>
        <v>26713.206600000005</v>
      </c>
      <c r="F111">
        <f t="shared" si="5"/>
        <v>0</v>
      </c>
    </row>
    <row r="112" spans="1:6" x14ac:dyDescent="0.3">
      <c r="A112">
        <v>110</v>
      </c>
      <c r="B112">
        <f t="shared" si="3"/>
        <v>9031</v>
      </c>
      <c r="C112" s="1">
        <f>VLOOKUP(A112,balance!L:R,2,FALSE)</f>
        <v>1582100</v>
      </c>
      <c r="D112">
        <f t="shared" si="4"/>
        <v>60</v>
      </c>
      <c r="E112">
        <f>VLOOKUP(A112,balance!L:R,6,FALSE)/100</f>
        <v>27251.120600000006</v>
      </c>
      <c r="F112">
        <f t="shared" si="5"/>
        <v>133</v>
      </c>
    </row>
    <row r="113" spans="1:6" x14ac:dyDescent="0.3">
      <c r="A113">
        <v>111</v>
      </c>
      <c r="B113">
        <f t="shared" si="3"/>
        <v>9031</v>
      </c>
      <c r="C113" s="1">
        <f>VLOOKUP(A113,balance!L:R,2,FALSE)</f>
        <v>1613800</v>
      </c>
      <c r="D113">
        <f t="shared" si="4"/>
        <v>60</v>
      </c>
      <c r="E113">
        <f>VLOOKUP(A113,balance!L:R,6,FALSE)/100</f>
        <v>27799.812600000008</v>
      </c>
      <c r="F113">
        <f t="shared" si="5"/>
        <v>0</v>
      </c>
    </row>
    <row r="114" spans="1:6" x14ac:dyDescent="0.3">
      <c r="A114">
        <v>112</v>
      </c>
      <c r="B114">
        <f t="shared" si="3"/>
        <v>9031</v>
      </c>
      <c r="C114" s="1">
        <f>VLOOKUP(A114,balance!L:R,2,FALSE)</f>
        <v>1646100</v>
      </c>
      <c r="D114">
        <f t="shared" si="4"/>
        <v>60</v>
      </c>
      <c r="E114">
        <f>VLOOKUP(A114,balance!L:R,6,FALSE)/100</f>
        <v>28359.486600000007</v>
      </c>
      <c r="F114">
        <f t="shared" si="5"/>
        <v>0</v>
      </c>
    </row>
    <row r="115" spans="1:6" x14ac:dyDescent="0.3">
      <c r="A115">
        <v>113</v>
      </c>
      <c r="B115">
        <f t="shared" si="3"/>
        <v>9031</v>
      </c>
      <c r="C115" s="1">
        <f>VLOOKUP(A115,balance!L:R,2,FALSE)</f>
        <v>1679100</v>
      </c>
      <c r="D115">
        <f t="shared" si="4"/>
        <v>60</v>
      </c>
      <c r="E115">
        <f>VLOOKUP(A115,balance!L:R,6,FALSE)/100</f>
        <v>28930.380600000004</v>
      </c>
      <c r="F115">
        <f t="shared" si="5"/>
        <v>0</v>
      </c>
    </row>
    <row r="116" spans="1:6" x14ac:dyDescent="0.3">
      <c r="A116">
        <v>114</v>
      </c>
      <c r="B116">
        <f t="shared" si="3"/>
        <v>9031</v>
      </c>
      <c r="C116" s="1">
        <f>VLOOKUP(A116,balance!L:R,2,FALSE)</f>
        <v>1712700</v>
      </c>
      <c r="D116">
        <f t="shared" si="4"/>
        <v>60</v>
      </c>
      <c r="E116">
        <f>VLOOKUP(A116,balance!L:R,6,FALSE)/100</f>
        <v>29512.698600000003</v>
      </c>
      <c r="F116">
        <f t="shared" si="5"/>
        <v>0</v>
      </c>
    </row>
    <row r="117" spans="1:6" x14ac:dyDescent="0.3">
      <c r="A117">
        <v>115</v>
      </c>
      <c r="B117">
        <f t="shared" si="3"/>
        <v>9031</v>
      </c>
      <c r="C117" s="1">
        <f>VLOOKUP(A117,balance!L:R,2,FALSE)</f>
        <v>1747000</v>
      </c>
      <c r="D117">
        <f t="shared" si="4"/>
        <v>60</v>
      </c>
      <c r="E117">
        <f>VLOOKUP(A117,balance!L:R,6,FALSE)/100</f>
        <v>30106.678600000003</v>
      </c>
      <c r="F117">
        <f t="shared" si="5"/>
        <v>134</v>
      </c>
    </row>
    <row r="118" spans="1:6" x14ac:dyDescent="0.3">
      <c r="A118">
        <v>116</v>
      </c>
      <c r="B118">
        <f t="shared" si="3"/>
        <v>9031</v>
      </c>
      <c r="C118" s="1">
        <f>VLOOKUP(A118,balance!L:R,2,FALSE)</f>
        <v>1782000</v>
      </c>
      <c r="D118">
        <f t="shared" si="4"/>
        <v>60</v>
      </c>
      <c r="E118">
        <f>VLOOKUP(A118,balance!L:R,6,FALSE)/100</f>
        <v>30712.558600000004</v>
      </c>
      <c r="F118">
        <f t="shared" si="5"/>
        <v>0</v>
      </c>
    </row>
    <row r="119" spans="1:6" x14ac:dyDescent="0.3">
      <c r="A119">
        <v>117</v>
      </c>
      <c r="B119">
        <f t="shared" si="3"/>
        <v>9031</v>
      </c>
      <c r="C119" s="1">
        <f>VLOOKUP(A119,balance!L:R,2,FALSE)</f>
        <v>1817700</v>
      </c>
      <c r="D119">
        <f t="shared" si="4"/>
        <v>60</v>
      </c>
      <c r="E119">
        <f>VLOOKUP(A119,balance!L:R,6,FALSE)/100</f>
        <v>31330.5766</v>
      </c>
      <c r="F119">
        <f t="shared" si="5"/>
        <v>0</v>
      </c>
    </row>
    <row r="120" spans="1:6" x14ac:dyDescent="0.3">
      <c r="A120">
        <v>118</v>
      </c>
      <c r="B120">
        <f t="shared" si="3"/>
        <v>9031</v>
      </c>
      <c r="C120" s="1">
        <f>VLOOKUP(A120,balance!L:R,2,FALSE)</f>
        <v>1854100</v>
      </c>
      <c r="D120">
        <f t="shared" si="4"/>
        <v>60</v>
      </c>
      <c r="E120">
        <f>VLOOKUP(A120,balance!L:R,6,FALSE)/100</f>
        <v>31960.970600000001</v>
      </c>
      <c r="F120">
        <f t="shared" si="5"/>
        <v>0</v>
      </c>
    </row>
    <row r="121" spans="1:6" x14ac:dyDescent="0.3">
      <c r="A121">
        <v>119</v>
      </c>
      <c r="B121">
        <f t="shared" si="3"/>
        <v>9031</v>
      </c>
      <c r="C121" s="1">
        <f>VLOOKUP(A121,balance!L:R,2,FALSE)</f>
        <v>1891200</v>
      </c>
      <c r="D121">
        <f t="shared" si="4"/>
        <v>60</v>
      </c>
      <c r="E121">
        <f>VLOOKUP(A121,balance!L:R,6,FALSE)/100</f>
        <v>32603.978599999999</v>
      </c>
      <c r="F121">
        <f t="shared" si="5"/>
        <v>0</v>
      </c>
    </row>
    <row r="122" spans="1:6" x14ac:dyDescent="0.3">
      <c r="A122">
        <v>120</v>
      </c>
      <c r="B122">
        <f t="shared" si="3"/>
        <v>9031</v>
      </c>
      <c r="C122" s="1">
        <f>VLOOKUP(A122,balance!L:R,2,FALSE)</f>
        <v>1929100</v>
      </c>
      <c r="D122">
        <f t="shared" si="4"/>
        <v>60</v>
      </c>
      <c r="E122">
        <f>VLOOKUP(A122,balance!L:R,6,FALSE)/100</f>
        <v>33259.872599999995</v>
      </c>
      <c r="F122">
        <f t="shared" si="5"/>
        <v>135</v>
      </c>
    </row>
    <row r="123" spans="1:6" x14ac:dyDescent="0.3">
      <c r="A123">
        <v>121</v>
      </c>
      <c r="B123">
        <f t="shared" si="3"/>
        <v>9031</v>
      </c>
      <c r="C123" s="1">
        <f>VLOOKUP(A123,balance!L:R,2,FALSE)</f>
        <v>1967700</v>
      </c>
      <c r="D123">
        <f t="shared" si="4"/>
        <v>60</v>
      </c>
      <c r="E123">
        <f>VLOOKUP(A123,balance!L:R,6,FALSE)/100</f>
        <v>33594.381599999993</v>
      </c>
      <c r="F123">
        <f t="shared" si="5"/>
        <v>0</v>
      </c>
    </row>
    <row r="124" spans="1:6" x14ac:dyDescent="0.3">
      <c r="A124">
        <v>122</v>
      </c>
      <c r="B124">
        <f t="shared" si="3"/>
        <v>9031</v>
      </c>
      <c r="C124" s="1">
        <f>VLOOKUP(A124,balance!L:R,2,FALSE)</f>
        <v>2007100</v>
      </c>
      <c r="D124">
        <f t="shared" si="4"/>
        <v>60</v>
      </c>
      <c r="E124">
        <f>VLOOKUP(A124,balance!L:R,6,FALSE)/100</f>
        <v>33935.588599999995</v>
      </c>
      <c r="F124">
        <f t="shared" si="5"/>
        <v>0</v>
      </c>
    </row>
    <row r="125" spans="1:6" x14ac:dyDescent="0.3">
      <c r="A125">
        <v>123</v>
      </c>
      <c r="B125">
        <f t="shared" si="3"/>
        <v>9031</v>
      </c>
      <c r="C125" s="1">
        <f>VLOOKUP(A125,balance!L:R,2,FALSE)</f>
        <v>2047300</v>
      </c>
      <c r="D125">
        <f t="shared" si="4"/>
        <v>60</v>
      </c>
      <c r="E125">
        <f>VLOOKUP(A125,balance!L:R,6,FALSE)/100</f>
        <v>34283.6296</v>
      </c>
      <c r="F125">
        <f t="shared" si="5"/>
        <v>0</v>
      </c>
    </row>
    <row r="126" spans="1:6" x14ac:dyDescent="0.3">
      <c r="A126">
        <v>124</v>
      </c>
      <c r="B126">
        <f t="shared" si="3"/>
        <v>9031</v>
      </c>
      <c r="C126" s="1">
        <f>VLOOKUP(A126,balance!L:R,2,FALSE)</f>
        <v>2088300</v>
      </c>
      <c r="D126">
        <f t="shared" si="4"/>
        <v>60</v>
      </c>
      <c r="E126">
        <f>VLOOKUP(A126,balance!L:R,6,FALSE)/100</f>
        <v>34638.640599999999</v>
      </c>
      <c r="F126">
        <f t="shared" si="5"/>
        <v>0</v>
      </c>
    </row>
    <row r="127" spans="1:6" x14ac:dyDescent="0.3">
      <c r="A127">
        <v>125</v>
      </c>
      <c r="B127">
        <f t="shared" si="3"/>
        <v>9031</v>
      </c>
      <c r="C127" s="1">
        <f>VLOOKUP(A127,balance!L:R,2,FALSE)</f>
        <v>2130100</v>
      </c>
      <c r="D127">
        <f t="shared" si="4"/>
        <v>60</v>
      </c>
      <c r="E127">
        <f>VLOOKUP(A127,balance!L:R,6,FALSE)/100</f>
        <v>35000.757600000004</v>
      </c>
      <c r="F127">
        <f t="shared" si="5"/>
        <v>136</v>
      </c>
    </row>
    <row r="128" spans="1:6" x14ac:dyDescent="0.3">
      <c r="A128">
        <v>126</v>
      </c>
      <c r="B128">
        <f t="shared" si="3"/>
        <v>9031</v>
      </c>
      <c r="C128" s="1">
        <f>VLOOKUP(A128,balance!L:R,2,FALSE)</f>
        <v>2172800</v>
      </c>
      <c r="D128">
        <f t="shared" si="4"/>
        <v>60</v>
      </c>
      <c r="E128">
        <f>VLOOKUP(A128,balance!L:R,6,FALSE)/100</f>
        <v>35370.133600000001</v>
      </c>
      <c r="F128">
        <f t="shared" si="5"/>
        <v>0</v>
      </c>
    </row>
    <row r="129" spans="1:6" x14ac:dyDescent="0.3">
      <c r="A129">
        <v>127</v>
      </c>
      <c r="B129">
        <f t="shared" si="3"/>
        <v>9031</v>
      </c>
      <c r="C129" s="1">
        <f>VLOOKUP(A129,balance!L:R,2,FALSE)</f>
        <v>2216300</v>
      </c>
      <c r="D129">
        <f t="shared" si="4"/>
        <v>60</v>
      </c>
      <c r="E129">
        <f>VLOOKUP(A129,balance!L:R,6,FALSE)/100</f>
        <v>35746.904600000002</v>
      </c>
      <c r="F129">
        <f t="shared" si="5"/>
        <v>0</v>
      </c>
    </row>
    <row r="130" spans="1:6" x14ac:dyDescent="0.3">
      <c r="A130">
        <v>128</v>
      </c>
      <c r="B130">
        <f t="shared" si="3"/>
        <v>9031</v>
      </c>
      <c r="C130" s="1">
        <f>VLOOKUP(A130,balance!L:R,2,FALSE)</f>
        <v>2260700</v>
      </c>
      <c r="D130">
        <f t="shared" si="4"/>
        <v>60</v>
      </c>
      <c r="E130">
        <f>VLOOKUP(A130,balance!L:R,6,FALSE)/100</f>
        <v>36131.223600000005</v>
      </c>
      <c r="F130">
        <f t="shared" si="5"/>
        <v>0</v>
      </c>
    </row>
    <row r="131" spans="1:6" x14ac:dyDescent="0.3">
      <c r="A131">
        <v>129</v>
      </c>
      <c r="B131">
        <f t="shared" si="3"/>
        <v>9031</v>
      </c>
      <c r="C131" s="1">
        <f>VLOOKUP(A131,balance!L:R,2,FALSE)</f>
        <v>2306000</v>
      </c>
      <c r="D131">
        <f t="shared" si="4"/>
        <v>60</v>
      </c>
      <c r="E131">
        <f>VLOOKUP(A131,balance!L:R,6,FALSE)/100</f>
        <v>36523.243600000002</v>
      </c>
      <c r="F131">
        <f t="shared" si="5"/>
        <v>0</v>
      </c>
    </row>
    <row r="132" spans="1:6" x14ac:dyDescent="0.3">
      <c r="A132">
        <v>130</v>
      </c>
      <c r="B132">
        <f t="shared" ref="B132:B195" si="6">B131</f>
        <v>9031</v>
      </c>
      <c r="C132" s="1">
        <f>VLOOKUP(A132,balance!L:R,2,FALSE)</f>
        <v>2352200</v>
      </c>
      <c r="D132">
        <f t="shared" ref="D132:D195" si="7">D131</f>
        <v>60</v>
      </c>
      <c r="E132">
        <f>VLOOKUP(A132,balance!L:R,6,FALSE)/100</f>
        <v>36923.117600000005</v>
      </c>
      <c r="F132">
        <f t="shared" si="5"/>
        <v>137</v>
      </c>
    </row>
    <row r="133" spans="1:6" x14ac:dyDescent="0.3">
      <c r="A133">
        <v>131</v>
      </c>
      <c r="B133">
        <f t="shared" si="6"/>
        <v>9031</v>
      </c>
      <c r="C133" s="1">
        <f>VLOOKUP(A133,balance!L:R,2,FALSE)</f>
        <v>2399300</v>
      </c>
      <c r="D133">
        <f t="shared" si="7"/>
        <v>60</v>
      </c>
      <c r="E133">
        <f>VLOOKUP(A133,balance!L:R,6,FALSE)/100</f>
        <v>37330.998600000006</v>
      </c>
      <c r="F133">
        <f t="shared" si="5"/>
        <v>0</v>
      </c>
    </row>
    <row r="134" spans="1:6" x14ac:dyDescent="0.3">
      <c r="A134">
        <v>132</v>
      </c>
      <c r="B134">
        <f t="shared" si="6"/>
        <v>9031</v>
      </c>
      <c r="C134" s="1">
        <f>VLOOKUP(A134,balance!L:R,2,FALSE)</f>
        <v>2447300</v>
      </c>
      <c r="D134">
        <f t="shared" si="7"/>
        <v>60</v>
      </c>
      <c r="E134">
        <f>VLOOKUP(A134,balance!L:R,6,FALSE)/100</f>
        <v>37747.039600000004</v>
      </c>
      <c r="F134">
        <f t="shared" si="5"/>
        <v>0</v>
      </c>
    </row>
    <row r="135" spans="1:6" x14ac:dyDescent="0.3">
      <c r="A135">
        <v>133</v>
      </c>
      <c r="B135">
        <f t="shared" si="6"/>
        <v>9031</v>
      </c>
      <c r="C135" s="1">
        <f>VLOOKUP(A135,balance!L:R,2,FALSE)</f>
        <v>2496300</v>
      </c>
      <c r="D135">
        <f t="shared" si="7"/>
        <v>60</v>
      </c>
      <c r="E135">
        <f>VLOOKUP(A135,balance!L:R,6,FALSE)/100</f>
        <v>38171.410600000003</v>
      </c>
      <c r="F135">
        <f t="shared" si="5"/>
        <v>0</v>
      </c>
    </row>
    <row r="136" spans="1:6" x14ac:dyDescent="0.3">
      <c r="A136">
        <v>134</v>
      </c>
      <c r="B136">
        <f t="shared" si="6"/>
        <v>9031</v>
      </c>
      <c r="C136" s="1">
        <f>VLOOKUP(A136,balance!L:R,2,FALSE)</f>
        <v>2546300</v>
      </c>
      <c r="D136">
        <f t="shared" si="7"/>
        <v>60</v>
      </c>
      <c r="E136">
        <f>VLOOKUP(A136,balance!L:R,6,FALSE)/100</f>
        <v>38604.281600000009</v>
      </c>
      <c r="F136">
        <f t="shared" si="5"/>
        <v>0</v>
      </c>
    </row>
    <row r="137" spans="1:6" x14ac:dyDescent="0.3">
      <c r="A137">
        <v>135</v>
      </c>
      <c r="B137">
        <f t="shared" si="6"/>
        <v>9031</v>
      </c>
      <c r="C137" s="1">
        <f>VLOOKUP(A137,balance!L:R,2,FALSE)</f>
        <v>2597300</v>
      </c>
      <c r="D137">
        <f t="shared" si="7"/>
        <v>60</v>
      </c>
      <c r="E137">
        <f>VLOOKUP(A137,balance!L:R,6,FALSE)/100</f>
        <v>39045.822600000007</v>
      </c>
      <c r="F137">
        <f t="shared" si="5"/>
        <v>138</v>
      </c>
    </row>
    <row r="138" spans="1:6" x14ac:dyDescent="0.3">
      <c r="A138">
        <v>136</v>
      </c>
      <c r="B138">
        <f t="shared" si="6"/>
        <v>9031</v>
      </c>
      <c r="C138" s="1">
        <f>VLOOKUP(A138,balance!L:R,2,FALSE)</f>
        <v>2649300</v>
      </c>
      <c r="D138">
        <f t="shared" si="7"/>
        <v>60</v>
      </c>
      <c r="E138">
        <f>VLOOKUP(A138,balance!L:R,6,FALSE)/100</f>
        <v>39496.203600000008</v>
      </c>
      <c r="F138">
        <f t="shared" si="5"/>
        <v>0</v>
      </c>
    </row>
    <row r="139" spans="1:6" x14ac:dyDescent="0.3">
      <c r="A139">
        <v>137</v>
      </c>
      <c r="B139">
        <f t="shared" si="6"/>
        <v>9031</v>
      </c>
      <c r="C139" s="1">
        <f>VLOOKUP(A139,balance!L:R,2,FALSE)</f>
        <v>2702300</v>
      </c>
      <c r="D139">
        <f t="shared" si="7"/>
        <v>60</v>
      </c>
      <c r="E139">
        <f>VLOOKUP(A139,balance!L:R,6,FALSE)/100</f>
        <v>39955.594600000011</v>
      </c>
      <c r="F139">
        <f t="shared" si="5"/>
        <v>0</v>
      </c>
    </row>
    <row r="140" spans="1:6" x14ac:dyDescent="0.3">
      <c r="A140">
        <v>138</v>
      </c>
      <c r="B140">
        <f t="shared" si="6"/>
        <v>9031</v>
      </c>
      <c r="C140" s="1">
        <f>VLOOKUP(A140,balance!L:R,2,FALSE)</f>
        <v>2756400</v>
      </c>
      <c r="D140">
        <f t="shared" si="7"/>
        <v>60</v>
      </c>
      <c r="E140">
        <f>VLOOKUP(A140,balance!L:R,6,FALSE)/100</f>
        <v>40424.182600000007</v>
      </c>
      <c r="F140">
        <f t="shared" si="5"/>
        <v>0</v>
      </c>
    </row>
    <row r="141" spans="1:6" x14ac:dyDescent="0.3">
      <c r="A141">
        <v>139</v>
      </c>
      <c r="B141">
        <f t="shared" si="6"/>
        <v>9031</v>
      </c>
      <c r="C141" s="1">
        <f>VLOOKUP(A141,balance!L:R,2,FALSE)</f>
        <v>2811600</v>
      </c>
      <c r="D141">
        <f t="shared" si="7"/>
        <v>60</v>
      </c>
      <c r="E141">
        <f>VLOOKUP(A141,balance!L:R,6,FALSE)/100</f>
        <v>40902.154600000009</v>
      </c>
      <c r="F141">
        <f t="shared" ref="F141:F204" si="8">IF(F131=0,0,F131+2)</f>
        <v>0</v>
      </c>
    </row>
    <row r="142" spans="1:6" x14ac:dyDescent="0.3">
      <c r="A142">
        <v>140</v>
      </c>
      <c r="B142">
        <f t="shared" si="6"/>
        <v>9031</v>
      </c>
      <c r="C142" s="1">
        <f>VLOOKUP(A142,balance!L:R,2,FALSE)</f>
        <v>2867900</v>
      </c>
      <c r="D142">
        <f t="shared" si="7"/>
        <v>60</v>
      </c>
      <c r="E142">
        <f>VLOOKUP(A142,balance!L:R,6,FALSE)/100</f>
        <v>41389.697600000007</v>
      </c>
      <c r="F142">
        <f t="shared" si="8"/>
        <v>139</v>
      </c>
    </row>
    <row r="143" spans="1:6" x14ac:dyDescent="0.3">
      <c r="A143">
        <v>141</v>
      </c>
      <c r="B143">
        <f t="shared" si="6"/>
        <v>9031</v>
      </c>
      <c r="C143" s="1">
        <f>VLOOKUP(A143,balance!L:R,2,FALSE)</f>
        <v>2925300</v>
      </c>
      <c r="D143">
        <f t="shared" si="7"/>
        <v>60</v>
      </c>
      <c r="E143">
        <f>VLOOKUP(A143,balance!L:R,6,FALSE)/100</f>
        <v>41886.998600000006</v>
      </c>
      <c r="F143">
        <f t="shared" si="8"/>
        <v>0</v>
      </c>
    </row>
    <row r="144" spans="1:6" x14ac:dyDescent="0.3">
      <c r="A144">
        <v>142</v>
      </c>
      <c r="B144">
        <f t="shared" si="6"/>
        <v>9031</v>
      </c>
      <c r="C144" s="1">
        <f>VLOOKUP(A144,balance!L:R,2,FALSE)</f>
        <v>2983900</v>
      </c>
      <c r="D144">
        <f t="shared" si="7"/>
        <v>60</v>
      </c>
      <c r="E144">
        <f>VLOOKUP(A144,balance!L:R,6,FALSE)/100</f>
        <v>42394.261600000013</v>
      </c>
      <c r="F144">
        <f t="shared" si="8"/>
        <v>0</v>
      </c>
    </row>
    <row r="145" spans="1:6" x14ac:dyDescent="0.3">
      <c r="A145">
        <v>143</v>
      </c>
      <c r="B145">
        <f t="shared" si="6"/>
        <v>9031</v>
      </c>
      <c r="C145" s="1">
        <f>VLOOKUP(A145,balance!L:R,2,FALSE)</f>
        <v>3043600</v>
      </c>
      <c r="D145">
        <f t="shared" si="7"/>
        <v>60</v>
      </c>
      <c r="E145">
        <f>VLOOKUP(A145,balance!L:R,6,FALSE)/100</f>
        <v>42911.673600000009</v>
      </c>
      <c r="F145">
        <f t="shared" si="8"/>
        <v>0</v>
      </c>
    </row>
    <row r="146" spans="1:6" x14ac:dyDescent="0.3">
      <c r="A146">
        <v>144</v>
      </c>
      <c r="B146">
        <f t="shared" si="6"/>
        <v>9031</v>
      </c>
      <c r="C146" s="1">
        <f>VLOOKUP(A146,balance!L:R,2,FALSE)</f>
        <v>3104500</v>
      </c>
      <c r="D146">
        <f t="shared" si="7"/>
        <v>60</v>
      </c>
      <c r="E146">
        <f>VLOOKUP(A146,balance!L:R,6,FALSE)/100</f>
        <v>43439.438600000016</v>
      </c>
      <c r="F146">
        <f t="shared" si="8"/>
        <v>0</v>
      </c>
    </row>
    <row r="147" spans="1:6" x14ac:dyDescent="0.3">
      <c r="A147">
        <v>145</v>
      </c>
      <c r="B147">
        <f t="shared" si="6"/>
        <v>9031</v>
      </c>
      <c r="C147" s="1">
        <f>VLOOKUP(A147,balance!L:R,2,FALSE)</f>
        <v>3166600</v>
      </c>
      <c r="D147">
        <f t="shared" si="7"/>
        <v>60</v>
      </c>
      <c r="E147">
        <f>VLOOKUP(A147,balance!L:R,6,FALSE)/100</f>
        <v>43977.760600000016</v>
      </c>
      <c r="F147">
        <f t="shared" si="8"/>
        <v>140</v>
      </c>
    </row>
    <row r="148" spans="1:6" x14ac:dyDescent="0.3">
      <c r="A148">
        <v>146</v>
      </c>
      <c r="B148">
        <f t="shared" si="6"/>
        <v>9031</v>
      </c>
      <c r="C148" s="1">
        <f>VLOOKUP(A148,balance!L:R,2,FALSE)</f>
        <v>3230000</v>
      </c>
      <c r="D148">
        <f t="shared" si="7"/>
        <v>60</v>
      </c>
      <c r="E148">
        <f>VLOOKUP(A148,balance!L:R,6,FALSE)/100</f>
        <v>44526.860600000015</v>
      </c>
      <c r="F148">
        <f t="shared" si="8"/>
        <v>0</v>
      </c>
    </row>
    <row r="149" spans="1:6" x14ac:dyDescent="0.3">
      <c r="A149">
        <v>147</v>
      </c>
      <c r="B149">
        <f t="shared" si="6"/>
        <v>9031</v>
      </c>
      <c r="C149" s="1">
        <f>VLOOKUP(A149,balance!L:R,2,FALSE)</f>
        <v>3294600</v>
      </c>
      <c r="D149">
        <f t="shared" si="7"/>
        <v>60</v>
      </c>
      <c r="E149">
        <f>VLOOKUP(A149,balance!L:R,6,FALSE)/100</f>
        <v>45086.942600000017</v>
      </c>
      <c r="F149">
        <f t="shared" si="8"/>
        <v>0</v>
      </c>
    </row>
    <row r="150" spans="1:6" x14ac:dyDescent="0.3">
      <c r="A150">
        <v>148</v>
      </c>
      <c r="B150">
        <f t="shared" si="6"/>
        <v>9031</v>
      </c>
      <c r="C150" s="1">
        <f>VLOOKUP(A150,balance!L:R,2,FALSE)</f>
        <v>3360500</v>
      </c>
      <c r="D150">
        <f t="shared" si="7"/>
        <v>60</v>
      </c>
      <c r="E150">
        <f>VLOOKUP(A150,balance!L:R,6,FALSE)/100</f>
        <v>45658.227600000013</v>
      </c>
      <c r="F150">
        <f t="shared" si="8"/>
        <v>0</v>
      </c>
    </row>
    <row r="151" spans="1:6" x14ac:dyDescent="0.3">
      <c r="A151">
        <v>149</v>
      </c>
      <c r="B151">
        <f t="shared" si="6"/>
        <v>9031</v>
      </c>
      <c r="C151" s="1">
        <f>VLOOKUP(A151,balance!L:R,2,FALSE)</f>
        <v>3427800</v>
      </c>
      <c r="D151">
        <f t="shared" si="7"/>
        <v>60</v>
      </c>
      <c r="E151">
        <f>VLOOKUP(A151,balance!L:R,6,FALSE)/100</f>
        <v>46240.953600000015</v>
      </c>
      <c r="F151">
        <f t="shared" si="8"/>
        <v>0</v>
      </c>
    </row>
    <row r="152" spans="1:6" x14ac:dyDescent="0.3">
      <c r="A152">
        <v>150</v>
      </c>
      <c r="B152">
        <f t="shared" si="6"/>
        <v>9031</v>
      </c>
      <c r="C152" s="1">
        <f>VLOOKUP(A152,balance!L:R,2,FALSE)</f>
        <v>3496400</v>
      </c>
      <c r="D152">
        <f t="shared" si="7"/>
        <v>60</v>
      </c>
      <c r="E152">
        <f>VLOOKUP(A152,balance!L:R,6,FALSE)/100</f>
        <v>46835.341600000014</v>
      </c>
      <c r="F152">
        <v>147</v>
      </c>
    </row>
    <row r="153" spans="1:6" x14ac:dyDescent="0.3">
      <c r="A153">
        <v>151</v>
      </c>
      <c r="B153">
        <f t="shared" si="6"/>
        <v>9031</v>
      </c>
      <c r="C153" s="1">
        <f>VLOOKUP(A153,balance!L:R,2,FALSE)</f>
        <v>3566400</v>
      </c>
      <c r="D153">
        <f t="shared" si="7"/>
        <v>60</v>
      </c>
      <c r="E153">
        <f>VLOOKUP(A153,balance!L:R,6,FALSE)/100</f>
        <v>47138.485600000015</v>
      </c>
      <c r="F153">
        <f t="shared" si="8"/>
        <v>0</v>
      </c>
    </row>
    <row r="154" spans="1:6" x14ac:dyDescent="0.3">
      <c r="A154">
        <v>152</v>
      </c>
      <c r="B154">
        <f t="shared" si="6"/>
        <v>9031</v>
      </c>
      <c r="C154" s="1">
        <f>VLOOKUP(A154,balance!L:R,2,FALSE)</f>
        <v>3637800</v>
      </c>
      <c r="D154">
        <f t="shared" si="7"/>
        <v>60</v>
      </c>
      <c r="E154">
        <f>VLOOKUP(A154,balance!L:R,6,FALSE)/100</f>
        <v>47447.698600000011</v>
      </c>
      <c r="F154">
        <f t="shared" si="8"/>
        <v>0</v>
      </c>
    </row>
    <row r="155" spans="1:6" x14ac:dyDescent="0.3">
      <c r="A155">
        <v>153</v>
      </c>
      <c r="B155">
        <f t="shared" si="6"/>
        <v>9031</v>
      </c>
      <c r="C155" s="1">
        <f>VLOOKUP(A155,balance!L:R,2,FALSE)</f>
        <v>3710600</v>
      </c>
      <c r="D155">
        <f t="shared" si="7"/>
        <v>60</v>
      </c>
      <c r="E155">
        <f>VLOOKUP(A155,balance!L:R,6,FALSE)/100</f>
        <v>47763.099600000009</v>
      </c>
      <c r="F155">
        <f t="shared" si="8"/>
        <v>0</v>
      </c>
    </row>
    <row r="156" spans="1:6" x14ac:dyDescent="0.3">
      <c r="A156">
        <v>154</v>
      </c>
      <c r="B156">
        <f t="shared" si="6"/>
        <v>9031</v>
      </c>
      <c r="C156" s="1">
        <f>VLOOKUP(A156,balance!L:R,2,FALSE)</f>
        <v>3784900</v>
      </c>
      <c r="D156">
        <f t="shared" si="7"/>
        <v>60</v>
      </c>
      <c r="E156">
        <f>VLOOKUP(A156,balance!L:R,6,FALSE)/100</f>
        <v>48084.816100000011</v>
      </c>
      <c r="F156">
        <f t="shared" si="8"/>
        <v>0</v>
      </c>
    </row>
    <row r="157" spans="1:6" x14ac:dyDescent="0.3">
      <c r="A157">
        <v>155</v>
      </c>
      <c r="B157">
        <f t="shared" si="6"/>
        <v>9031</v>
      </c>
      <c r="C157" s="1">
        <f>VLOOKUP(A157,balance!L:R,2,FALSE)</f>
        <v>3860600</v>
      </c>
      <c r="D157">
        <f t="shared" si="7"/>
        <v>60</v>
      </c>
      <c r="E157">
        <f>VLOOKUP(A157,balance!L:R,6,FALSE)/100</f>
        <v>48412.967100000009</v>
      </c>
      <c r="F157">
        <v>148</v>
      </c>
    </row>
    <row r="158" spans="1:6" x14ac:dyDescent="0.3">
      <c r="A158">
        <v>156</v>
      </c>
      <c r="B158">
        <f t="shared" si="6"/>
        <v>9031</v>
      </c>
      <c r="C158" s="1">
        <f>VLOOKUP(A158,balance!L:R,2,FALSE)</f>
        <v>3937900</v>
      </c>
      <c r="D158">
        <f t="shared" si="7"/>
        <v>60</v>
      </c>
      <c r="E158">
        <f>VLOOKUP(A158,balance!L:R,6,FALSE)/100</f>
        <v>48747.688600000016</v>
      </c>
      <c r="F158">
        <f t="shared" si="8"/>
        <v>0</v>
      </c>
    </row>
    <row r="159" spans="1:6" x14ac:dyDescent="0.3">
      <c r="A159">
        <v>157</v>
      </c>
      <c r="B159">
        <f t="shared" si="6"/>
        <v>9031</v>
      </c>
      <c r="C159" s="1">
        <f>VLOOKUP(A159,balance!L:R,2,FALSE)</f>
        <v>4016700</v>
      </c>
      <c r="D159">
        <f t="shared" si="7"/>
        <v>60</v>
      </c>
      <c r="E159">
        <f>VLOOKUP(A159,balance!L:R,6,FALSE)/100</f>
        <v>49089.108100000012</v>
      </c>
      <c r="F159">
        <f t="shared" si="8"/>
        <v>0</v>
      </c>
    </row>
    <row r="160" spans="1:6" x14ac:dyDescent="0.3">
      <c r="A160">
        <v>158</v>
      </c>
      <c r="B160">
        <f t="shared" si="6"/>
        <v>9031</v>
      </c>
      <c r="C160" s="1">
        <f>VLOOKUP(A160,balance!L:R,2,FALSE)</f>
        <v>4097100</v>
      </c>
      <c r="D160">
        <f t="shared" si="7"/>
        <v>60</v>
      </c>
      <c r="E160">
        <f>VLOOKUP(A160,balance!L:R,6,FALSE)/100</f>
        <v>49437.361600000011</v>
      </c>
      <c r="F160">
        <f t="shared" si="8"/>
        <v>0</v>
      </c>
    </row>
    <row r="161" spans="1:6" x14ac:dyDescent="0.3">
      <c r="A161">
        <v>159</v>
      </c>
      <c r="B161">
        <f t="shared" si="6"/>
        <v>9031</v>
      </c>
      <c r="C161" s="1">
        <f>VLOOKUP(A161,balance!L:R,2,FALSE)</f>
        <v>4179100</v>
      </c>
      <c r="D161">
        <f t="shared" si="7"/>
        <v>60</v>
      </c>
      <c r="E161">
        <f>VLOOKUP(A161,balance!L:R,6,FALSE)/100</f>
        <v>49792.585100000004</v>
      </c>
      <c r="F161">
        <f t="shared" si="8"/>
        <v>0</v>
      </c>
    </row>
    <row r="162" spans="1:6" x14ac:dyDescent="0.3">
      <c r="A162">
        <v>160</v>
      </c>
      <c r="B162">
        <f t="shared" si="6"/>
        <v>9031</v>
      </c>
      <c r="C162" s="1">
        <f>VLOOKUP(A162,balance!L:R,2,FALSE)</f>
        <v>4262700</v>
      </c>
      <c r="D162">
        <f t="shared" si="7"/>
        <v>60</v>
      </c>
      <c r="E162">
        <f>VLOOKUP(A162,balance!L:R,6,FALSE)/100</f>
        <v>50154.914600000011</v>
      </c>
      <c r="F162">
        <f t="shared" si="8"/>
        <v>149</v>
      </c>
    </row>
    <row r="163" spans="1:6" x14ac:dyDescent="0.3">
      <c r="A163">
        <v>161</v>
      </c>
      <c r="B163">
        <f t="shared" si="6"/>
        <v>9031</v>
      </c>
      <c r="C163" s="1">
        <f>VLOOKUP(A163,balance!L:R,2,FALSE)</f>
        <v>4348000</v>
      </c>
      <c r="D163">
        <f t="shared" si="7"/>
        <v>60</v>
      </c>
      <c r="E163">
        <f>VLOOKUP(A163,balance!L:R,6,FALSE)/100</f>
        <v>50524.494600000005</v>
      </c>
      <c r="F163">
        <f t="shared" si="8"/>
        <v>0</v>
      </c>
    </row>
    <row r="164" spans="1:6" x14ac:dyDescent="0.3">
      <c r="A164">
        <v>162</v>
      </c>
      <c r="B164">
        <f t="shared" si="6"/>
        <v>9031</v>
      </c>
      <c r="C164" s="1">
        <f>VLOOKUP(A164,balance!L:R,2,FALSE)</f>
        <v>4435000</v>
      </c>
      <c r="D164">
        <f t="shared" si="7"/>
        <v>60</v>
      </c>
      <c r="E164">
        <f>VLOOKUP(A164,balance!L:R,6,FALSE)/100</f>
        <v>50901.469600000011</v>
      </c>
      <c r="F164">
        <f t="shared" si="8"/>
        <v>0</v>
      </c>
    </row>
    <row r="165" spans="1:6" x14ac:dyDescent="0.3">
      <c r="A165">
        <v>163</v>
      </c>
      <c r="B165">
        <f t="shared" si="6"/>
        <v>9031</v>
      </c>
      <c r="C165" s="1">
        <f>VLOOKUP(A165,balance!L:R,2,FALSE)</f>
        <v>4523700</v>
      </c>
      <c r="D165">
        <f t="shared" si="7"/>
        <v>60</v>
      </c>
      <c r="E165">
        <f>VLOOKUP(A165,balance!L:R,6,FALSE)/100</f>
        <v>51285.984100000009</v>
      </c>
      <c r="F165">
        <f t="shared" si="8"/>
        <v>0</v>
      </c>
    </row>
    <row r="166" spans="1:6" x14ac:dyDescent="0.3">
      <c r="A166">
        <v>164</v>
      </c>
      <c r="B166">
        <f t="shared" si="6"/>
        <v>9031</v>
      </c>
      <c r="C166" s="1">
        <f>VLOOKUP(A166,balance!L:R,2,FALSE)</f>
        <v>4614200</v>
      </c>
      <c r="D166">
        <f t="shared" si="7"/>
        <v>60</v>
      </c>
      <c r="E166">
        <f>VLOOKUP(A166,balance!L:R,6,FALSE)/100</f>
        <v>51678.191100000011</v>
      </c>
      <c r="F166">
        <f t="shared" si="8"/>
        <v>0</v>
      </c>
    </row>
    <row r="167" spans="1:6" x14ac:dyDescent="0.3">
      <c r="A167">
        <v>165</v>
      </c>
      <c r="B167">
        <f t="shared" si="6"/>
        <v>9031</v>
      </c>
      <c r="C167" s="1">
        <f>VLOOKUP(A167,balance!L:R,2,FALSE)</f>
        <v>4706500</v>
      </c>
      <c r="D167">
        <f t="shared" si="7"/>
        <v>60</v>
      </c>
      <c r="E167">
        <f>VLOOKUP(A167,balance!L:R,6,FALSE)/100</f>
        <v>52078.243600000016</v>
      </c>
      <c r="F167">
        <f t="shared" si="8"/>
        <v>150</v>
      </c>
    </row>
    <row r="168" spans="1:6" x14ac:dyDescent="0.3">
      <c r="A168">
        <v>166</v>
      </c>
      <c r="B168">
        <f t="shared" si="6"/>
        <v>9031</v>
      </c>
      <c r="C168" s="1">
        <f>VLOOKUP(A168,balance!L:R,2,FALSE)</f>
        <v>4800700</v>
      </c>
      <c r="D168">
        <f t="shared" si="7"/>
        <v>60</v>
      </c>
      <c r="E168">
        <f>VLOOKUP(A168,balance!L:R,6,FALSE)/100</f>
        <v>52486.303100000012</v>
      </c>
      <c r="F168">
        <f t="shared" si="8"/>
        <v>0</v>
      </c>
    </row>
    <row r="169" spans="1:6" x14ac:dyDescent="0.3">
      <c r="A169">
        <v>167</v>
      </c>
      <c r="B169">
        <f t="shared" si="6"/>
        <v>9031</v>
      </c>
      <c r="C169" s="1">
        <f>VLOOKUP(A169,balance!L:R,2,FALSE)</f>
        <v>4896800</v>
      </c>
      <c r="D169">
        <f t="shared" si="7"/>
        <v>60</v>
      </c>
      <c r="E169">
        <f>VLOOKUP(A169,balance!L:R,6,FALSE)/100</f>
        <v>52902.531100000015</v>
      </c>
      <c r="F169">
        <f t="shared" si="8"/>
        <v>0</v>
      </c>
    </row>
    <row r="170" spans="1:6" x14ac:dyDescent="0.3">
      <c r="A170">
        <v>168</v>
      </c>
      <c r="B170">
        <f t="shared" si="6"/>
        <v>9031</v>
      </c>
      <c r="C170" s="1">
        <f>VLOOKUP(A170,balance!L:R,2,FALSE)</f>
        <v>4994800</v>
      </c>
      <c r="D170">
        <f t="shared" si="7"/>
        <v>60</v>
      </c>
      <c r="E170">
        <f>VLOOKUP(A170,balance!L:R,6,FALSE)/100</f>
        <v>53327.089100000012</v>
      </c>
      <c r="F170">
        <f t="shared" si="8"/>
        <v>0</v>
      </c>
    </row>
    <row r="171" spans="1:6" x14ac:dyDescent="0.3">
      <c r="A171">
        <v>169</v>
      </c>
      <c r="B171">
        <f t="shared" si="6"/>
        <v>9031</v>
      </c>
      <c r="C171" s="1">
        <f>VLOOKUP(A171,balance!L:R,2,FALSE)</f>
        <v>5094700</v>
      </c>
      <c r="D171">
        <f t="shared" si="7"/>
        <v>60</v>
      </c>
      <c r="E171">
        <f>VLOOKUP(A171,balance!L:R,6,FALSE)/100</f>
        <v>53760.138600000013</v>
      </c>
      <c r="F171">
        <f t="shared" si="8"/>
        <v>0</v>
      </c>
    </row>
    <row r="172" spans="1:6" x14ac:dyDescent="0.3">
      <c r="A172">
        <v>170</v>
      </c>
      <c r="B172">
        <f t="shared" si="6"/>
        <v>9031</v>
      </c>
      <c r="C172" s="1">
        <f>VLOOKUP(A172,balance!L:R,2,FALSE)</f>
        <v>5196600</v>
      </c>
      <c r="D172">
        <f t="shared" si="7"/>
        <v>60</v>
      </c>
      <c r="E172">
        <f>VLOOKUP(A172,balance!L:R,6,FALSE)/100</f>
        <v>54201.849600000009</v>
      </c>
      <c r="F172">
        <f t="shared" si="8"/>
        <v>151</v>
      </c>
    </row>
    <row r="173" spans="1:6" x14ac:dyDescent="0.3">
      <c r="A173">
        <v>171</v>
      </c>
      <c r="B173">
        <f t="shared" si="6"/>
        <v>9031</v>
      </c>
      <c r="C173" s="1">
        <f>VLOOKUP(A173,balance!L:R,2,FALSE)</f>
        <v>5300600</v>
      </c>
      <c r="D173">
        <f t="shared" si="7"/>
        <v>60</v>
      </c>
      <c r="E173">
        <f>VLOOKUP(A173,balance!L:R,6,FALSE)/100</f>
        <v>54652.400600000008</v>
      </c>
      <c r="F173">
        <f t="shared" si="8"/>
        <v>0</v>
      </c>
    </row>
    <row r="174" spans="1:6" x14ac:dyDescent="0.3">
      <c r="A174">
        <v>172</v>
      </c>
      <c r="B174">
        <f t="shared" si="6"/>
        <v>9031</v>
      </c>
      <c r="C174" s="1">
        <f>VLOOKUP(A174,balance!L:R,2,FALSE)</f>
        <v>5406700</v>
      </c>
      <c r="D174">
        <f t="shared" si="7"/>
        <v>60</v>
      </c>
      <c r="E174">
        <f>VLOOKUP(A174,balance!L:R,6,FALSE)/100</f>
        <v>55111.970100000006</v>
      </c>
      <c r="F174">
        <f t="shared" si="8"/>
        <v>0</v>
      </c>
    </row>
    <row r="175" spans="1:6" x14ac:dyDescent="0.3">
      <c r="A175">
        <v>173</v>
      </c>
      <c r="B175">
        <f t="shared" si="6"/>
        <v>9031</v>
      </c>
      <c r="C175" s="1">
        <f>VLOOKUP(A175,balance!L:R,2,FALSE)</f>
        <v>5514900</v>
      </c>
      <c r="D175">
        <f t="shared" si="7"/>
        <v>60</v>
      </c>
      <c r="E175">
        <f>VLOOKUP(A175,balance!L:R,6,FALSE)/100</f>
        <v>55580.736600000011</v>
      </c>
      <c r="F175">
        <f t="shared" si="8"/>
        <v>0</v>
      </c>
    </row>
    <row r="176" spans="1:6" x14ac:dyDescent="0.3">
      <c r="A176">
        <v>174</v>
      </c>
      <c r="B176">
        <f t="shared" si="6"/>
        <v>9031</v>
      </c>
      <c r="C176" s="1">
        <f>VLOOKUP(A176,balance!L:R,2,FALSE)</f>
        <v>5625200</v>
      </c>
      <c r="D176">
        <f t="shared" si="7"/>
        <v>60</v>
      </c>
      <c r="E176">
        <f>VLOOKUP(A176,balance!L:R,6,FALSE)/100</f>
        <v>56058.878600000011</v>
      </c>
      <c r="F176">
        <f t="shared" si="8"/>
        <v>0</v>
      </c>
    </row>
    <row r="177" spans="1:6" x14ac:dyDescent="0.3">
      <c r="A177">
        <v>175</v>
      </c>
      <c r="B177">
        <f t="shared" si="6"/>
        <v>9031</v>
      </c>
      <c r="C177" s="1">
        <f>VLOOKUP(A177,balance!L:R,2,FALSE)</f>
        <v>5737800</v>
      </c>
      <c r="D177">
        <f t="shared" si="7"/>
        <v>60</v>
      </c>
      <c r="E177">
        <f>VLOOKUP(A177,balance!L:R,6,FALSE)/100</f>
        <v>56546.591600000014</v>
      </c>
      <c r="F177">
        <f t="shared" si="8"/>
        <v>152</v>
      </c>
    </row>
    <row r="178" spans="1:6" x14ac:dyDescent="0.3">
      <c r="A178">
        <v>176</v>
      </c>
      <c r="B178">
        <f t="shared" si="6"/>
        <v>9031</v>
      </c>
      <c r="C178" s="1">
        <f>VLOOKUP(A178,balance!L:R,2,FALSE)</f>
        <v>5852600</v>
      </c>
      <c r="D178">
        <f t="shared" si="7"/>
        <v>60</v>
      </c>
      <c r="E178">
        <f>VLOOKUP(A178,balance!L:R,6,FALSE)/100</f>
        <v>57044.062600000005</v>
      </c>
      <c r="F178">
        <f t="shared" si="8"/>
        <v>0</v>
      </c>
    </row>
    <row r="179" spans="1:6" x14ac:dyDescent="0.3">
      <c r="A179">
        <v>177</v>
      </c>
      <c r="B179">
        <f t="shared" si="6"/>
        <v>9031</v>
      </c>
      <c r="C179" s="1">
        <f>VLOOKUP(A179,balance!L:R,2,FALSE)</f>
        <v>5969700</v>
      </c>
      <c r="D179">
        <f t="shared" si="7"/>
        <v>60</v>
      </c>
      <c r="E179">
        <f>VLOOKUP(A179,balance!L:R,6,FALSE)/100</f>
        <v>57551.487100000006</v>
      </c>
      <c r="F179">
        <f t="shared" si="8"/>
        <v>0</v>
      </c>
    </row>
    <row r="180" spans="1:6" x14ac:dyDescent="0.3">
      <c r="A180">
        <v>178</v>
      </c>
      <c r="B180">
        <f t="shared" si="6"/>
        <v>9031</v>
      </c>
      <c r="C180" s="1">
        <f>VLOOKUP(A180,balance!L:R,2,FALSE)</f>
        <v>6089100</v>
      </c>
      <c r="D180">
        <f t="shared" si="7"/>
        <v>60</v>
      </c>
      <c r="E180">
        <f>VLOOKUP(A180,balance!L:R,6,FALSE)/100</f>
        <v>58069.060600000004</v>
      </c>
      <c r="F180">
        <f t="shared" si="8"/>
        <v>0</v>
      </c>
    </row>
    <row r="181" spans="1:6" x14ac:dyDescent="0.3">
      <c r="A181">
        <v>179</v>
      </c>
      <c r="B181">
        <f t="shared" si="6"/>
        <v>9031</v>
      </c>
      <c r="C181" s="1">
        <f>VLOOKUP(A181,balance!L:R,2,FALSE)</f>
        <v>6210900</v>
      </c>
      <c r="D181">
        <f t="shared" si="7"/>
        <v>60</v>
      </c>
      <c r="E181">
        <f>VLOOKUP(A181,balance!L:R,6,FALSE)/100</f>
        <v>58596.987100000006</v>
      </c>
      <c r="F181">
        <f t="shared" si="8"/>
        <v>0</v>
      </c>
    </row>
    <row r="182" spans="1:6" x14ac:dyDescent="0.3">
      <c r="A182">
        <v>180</v>
      </c>
      <c r="B182">
        <f t="shared" si="6"/>
        <v>9031</v>
      </c>
      <c r="C182" s="1">
        <f>VLOOKUP(A182,balance!L:R,2,FALSE)</f>
        <v>6335200</v>
      </c>
      <c r="D182">
        <f t="shared" si="7"/>
        <v>60</v>
      </c>
      <c r="E182">
        <f>VLOOKUP(A182,balance!L:R,6,FALSE)/100</f>
        <v>59135.479100000011</v>
      </c>
      <c r="F182">
        <f t="shared" si="8"/>
        <v>153</v>
      </c>
    </row>
    <row r="183" spans="1:6" x14ac:dyDescent="0.3">
      <c r="A183">
        <v>181</v>
      </c>
      <c r="B183">
        <f t="shared" si="6"/>
        <v>9031</v>
      </c>
      <c r="C183" s="1">
        <f>VLOOKUP(A183,balance!L:R,2,FALSE)</f>
        <v>6462000</v>
      </c>
      <c r="D183">
        <f t="shared" si="7"/>
        <v>60</v>
      </c>
      <c r="E183">
        <f>VLOOKUP(A183,balance!L:R,6,FALSE)/100</f>
        <v>59684.749100000008</v>
      </c>
      <c r="F183">
        <f t="shared" si="8"/>
        <v>0</v>
      </c>
    </row>
    <row r="184" spans="1:6" x14ac:dyDescent="0.3">
      <c r="A184">
        <v>182</v>
      </c>
      <c r="B184">
        <f t="shared" si="6"/>
        <v>9031</v>
      </c>
      <c r="C184" s="1">
        <f>VLOOKUP(A184,balance!L:R,2,FALSE)</f>
        <v>6591300</v>
      </c>
      <c r="D184">
        <f t="shared" si="7"/>
        <v>60</v>
      </c>
      <c r="E184">
        <f>VLOOKUP(A184,balance!L:R,6,FALSE)/100</f>
        <v>60245.009600000012</v>
      </c>
      <c r="F184">
        <f t="shared" si="8"/>
        <v>0</v>
      </c>
    </row>
    <row r="185" spans="1:6" x14ac:dyDescent="0.3">
      <c r="A185">
        <v>183</v>
      </c>
      <c r="B185">
        <f t="shared" si="6"/>
        <v>9031</v>
      </c>
      <c r="C185" s="1">
        <f>VLOOKUP(A185,balance!L:R,2,FALSE)</f>
        <v>6723200</v>
      </c>
      <c r="D185">
        <f t="shared" si="7"/>
        <v>60</v>
      </c>
      <c r="E185">
        <f>VLOOKUP(A185,balance!L:R,6,FALSE)/100</f>
        <v>60816.481600000014</v>
      </c>
      <c r="F185">
        <f t="shared" si="8"/>
        <v>0</v>
      </c>
    </row>
    <row r="186" spans="1:6" x14ac:dyDescent="0.3">
      <c r="A186">
        <v>184</v>
      </c>
      <c r="B186">
        <f t="shared" si="6"/>
        <v>9031</v>
      </c>
      <c r="C186" s="1">
        <f>VLOOKUP(A186,balance!L:R,2,FALSE)</f>
        <v>6857700</v>
      </c>
      <c r="D186">
        <f t="shared" si="7"/>
        <v>60</v>
      </c>
      <c r="E186">
        <f>VLOOKUP(A186,balance!L:R,6,FALSE)/100</f>
        <v>61399.386100000011</v>
      </c>
      <c r="F186">
        <f t="shared" si="8"/>
        <v>0</v>
      </c>
    </row>
    <row r="187" spans="1:6" x14ac:dyDescent="0.3">
      <c r="A187">
        <v>185</v>
      </c>
      <c r="B187">
        <f t="shared" si="6"/>
        <v>9031</v>
      </c>
      <c r="C187" s="1">
        <f>VLOOKUP(A187,balance!L:R,2,FALSE)</f>
        <v>6994900</v>
      </c>
      <c r="D187">
        <f t="shared" si="7"/>
        <v>60</v>
      </c>
      <c r="E187">
        <f>VLOOKUP(A187,balance!L:R,6,FALSE)/100</f>
        <v>61993.952600000019</v>
      </c>
      <c r="F187">
        <f t="shared" si="8"/>
        <v>154</v>
      </c>
    </row>
    <row r="188" spans="1:6" x14ac:dyDescent="0.3">
      <c r="A188">
        <v>186</v>
      </c>
      <c r="B188">
        <f t="shared" si="6"/>
        <v>9031</v>
      </c>
      <c r="C188" s="1">
        <f>VLOOKUP(A188,balance!L:R,2,FALSE)</f>
        <v>7134800</v>
      </c>
      <c r="D188">
        <f t="shared" si="7"/>
        <v>60</v>
      </c>
      <c r="E188">
        <f>VLOOKUP(A188,balance!L:R,6,FALSE)/100</f>
        <v>62600.410600000017</v>
      </c>
      <c r="F188">
        <f t="shared" si="8"/>
        <v>0</v>
      </c>
    </row>
    <row r="189" spans="1:6" x14ac:dyDescent="0.3">
      <c r="A189">
        <v>187</v>
      </c>
      <c r="B189">
        <f t="shared" si="6"/>
        <v>9031</v>
      </c>
      <c r="C189" s="1">
        <f>VLOOKUP(A189,balance!L:R,2,FALSE)</f>
        <v>7277500</v>
      </c>
      <c r="D189">
        <f t="shared" si="7"/>
        <v>60</v>
      </c>
      <c r="E189">
        <f>VLOOKUP(A189,balance!L:R,6,FALSE)/100</f>
        <v>63218.998100000012</v>
      </c>
      <c r="F189">
        <f t="shared" si="8"/>
        <v>0</v>
      </c>
    </row>
    <row r="190" spans="1:6" x14ac:dyDescent="0.3">
      <c r="A190">
        <v>188</v>
      </c>
      <c r="B190">
        <f t="shared" si="6"/>
        <v>9031</v>
      </c>
      <c r="C190" s="1">
        <f>VLOOKUP(A190,balance!L:R,2,FALSE)</f>
        <v>7423100</v>
      </c>
      <c r="D190">
        <f t="shared" si="7"/>
        <v>60</v>
      </c>
      <c r="E190">
        <f>VLOOKUP(A190,balance!L:R,6,FALSE)/100</f>
        <v>63849.96160000001</v>
      </c>
      <c r="F190">
        <f t="shared" si="8"/>
        <v>0</v>
      </c>
    </row>
    <row r="191" spans="1:6" x14ac:dyDescent="0.3">
      <c r="A191">
        <v>189</v>
      </c>
      <c r="B191">
        <f t="shared" si="6"/>
        <v>9031</v>
      </c>
      <c r="C191" s="1">
        <f>VLOOKUP(A191,balance!L:R,2,FALSE)</f>
        <v>7571600</v>
      </c>
      <c r="D191">
        <f t="shared" si="7"/>
        <v>60</v>
      </c>
      <c r="E191">
        <f>VLOOKUP(A191,balance!L:R,6,FALSE)/100</f>
        <v>64493.547600000005</v>
      </c>
      <c r="F191">
        <f t="shared" si="8"/>
        <v>0</v>
      </c>
    </row>
    <row r="192" spans="1:6" x14ac:dyDescent="0.3">
      <c r="A192">
        <v>190</v>
      </c>
      <c r="B192">
        <f t="shared" si="6"/>
        <v>9031</v>
      </c>
      <c r="C192" s="1">
        <f>VLOOKUP(A192,balance!L:R,2,FALSE)</f>
        <v>7723100</v>
      </c>
      <c r="D192">
        <f t="shared" si="7"/>
        <v>60</v>
      </c>
      <c r="E192">
        <f>VLOOKUP(A192,balance!L:R,6,FALSE)/100</f>
        <v>65150.011100000003</v>
      </c>
      <c r="F192">
        <f t="shared" si="8"/>
        <v>155</v>
      </c>
    </row>
    <row r="193" spans="1:6" x14ac:dyDescent="0.3">
      <c r="A193">
        <v>191</v>
      </c>
      <c r="B193">
        <f t="shared" si="6"/>
        <v>9031</v>
      </c>
      <c r="C193" s="1">
        <f>VLOOKUP(A193,balance!L:R,2,FALSE)</f>
        <v>7877600</v>
      </c>
      <c r="D193">
        <f t="shared" si="7"/>
        <v>60</v>
      </c>
      <c r="E193">
        <f>VLOOKUP(A193,balance!L:R,6,FALSE)/100</f>
        <v>65819.607099999994</v>
      </c>
      <c r="F193">
        <f t="shared" si="8"/>
        <v>0</v>
      </c>
    </row>
    <row r="194" spans="1:6" x14ac:dyDescent="0.3">
      <c r="A194">
        <v>192</v>
      </c>
      <c r="B194">
        <f t="shared" si="6"/>
        <v>9031</v>
      </c>
      <c r="C194" s="1">
        <f>VLOOKUP(A194,balance!L:R,2,FALSE)</f>
        <v>8035200</v>
      </c>
      <c r="D194">
        <f t="shared" si="7"/>
        <v>60</v>
      </c>
      <c r="E194">
        <f>VLOOKUP(A194,balance!L:R,6,FALSE)/100</f>
        <v>66502.599100000007</v>
      </c>
      <c r="F194">
        <f t="shared" si="8"/>
        <v>0</v>
      </c>
    </row>
    <row r="195" spans="1:6" x14ac:dyDescent="0.3">
      <c r="A195">
        <v>193</v>
      </c>
      <c r="B195">
        <f t="shared" si="6"/>
        <v>9031</v>
      </c>
      <c r="C195" s="1">
        <f>VLOOKUP(A195,balance!L:R,2,FALSE)</f>
        <v>8196000</v>
      </c>
      <c r="D195">
        <f t="shared" si="7"/>
        <v>60</v>
      </c>
      <c r="E195">
        <f>VLOOKUP(A195,balance!L:R,6,FALSE)/100</f>
        <v>67199.259099999996</v>
      </c>
      <c r="F195">
        <f t="shared" si="8"/>
        <v>0</v>
      </c>
    </row>
    <row r="196" spans="1:6" x14ac:dyDescent="0.3">
      <c r="A196">
        <v>194</v>
      </c>
      <c r="B196">
        <f t="shared" ref="B196:B252" si="9">B195</f>
        <v>9031</v>
      </c>
      <c r="C196" s="1">
        <f>VLOOKUP(A196,balance!L:R,2,FALSE)</f>
        <v>8360000</v>
      </c>
      <c r="D196">
        <f t="shared" ref="D196:D252" si="10">D195</f>
        <v>60</v>
      </c>
      <c r="E196">
        <f>VLOOKUP(A196,balance!L:R,6,FALSE)/100</f>
        <v>67909.859100000001</v>
      </c>
      <c r="F196">
        <f t="shared" si="8"/>
        <v>0</v>
      </c>
    </row>
    <row r="197" spans="1:6" x14ac:dyDescent="0.3">
      <c r="A197">
        <v>195</v>
      </c>
      <c r="B197">
        <f t="shared" si="9"/>
        <v>9031</v>
      </c>
      <c r="C197" s="1">
        <f>VLOOKUP(A197,balance!L:R,2,FALSE)</f>
        <v>8527200</v>
      </c>
      <c r="D197">
        <f t="shared" si="10"/>
        <v>60</v>
      </c>
      <c r="E197">
        <f>VLOOKUP(A197,balance!L:R,6,FALSE)/100</f>
        <v>68634.671100000007</v>
      </c>
      <c r="F197">
        <f t="shared" si="8"/>
        <v>156</v>
      </c>
    </row>
    <row r="198" spans="1:6" x14ac:dyDescent="0.3">
      <c r="A198">
        <v>196</v>
      </c>
      <c r="B198">
        <f t="shared" si="9"/>
        <v>9031</v>
      </c>
      <c r="C198" s="1">
        <f>VLOOKUP(A198,balance!L:R,2,FALSE)</f>
        <v>8697800</v>
      </c>
      <c r="D198">
        <f t="shared" si="10"/>
        <v>60</v>
      </c>
      <c r="E198">
        <f>VLOOKUP(A198,balance!L:R,6,FALSE)/100</f>
        <v>69373.984100000001</v>
      </c>
      <c r="F198">
        <f t="shared" si="8"/>
        <v>0</v>
      </c>
    </row>
    <row r="199" spans="1:6" x14ac:dyDescent="0.3">
      <c r="A199">
        <v>197</v>
      </c>
      <c r="B199">
        <f t="shared" si="9"/>
        <v>9031</v>
      </c>
      <c r="C199" s="1">
        <f>VLOOKUP(A199,balance!L:R,2,FALSE)</f>
        <v>8871800</v>
      </c>
      <c r="D199">
        <f t="shared" si="10"/>
        <v>60</v>
      </c>
      <c r="E199">
        <f>VLOOKUP(A199,balance!L:R,6,FALSE)/100</f>
        <v>70128.087100000004</v>
      </c>
      <c r="F199">
        <f t="shared" si="8"/>
        <v>0</v>
      </c>
    </row>
    <row r="200" spans="1:6" x14ac:dyDescent="0.3">
      <c r="A200">
        <v>198</v>
      </c>
      <c r="B200">
        <f t="shared" si="9"/>
        <v>9031</v>
      </c>
      <c r="C200" s="1">
        <f>VLOOKUP(A200,balance!L:R,2,FALSE)</f>
        <v>9049300</v>
      </c>
      <c r="D200">
        <f t="shared" si="10"/>
        <v>60</v>
      </c>
      <c r="E200">
        <f>VLOOKUP(A200,balance!L:R,6,FALSE)/100</f>
        <v>70897.277600000001</v>
      </c>
      <c r="F200">
        <f t="shared" si="8"/>
        <v>0</v>
      </c>
    </row>
    <row r="201" spans="1:6" x14ac:dyDescent="0.3">
      <c r="A201">
        <v>199</v>
      </c>
      <c r="B201">
        <f t="shared" si="9"/>
        <v>9031</v>
      </c>
      <c r="C201" s="1">
        <f>VLOOKUP(A201,balance!L:R,2,FALSE)</f>
        <v>9230300</v>
      </c>
      <c r="D201">
        <f t="shared" si="10"/>
        <v>60</v>
      </c>
      <c r="E201">
        <f>VLOOKUP(A201,balance!L:R,6,FALSE)/100</f>
        <v>71681.853099999993</v>
      </c>
      <c r="F201">
        <f t="shared" si="8"/>
        <v>0</v>
      </c>
    </row>
    <row r="202" spans="1:6" x14ac:dyDescent="0.3">
      <c r="A202">
        <v>200</v>
      </c>
      <c r="B202">
        <f t="shared" si="9"/>
        <v>9031</v>
      </c>
      <c r="C202" s="1">
        <f>VLOOKUP(A202,balance!L:R,2,FALSE)</f>
        <v>9415000</v>
      </c>
      <c r="D202">
        <f t="shared" si="10"/>
        <v>60</v>
      </c>
      <c r="E202">
        <f>VLOOKUP(A202,balance!L:R,6,FALSE)/100</f>
        <v>72482.128100000002</v>
      </c>
      <c r="F202">
        <v>161</v>
      </c>
    </row>
    <row r="203" spans="1:6" x14ac:dyDescent="0.3">
      <c r="A203">
        <v>201</v>
      </c>
      <c r="B203">
        <f t="shared" si="9"/>
        <v>9031</v>
      </c>
      <c r="C203" s="1">
        <f>VLOOKUP(A203,balance!L:R,2,FALSE)</f>
        <v>9603300</v>
      </c>
      <c r="D203">
        <f t="shared" si="10"/>
        <v>60</v>
      </c>
      <c r="E203">
        <f>VLOOKUP(A203,balance!L:R,6,FALSE)/100</f>
        <v>73298.408599999995</v>
      </c>
      <c r="F203">
        <f t="shared" si="8"/>
        <v>0</v>
      </c>
    </row>
    <row r="204" spans="1:6" x14ac:dyDescent="0.3">
      <c r="A204">
        <v>202</v>
      </c>
      <c r="B204">
        <f t="shared" si="9"/>
        <v>9031</v>
      </c>
      <c r="C204" s="1">
        <f>VLOOKUP(A204,balance!L:R,2,FALSE)</f>
        <v>9795400</v>
      </c>
      <c r="D204">
        <f t="shared" si="10"/>
        <v>60</v>
      </c>
      <c r="E204">
        <f>VLOOKUP(A204,balance!L:R,6,FALSE)/100</f>
        <v>74131.017599999992</v>
      </c>
      <c r="F204">
        <f t="shared" si="8"/>
        <v>0</v>
      </c>
    </row>
    <row r="205" spans="1:6" x14ac:dyDescent="0.3">
      <c r="A205">
        <v>203</v>
      </c>
      <c r="B205">
        <f t="shared" si="9"/>
        <v>9031</v>
      </c>
      <c r="C205" s="1">
        <f>VLOOKUP(A205,balance!L:R,2,FALSE)</f>
        <v>9991400</v>
      </c>
      <c r="D205">
        <f t="shared" si="10"/>
        <v>60</v>
      </c>
      <c r="E205">
        <f>VLOOKUP(A205,balance!L:R,6,FALSE)/100</f>
        <v>74980.286600000007</v>
      </c>
      <c r="F205">
        <f t="shared" ref="F205:F252" si="11">IF(F195=0,0,F195+2)</f>
        <v>0</v>
      </c>
    </row>
    <row r="206" spans="1:6" x14ac:dyDescent="0.3">
      <c r="A206">
        <v>204</v>
      </c>
      <c r="B206">
        <f t="shared" si="9"/>
        <v>9031</v>
      </c>
      <c r="C206" s="1">
        <f>VLOOKUP(A206,balance!L:R,2,FALSE)</f>
        <v>10191300</v>
      </c>
      <c r="D206">
        <f t="shared" si="10"/>
        <v>60</v>
      </c>
      <c r="E206">
        <f>VLOOKUP(A206,balance!L:R,6,FALSE)/100</f>
        <v>75846.547099999996</v>
      </c>
      <c r="F206">
        <f t="shared" si="11"/>
        <v>0</v>
      </c>
    </row>
    <row r="207" spans="1:6" x14ac:dyDescent="0.3">
      <c r="A207">
        <v>205</v>
      </c>
      <c r="B207">
        <f t="shared" si="9"/>
        <v>9031</v>
      </c>
      <c r="C207" s="1">
        <f>VLOOKUP(A207,balance!L:R,2,FALSE)</f>
        <v>10395200</v>
      </c>
      <c r="D207">
        <f t="shared" si="10"/>
        <v>60</v>
      </c>
      <c r="E207">
        <f>VLOOKUP(A207,balance!L:R,6,FALSE)/100</f>
        <v>76730.1391</v>
      </c>
      <c r="F207">
        <v>162</v>
      </c>
    </row>
    <row r="208" spans="1:6" x14ac:dyDescent="0.3">
      <c r="A208">
        <v>206</v>
      </c>
      <c r="B208">
        <f t="shared" si="9"/>
        <v>9031</v>
      </c>
      <c r="C208" s="1">
        <f>VLOOKUP(A208,balance!L:R,2,FALSE)</f>
        <v>10603200</v>
      </c>
      <c r="D208">
        <f t="shared" si="10"/>
        <v>60</v>
      </c>
      <c r="E208">
        <f>VLOOKUP(A208,balance!L:R,6,FALSE)/100</f>
        <v>77631.411099999998</v>
      </c>
      <c r="F208">
        <f t="shared" si="11"/>
        <v>0</v>
      </c>
    </row>
    <row r="209" spans="1:6" x14ac:dyDescent="0.3">
      <c r="A209">
        <v>207</v>
      </c>
      <c r="B209">
        <f t="shared" si="9"/>
        <v>9031</v>
      </c>
      <c r="C209" s="1">
        <f>VLOOKUP(A209,balance!L:R,2,FALSE)</f>
        <v>10815300</v>
      </c>
      <c r="D209">
        <f t="shared" si="10"/>
        <v>60</v>
      </c>
      <c r="E209">
        <f>VLOOKUP(A209,balance!L:R,6,FALSE)/100</f>
        <v>78550.711599999995</v>
      </c>
      <c r="F209">
        <f t="shared" si="11"/>
        <v>0</v>
      </c>
    </row>
    <row r="210" spans="1:6" x14ac:dyDescent="0.3">
      <c r="A210">
        <v>208</v>
      </c>
      <c r="B210">
        <f t="shared" si="9"/>
        <v>9031</v>
      </c>
      <c r="C210" s="1">
        <f>VLOOKUP(A210,balance!L:R,2,FALSE)</f>
        <v>11031700</v>
      </c>
      <c r="D210">
        <f t="shared" si="10"/>
        <v>60</v>
      </c>
      <c r="E210">
        <f>VLOOKUP(A210,balance!L:R,6,FALSE)/100</f>
        <v>79488.406100000007</v>
      </c>
      <c r="F210">
        <f t="shared" si="11"/>
        <v>0</v>
      </c>
    </row>
    <row r="211" spans="1:6" x14ac:dyDescent="0.3">
      <c r="A211">
        <v>209</v>
      </c>
      <c r="B211">
        <f t="shared" si="9"/>
        <v>9031</v>
      </c>
      <c r="C211" s="1">
        <f>VLOOKUP(A211,balance!L:R,2,FALSE)</f>
        <v>11252400</v>
      </c>
      <c r="D211">
        <f t="shared" si="10"/>
        <v>60</v>
      </c>
      <c r="E211">
        <f>VLOOKUP(A211,balance!L:R,6,FALSE)/100</f>
        <v>80444.860100000005</v>
      </c>
      <c r="F211">
        <f t="shared" si="11"/>
        <v>0</v>
      </c>
    </row>
    <row r="212" spans="1:6" x14ac:dyDescent="0.3">
      <c r="A212">
        <v>210</v>
      </c>
      <c r="B212">
        <f t="shared" si="9"/>
        <v>9031</v>
      </c>
      <c r="C212" s="1">
        <f>VLOOKUP(A212,balance!L:R,2,FALSE)</f>
        <v>11477500</v>
      </c>
      <c r="D212">
        <f t="shared" si="10"/>
        <v>60</v>
      </c>
      <c r="E212">
        <f>VLOOKUP(A212,balance!L:R,6,FALSE)/100</f>
        <v>81420.447600000014</v>
      </c>
      <c r="F212">
        <f t="shared" si="11"/>
        <v>163</v>
      </c>
    </row>
    <row r="213" spans="1:6" x14ac:dyDescent="0.3">
      <c r="A213">
        <v>211</v>
      </c>
      <c r="B213">
        <f t="shared" si="9"/>
        <v>9031</v>
      </c>
      <c r="C213" s="1">
        <f>VLOOKUP(A213,balance!L:R,2,FALSE)</f>
        <v>11707100</v>
      </c>
      <c r="D213">
        <f t="shared" si="10"/>
        <v>60</v>
      </c>
      <c r="E213">
        <f>VLOOKUP(A213,balance!L:R,6,FALSE)/100</f>
        <v>82415.551099999997</v>
      </c>
      <c r="F213">
        <f t="shared" si="11"/>
        <v>0</v>
      </c>
    </row>
    <row r="214" spans="1:6" x14ac:dyDescent="0.3">
      <c r="A214">
        <v>212</v>
      </c>
      <c r="B214">
        <f t="shared" si="9"/>
        <v>9031</v>
      </c>
      <c r="C214" s="1">
        <f>VLOOKUP(A214,balance!L:R,2,FALSE)</f>
        <v>11941300</v>
      </c>
      <c r="D214">
        <f t="shared" si="10"/>
        <v>60</v>
      </c>
      <c r="E214">
        <f>VLOOKUP(A214,balance!L:R,6,FALSE)/100</f>
        <v>83430.561600000001</v>
      </c>
      <c r="F214">
        <f t="shared" si="11"/>
        <v>0</v>
      </c>
    </row>
    <row r="215" spans="1:6" x14ac:dyDescent="0.3">
      <c r="A215">
        <v>213</v>
      </c>
      <c r="B215">
        <f t="shared" si="9"/>
        <v>9031</v>
      </c>
      <c r="C215" s="1">
        <f>VLOOKUP(A215,balance!L:R,2,FALSE)</f>
        <v>12180200</v>
      </c>
      <c r="D215">
        <f t="shared" si="10"/>
        <v>60</v>
      </c>
      <c r="E215">
        <f>VLOOKUP(A215,balance!L:R,6,FALSE)/100</f>
        <v>84465.878599999996</v>
      </c>
      <c r="F215">
        <f t="shared" si="11"/>
        <v>0</v>
      </c>
    </row>
    <row r="216" spans="1:6" x14ac:dyDescent="0.3">
      <c r="A216">
        <v>214</v>
      </c>
      <c r="B216">
        <f t="shared" si="9"/>
        <v>9031</v>
      </c>
      <c r="C216" s="1">
        <f>VLOOKUP(A216,balance!L:R,2,FALSE)</f>
        <v>12423900</v>
      </c>
      <c r="D216">
        <f t="shared" si="10"/>
        <v>60</v>
      </c>
      <c r="E216">
        <f>VLOOKUP(A216,balance!L:R,6,FALSE)/100</f>
        <v>85521.910099999994</v>
      </c>
      <c r="F216">
        <f t="shared" si="11"/>
        <v>0</v>
      </c>
    </row>
    <row r="217" spans="1:6" x14ac:dyDescent="0.3">
      <c r="A217">
        <v>215</v>
      </c>
      <c r="B217">
        <f t="shared" si="9"/>
        <v>9031</v>
      </c>
      <c r="C217" s="1">
        <f>VLOOKUP(A217,balance!L:R,2,FALSE)</f>
        <v>12672400</v>
      </c>
      <c r="D217">
        <f t="shared" si="10"/>
        <v>60</v>
      </c>
      <c r="E217">
        <f>VLOOKUP(A217,balance!L:R,6,FALSE)/100</f>
        <v>86599.064100000003</v>
      </c>
      <c r="F217">
        <f t="shared" si="11"/>
        <v>164</v>
      </c>
    </row>
    <row r="218" spans="1:6" x14ac:dyDescent="0.3">
      <c r="A218">
        <v>216</v>
      </c>
      <c r="B218">
        <f t="shared" si="9"/>
        <v>9031</v>
      </c>
      <c r="C218" s="1">
        <f>VLOOKUP(A218,balance!L:R,2,FALSE)</f>
        <v>12925900</v>
      </c>
      <c r="D218">
        <f t="shared" si="10"/>
        <v>60</v>
      </c>
      <c r="E218">
        <f>VLOOKUP(A218,balance!L:R,6,FALSE)/100</f>
        <v>87697.765599999999</v>
      </c>
      <c r="F218">
        <f t="shared" si="11"/>
        <v>0</v>
      </c>
    </row>
    <row r="219" spans="1:6" x14ac:dyDescent="0.3">
      <c r="A219">
        <v>217</v>
      </c>
      <c r="B219">
        <f t="shared" si="9"/>
        <v>9031</v>
      </c>
      <c r="C219" s="1">
        <f>VLOOKUP(A219,balance!L:R,2,FALSE)</f>
        <v>13184500</v>
      </c>
      <c r="D219">
        <f t="shared" si="10"/>
        <v>60</v>
      </c>
      <c r="E219">
        <f>VLOOKUP(A219,balance!L:R,6,FALSE)/100</f>
        <v>88818.448100000009</v>
      </c>
      <c r="F219">
        <f t="shared" si="11"/>
        <v>0</v>
      </c>
    </row>
    <row r="220" spans="1:6" x14ac:dyDescent="0.3">
      <c r="A220">
        <v>218</v>
      </c>
      <c r="B220">
        <f t="shared" si="9"/>
        <v>9031</v>
      </c>
      <c r="C220" s="1">
        <f>VLOOKUP(A220,balance!L:R,2,FALSE)</f>
        <v>13448200</v>
      </c>
      <c r="D220">
        <f t="shared" si="10"/>
        <v>60</v>
      </c>
      <c r="E220">
        <f>VLOOKUP(A220,balance!L:R,6,FALSE)/100</f>
        <v>89961.545100000003</v>
      </c>
      <c r="F220">
        <f t="shared" si="11"/>
        <v>0</v>
      </c>
    </row>
    <row r="221" spans="1:6" x14ac:dyDescent="0.3">
      <c r="A221">
        <v>219</v>
      </c>
      <c r="B221">
        <f t="shared" si="9"/>
        <v>9031</v>
      </c>
      <c r="C221" s="1">
        <f>VLOOKUP(A221,balance!L:R,2,FALSE)</f>
        <v>13717200</v>
      </c>
      <c r="D221">
        <f t="shared" si="10"/>
        <v>60</v>
      </c>
      <c r="E221">
        <f>VLOOKUP(A221,balance!L:R,6,FALSE)/100</f>
        <v>91127.507099999988</v>
      </c>
      <c r="F221">
        <f t="shared" si="11"/>
        <v>0</v>
      </c>
    </row>
    <row r="222" spans="1:6" x14ac:dyDescent="0.3">
      <c r="A222">
        <v>220</v>
      </c>
      <c r="B222">
        <f t="shared" si="9"/>
        <v>9031</v>
      </c>
      <c r="C222" s="1">
        <f>VLOOKUP(A222,balance!L:R,2,FALSE)</f>
        <v>13991600</v>
      </c>
      <c r="D222">
        <f t="shared" si="10"/>
        <v>60</v>
      </c>
      <c r="E222">
        <f>VLOOKUP(A222,balance!L:R,6,FALSE)/100</f>
        <v>92316.793099999981</v>
      </c>
      <c r="F222">
        <f t="shared" si="11"/>
        <v>165</v>
      </c>
    </row>
    <row r="223" spans="1:6" x14ac:dyDescent="0.3">
      <c r="A223">
        <v>221</v>
      </c>
      <c r="B223">
        <f t="shared" si="9"/>
        <v>9031</v>
      </c>
      <c r="C223" s="1">
        <f>VLOOKUP(A223,balance!L:R,2,FALSE)</f>
        <v>14271500</v>
      </c>
      <c r="D223">
        <f t="shared" si="10"/>
        <v>60</v>
      </c>
      <c r="E223">
        <f>VLOOKUP(A223,balance!L:R,6,FALSE)/100</f>
        <v>93529.87059999998</v>
      </c>
      <c r="F223">
        <f t="shared" si="11"/>
        <v>0</v>
      </c>
    </row>
    <row r="224" spans="1:6" x14ac:dyDescent="0.3">
      <c r="A224">
        <v>222</v>
      </c>
      <c r="B224">
        <f t="shared" si="9"/>
        <v>9031</v>
      </c>
      <c r="C224" s="1">
        <f>VLOOKUP(A224,balance!L:R,2,FALSE)</f>
        <v>14557000</v>
      </c>
      <c r="D224">
        <f t="shared" si="10"/>
        <v>60</v>
      </c>
      <c r="E224">
        <f>VLOOKUP(A224,balance!L:R,6,FALSE)/100</f>
        <v>94767.215599999981</v>
      </c>
      <c r="F224">
        <f t="shared" si="11"/>
        <v>0</v>
      </c>
    </row>
    <row r="225" spans="1:6" x14ac:dyDescent="0.3">
      <c r="A225">
        <v>223</v>
      </c>
      <c r="B225">
        <f t="shared" si="9"/>
        <v>9031</v>
      </c>
      <c r="C225" s="1">
        <f>VLOOKUP(A225,balance!L:R,2,FALSE)</f>
        <v>14848200</v>
      </c>
      <c r="D225">
        <f t="shared" si="10"/>
        <v>60</v>
      </c>
      <c r="E225">
        <f>VLOOKUP(A225,balance!L:R,6,FALSE)/100</f>
        <v>96029.312599999976</v>
      </c>
      <c r="F225">
        <f t="shared" si="11"/>
        <v>0</v>
      </c>
    </row>
    <row r="226" spans="1:6" x14ac:dyDescent="0.3">
      <c r="A226">
        <v>224</v>
      </c>
      <c r="B226">
        <f t="shared" si="9"/>
        <v>9031</v>
      </c>
      <c r="C226" s="1">
        <f>VLOOKUP(A226,balance!L:R,2,FALSE)</f>
        <v>15145200</v>
      </c>
      <c r="D226">
        <f t="shared" si="10"/>
        <v>60</v>
      </c>
      <c r="E226">
        <f>VLOOKUP(A226,balance!L:R,6,FALSE)/100</f>
        <v>97316.654599999965</v>
      </c>
      <c r="F226">
        <f t="shared" si="11"/>
        <v>0</v>
      </c>
    </row>
    <row r="227" spans="1:6" x14ac:dyDescent="0.3">
      <c r="A227">
        <v>225</v>
      </c>
      <c r="B227">
        <f t="shared" si="9"/>
        <v>9031</v>
      </c>
      <c r="C227" s="1">
        <f>VLOOKUP(A227,balance!L:R,2,FALSE)</f>
        <v>15448200</v>
      </c>
      <c r="D227">
        <f t="shared" si="10"/>
        <v>60</v>
      </c>
      <c r="E227">
        <f>VLOOKUP(A227,balance!L:R,6,FALSE)/100</f>
        <v>98629.75159999996</v>
      </c>
      <c r="F227">
        <f t="shared" si="11"/>
        <v>166</v>
      </c>
    </row>
    <row r="228" spans="1:6" x14ac:dyDescent="0.3">
      <c r="A228">
        <v>226</v>
      </c>
      <c r="B228">
        <f t="shared" si="9"/>
        <v>9031</v>
      </c>
      <c r="C228" s="1">
        <f>VLOOKUP(A228,balance!L:R,2,FALSE)</f>
        <v>15757200</v>
      </c>
      <c r="D228">
        <f t="shared" si="10"/>
        <v>60</v>
      </c>
      <c r="E228">
        <f>VLOOKUP(A228,balance!L:R,6,FALSE)/100</f>
        <v>99969.113599999953</v>
      </c>
      <c r="F228">
        <f t="shared" si="11"/>
        <v>0</v>
      </c>
    </row>
    <row r="229" spans="1:6" x14ac:dyDescent="0.3">
      <c r="A229">
        <v>227</v>
      </c>
      <c r="B229">
        <f t="shared" si="9"/>
        <v>9031</v>
      </c>
      <c r="C229" s="1">
        <f>VLOOKUP(A229,balance!L:R,2,FALSE)</f>
        <v>16072400</v>
      </c>
      <c r="D229">
        <f t="shared" si="10"/>
        <v>60</v>
      </c>
      <c r="E229">
        <f>VLOOKUP(A229,balance!L:R,6,FALSE)/100</f>
        <v>101335.26759999996</v>
      </c>
      <c r="F229">
        <f t="shared" si="11"/>
        <v>0</v>
      </c>
    </row>
    <row r="230" spans="1:6" x14ac:dyDescent="0.3">
      <c r="A230">
        <v>228</v>
      </c>
      <c r="B230">
        <f t="shared" si="9"/>
        <v>9031</v>
      </c>
      <c r="C230" s="1">
        <f>VLOOKUP(A230,balance!L:R,2,FALSE)</f>
        <v>16393900</v>
      </c>
      <c r="D230">
        <f t="shared" si="10"/>
        <v>60</v>
      </c>
      <c r="E230">
        <f>VLOOKUP(A230,balance!L:R,6,FALSE)/100</f>
        <v>102728.74909999996</v>
      </c>
      <c r="F230">
        <f t="shared" si="11"/>
        <v>0</v>
      </c>
    </row>
    <row r="231" spans="1:6" x14ac:dyDescent="0.3">
      <c r="A231">
        <v>229</v>
      </c>
      <c r="B231">
        <f t="shared" si="9"/>
        <v>9031</v>
      </c>
      <c r="C231" s="1">
        <f>VLOOKUP(A231,balance!L:R,2,FALSE)</f>
        <v>16721800</v>
      </c>
      <c r="D231">
        <f t="shared" si="10"/>
        <v>60</v>
      </c>
      <c r="E231">
        <f>VLOOKUP(A231,balance!L:R,6,FALSE)/100</f>
        <v>104150.10209999997</v>
      </c>
      <c r="F231">
        <f t="shared" si="11"/>
        <v>0</v>
      </c>
    </row>
    <row r="232" spans="1:6" x14ac:dyDescent="0.3">
      <c r="A232">
        <v>230</v>
      </c>
      <c r="B232">
        <f t="shared" si="9"/>
        <v>9031</v>
      </c>
      <c r="C232" s="1">
        <f>VLOOKUP(A232,balance!L:R,2,FALSE)</f>
        <v>17056300</v>
      </c>
      <c r="D232">
        <f t="shared" si="10"/>
        <v>60</v>
      </c>
      <c r="E232">
        <f>VLOOKUP(A232,balance!L:R,6,FALSE)/100</f>
        <v>105599.88759999997</v>
      </c>
      <c r="F232">
        <f t="shared" si="11"/>
        <v>167</v>
      </c>
    </row>
    <row r="233" spans="1:6" x14ac:dyDescent="0.3">
      <c r="A233">
        <v>231</v>
      </c>
      <c r="B233">
        <f t="shared" si="9"/>
        <v>9031</v>
      </c>
      <c r="C233" s="1">
        <f>VLOOKUP(A233,balance!L:R,2,FALSE)</f>
        <v>17397500</v>
      </c>
      <c r="D233">
        <f t="shared" si="10"/>
        <v>60</v>
      </c>
      <c r="E233">
        <f>VLOOKUP(A233,balance!L:R,6,FALSE)/100</f>
        <v>107078.67509999998</v>
      </c>
      <c r="F233">
        <f t="shared" si="11"/>
        <v>0</v>
      </c>
    </row>
    <row r="234" spans="1:6" x14ac:dyDescent="0.3">
      <c r="A234">
        <v>232</v>
      </c>
      <c r="B234">
        <f t="shared" si="9"/>
        <v>9031</v>
      </c>
      <c r="C234" s="1">
        <f>VLOOKUP(A234,balance!L:R,2,FALSE)</f>
        <v>17745500</v>
      </c>
      <c r="D234">
        <f t="shared" si="10"/>
        <v>60</v>
      </c>
      <c r="E234">
        <f>VLOOKUP(A234,balance!L:R,6,FALSE)/100</f>
        <v>108587.04259999999</v>
      </c>
      <c r="F234">
        <f t="shared" si="11"/>
        <v>0</v>
      </c>
    </row>
    <row r="235" spans="1:6" x14ac:dyDescent="0.3">
      <c r="A235">
        <v>233</v>
      </c>
      <c r="B235">
        <f t="shared" si="9"/>
        <v>9031</v>
      </c>
      <c r="C235" s="1">
        <f>VLOOKUP(A235,balance!L:R,2,FALSE)</f>
        <v>18100500</v>
      </c>
      <c r="D235">
        <f t="shared" si="10"/>
        <v>60</v>
      </c>
      <c r="E235">
        <f>VLOOKUP(A235,balance!L:R,6,FALSE)/100</f>
        <v>110125.58509999998</v>
      </c>
      <c r="F235">
        <f t="shared" si="11"/>
        <v>0</v>
      </c>
    </row>
    <row r="236" spans="1:6" x14ac:dyDescent="0.3">
      <c r="A236">
        <v>234</v>
      </c>
      <c r="B236">
        <f t="shared" si="9"/>
        <v>9031</v>
      </c>
      <c r="C236" s="1">
        <f>VLOOKUP(A236,balance!L:R,2,FALSE)</f>
        <v>18462600</v>
      </c>
      <c r="D236">
        <f t="shared" si="10"/>
        <v>60</v>
      </c>
      <c r="E236">
        <f>VLOOKUP(A236,balance!L:R,6,FALSE)/100</f>
        <v>111694.90609999998</v>
      </c>
      <c r="F236">
        <f t="shared" si="11"/>
        <v>0</v>
      </c>
    </row>
    <row r="237" spans="1:6" x14ac:dyDescent="0.3">
      <c r="A237">
        <v>235</v>
      </c>
      <c r="B237">
        <f t="shared" si="9"/>
        <v>9031</v>
      </c>
      <c r="C237" s="1">
        <f>VLOOKUP(A237,balance!L:R,2,FALSE)</f>
        <v>18831900</v>
      </c>
      <c r="D237">
        <f t="shared" si="10"/>
        <v>60</v>
      </c>
      <c r="E237">
        <f>VLOOKUP(A237,balance!L:R,6,FALSE)/100</f>
        <v>113295.61759999998</v>
      </c>
      <c r="F237">
        <f t="shared" si="11"/>
        <v>168</v>
      </c>
    </row>
    <row r="238" spans="1:6" x14ac:dyDescent="0.3">
      <c r="A238">
        <v>236</v>
      </c>
      <c r="B238">
        <f t="shared" si="9"/>
        <v>9031</v>
      </c>
      <c r="C238" s="1">
        <f>VLOOKUP(A238,balance!L:R,2,FALSE)</f>
        <v>19208600</v>
      </c>
      <c r="D238">
        <f t="shared" si="10"/>
        <v>60</v>
      </c>
      <c r="E238">
        <f>VLOOKUP(A238,balance!L:R,6,FALSE)/100</f>
        <v>114928.34859999997</v>
      </c>
      <c r="F238">
        <f t="shared" si="11"/>
        <v>0</v>
      </c>
    </row>
    <row r="239" spans="1:6" x14ac:dyDescent="0.3">
      <c r="A239">
        <v>237</v>
      </c>
      <c r="B239">
        <f t="shared" si="9"/>
        <v>9031</v>
      </c>
      <c r="C239" s="1">
        <f>VLOOKUP(A239,balance!L:R,2,FALSE)</f>
        <v>19592800</v>
      </c>
      <c r="D239">
        <f t="shared" si="10"/>
        <v>60</v>
      </c>
      <c r="E239">
        <f>VLOOKUP(A239,balance!L:R,6,FALSE)/100</f>
        <v>116593.73659999999</v>
      </c>
      <c r="F239">
        <f t="shared" si="11"/>
        <v>0</v>
      </c>
    </row>
    <row r="240" spans="1:6" x14ac:dyDescent="0.3">
      <c r="A240">
        <v>238</v>
      </c>
      <c r="B240">
        <f t="shared" si="9"/>
        <v>9031</v>
      </c>
      <c r="C240" s="1">
        <f>VLOOKUP(A240,balance!L:R,2,FALSE)</f>
        <v>19984700</v>
      </c>
      <c r="D240">
        <f t="shared" si="10"/>
        <v>60</v>
      </c>
      <c r="E240">
        <f>VLOOKUP(A240,balance!L:R,6,FALSE)/100</f>
        <v>118292.43609999998</v>
      </c>
      <c r="F240">
        <f t="shared" si="11"/>
        <v>0</v>
      </c>
    </row>
    <row r="241" spans="1:6" x14ac:dyDescent="0.3">
      <c r="A241">
        <v>239</v>
      </c>
      <c r="B241">
        <f t="shared" si="9"/>
        <v>9031</v>
      </c>
      <c r="C241" s="1">
        <f>VLOOKUP(A241,balance!L:R,2,FALSE)</f>
        <v>20384400</v>
      </c>
      <c r="D241">
        <f t="shared" si="10"/>
        <v>60</v>
      </c>
      <c r="E241">
        <f>VLOOKUP(A241,balance!L:R,6,FALSE)/100</f>
        <v>120025.11009999998</v>
      </c>
      <c r="F241">
        <f t="shared" si="11"/>
        <v>0</v>
      </c>
    </row>
    <row r="242" spans="1:6" x14ac:dyDescent="0.3">
      <c r="A242">
        <v>240</v>
      </c>
      <c r="B242">
        <f t="shared" si="9"/>
        <v>9031</v>
      </c>
      <c r="C242" s="1">
        <f>VLOOKUP(A242,balance!L:R,2,FALSE)</f>
        <v>20792100</v>
      </c>
      <c r="D242">
        <f t="shared" si="10"/>
        <v>60</v>
      </c>
      <c r="E242">
        <f>VLOOKUP(A242,balance!L:R,6,FALSE)/100</f>
        <v>121792.43859999998</v>
      </c>
      <c r="F242">
        <f t="shared" si="11"/>
        <v>169</v>
      </c>
    </row>
    <row r="243" spans="1:6" x14ac:dyDescent="0.3">
      <c r="A243">
        <v>241</v>
      </c>
      <c r="B243">
        <f t="shared" si="9"/>
        <v>9031</v>
      </c>
      <c r="C243" s="1">
        <f>VLOOKUP(A243,balance!L:R,2,FALSE)</f>
        <v>21208000</v>
      </c>
      <c r="D243">
        <f t="shared" si="10"/>
        <v>60</v>
      </c>
      <c r="E243">
        <f>VLOOKUP(A243,balance!L:R,6,FALSE)/100</f>
        <v>123595.11859999997</v>
      </c>
      <c r="F243">
        <f t="shared" si="11"/>
        <v>0</v>
      </c>
    </row>
    <row r="244" spans="1:6" x14ac:dyDescent="0.3">
      <c r="A244">
        <v>242</v>
      </c>
      <c r="B244">
        <f t="shared" si="9"/>
        <v>9031</v>
      </c>
      <c r="C244" s="1">
        <f>VLOOKUP(A244,balance!L:R,2,FALSE)</f>
        <v>21632200</v>
      </c>
      <c r="D244">
        <f t="shared" si="10"/>
        <v>60</v>
      </c>
      <c r="E244">
        <f>VLOOKUP(A244,balance!L:R,6,FALSE)/100</f>
        <v>125433.85559999997</v>
      </c>
      <c r="F244">
        <f t="shared" si="11"/>
        <v>0</v>
      </c>
    </row>
    <row r="245" spans="1:6" x14ac:dyDescent="0.3">
      <c r="A245">
        <v>243</v>
      </c>
      <c r="B245">
        <f t="shared" si="9"/>
        <v>9031</v>
      </c>
      <c r="C245" s="1">
        <f>VLOOKUP(A245,balance!L:R,2,FALSE)</f>
        <v>22064900</v>
      </c>
      <c r="D245">
        <f t="shared" si="10"/>
        <v>60</v>
      </c>
      <c r="E245">
        <f>VLOOKUP(A245,balance!L:R,6,FALSE)/100</f>
        <v>127309.37209999998</v>
      </c>
      <c r="F245">
        <f t="shared" si="11"/>
        <v>0</v>
      </c>
    </row>
    <row r="246" spans="1:6" x14ac:dyDescent="0.3">
      <c r="A246">
        <v>244</v>
      </c>
      <c r="B246">
        <f t="shared" si="9"/>
        <v>9031</v>
      </c>
      <c r="C246" s="1">
        <f>VLOOKUP(A246,balance!L:R,2,FALSE)</f>
        <v>22506200</v>
      </c>
      <c r="D246">
        <f t="shared" si="10"/>
        <v>60</v>
      </c>
      <c r="E246">
        <f>VLOOKUP(A246,balance!L:R,6,FALSE)/100</f>
        <v>129222.39909999997</v>
      </c>
      <c r="F246">
        <f t="shared" si="11"/>
        <v>0</v>
      </c>
    </row>
    <row r="247" spans="1:6" x14ac:dyDescent="0.3">
      <c r="A247">
        <v>245</v>
      </c>
      <c r="B247">
        <f t="shared" si="9"/>
        <v>9031</v>
      </c>
      <c r="C247" s="1">
        <f>VLOOKUP(A247,balance!L:R,2,FALSE)</f>
        <v>22956400</v>
      </c>
      <c r="D247">
        <f t="shared" si="10"/>
        <v>60</v>
      </c>
      <c r="E247">
        <f>VLOOKUP(A247,balance!L:R,6,FALSE)/100</f>
        <v>131173.69309999997</v>
      </c>
      <c r="F247">
        <f t="shared" si="11"/>
        <v>170</v>
      </c>
    </row>
    <row r="248" spans="1:6" x14ac:dyDescent="0.3">
      <c r="A248">
        <v>246</v>
      </c>
      <c r="B248">
        <f t="shared" si="9"/>
        <v>9031</v>
      </c>
      <c r="C248" s="1">
        <f>VLOOKUP(A248,balance!L:R,2,FALSE)</f>
        <v>23415600</v>
      </c>
      <c r="D248">
        <f t="shared" si="10"/>
        <v>60</v>
      </c>
      <c r="E248">
        <f>VLOOKUP(A248,balance!L:R,6,FALSE)/100</f>
        <v>133164.01909999998</v>
      </c>
      <c r="F248">
        <f t="shared" si="11"/>
        <v>0</v>
      </c>
    </row>
    <row r="249" spans="1:6" x14ac:dyDescent="0.3">
      <c r="A249">
        <v>247</v>
      </c>
      <c r="B249">
        <f t="shared" si="9"/>
        <v>9031</v>
      </c>
      <c r="C249" s="1">
        <f>VLOOKUP(A249,balance!L:R,2,FALSE)</f>
        <v>23884000</v>
      </c>
      <c r="D249">
        <f t="shared" si="10"/>
        <v>60</v>
      </c>
      <c r="E249">
        <f>VLOOKUP(A249,balance!L:R,6,FALSE)/100</f>
        <v>135194.15909999996</v>
      </c>
      <c r="F249">
        <f t="shared" si="11"/>
        <v>0</v>
      </c>
    </row>
    <row r="250" spans="1:6" x14ac:dyDescent="0.3">
      <c r="A250">
        <v>248</v>
      </c>
      <c r="B250">
        <f t="shared" si="9"/>
        <v>9031</v>
      </c>
      <c r="C250" s="1">
        <f>VLOOKUP(A250,balance!L:R,2,FALSE)</f>
        <v>24361700</v>
      </c>
      <c r="D250">
        <f t="shared" si="10"/>
        <v>60</v>
      </c>
      <c r="E250">
        <f>VLOOKUP(A250,balance!L:R,6,FALSE)/100</f>
        <v>137264.90359999996</v>
      </c>
      <c r="F250">
        <f t="shared" si="11"/>
        <v>0</v>
      </c>
    </row>
    <row r="251" spans="1:6" x14ac:dyDescent="0.3">
      <c r="A251">
        <v>249</v>
      </c>
      <c r="B251">
        <f t="shared" si="9"/>
        <v>9031</v>
      </c>
      <c r="C251" s="1">
        <f>VLOOKUP(A251,balance!L:R,2,FALSE)</f>
        <v>24849000</v>
      </c>
      <c r="D251">
        <f t="shared" si="10"/>
        <v>60</v>
      </c>
      <c r="E251">
        <f>VLOOKUP(A251,balance!L:R,6,FALSE)/100</f>
        <v>139377.06859999997</v>
      </c>
      <c r="F251">
        <f t="shared" si="11"/>
        <v>0</v>
      </c>
    </row>
    <row r="252" spans="1:6" x14ac:dyDescent="0.3">
      <c r="A252">
        <v>250</v>
      </c>
      <c r="B252">
        <f t="shared" si="9"/>
        <v>9031</v>
      </c>
      <c r="C252" s="1">
        <f>VLOOKUP(A252,balance!L:R,2,FALSE)</f>
        <v>25346000</v>
      </c>
      <c r="D252">
        <f t="shared" si="10"/>
        <v>60</v>
      </c>
      <c r="E252">
        <f>VLOOKUP(A252,balance!L:R,6,FALSE)/100</f>
        <v>141531.47859999994</v>
      </c>
      <c r="F252">
        <f t="shared" si="11"/>
        <v>171</v>
      </c>
    </row>
  </sheetData>
  <phoneticPr fontId="1" type="noConversion"/>
  <pageMargins left="0.7" right="0.7" top="0.75" bottom="0.75" header="0.3" footer="0.3"/>
  <ignoredErrors>
    <ignoredError sqref="C253:C104857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49ABD-1971-4E3F-A720-5325F2244383}">
  <dimension ref="A1:X255"/>
  <sheetViews>
    <sheetView topLeftCell="A235" zoomScaleNormal="100" workbookViewId="0">
      <pane xSplit="4" topLeftCell="E1" activePane="topRight" state="frozen"/>
      <selection activeCell="A7" sqref="A7"/>
      <selection pane="topRight" activeCell="M246" sqref="M246"/>
    </sheetView>
  </sheetViews>
  <sheetFormatPr defaultRowHeight="16.5" x14ac:dyDescent="0.3"/>
  <cols>
    <col min="1" max="1" width="20.25" customWidth="1"/>
    <col min="2" max="3" width="15.25" customWidth="1"/>
    <col min="4" max="4" width="8.375" customWidth="1"/>
    <col min="5" max="5" width="2" customWidth="1"/>
    <col min="6" max="6" width="8.75" style="2"/>
    <col min="7" max="7" width="11.125" bestFit="1" customWidth="1"/>
    <col min="8" max="8" width="15.75" bestFit="1" customWidth="1"/>
    <col min="12" max="12" width="8.75" style="2"/>
    <col min="13" max="13" width="15.5" customWidth="1"/>
    <col min="15" max="15" width="12.875" bestFit="1" customWidth="1"/>
    <col min="16" max="16" width="13.625" bestFit="1" customWidth="1"/>
    <col min="17" max="17" width="11.625" bestFit="1" customWidth="1"/>
    <col min="20" max="20" width="34.375" bestFit="1" customWidth="1"/>
    <col min="21" max="21" width="23.25" bestFit="1" customWidth="1"/>
    <col min="22" max="22" width="3.125" style="7" customWidth="1"/>
    <col min="23" max="23" width="34.375" bestFit="1" customWidth="1"/>
    <col min="24" max="24" width="23.25" bestFit="1" customWidth="1"/>
  </cols>
  <sheetData>
    <row r="1" spans="1:24" s="4" customFormat="1" x14ac:dyDescent="0.3">
      <c r="A1" s="22" t="s">
        <v>29</v>
      </c>
      <c r="B1" s="22"/>
      <c r="F1" s="5"/>
      <c r="L1" s="5"/>
      <c r="V1" s="7"/>
    </row>
    <row r="2" spans="1:24" s="4" customFormat="1" x14ac:dyDescent="0.3">
      <c r="A2" s="22"/>
      <c r="B2" s="22"/>
      <c r="F2" s="5"/>
      <c r="L2" s="5"/>
      <c r="V2" s="7"/>
    </row>
    <row r="4" spans="1:24" x14ac:dyDescent="0.3">
      <c r="A4" s="21" t="s">
        <v>21</v>
      </c>
      <c r="B4" s="21"/>
      <c r="C4" s="21"/>
      <c r="D4" s="21"/>
      <c r="F4" s="2" t="s">
        <v>0</v>
      </c>
      <c r="G4" s="2" t="s">
        <v>1</v>
      </c>
      <c r="H4" s="2" t="s">
        <v>11</v>
      </c>
      <c r="I4" s="2" t="s">
        <v>2</v>
      </c>
      <c r="J4" s="2"/>
      <c r="K4" s="2"/>
      <c r="L4" s="2" t="s">
        <v>0</v>
      </c>
      <c r="M4" s="2" t="s">
        <v>30</v>
      </c>
      <c r="N4" s="2" t="s">
        <v>3</v>
      </c>
      <c r="O4" s="2" t="s">
        <v>5</v>
      </c>
      <c r="P4" s="2" t="s">
        <v>31</v>
      </c>
      <c r="Q4" s="2" t="s">
        <v>32</v>
      </c>
      <c r="R4" s="2" t="s">
        <v>4</v>
      </c>
      <c r="T4" s="2" t="s">
        <v>33</v>
      </c>
      <c r="U4" s="2" t="s">
        <v>34</v>
      </c>
      <c r="V4" s="9"/>
      <c r="W4" s="2" t="s">
        <v>37</v>
      </c>
      <c r="X4" s="2" t="s">
        <v>38</v>
      </c>
    </row>
    <row r="5" spans="1:24" x14ac:dyDescent="0.3">
      <c r="A5" t="s">
        <v>22</v>
      </c>
      <c r="F5" s="2">
        <v>0</v>
      </c>
      <c r="G5" s="1">
        <f>I5</f>
        <v>2000</v>
      </c>
      <c r="H5" s="1">
        <f>SUM($G$5:G5)</f>
        <v>2000</v>
      </c>
      <c r="I5" s="1">
        <f>2000</f>
        <v>2000</v>
      </c>
      <c r="J5" s="1"/>
      <c r="K5" s="1"/>
      <c r="L5" s="2">
        <v>0</v>
      </c>
      <c r="M5" s="1">
        <v>1000</v>
      </c>
      <c r="N5">
        <v>1</v>
      </c>
      <c r="O5" s="1">
        <f>SUM($M$5:M5)</f>
        <v>1000</v>
      </c>
      <c r="P5">
        <f>IF(L5&lt;=$A$27,ROUNDUP(M5*N5/$B$26,2),IF(L5&lt;=$A$28,ROUNDUP(M5*N5/$B$27,2),IF(L5&lt;=$A$29,ROUNDUP(M5*N5/$B$28,2),IF(L5&lt;=$A$30,ROUNDUP(M5*N5/$B$29,2),IF(L5&lt;=$A$31,ROUNDUP(M5*N5/$B$30,2),ROUNDUP(M5*N5/$B$31,2))))))</f>
        <v>50</v>
      </c>
      <c r="Q5">
        <f>SUM($P$5:P5)</f>
        <v>50</v>
      </c>
      <c r="T5">
        <f>M5/$I$215</f>
        <v>1.2554927809165098E-3</v>
      </c>
      <c r="U5">
        <f>O5/$I$215</f>
        <v>1.2554927809165098E-3</v>
      </c>
      <c r="W5">
        <f>M5/$I$255</f>
        <v>8.9686098654708521E-4</v>
      </c>
      <c r="X5">
        <f>O5/$I$255</f>
        <v>8.9686098654708521E-4</v>
      </c>
    </row>
    <row r="6" spans="1:24" x14ac:dyDescent="0.3">
      <c r="A6" t="s">
        <v>36</v>
      </c>
      <c r="F6" s="2">
        <v>1</v>
      </c>
      <c r="G6" s="1">
        <f t="shared" ref="G6:G69" si="0">I6</f>
        <v>2500</v>
      </c>
      <c r="H6" s="1">
        <f>SUM($G$5:G6)</f>
        <v>4500</v>
      </c>
      <c r="I6" s="1">
        <f>I5+500+QUOTIENT(F6,15)*500</f>
        <v>2500</v>
      </c>
      <c r="J6" s="1">
        <f>I6-I5</f>
        <v>500</v>
      </c>
      <c r="K6" s="1"/>
      <c r="L6" s="2">
        <v>1</v>
      </c>
      <c r="M6" s="1">
        <f>ROUNDUP((M5+1000)*N6,-2)</f>
        <v>2100</v>
      </c>
      <c r="N6">
        <f>N5+0.001</f>
        <v>1.0009999999999999</v>
      </c>
      <c r="O6" s="1">
        <f>SUM($M$5:M6)</f>
        <v>3100</v>
      </c>
      <c r="P6">
        <f t="shared" ref="P6:P69" si="1">IF(L6&lt;=$A$27,ROUNDUP(M6*N6/$B$26,2),IF(L6&lt;=$A$28,ROUNDUP(M6*N6/$B$27,2),IF(L6&lt;=$A$29,ROUNDUP(M6*N6/$B$28,2),IF(L6&lt;=$A$30,ROUNDUP(M6*N6/$B$29,2),IF(L6&lt;=$A$31,ROUNDUP(M6*N6/$B$30,2),ROUNDUP(M6*N6/$B$31,2))))))</f>
        <v>105.11</v>
      </c>
      <c r="Q6">
        <f>SUM($P$5:P6)</f>
        <v>155.11000000000001</v>
      </c>
      <c r="R6">
        <f>(Q6-Q5)*100/Q5</f>
        <v>210.22000000000003</v>
      </c>
      <c r="T6">
        <f t="shared" ref="T6:T69" si="2">M6/$I$215</f>
        <v>2.6365348399246705E-3</v>
      </c>
      <c r="U6">
        <f t="shared" ref="U6:U69" si="3">O6/$I$215</f>
        <v>3.8920276208411803E-3</v>
      </c>
      <c r="W6">
        <f t="shared" ref="W6:W69" si="4">M6/$I$255</f>
        <v>1.883408071748879E-3</v>
      </c>
      <c r="X6">
        <f t="shared" ref="X6:X69" si="5">O6/$I$255</f>
        <v>2.7802690582959641E-3</v>
      </c>
    </row>
    <row r="7" spans="1:24" x14ac:dyDescent="0.3">
      <c r="A7" t="s">
        <v>35</v>
      </c>
      <c r="F7" s="2">
        <v>2</v>
      </c>
      <c r="G7" s="1">
        <f t="shared" si="0"/>
        <v>3000</v>
      </c>
      <c r="H7" s="1">
        <f>SUM($G$5:G7)</f>
        <v>7500</v>
      </c>
      <c r="I7" s="1">
        <f t="shared" ref="I7:I70" si="6">I6+500+QUOTIENT(F7,15)*500</f>
        <v>3000</v>
      </c>
      <c r="J7" s="1">
        <f t="shared" ref="J7:J23" si="7">I7-I6</f>
        <v>500</v>
      </c>
      <c r="K7" s="1"/>
      <c r="L7" s="2">
        <v>2</v>
      </c>
      <c r="M7" s="1">
        <f t="shared" ref="M7:M70" si="8">ROUNDUP((M6+1000)*N7,-2)</f>
        <v>3200</v>
      </c>
      <c r="N7">
        <f t="shared" ref="N7:N70" si="9">N6+0.001</f>
        <v>1.0019999999999998</v>
      </c>
      <c r="O7" s="1">
        <f>SUM($M$5:M7)</f>
        <v>6300</v>
      </c>
      <c r="P7">
        <f t="shared" si="1"/>
        <v>160.32</v>
      </c>
      <c r="Q7">
        <f>SUM($P$5:P7)</f>
        <v>315.43</v>
      </c>
      <c r="R7">
        <f t="shared" ref="R7:R70" si="10">(Q7-Q6)*100/Q6</f>
        <v>103.35890658242536</v>
      </c>
      <c r="T7">
        <f t="shared" si="2"/>
        <v>4.0175768989328311E-3</v>
      </c>
      <c r="U7">
        <f t="shared" si="3"/>
        <v>7.9096045197740109E-3</v>
      </c>
      <c r="W7">
        <f t="shared" si="4"/>
        <v>2.8699551569506725E-3</v>
      </c>
      <c r="X7">
        <f t="shared" si="5"/>
        <v>5.6502242152466371E-3</v>
      </c>
    </row>
    <row r="8" spans="1:24" x14ac:dyDescent="0.3">
      <c r="A8" t="s">
        <v>23</v>
      </c>
      <c r="F8" s="2">
        <v>3</v>
      </c>
      <c r="G8" s="1">
        <f t="shared" si="0"/>
        <v>3500</v>
      </c>
      <c r="H8" s="1">
        <f>SUM($G$5:G8)</f>
        <v>11000</v>
      </c>
      <c r="I8" s="1">
        <f t="shared" si="6"/>
        <v>3500</v>
      </c>
      <c r="J8" s="1">
        <f t="shared" si="7"/>
        <v>500</v>
      </c>
      <c r="K8" s="1"/>
      <c r="L8" s="2">
        <v>3</v>
      </c>
      <c r="M8" s="1">
        <f t="shared" si="8"/>
        <v>4300</v>
      </c>
      <c r="N8">
        <f t="shared" si="9"/>
        <v>1.0029999999999997</v>
      </c>
      <c r="O8" s="1">
        <f>SUM($M$5:M8)</f>
        <v>10600</v>
      </c>
      <c r="P8">
        <f t="shared" si="1"/>
        <v>215.64999999999998</v>
      </c>
      <c r="Q8">
        <f>SUM($P$5:P8)</f>
        <v>531.07999999999993</v>
      </c>
      <c r="R8">
        <f t="shared" si="10"/>
        <v>68.366991091525833</v>
      </c>
      <c r="T8">
        <f t="shared" si="2"/>
        <v>5.3986189579409921E-3</v>
      </c>
      <c r="U8">
        <f t="shared" si="3"/>
        <v>1.3308223477715004E-2</v>
      </c>
      <c r="W8">
        <f t="shared" si="4"/>
        <v>3.8565022421524664E-3</v>
      </c>
      <c r="X8">
        <f t="shared" si="5"/>
        <v>9.506726457399103E-3</v>
      </c>
    </row>
    <row r="9" spans="1:24" x14ac:dyDescent="0.3">
      <c r="F9" s="2">
        <v>4</v>
      </c>
      <c r="G9" s="1">
        <f t="shared" si="0"/>
        <v>4000</v>
      </c>
      <c r="H9" s="1">
        <f>SUM($G$5:G9)</f>
        <v>15000</v>
      </c>
      <c r="I9" s="1">
        <f t="shared" si="6"/>
        <v>4000</v>
      </c>
      <c r="J9" s="1">
        <f t="shared" si="7"/>
        <v>500</v>
      </c>
      <c r="K9" s="1"/>
      <c r="L9" s="2">
        <v>4</v>
      </c>
      <c r="M9" s="1">
        <f t="shared" si="8"/>
        <v>5400</v>
      </c>
      <c r="N9">
        <f t="shared" si="9"/>
        <v>1.0039999999999996</v>
      </c>
      <c r="O9" s="1">
        <f>SUM($M$5:M9)</f>
        <v>16000</v>
      </c>
      <c r="P9">
        <f t="shared" si="1"/>
        <v>271.08</v>
      </c>
      <c r="Q9">
        <f>SUM($P$5:P9)</f>
        <v>802.15999999999985</v>
      </c>
      <c r="R9">
        <f t="shared" si="10"/>
        <v>51.043157339760484</v>
      </c>
      <c r="T9">
        <f t="shared" si="2"/>
        <v>6.7796610169491523E-3</v>
      </c>
      <c r="U9">
        <f t="shared" si="3"/>
        <v>2.0087884494664157E-2</v>
      </c>
      <c r="W9">
        <f t="shared" si="4"/>
        <v>4.8430493273542603E-3</v>
      </c>
      <c r="X9">
        <f t="shared" si="5"/>
        <v>1.4349775784753363E-2</v>
      </c>
    </row>
    <row r="10" spans="1:24" x14ac:dyDescent="0.3">
      <c r="A10" s="21" t="s">
        <v>24</v>
      </c>
      <c r="B10" s="21"/>
      <c r="C10" s="21"/>
      <c r="D10" s="21"/>
      <c r="F10" s="2">
        <v>5</v>
      </c>
      <c r="G10" s="1">
        <f t="shared" si="0"/>
        <v>4500</v>
      </c>
      <c r="H10" s="1">
        <f>SUM($G$5:G10)</f>
        <v>19500</v>
      </c>
      <c r="I10" s="1">
        <f t="shared" si="6"/>
        <v>4500</v>
      </c>
      <c r="J10" s="1">
        <f t="shared" si="7"/>
        <v>500</v>
      </c>
      <c r="K10" s="1"/>
      <c r="L10" s="2">
        <v>5</v>
      </c>
      <c r="M10" s="1">
        <f t="shared" si="8"/>
        <v>6500</v>
      </c>
      <c r="N10">
        <f t="shared" si="9"/>
        <v>1.0049999999999994</v>
      </c>
      <c r="O10" s="1">
        <f>SUM($M$5:M10)</f>
        <v>22500</v>
      </c>
      <c r="P10">
        <f t="shared" si="1"/>
        <v>326.63</v>
      </c>
      <c r="Q10">
        <f>SUM($P$5:P10)</f>
        <v>1128.79</v>
      </c>
      <c r="R10">
        <f t="shared" si="10"/>
        <v>40.718809215119201</v>
      </c>
      <c r="T10">
        <f t="shared" si="2"/>
        <v>8.1607030759573134E-3</v>
      </c>
      <c r="U10">
        <f t="shared" si="3"/>
        <v>2.8248587570621469E-2</v>
      </c>
      <c r="W10">
        <f t="shared" si="4"/>
        <v>5.8295964125560538E-3</v>
      </c>
      <c r="X10">
        <f t="shared" si="5"/>
        <v>2.0179372197309416E-2</v>
      </c>
    </row>
    <row r="11" spans="1:24" x14ac:dyDescent="0.3">
      <c r="A11" s="2" t="s">
        <v>13</v>
      </c>
      <c r="B11" s="2">
        <v>25</v>
      </c>
      <c r="F11" s="2">
        <v>6</v>
      </c>
      <c r="G11" s="1">
        <f t="shared" si="0"/>
        <v>5000</v>
      </c>
      <c r="H11" s="1">
        <f>SUM($G$5:G11)</f>
        <v>24500</v>
      </c>
      <c r="I11" s="1">
        <f t="shared" si="6"/>
        <v>5000</v>
      </c>
      <c r="J11" s="1">
        <f t="shared" si="7"/>
        <v>500</v>
      </c>
      <c r="K11" s="1"/>
      <c r="L11" s="2">
        <v>6</v>
      </c>
      <c r="M11" s="1">
        <f t="shared" si="8"/>
        <v>7600</v>
      </c>
      <c r="N11">
        <f t="shared" si="9"/>
        <v>1.0059999999999993</v>
      </c>
      <c r="O11" s="1">
        <f>SUM($M$5:M11)</f>
        <v>30100</v>
      </c>
      <c r="P11">
        <f t="shared" si="1"/>
        <v>382.28</v>
      </c>
      <c r="Q11">
        <f>SUM($P$5:P11)</f>
        <v>1511.07</v>
      </c>
      <c r="R11">
        <f t="shared" si="10"/>
        <v>33.866352465914829</v>
      </c>
      <c r="T11">
        <f t="shared" si="2"/>
        <v>9.5417451349654736E-3</v>
      </c>
      <c r="U11">
        <f t="shared" si="3"/>
        <v>3.7790332705586946E-2</v>
      </c>
      <c r="W11">
        <f t="shared" si="4"/>
        <v>6.8161434977578473E-3</v>
      </c>
      <c r="X11">
        <f t="shared" si="5"/>
        <v>2.6995515695067265E-2</v>
      </c>
    </row>
    <row r="12" spans="1:24" x14ac:dyDescent="0.3">
      <c r="A12" s="2" t="s">
        <v>12</v>
      </c>
      <c r="B12" s="2">
        <v>3</v>
      </c>
      <c r="F12" s="2">
        <v>7</v>
      </c>
      <c r="G12" s="1">
        <f t="shared" si="0"/>
        <v>5500</v>
      </c>
      <c r="H12" s="1">
        <f>SUM($G$5:G12)</f>
        <v>30000</v>
      </c>
      <c r="I12" s="1">
        <f t="shared" si="6"/>
        <v>5500</v>
      </c>
      <c r="J12" s="1">
        <f t="shared" si="7"/>
        <v>500</v>
      </c>
      <c r="K12" s="1"/>
      <c r="L12" s="2">
        <v>7</v>
      </c>
      <c r="M12" s="1">
        <f t="shared" si="8"/>
        <v>8700</v>
      </c>
      <c r="N12">
        <f t="shared" si="9"/>
        <v>1.0069999999999992</v>
      </c>
      <c r="O12" s="1">
        <f>SUM($M$5:M12)</f>
        <v>38800</v>
      </c>
      <c r="P12">
        <f t="shared" si="1"/>
        <v>438.05</v>
      </c>
      <c r="Q12">
        <f>SUM($P$5:P12)</f>
        <v>1949.12</v>
      </c>
      <c r="R12">
        <f t="shared" si="10"/>
        <v>28.98939162315445</v>
      </c>
      <c r="T12">
        <f t="shared" si="2"/>
        <v>1.0922787193973634E-2</v>
      </c>
      <c r="U12">
        <f t="shared" si="3"/>
        <v>4.8713119899560578E-2</v>
      </c>
      <c r="W12">
        <f t="shared" si="4"/>
        <v>7.8026905829596416E-3</v>
      </c>
      <c r="X12">
        <f t="shared" si="5"/>
        <v>3.4798206278026905E-2</v>
      </c>
    </row>
    <row r="13" spans="1:24" x14ac:dyDescent="0.3">
      <c r="A13" s="2" t="s">
        <v>14</v>
      </c>
      <c r="B13" s="2">
        <v>1</v>
      </c>
      <c r="F13" s="2">
        <v>8</v>
      </c>
      <c r="G13" s="1">
        <f t="shared" si="0"/>
        <v>6000</v>
      </c>
      <c r="H13" s="1">
        <f>SUM($G$5:G13)</f>
        <v>36000</v>
      </c>
      <c r="I13" s="1">
        <f t="shared" si="6"/>
        <v>6000</v>
      </c>
      <c r="J13" s="1">
        <f t="shared" si="7"/>
        <v>500</v>
      </c>
      <c r="K13" s="1"/>
      <c r="L13" s="2">
        <v>8</v>
      </c>
      <c r="M13" s="1">
        <f t="shared" si="8"/>
        <v>9800</v>
      </c>
      <c r="N13">
        <f t="shared" si="9"/>
        <v>1.0079999999999991</v>
      </c>
      <c r="O13" s="1">
        <f>SUM($M$5:M13)</f>
        <v>48600</v>
      </c>
      <c r="P13">
        <f t="shared" si="1"/>
        <v>493.92</v>
      </c>
      <c r="Q13">
        <f>SUM($P$5:P13)</f>
        <v>2443.04</v>
      </c>
      <c r="R13">
        <f t="shared" si="10"/>
        <v>25.34066655721557</v>
      </c>
      <c r="T13">
        <f t="shared" si="2"/>
        <v>1.2303829252981796E-2</v>
      </c>
      <c r="U13">
        <f t="shared" si="3"/>
        <v>6.1016949152542375E-2</v>
      </c>
      <c r="W13">
        <f t="shared" si="4"/>
        <v>8.7892376681614343E-3</v>
      </c>
      <c r="X13">
        <f t="shared" si="5"/>
        <v>4.358744394618834E-2</v>
      </c>
    </row>
    <row r="14" spans="1:24" x14ac:dyDescent="0.3">
      <c r="A14" s="2" t="s">
        <v>15</v>
      </c>
      <c r="B14" s="6">
        <v>5</v>
      </c>
      <c r="F14" s="2">
        <v>9</v>
      </c>
      <c r="G14" s="1">
        <f t="shared" si="0"/>
        <v>6500</v>
      </c>
      <c r="H14" s="1">
        <f>SUM($G$5:G14)</f>
        <v>42500</v>
      </c>
      <c r="I14" s="1">
        <f t="shared" si="6"/>
        <v>6500</v>
      </c>
      <c r="J14" s="1">
        <f t="shared" si="7"/>
        <v>500</v>
      </c>
      <c r="K14" s="1"/>
      <c r="L14" s="2">
        <v>9</v>
      </c>
      <c r="M14" s="1">
        <f t="shared" si="8"/>
        <v>10900</v>
      </c>
      <c r="N14">
        <f t="shared" si="9"/>
        <v>1.008999999999999</v>
      </c>
      <c r="O14" s="1">
        <f>SUM($M$5:M14)</f>
        <v>59500</v>
      </c>
      <c r="P14">
        <f t="shared" si="1"/>
        <v>549.91</v>
      </c>
      <c r="Q14">
        <f>SUM($P$5:P14)</f>
        <v>2992.95</v>
      </c>
      <c r="R14">
        <f t="shared" si="10"/>
        <v>22.509250769533036</v>
      </c>
      <c r="T14">
        <f t="shared" si="2"/>
        <v>1.3684871311989956E-2</v>
      </c>
      <c r="U14">
        <f t="shared" si="3"/>
        <v>7.4701820464532331E-2</v>
      </c>
      <c r="W14">
        <f t="shared" si="4"/>
        <v>9.7757847533632286E-3</v>
      </c>
      <c r="X14">
        <f t="shared" si="5"/>
        <v>5.3363228699551568E-2</v>
      </c>
    </row>
    <row r="15" spans="1:24" x14ac:dyDescent="0.3">
      <c r="A15" s="2" t="s">
        <v>14</v>
      </c>
      <c r="B15" s="6">
        <v>1</v>
      </c>
      <c r="F15" s="2">
        <v>10</v>
      </c>
      <c r="G15" s="1">
        <f t="shared" si="0"/>
        <v>7000</v>
      </c>
      <c r="H15" s="1">
        <f>SUM($G$5:G15)</f>
        <v>49500</v>
      </c>
      <c r="I15" s="1">
        <f t="shared" si="6"/>
        <v>7000</v>
      </c>
      <c r="J15" s="1">
        <f t="shared" si="7"/>
        <v>500</v>
      </c>
      <c r="K15" s="1"/>
      <c r="L15" s="2">
        <v>10</v>
      </c>
      <c r="M15" s="1">
        <f t="shared" si="8"/>
        <v>12100</v>
      </c>
      <c r="N15">
        <f t="shared" si="9"/>
        <v>1.0099999999999989</v>
      </c>
      <c r="O15" s="1">
        <f>SUM($M$5:M15)</f>
        <v>71600</v>
      </c>
      <c r="P15">
        <f t="shared" si="1"/>
        <v>611.04999999999995</v>
      </c>
      <c r="Q15">
        <f>SUM($P$5:P15)</f>
        <v>3604</v>
      </c>
      <c r="R15">
        <f t="shared" si="10"/>
        <v>20.416311665747848</v>
      </c>
      <c r="T15">
        <f t="shared" si="2"/>
        <v>1.5191462649089767E-2</v>
      </c>
      <c r="U15">
        <f t="shared" si="3"/>
        <v>8.9893283113622102E-2</v>
      </c>
      <c r="W15">
        <f t="shared" si="4"/>
        <v>1.0852017937219731E-2</v>
      </c>
      <c r="X15">
        <f t="shared" si="5"/>
        <v>6.4215246636771306E-2</v>
      </c>
    </row>
    <row r="16" spans="1:24" x14ac:dyDescent="0.3">
      <c r="F16" s="2">
        <v>11</v>
      </c>
      <c r="G16" s="1">
        <f t="shared" si="0"/>
        <v>7500</v>
      </c>
      <c r="H16" s="1">
        <f>SUM($G$5:G16)</f>
        <v>57000</v>
      </c>
      <c r="I16" s="1">
        <f t="shared" si="6"/>
        <v>7500</v>
      </c>
      <c r="J16" s="1">
        <f t="shared" si="7"/>
        <v>500</v>
      </c>
      <c r="K16" s="1"/>
      <c r="L16" s="2">
        <v>11</v>
      </c>
      <c r="M16" s="1">
        <f t="shared" si="8"/>
        <v>13300</v>
      </c>
      <c r="N16">
        <f t="shared" si="9"/>
        <v>1.0109999999999988</v>
      </c>
      <c r="O16" s="1">
        <f>SUM($M$5:M16)</f>
        <v>84900</v>
      </c>
      <c r="P16">
        <f t="shared" si="1"/>
        <v>672.31999999999994</v>
      </c>
      <c r="Q16">
        <f>SUM($P$5:P16)</f>
        <v>4276.32</v>
      </c>
      <c r="R16">
        <f t="shared" si="10"/>
        <v>18.65482796892341</v>
      </c>
      <c r="T16">
        <f t="shared" si="2"/>
        <v>1.6698053986189579E-2</v>
      </c>
      <c r="U16">
        <f t="shared" si="3"/>
        <v>0.10659133709981168</v>
      </c>
      <c r="W16">
        <f t="shared" si="4"/>
        <v>1.1928251121076233E-2</v>
      </c>
      <c r="X16">
        <f t="shared" si="5"/>
        <v>7.6143497757847539E-2</v>
      </c>
    </row>
    <row r="17" spans="1:24" x14ac:dyDescent="0.3">
      <c r="A17" s="21" t="s">
        <v>25</v>
      </c>
      <c r="B17" s="21"/>
      <c r="C17" s="21"/>
      <c r="D17" s="21"/>
      <c r="F17" s="2">
        <v>12</v>
      </c>
      <c r="G17" s="1">
        <f t="shared" si="0"/>
        <v>8000</v>
      </c>
      <c r="H17" s="1">
        <f>SUM($G$5:G17)</f>
        <v>65000</v>
      </c>
      <c r="I17" s="1">
        <f t="shared" si="6"/>
        <v>8000</v>
      </c>
      <c r="J17" s="1">
        <f t="shared" si="7"/>
        <v>500</v>
      </c>
      <c r="K17" s="1"/>
      <c r="L17" s="2">
        <v>12</v>
      </c>
      <c r="M17" s="1">
        <f t="shared" si="8"/>
        <v>14500</v>
      </c>
      <c r="N17">
        <f t="shared" si="9"/>
        <v>1.0119999999999987</v>
      </c>
      <c r="O17" s="1">
        <f>SUM($M$5:M17)</f>
        <v>99400</v>
      </c>
      <c r="P17">
        <f t="shared" si="1"/>
        <v>733.7</v>
      </c>
      <c r="Q17">
        <f>SUM($P$5:P17)</f>
        <v>5010.0199999999995</v>
      </c>
      <c r="R17">
        <f t="shared" si="10"/>
        <v>17.157275414374975</v>
      </c>
      <c r="T17">
        <f t="shared" si="2"/>
        <v>1.820464532328939E-2</v>
      </c>
      <c r="U17">
        <f t="shared" si="3"/>
        <v>0.12479598242310107</v>
      </c>
      <c r="W17">
        <f t="shared" si="4"/>
        <v>1.3004484304932735E-2</v>
      </c>
      <c r="X17">
        <f t="shared" si="5"/>
        <v>8.9147982062780268E-2</v>
      </c>
    </row>
    <row r="18" spans="1:24" x14ac:dyDescent="0.3">
      <c r="A18" s="2" t="s">
        <v>27</v>
      </c>
      <c r="B18" s="2" t="s">
        <v>26</v>
      </c>
      <c r="C18" s="2" t="s">
        <v>0</v>
      </c>
      <c r="F18" s="2">
        <v>13</v>
      </c>
      <c r="G18" s="1">
        <f t="shared" si="0"/>
        <v>8500</v>
      </c>
      <c r="H18" s="1">
        <f>SUM($G$5:G18)</f>
        <v>73500</v>
      </c>
      <c r="I18" s="1">
        <f t="shared" si="6"/>
        <v>8500</v>
      </c>
      <c r="J18" s="1">
        <f t="shared" si="7"/>
        <v>500</v>
      </c>
      <c r="K18" s="1"/>
      <c r="L18" s="2">
        <v>13</v>
      </c>
      <c r="M18" s="1">
        <f t="shared" si="8"/>
        <v>15800</v>
      </c>
      <c r="N18">
        <f t="shared" si="9"/>
        <v>1.0129999999999986</v>
      </c>
      <c r="O18" s="1">
        <f>SUM($M$5:M18)</f>
        <v>115200</v>
      </c>
      <c r="P18">
        <f t="shared" si="1"/>
        <v>800.27</v>
      </c>
      <c r="Q18">
        <f>SUM($P$5:P18)</f>
        <v>5810.2899999999991</v>
      </c>
      <c r="R18">
        <f t="shared" si="10"/>
        <v>15.973389327787107</v>
      </c>
      <c r="T18">
        <f t="shared" si="2"/>
        <v>1.9836785938480855E-2</v>
      </c>
      <c r="U18">
        <f t="shared" si="3"/>
        <v>0.14463276836158193</v>
      </c>
      <c r="W18">
        <f t="shared" si="4"/>
        <v>1.4170403587443946E-2</v>
      </c>
      <c r="X18">
        <f t="shared" si="5"/>
        <v>0.10331838565022422</v>
      </c>
    </row>
    <row r="19" spans="1:24" x14ac:dyDescent="0.3">
      <c r="A19" s="2" t="s">
        <v>16</v>
      </c>
      <c r="B19" s="6">
        <f>(B11+B12+B13+B14+B15)*I215</f>
        <v>27877500</v>
      </c>
      <c r="C19" s="2"/>
      <c r="F19" s="2">
        <v>14</v>
      </c>
      <c r="G19" s="1">
        <f t="shared" si="0"/>
        <v>9000</v>
      </c>
      <c r="H19" s="1">
        <f>SUM($G$5:G19)</f>
        <v>82500</v>
      </c>
      <c r="I19" s="1">
        <f t="shared" si="6"/>
        <v>9000</v>
      </c>
      <c r="J19" s="1">
        <f t="shared" si="7"/>
        <v>500</v>
      </c>
      <c r="K19" s="1"/>
      <c r="L19" s="2">
        <v>14</v>
      </c>
      <c r="M19" s="1">
        <f t="shared" si="8"/>
        <v>17100</v>
      </c>
      <c r="N19">
        <f t="shared" si="9"/>
        <v>1.0139999999999985</v>
      </c>
      <c r="O19" s="1">
        <f>SUM($M$5:M19)</f>
        <v>132300</v>
      </c>
      <c r="P19">
        <f t="shared" si="1"/>
        <v>866.97</v>
      </c>
      <c r="Q19">
        <f>SUM($P$5:P19)</f>
        <v>6677.2599999999993</v>
      </c>
      <c r="R19">
        <f t="shared" si="10"/>
        <v>14.921286200860894</v>
      </c>
      <c r="T19">
        <f t="shared" si="2"/>
        <v>2.1468926553672316E-2</v>
      </c>
      <c r="U19">
        <f t="shared" si="3"/>
        <v>0.16610169491525423</v>
      </c>
      <c r="W19">
        <f t="shared" si="4"/>
        <v>1.5336322869955158E-2</v>
      </c>
      <c r="X19">
        <f t="shared" si="5"/>
        <v>0.11865470852017937</v>
      </c>
    </row>
    <row r="20" spans="1:24" x14ac:dyDescent="0.3">
      <c r="A20" s="2" t="s">
        <v>17</v>
      </c>
      <c r="B20" s="6">
        <f>B19+($B$12+$B$13*7+$B$15*7)*$I$215</f>
        <v>41418000</v>
      </c>
      <c r="C20" s="2"/>
      <c r="F20" s="2">
        <v>15</v>
      </c>
      <c r="G20" s="1">
        <f t="shared" si="0"/>
        <v>10000</v>
      </c>
      <c r="H20" s="1">
        <f>SUM($G$5:G20)</f>
        <v>92500</v>
      </c>
      <c r="I20" s="1">
        <f t="shared" si="6"/>
        <v>10000</v>
      </c>
      <c r="J20" s="1">
        <f t="shared" si="7"/>
        <v>1000</v>
      </c>
      <c r="K20" s="1"/>
      <c r="L20" s="2">
        <v>15</v>
      </c>
      <c r="M20" s="1">
        <f t="shared" si="8"/>
        <v>18400</v>
      </c>
      <c r="N20">
        <f t="shared" si="9"/>
        <v>1.0149999999999983</v>
      </c>
      <c r="O20" s="1">
        <f>SUM($M$5:M20)</f>
        <v>150700</v>
      </c>
      <c r="P20">
        <f t="shared" si="1"/>
        <v>933.8</v>
      </c>
      <c r="Q20">
        <f>SUM($P$5:P20)</f>
        <v>7611.0599999999995</v>
      </c>
      <c r="R20">
        <f t="shared" si="10"/>
        <v>13.98477818746013</v>
      </c>
      <c r="T20">
        <f t="shared" si="2"/>
        <v>2.310106716886378E-2</v>
      </c>
      <c r="U20">
        <f t="shared" si="3"/>
        <v>0.18920276208411801</v>
      </c>
      <c r="W20">
        <f t="shared" si="4"/>
        <v>1.6502242152466366E-2</v>
      </c>
      <c r="X20">
        <f t="shared" si="5"/>
        <v>0.13515695067264574</v>
      </c>
    </row>
    <row r="21" spans="1:24" x14ac:dyDescent="0.3">
      <c r="A21" s="2" t="s">
        <v>18</v>
      </c>
      <c r="B21" s="6">
        <f>B20+($B$12+$B$13*7+$B$15*7)*$I$215</f>
        <v>54958500</v>
      </c>
      <c r="C21" s="2">
        <v>111</v>
      </c>
      <c r="F21" s="2">
        <v>16</v>
      </c>
      <c r="G21" s="1">
        <f t="shared" si="0"/>
        <v>11000</v>
      </c>
      <c r="H21" s="1">
        <f>SUM($G$5:G21)</f>
        <v>103500</v>
      </c>
      <c r="I21" s="1">
        <f t="shared" si="6"/>
        <v>11000</v>
      </c>
      <c r="J21" s="1">
        <f t="shared" si="7"/>
        <v>1000</v>
      </c>
      <c r="K21" s="1"/>
      <c r="L21" s="2">
        <v>16</v>
      </c>
      <c r="M21" s="1">
        <f t="shared" si="8"/>
        <v>19800</v>
      </c>
      <c r="N21">
        <f t="shared" si="9"/>
        <v>1.0159999999999982</v>
      </c>
      <c r="O21" s="1">
        <f>SUM($M$5:M21)</f>
        <v>170500</v>
      </c>
      <c r="P21">
        <f t="shared" si="1"/>
        <v>1005.84</v>
      </c>
      <c r="Q21">
        <f>SUM($P$5:P21)</f>
        <v>8616.9</v>
      </c>
      <c r="R21">
        <f t="shared" si="10"/>
        <v>13.215504804849788</v>
      </c>
      <c r="T21">
        <f t="shared" si="2"/>
        <v>2.4858757062146894E-2</v>
      </c>
      <c r="U21">
        <f t="shared" si="3"/>
        <v>0.21406151914626492</v>
      </c>
      <c r="W21">
        <f t="shared" si="4"/>
        <v>1.7757847533632288E-2</v>
      </c>
      <c r="X21">
        <f t="shared" si="5"/>
        <v>0.15291479820627801</v>
      </c>
    </row>
    <row r="22" spans="1:24" x14ac:dyDescent="0.3">
      <c r="A22" s="2" t="s">
        <v>19</v>
      </c>
      <c r="B22" s="6">
        <f>B21+($B$12+$B$13*7+$B$15*7)*$I$215</f>
        <v>68499000</v>
      </c>
      <c r="C22" s="2"/>
      <c r="F22" s="2">
        <v>17</v>
      </c>
      <c r="G22" s="1">
        <f t="shared" si="0"/>
        <v>12000</v>
      </c>
      <c r="H22" s="1">
        <f>SUM($G$5:G22)</f>
        <v>115500</v>
      </c>
      <c r="I22" s="1">
        <f t="shared" si="6"/>
        <v>12000</v>
      </c>
      <c r="J22" s="1">
        <f t="shared" si="7"/>
        <v>1000</v>
      </c>
      <c r="K22" s="1"/>
      <c r="L22" s="2">
        <v>17</v>
      </c>
      <c r="M22" s="1">
        <f t="shared" si="8"/>
        <v>21200</v>
      </c>
      <c r="N22">
        <f t="shared" si="9"/>
        <v>1.0169999999999981</v>
      </c>
      <c r="O22" s="1">
        <f>SUM($M$5:M22)</f>
        <v>191700</v>
      </c>
      <c r="P22">
        <f t="shared" si="1"/>
        <v>1078.02</v>
      </c>
      <c r="Q22">
        <f>SUM($P$5:P22)</f>
        <v>9694.92</v>
      </c>
      <c r="R22">
        <f t="shared" si="10"/>
        <v>12.510531629704424</v>
      </c>
      <c r="T22">
        <f t="shared" si="2"/>
        <v>2.6616446955430008E-2</v>
      </c>
      <c r="U22">
        <f t="shared" si="3"/>
        <v>0.24067796610169492</v>
      </c>
      <c r="W22">
        <f t="shared" si="4"/>
        <v>1.9013452914798206E-2</v>
      </c>
      <c r="X22">
        <f t="shared" si="5"/>
        <v>0.17192825112107624</v>
      </c>
    </row>
    <row r="23" spans="1:24" x14ac:dyDescent="0.3">
      <c r="A23" s="2" t="s">
        <v>20</v>
      </c>
      <c r="B23" s="6">
        <f>B22+($B$12+$B$13*7+$B$15*7)*$I$215</f>
        <v>82039500</v>
      </c>
      <c r="C23" s="2">
        <v>129</v>
      </c>
      <c r="F23" s="2">
        <v>18</v>
      </c>
      <c r="G23" s="1">
        <f t="shared" si="0"/>
        <v>13000</v>
      </c>
      <c r="H23" s="1">
        <f>SUM($G$5:G23)</f>
        <v>128500</v>
      </c>
      <c r="I23" s="1">
        <f t="shared" si="6"/>
        <v>13000</v>
      </c>
      <c r="J23" s="1">
        <f t="shared" si="7"/>
        <v>1000</v>
      </c>
      <c r="K23" s="1"/>
      <c r="L23" s="2">
        <v>18</v>
      </c>
      <c r="M23" s="1">
        <f t="shared" si="8"/>
        <v>22600</v>
      </c>
      <c r="N23">
        <f t="shared" si="9"/>
        <v>1.017999999999998</v>
      </c>
      <c r="O23" s="1">
        <f>SUM($M$5:M23)</f>
        <v>214300</v>
      </c>
      <c r="P23">
        <f t="shared" si="1"/>
        <v>1150.3399999999999</v>
      </c>
      <c r="Q23">
        <f>SUM($P$5:P23)</f>
        <v>10845.26</v>
      </c>
      <c r="R23">
        <f t="shared" si="10"/>
        <v>11.865389296662583</v>
      </c>
      <c r="T23">
        <f t="shared" si="2"/>
        <v>2.8374136848713118E-2</v>
      </c>
      <c r="U23">
        <f t="shared" si="3"/>
        <v>0.26905210295040805</v>
      </c>
      <c r="W23">
        <f t="shared" si="4"/>
        <v>2.0269058295964124E-2</v>
      </c>
      <c r="X23">
        <f t="shared" si="5"/>
        <v>0.19219730941704036</v>
      </c>
    </row>
    <row r="24" spans="1:24" x14ac:dyDescent="0.3">
      <c r="A24" s="2" t="s">
        <v>102</v>
      </c>
      <c r="B24" s="6">
        <f>B23+($B$12+$B$13*14+$B$15*14)*$I$215</f>
        <v>106731000</v>
      </c>
      <c r="C24" s="2"/>
      <c r="F24" s="2">
        <v>19</v>
      </c>
      <c r="G24" s="1">
        <f t="shared" si="0"/>
        <v>14000</v>
      </c>
      <c r="H24" s="1">
        <f>SUM($G$5:G24)</f>
        <v>142500</v>
      </c>
      <c r="I24" s="1">
        <f t="shared" si="6"/>
        <v>14000</v>
      </c>
      <c r="J24" s="1">
        <f>I24-I23</f>
        <v>1000</v>
      </c>
      <c r="K24" s="1"/>
      <c r="L24" s="2">
        <v>19</v>
      </c>
      <c r="M24" s="1">
        <f t="shared" si="8"/>
        <v>24100</v>
      </c>
      <c r="N24">
        <f t="shared" si="9"/>
        <v>1.0189999999999979</v>
      </c>
      <c r="O24" s="1">
        <f>SUM($M$5:M24)</f>
        <v>238400</v>
      </c>
      <c r="P24">
        <f t="shared" si="1"/>
        <v>1227.9000000000001</v>
      </c>
      <c r="Q24">
        <f>SUM($P$5:P24)</f>
        <v>12073.16</v>
      </c>
      <c r="R24">
        <f t="shared" si="10"/>
        <v>11.321996890807593</v>
      </c>
      <c r="T24">
        <f t="shared" si="2"/>
        <v>3.0257376020087885E-2</v>
      </c>
      <c r="U24">
        <f t="shared" si="3"/>
        <v>0.29930947897049592</v>
      </c>
      <c r="W24">
        <f t="shared" si="4"/>
        <v>2.1614349775784754E-2</v>
      </c>
      <c r="X24">
        <f t="shared" si="5"/>
        <v>0.2138116591928251</v>
      </c>
    </row>
    <row r="25" spans="1:24" x14ac:dyDescent="0.3">
      <c r="A25" s="2" t="s">
        <v>103</v>
      </c>
      <c r="B25" s="6">
        <f>B24+($B$12+$B$13*14+$B$15*14)*$I$215</f>
        <v>131422500</v>
      </c>
      <c r="F25" s="2">
        <v>20</v>
      </c>
      <c r="G25" s="1">
        <f t="shared" si="0"/>
        <v>15000</v>
      </c>
      <c r="H25" s="1">
        <f>SUM($G$5:G25)</f>
        <v>157500</v>
      </c>
      <c r="I25" s="1">
        <f t="shared" si="6"/>
        <v>15000</v>
      </c>
      <c r="J25" s="1">
        <f t="shared" ref="J25:J88" si="11">I25-I24</f>
        <v>1000</v>
      </c>
      <c r="K25" s="1"/>
      <c r="L25" s="2">
        <v>20</v>
      </c>
      <c r="M25" s="1">
        <f t="shared" si="8"/>
        <v>25700</v>
      </c>
      <c r="N25">
        <f t="shared" si="9"/>
        <v>1.0199999999999978</v>
      </c>
      <c r="O25" s="1">
        <f>SUM($M$5:M25)</f>
        <v>264100</v>
      </c>
      <c r="P25">
        <f t="shared" si="1"/>
        <v>1310.7</v>
      </c>
      <c r="Q25">
        <f>SUM($P$5:P25)</f>
        <v>13383.86</v>
      </c>
      <c r="R25">
        <f t="shared" si="10"/>
        <v>10.856312680358752</v>
      </c>
      <c r="T25">
        <f t="shared" si="2"/>
        <v>3.2266164469554298E-2</v>
      </c>
      <c r="U25">
        <f t="shared" si="3"/>
        <v>0.33157564344005019</v>
      </c>
      <c r="W25">
        <f t="shared" si="4"/>
        <v>2.3049327354260091E-2</v>
      </c>
      <c r="X25">
        <f t="shared" si="5"/>
        <v>0.23686098654708521</v>
      </c>
    </row>
    <row r="26" spans="1:24" x14ac:dyDescent="0.3">
      <c r="A26" s="2">
        <v>0</v>
      </c>
      <c r="B26">
        <v>20</v>
      </c>
      <c r="F26" s="2">
        <v>21</v>
      </c>
      <c r="G26" s="1">
        <f t="shared" si="0"/>
        <v>16000</v>
      </c>
      <c r="H26" s="1">
        <f>SUM($G$5:G26)</f>
        <v>173500</v>
      </c>
      <c r="I26" s="1">
        <f t="shared" si="6"/>
        <v>16000</v>
      </c>
      <c r="J26" s="1">
        <f t="shared" si="11"/>
        <v>1000</v>
      </c>
      <c r="K26" s="1"/>
      <c r="L26" s="2">
        <v>21</v>
      </c>
      <c r="M26" s="1">
        <f t="shared" si="8"/>
        <v>27300</v>
      </c>
      <c r="N26">
        <f t="shared" si="9"/>
        <v>1.0209999999999977</v>
      </c>
      <c r="O26" s="1">
        <f>SUM($M$5:M26)</f>
        <v>291400</v>
      </c>
      <c r="P26">
        <f t="shared" si="1"/>
        <v>1393.67</v>
      </c>
      <c r="Q26">
        <f>SUM($P$5:P26)</f>
        <v>14777.53</v>
      </c>
      <c r="R26">
        <f t="shared" si="10"/>
        <v>10.413064691352121</v>
      </c>
      <c r="T26">
        <f t="shared" si="2"/>
        <v>3.4274952919020718E-2</v>
      </c>
      <c r="U26">
        <f t="shared" si="3"/>
        <v>0.36585059635907091</v>
      </c>
      <c r="W26">
        <f t="shared" si="4"/>
        <v>2.4484304932735425E-2</v>
      </c>
      <c r="X26">
        <f t="shared" si="5"/>
        <v>0.26134529147982061</v>
      </c>
    </row>
    <row r="27" spans="1:24" x14ac:dyDescent="0.3">
      <c r="A27" s="2">
        <v>30</v>
      </c>
      <c r="B27">
        <v>15</v>
      </c>
      <c r="F27" s="2">
        <v>22</v>
      </c>
      <c r="G27" s="1">
        <f t="shared" si="0"/>
        <v>17000</v>
      </c>
      <c r="H27" s="1">
        <f>SUM($G$5:G27)</f>
        <v>190500</v>
      </c>
      <c r="I27" s="1">
        <f t="shared" si="6"/>
        <v>17000</v>
      </c>
      <c r="J27" s="1">
        <f t="shared" si="11"/>
        <v>1000</v>
      </c>
      <c r="K27" s="1"/>
      <c r="L27" s="2">
        <v>22</v>
      </c>
      <c r="M27" s="1">
        <f t="shared" si="8"/>
        <v>29000</v>
      </c>
      <c r="N27">
        <f t="shared" si="9"/>
        <v>1.0219999999999976</v>
      </c>
      <c r="O27" s="1">
        <f>SUM($M$5:M27)</f>
        <v>320400</v>
      </c>
      <c r="P27">
        <f t="shared" si="1"/>
        <v>1481.9</v>
      </c>
      <c r="Q27">
        <f>SUM($P$5:P27)</f>
        <v>16259.43</v>
      </c>
      <c r="R27">
        <f t="shared" si="10"/>
        <v>10.028062876542965</v>
      </c>
      <c r="T27">
        <f t="shared" si="2"/>
        <v>3.6409290646578781E-2</v>
      </c>
      <c r="U27">
        <f t="shared" si="3"/>
        <v>0.40225988700564974</v>
      </c>
      <c r="W27">
        <f t="shared" si="4"/>
        <v>2.6008968609865471E-2</v>
      </c>
      <c r="X27">
        <f t="shared" si="5"/>
        <v>0.28735426008968612</v>
      </c>
    </row>
    <row r="28" spans="1:24" x14ac:dyDescent="0.3">
      <c r="A28" s="2">
        <v>60</v>
      </c>
      <c r="B28">
        <v>15</v>
      </c>
      <c r="F28" s="2">
        <v>23</v>
      </c>
      <c r="G28" s="1">
        <f t="shared" si="0"/>
        <v>18000</v>
      </c>
      <c r="H28" s="1">
        <f>SUM($G$5:G28)</f>
        <v>208500</v>
      </c>
      <c r="I28" s="1">
        <f t="shared" si="6"/>
        <v>18000</v>
      </c>
      <c r="J28" s="1">
        <f t="shared" si="11"/>
        <v>1000</v>
      </c>
      <c r="K28" s="1"/>
      <c r="L28" s="2">
        <v>23</v>
      </c>
      <c r="M28" s="1">
        <f t="shared" si="8"/>
        <v>30700</v>
      </c>
      <c r="N28">
        <f t="shared" si="9"/>
        <v>1.0229999999999975</v>
      </c>
      <c r="O28" s="1">
        <f>SUM($M$5:M28)</f>
        <v>351100</v>
      </c>
      <c r="P28">
        <f t="shared" si="1"/>
        <v>1570.31</v>
      </c>
      <c r="Q28">
        <f>SUM($P$5:P28)</f>
        <v>17829.740000000002</v>
      </c>
      <c r="R28">
        <f t="shared" si="10"/>
        <v>9.6578416340548294</v>
      </c>
      <c r="T28">
        <f t="shared" si="2"/>
        <v>3.854362837413685E-2</v>
      </c>
      <c r="U28">
        <f t="shared" si="3"/>
        <v>0.44080351537978657</v>
      </c>
      <c r="W28">
        <f t="shared" si="4"/>
        <v>2.7533632286995516E-2</v>
      </c>
      <c r="X28">
        <f t="shared" si="5"/>
        <v>0.31488789237668163</v>
      </c>
    </row>
    <row r="29" spans="1:24" x14ac:dyDescent="0.3">
      <c r="A29" s="2">
        <v>90</v>
      </c>
      <c r="B29">
        <f>B28*2</f>
        <v>30</v>
      </c>
      <c r="F29" s="2">
        <v>24</v>
      </c>
      <c r="G29" s="1">
        <f t="shared" si="0"/>
        <v>19000</v>
      </c>
      <c r="H29" s="1">
        <f>SUM($G$5:G29)</f>
        <v>227500</v>
      </c>
      <c r="I29" s="1">
        <f t="shared" si="6"/>
        <v>19000</v>
      </c>
      <c r="J29" s="1">
        <f t="shared" si="11"/>
        <v>1000</v>
      </c>
      <c r="K29" s="1"/>
      <c r="L29" s="2">
        <v>24</v>
      </c>
      <c r="M29" s="1">
        <f t="shared" si="8"/>
        <v>32500</v>
      </c>
      <c r="N29">
        <f t="shared" si="9"/>
        <v>1.0239999999999974</v>
      </c>
      <c r="O29" s="1">
        <f>SUM($M$5:M29)</f>
        <v>383600</v>
      </c>
      <c r="P29">
        <f t="shared" si="1"/>
        <v>1664</v>
      </c>
      <c r="Q29">
        <f>SUM($P$5:P29)</f>
        <v>19493.740000000002</v>
      </c>
      <c r="R29">
        <f t="shared" si="10"/>
        <v>9.3327216212911672</v>
      </c>
      <c r="T29">
        <f t="shared" si="2"/>
        <v>4.0803515379786569E-2</v>
      </c>
      <c r="U29">
        <f t="shared" si="3"/>
        <v>0.48160703075957312</v>
      </c>
      <c r="W29">
        <f t="shared" si="4"/>
        <v>2.914798206278027E-2</v>
      </c>
      <c r="X29">
        <f t="shared" si="5"/>
        <v>0.34403587443946188</v>
      </c>
    </row>
    <row r="30" spans="1:24" x14ac:dyDescent="0.3">
      <c r="A30" s="2">
        <v>120</v>
      </c>
      <c r="B30">
        <f t="shared" ref="B30:B31" si="12">B29*2</f>
        <v>60</v>
      </c>
      <c r="F30" s="2">
        <v>25</v>
      </c>
      <c r="G30" s="1">
        <f t="shared" si="0"/>
        <v>20000</v>
      </c>
      <c r="H30" s="1">
        <f>SUM($G$5:G30)</f>
        <v>247500</v>
      </c>
      <c r="I30" s="1">
        <f t="shared" si="6"/>
        <v>20000</v>
      </c>
      <c r="J30" s="1">
        <f t="shared" si="11"/>
        <v>1000</v>
      </c>
      <c r="K30" s="1"/>
      <c r="L30" s="2">
        <v>25</v>
      </c>
      <c r="M30" s="1">
        <f t="shared" si="8"/>
        <v>34400</v>
      </c>
      <c r="N30">
        <f t="shared" si="9"/>
        <v>1.0249999999999972</v>
      </c>
      <c r="O30" s="1">
        <f>SUM($M$5:M30)</f>
        <v>418000</v>
      </c>
      <c r="P30">
        <f t="shared" si="1"/>
        <v>1763</v>
      </c>
      <c r="Q30">
        <f>SUM($P$5:P30)</f>
        <v>21256.74</v>
      </c>
      <c r="R30">
        <f t="shared" si="10"/>
        <v>9.0439289741219486</v>
      </c>
      <c r="T30">
        <f t="shared" si="2"/>
        <v>4.3188951663527937E-2</v>
      </c>
      <c r="U30">
        <f t="shared" si="3"/>
        <v>0.5247959824231011</v>
      </c>
      <c r="W30">
        <f t="shared" si="4"/>
        <v>3.0852017937219731E-2</v>
      </c>
      <c r="X30">
        <f t="shared" si="5"/>
        <v>0.37488789237668163</v>
      </c>
    </row>
    <row r="31" spans="1:24" x14ac:dyDescent="0.3">
      <c r="A31" s="2">
        <v>150</v>
      </c>
      <c r="B31">
        <f t="shared" si="12"/>
        <v>120</v>
      </c>
      <c r="F31" s="2">
        <v>26</v>
      </c>
      <c r="G31" s="1">
        <f t="shared" si="0"/>
        <v>21000</v>
      </c>
      <c r="H31" s="1">
        <f>SUM($G$5:G31)</f>
        <v>268500</v>
      </c>
      <c r="I31" s="1">
        <f t="shared" si="6"/>
        <v>21000</v>
      </c>
      <c r="J31" s="1">
        <f t="shared" si="11"/>
        <v>1000</v>
      </c>
      <c r="K31" s="1"/>
      <c r="L31" s="2">
        <v>26</v>
      </c>
      <c r="M31" s="1">
        <f t="shared" si="8"/>
        <v>36400</v>
      </c>
      <c r="N31">
        <f t="shared" si="9"/>
        <v>1.0259999999999971</v>
      </c>
      <c r="O31" s="1">
        <f>SUM($M$5:M31)</f>
        <v>454400</v>
      </c>
      <c r="P31">
        <f t="shared" si="1"/>
        <v>1867.32</v>
      </c>
      <c r="Q31">
        <f>SUM($P$5:P31)</f>
        <v>23124.06</v>
      </c>
      <c r="R31">
        <f t="shared" si="10"/>
        <v>8.7846019662469388</v>
      </c>
      <c r="T31">
        <f t="shared" si="2"/>
        <v>4.5699937225360955E-2</v>
      </c>
      <c r="U31">
        <f t="shared" si="3"/>
        <v>0.57049591964846202</v>
      </c>
      <c r="W31">
        <f t="shared" si="4"/>
        <v>3.2645739910313901E-2</v>
      </c>
      <c r="X31">
        <f t="shared" si="5"/>
        <v>0.40753363228699552</v>
      </c>
    </row>
    <row r="32" spans="1:24" x14ac:dyDescent="0.3">
      <c r="F32" s="2">
        <v>27</v>
      </c>
      <c r="G32" s="1">
        <f t="shared" si="0"/>
        <v>22000</v>
      </c>
      <c r="H32" s="1">
        <f>SUM($G$5:G32)</f>
        <v>290500</v>
      </c>
      <c r="I32" s="1">
        <f t="shared" si="6"/>
        <v>22000</v>
      </c>
      <c r="J32" s="1">
        <f t="shared" si="11"/>
        <v>1000</v>
      </c>
      <c r="K32" s="1"/>
      <c r="L32" s="2">
        <v>27</v>
      </c>
      <c r="M32" s="1">
        <f t="shared" si="8"/>
        <v>38500</v>
      </c>
      <c r="N32">
        <f t="shared" si="9"/>
        <v>1.026999999999997</v>
      </c>
      <c r="O32" s="1">
        <f>SUM($M$5:M32)</f>
        <v>492900</v>
      </c>
      <c r="P32">
        <f t="shared" si="1"/>
        <v>1976.98</v>
      </c>
      <c r="Q32">
        <f>SUM($P$5:P32)</f>
        <v>25101.040000000001</v>
      </c>
      <c r="R32">
        <f t="shared" si="10"/>
        <v>8.5494502263010883</v>
      </c>
      <c r="T32">
        <f t="shared" si="2"/>
        <v>4.8336472065285623E-2</v>
      </c>
      <c r="U32">
        <f t="shared" si="3"/>
        <v>0.6188323917137476</v>
      </c>
      <c r="W32">
        <f t="shared" si="4"/>
        <v>3.4529147982062781E-2</v>
      </c>
      <c r="X32">
        <f t="shared" si="5"/>
        <v>0.44206278026905832</v>
      </c>
    </row>
    <row r="33" spans="6:24" x14ac:dyDescent="0.3">
      <c r="F33" s="2">
        <v>28</v>
      </c>
      <c r="G33" s="1">
        <f t="shared" si="0"/>
        <v>23000</v>
      </c>
      <c r="H33" s="1">
        <f>SUM($G$5:G33)</f>
        <v>313500</v>
      </c>
      <c r="I33" s="1">
        <f t="shared" si="6"/>
        <v>23000</v>
      </c>
      <c r="J33" s="1">
        <f t="shared" si="11"/>
        <v>1000</v>
      </c>
      <c r="K33" s="1"/>
      <c r="L33" s="2">
        <v>28</v>
      </c>
      <c r="M33" s="1">
        <f t="shared" si="8"/>
        <v>40700</v>
      </c>
      <c r="N33">
        <f t="shared" si="9"/>
        <v>1.0279999999999969</v>
      </c>
      <c r="O33" s="1">
        <f>SUM($M$5:M33)</f>
        <v>533600</v>
      </c>
      <c r="P33">
        <f t="shared" si="1"/>
        <v>2091.98</v>
      </c>
      <c r="Q33">
        <f>SUM($P$5:P33)</f>
        <v>27193.02</v>
      </c>
      <c r="R33">
        <f t="shared" si="10"/>
        <v>8.334236350366357</v>
      </c>
      <c r="T33">
        <f t="shared" si="2"/>
        <v>5.1098556183301946E-2</v>
      </c>
      <c r="U33">
        <f t="shared" si="3"/>
        <v>0.66993094789704954</v>
      </c>
      <c r="W33">
        <f t="shared" si="4"/>
        <v>3.650224215246637E-2</v>
      </c>
      <c r="X33">
        <f t="shared" si="5"/>
        <v>0.47856502242152466</v>
      </c>
    </row>
    <row r="34" spans="6:24" x14ac:dyDescent="0.3">
      <c r="F34" s="2">
        <v>29</v>
      </c>
      <c r="G34" s="1">
        <f t="shared" si="0"/>
        <v>24000</v>
      </c>
      <c r="H34" s="1">
        <f>SUM($G$5:G34)</f>
        <v>337500</v>
      </c>
      <c r="I34" s="1">
        <f t="shared" si="6"/>
        <v>24000</v>
      </c>
      <c r="J34" s="1">
        <f t="shared" si="11"/>
        <v>1000</v>
      </c>
      <c r="K34" s="1"/>
      <c r="L34" s="2">
        <v>29</v>
      </c>
      <c r="M34" s="1">
        <f t="shared" si="8"/>
        <v>43000</v>
      </c>
      <c r="N34">
        <f t="shared" si="9"/>
        <v>1.0289999999999968</v>
      </c>
      <c r="O34" s="1">
        <f>SUM($M$5:M34)</f>
        <v>576600</v>
      </c>
      <c r="P34">
        <f t="shared" si="1"/>
        <v>2212.3500000000004</v>
      </c>
      <c r="Q34">
        <f>SUM($P$5:P34)</f>
        <v>29405.370000000003</v>
      </c>
      <c r="R34">
        <f t="shared" si="10"/>
        <v>8.1357274771246537</v>
      </c>
      <c r="T34">
        <f t="shared" si="2"/>
        <v>5.398618957940992E-2</v>
      </c>
      <c r="U34">
        <f t="shared" si="3"/>
        <v>0.72391713747645947</v>
      </c>
      <c r="W34">
        <f t="shared" si="4"/>
        <v>3.8565022421524667E-2</v>
      </c>
      <c r="X34">
        <f t="shared" si="5"/>
        <v>0.51713004484304936</v>
      </c>
    </row>
    <row r="35" spans="6:24" x14ac:dyDescent="0.3">
      <c r="F35" s="2">
        <v>30</v>
      </c>
      <c r="G35" s="1">
        <f t="shared" si="0"/>
        <v>25500</v>
      </c>
      <c r="H35" s="1">
        <f>SUM($G$5:G35)</f>
        <v>363000</v>
      </c>
      <c r="I35" s="1">
        <f t="shared" si="6"/>
        <v>25500</v>
      </c>
      <c r="J35" s="1">
        <f t="shared" si="11"/>
        <v>1500</v>
      </c>
      <c r="K35" s="1"/>
      <c r="L35" s="2">
        <v>30</v>
      </c>
      <c r="M35" s="1">
        <f t="shared" si="8"/>
        <v>45400</v>
      </c>
      <c r="N35">
        <f t="shared" si="9"/>
        <v>1.0299999999999967</v>
      </c>
      <c r="O35" s="1">
        <f>SUM($M$5:M35)</f>
        <v>622000</v>
      </c>
      <c r="P35">
        <f t="shared" si="1"/>
        <v>2338.1000000000004</v>
      </c>
      <c r="Q35">
        <f>SUM($P$5:P35)</f>
        <v>31743.47</v>
      </c>
      <c r="R35">
        <f t="shared" si="10"/>
        <v>7.9512687648548495</v>
      </c>
      <c r="T35">
        <f t="shared" si="2"/>
        <v>5.6999372253609543E-2</v>
      </c>
      <c r="U35">
        <f t="shared" si="3"/>
        <v>0.7809165097300691</v>
      </c>
      <c r="W35">
        <f t="shared" si="4"/>
        <v>4.0717488789237671E-2</v>
      </c>
      <c r="X35">
        <f t="shared" si="5"/>
        <v>0.55784753363228701</v>
      </c>
    </row>
    <row r="36" spans="6:24" x14ac:dyDescent="0.3">
      <c r="F36" s="2">
        <v>31</v>
      </c>
      <c r="G36" s="1">
        <f t="shared" si="0"/>
        <v>27000</v>
      </c>
      <c r="H36" s="1">
        <f>SUM($G$5:G36)</f>
        <v>390000</v>
      </c>
      <c r="I36" s="1">
        <f t="shared" si="6"/>
        <v>27000</v>
      </c>
      <c r="J36" s="1">
        <f t="shared" si="11"/>
        <v>1500</v>
      </c>
      <c r="K36" s="1"/>
      <c r="L36" s="2">
        <v>31</v>
      </c>
      <c r="M36" s="1">
        <f t="shared" si="8"/>
        <v>47900</v>
      </c>
      <c r="N36">
        <f t="shared" si="9"/>
        <v>1.0309999999999966</v>
      </c>
      <c r="O36" s="1">
        <f>SUM($M$5:M36)</f>
        <v>669900</v>
      </c>
      <c r="P36">
        <f t="shared" si="1"/>
        <v>3292.3300000000004</v>
      </c>
      <c r="Q36">
        <f>SUM($P$5:P36)</f>
        <v>35035.800000000003</v>
      </c>
      <c r="R36">
        <f t="shared" si="10"/>
        <v>10.371676442430527</v>
      </c>
      <c r="T36">
        <f t="shared" si="2"/>
        <v>6.0138104205900815E-2</v>
      </c>
      <c r="U36">
        <f t="shared" si="3"/>
        <v>0.84105461393596992</v>
      </c>
      <c r="W36">
        <f t="shared" si="4"/>
        <v>4.2959641255605384E-2</v>
      </c>
      <c r="X36">
        <f t="shared" si="5"/>
        <v>0.60080717488789237</v>
      </c>
    </row>
    <row r="37" spans="6:24" x14ac:dyDescent="0.3">
      <c r="F37" s="2">
        <v>32</v>
      </c>
      <c r="G37" s="1">
        <f t="shared" si="0"/>
        <v>28500</v>
      </c>
      <c r="H37" s="1">
        <f>SUM($G$5:G37)</f>
        <v>418500</v>
      </c>
      <c r="I37" s="1">
        <f t="shared" si="6"/>
        <v>28500</v>
      </c>
      <c r="J37" s="1">
        <f t="shared" si="11"/>
        <v>1500</v>
      </c>
      <c r="K37" s="1"/>
      <c r="L37" s="2">
        <v>32</v>
      </c>
      <c r="M37" s="1">
        <f t="shared" si="8"/>
        <v>50500</v>
      </c>
      <c r="N37">
        <f t="shared" si="9"/>
        <v>1.0319999999999965</v>
      </c>
      <c r="O37" s="1">
        <f>SUM($M$5:M37)</f>
        <v>720400</v>
      </c>
      <c r="P37">
        <f t="shared" si="1"/>
        <v>3474.4</v>
      </c>
      <c r="Q37">
        <f>SUM($P$5:P37)</f>
        <v>38510.200000000004</v>
      </c>
      <c r="R37">
        <f t="shared" si="10"/>
        <v>9.9167137613526766</v>
      </c>
      <c r="T37">
        <f t="shared" si="2"/>
        <v>6.3402385436283737E-2</v>
      </c>
      <c r="U37">
        <f t="shared" si="3"/>
        <v>0.90445699937225366</v>
      </c>
      <c r="W37">
        <f t="shared" si="4"/>
        <v>4.5291479820627804E-2</v>
      </c>
      <c r="X37">
        <f t="shared" si="5"/>
        <v>0.64609865470852013</v>
      </c>
    </row>
    <row r="38" spans="6:24" x14ac:dyDescent="0.3">
      <c r="F38" s="2">
        <v>33</v>
      </c>
      <c r="G38" s="1">
        <f t="shared" si="0"/>
        <v>30000</v>
      </c>
      <c r="H38" s="1">
        <f>SUM($G$5:G38)</f>
        <v>448500</v>
      </c>
      <c r="I38" s="1">
        <f t="shared" si="6"/>
        <v>30000</v>
      </c>
      <c r="J38" s="1">
        <f t="shared" si="11"/>
        <v>1500</v>
      </c>
      <c r="K38" s="1"/>
      <c r="L38" s="2">
        <v>33</v>
      </c>
      <c r="M38" s="1">
        <f t="shared" si="8"/>
        <v>53200</v>
      </c>
      <c r="N38">
        <f t="shared" si="9"/>
        <v>1.0329999999999964</v>
      </c>
      <c r="O38" s="1">
        <f>SUM($M$5:M38)</f>
        <v>773600</v>
      </c>
      <c r="P38">
        <f t="shared" si="1"/>
        <v>3663.71</v>
      </c>
      <c r="Q38">
        <f>SUM($P$5:P38)</f>
        <v>42173.91</v>
      </c>
      <c r="R38">
        <f t="shared" si="10"/>
        <v>9.5136093814106353</v>
      </c>
      <c r="T38">
        <f t="shared" si="2"/>
        <v>6.6792215944758315E-2</v>
      </c>
      <c r="U38">
        <f t="shared" si="3"/>
        <v>0.97124921531701192</v>
      </c>
      <c r="W38">
        <f t="shared" si="4"/>
        <v>4.7713004484304933E-2</v>
      </c>
      <c r="X38">
        <f t="shared" si="5"/>
        <v>0.69381165919282506</v>
      </c>
    </row>
    <row r="39" spans="6:24" x14ac:dyDescent="0.3">
      <c r="F39" s="2">
        <v>34</v>
      </c>
      <c r="G39" s="1">
        <f t="shared" si="0"/>
        <v>31500</v>
      </c>
      <c r="H39" s="1">
        <f>SUM($G$5:G39)</f>
        <v>480000</v>
      </c>
      <c r="I39" s="1">
        <f t="shared" si="6"/>
        <v>31500</v>
      </c>
      <c r="J39" s="1">
        <f t="shared" si="11"/>
        <v>1500</v>
      </c>
      <c r="K39" s="1"/>
      <c r="L39" s="2">
        <v>34</v>
      </c>
      <c r="M39" s="1">
        <f t="shared" si="8"/>
        <v>56100</v>
      </c>
      <c r="N39">
        <f t="shared" si="9"/>
        <v>1.0339999999999963</v>
      </c>
      <c r="O39" s="1">
        <f>SUM($M$5:M39)</f>
        <v>829700</v>
      </c>
      <c r="P39">
        <f t="shared" si="1"/>
        <v>3867.1600000000003</v>
      </c>
      <c r="Q39">
        <f>SUM($P$5:P39)</f>
        <v>46041.070000000007</v>
      </c>
      <c r="R39">
        <f t="shared" si="10"/>
        <v>9.1695553008957518</v>
      </c>
      <c r="T39">
        <f t="shared" si="2"/>
        <v>7.0433145009416193E-2</v>
      </c>
      <c r="U39">
        <f t="shared" si="3"/>
        <v>1.041682360326428</v>
      </c>
      <c r="W39">
        <f t="shared" si="4"/>
        <v>5.0313901345291477E-2</v>
      </c>
      <c r="X39">
        <f t="shared" si="5"/>
        <v>0.74412556053811663</v>
      </c>
    </row>
    <row r="40" spans="6:24" x14ac:dyDescent="0.3">
      <c r="F40" s="2">
        <v>35</v>
      </c>
      <c r="G40" s="1">
        <f t="shared" si="0"/>
        <v>33000</v>
      </c>
      <c r="H40" s="1">
        <f>SUM($G$5:G40)</f>
        <v>513000</v>
      </c>
      <c r="I40" s="1">
        <f t="shared" si="6"/>
        <v>33000</v>
      </c>
      <c r="J40" s="1">
        <f t="shared" si="11"/>
        <v>1500</v>
      </c>
      <c r="K40" s="1"/>
      <c r="L40" s="2">
        <v>35</v>
      </c>
      <c r="M40" s="1">
        <f t="shared" si="8"/>
        <v>59100</v>
      </c>
      <c r="N40">
        <f t="shared" si="9"/>
        <v>1.0349999999999961</v>
      </c>
      <c r="O40" s="1">
        <f>SUM($M$5:M40)</f>
        <v>888800</v>
      </c>
      <c r="P40">
        <f t="shared" si="1"/>
        <v>4077.9</v>
      </c>
      <c r="Q40">
        <f>SUM($P$5:P40)</f>
        <v>50118.970000000008</v>
      </c>
      <c r="R40">
        <f t="shared" si="10"/>
        <v>8.8570921570675925</v>
      </c>
      <c r="T40">
        <f t="shared" si="2"/>
        <v>7.4199623352165719E-2</v>
      </c>
      <c r="U40">
        <f t="shared" si="3"/>
        <v>1.1158819836785938</v>
      </c>
      <c r="W40">
        <f t="shared" si="4"/>
        <v>5.3004484304932736E-2</v>
      </c>
      <c r="X40">
        <f t="shared" si="5"/>
        <v>0.79713004484304928</v>
      </c>
    </row>
    <row r="41" spans="6:24" x14ac:dyDescent="0.3">
      <c r="F41" s="2">
        <v>36</v>
      </c>
      <c r="G41" s="1">
        <f t="shared" si="0"/>
        <v>34500</v>
      </c>
      <c r="H41" s="1">
        <f>SUM($G$5:G41)</f>
        <v>547500</v>
      </c>
      <c r="I41" s="1">
        <f t="shared" si="6"/>
        <v>34500</v>
      </c>
      <c r="J41" s="1">
        <f t="shared" si="11"/>
        <v>1500</v>
      </c>
      <c r="K41" s="1"/>
      <c r="L41" s="2">
        <v>36</v>
      </c>
      <c r="M41" s="1">
        <f t="shared" si="8"/>
        <v>62300</v>
      </c>
      <c r="N41">
        <f t="shared" si="9"/>
        <v>1.035999999999996</v>
      </c>
      <c r="O41" s="1">
        <f>SUM($M$5:M41)</f>
        <v>951100</v>
      </c>
      <c r="P41">
        <f t="shared" si="1"/>
        <v>4302.8600000000006</v>
      </c>
      <c r="Q41">
        <f>SUM($P$5:P41)</f>
        <v>54421.830000000009</v>
      </c>
      <c r="R41">
        <f t="shared" si="10"/>
        <v>8.5852921558443835</v>
      </c>
      <c r="T41">
        <f t="shared" si="2"/>
        <v>7.8217200251098559E-2</v>
      </c>
      <c r="U41">
        <f t="shared" si="3"/>
        <v>1.1940991839296924</v>
      </c>
      <c r="W41">
        <f t="shared" si="4"/>
        <v>5.5874439461883411E-2</v>
      </c>
      <c r="X41">
        <f t="shared" si="5"/>
        <v>0.8530044843049327</v>
      </c>
    </row>
    <row r="42" spans="6:24" x14ac:dyDescent="0.3">
      <c r="F42" s="2">
        <v>37</v>
      </c>
      <c r="G42" s="1">
        <f t="shared" si="0"/>
        <v>36000</v>
      </c>
      <c r="H42" s="1">
        <f>SUM($G$5:G42)</f>
        <v>583500</v>
      </c>
      <c r="I42" s="1">
        <f t="shared" si="6"/>
        <v>36000</v>
      </c>
      <c r="J42" s="1">
        <f t="shared" si="11"/>
        <v>1500</v>
      </c>
      <c r="K42" s="1"/>
      <c r="L42" s="2">
        <v>37</v>
      </c>
      <c r="M42" s="1">
        <f t="shared" si="8"/>
        <v>65700</v>
      </c>
      <c r="N42">
        <f t="shared" si="9"/>
        <v>1.0369999999999959</v>
      </c>
      <c r="O42" s="1">
        <f>SUM($M$5:M42)</f>
        <v>1016800</v>
      </c>
      <c r="P42">
        <f t="shared" si="1"/>
        <v>4542.0600000000004</v>
      </c>
      <c r="Q42">
        <f>SUM($P$5:P42)</f>
        <v>58963.890000000007</v>
      </c>
      <c r="R42">
        <f t="shared" si="10"/>
        <v>8.3460258502883811</v>
      </c>
      <c r="T42">
        <f t="shared" si="2"/>
        <v>8.2485875706214684E-2</v>
      </c>
      <c r="U42">
        <f t="shared" si="3"/>
        <v>1.2765850596359072</v>
      </c>
      <c r="W42">
        <f t="shared" si="4"/>
        <v>5.8923766816143495E-2</v>
      </c>
      <c r="X42">
        <f t="shared" si="5"/>
        <v>0.91192825112107623</v>
      </c>
    </row>
    <row r="43" spans="6:24" x14ac:dyDescent="0.3">
      <c r="F43" s="2">
        <v>38</v>
      </c>
      <c r="G43" s="1">
        <f t="shared" si="0"/>
        <v>37500</v>
      </c>
      <c r="H43" s="1">
        <f>SUM($G$5:G43)</f>
        <v>621000</v>
      </c>
      <c r="I43" s="1">
        <f t="shared" si="6"/>
        <v>37500</v>
      </c>
      <c r="J43" s="1">
        <f t="shared" si="11"/>
        <v>1500</v>
      </c>
      <c r="K43" s="1"/>
      <c r="L43" s="2">
        <v>38</v>
      </c>
      <c r="M43" s="1">
        <f t="shared" si="8"/>
        <v>69300</v>
      </c>
      <c r="N43">
        <f t="shared" si="9"/>
        <v>1.0379999999999958</v>
      </c>
      <c r="O43" s="1">
        <f>SUM($M$5:M43)</f>
        <v>1086100</v>
      </c>
      <c r="P43">
        <f t="shared" si="1"/>
        <v>4795.5600000000004</v>
      </c>
      <c r="Q43">
        <f>SUM($P$5:P43)</f>
        <v>63759.450000000004</v>
      </c>
      <c r="R43">
        <f t="shared" si="10"/>
        <v>8.1330454961502667</v>
      </c>
      <c r="T43">
        <f t="shared" si="2"/>
        <v>8.7005649717514122E-2</v>
      </c>
      <c r="U43">
        <f t="shared" si="3"/>
        <v>1.3635907093534212</v>
      </c>
      <c r="W43">
        <f t="shared" si="4"/>
        <v>6.2152466367713002E-2</v>
      </c>
      <c r="X43">
        <f t="shared" si="5"/>
        <v>0.97408071748878922</v>
      </c>
    </row>
    <row r="44" spans="6:24" x14ac:dyDescent="0.3">
      <c r="F44" s="2">
        <v>39</v>
      </c>
      <c r="G44" s="1">
        <f t="shared" si="0"/>
        <v>39000</v>
      </c>
      <c r="H44" s="1">
        <f>SUM($G$5:G44)</f>
        <v>660000</v>
      </c>
      <c r="I44" s="1">
        <f t="shared" si="6"/>
        <v>39000</v>
      </c>
      <c r="J44" s="1">
        <f t="shared" si="11"/>
        <v>1500</v>
      </c>
      <c r="K44" s="1"/>
      <c r="L44" s="2">
        <v>39</v>
      </c>
      <c r="M44" s="1">
        <f t="shared" si="8"/>
        <v>73100</v>
      </c>
      <c r="N44">
        <f t="shared" si="9"/>
        <v>1.0389999999999957</v>
      </c>
      <c r="O44" s="1">
        <f>SUM($M$5:M44)</f>
        <v>1159200</v>
      </c>
      <c r="P44">
        <f t="shared" si="1"/>
        <v>5063.4000000000005</v>
      </c>
      <c r="Q44">
        <f>SUM($P$5:P44)</f>
        <v>68822.850000000006</v>
      </c>
      <c r="R44">
        <f t="shared" si="10"/>
        <v>7.9414110378932081</v>
      </c>
      <c r="T44">
        <f t="shared" si="2"/>
        <v>9.1776522284996859E-2</v>
      </c>
      <c r="U44">
        <f t="shared" si="3"/>
        <v>1.4553672316384181</v>
      </c>
      <c r="W44">
        <f t="shared" si="4"/>
        <v>6.5560538116591932E-2</v>
      </c>
      <c r="X44">
        <f t="shared" si="5"/>
        <v>1.0396412556053811</v>
      </c>
    </row>
    <row r="45" spans="6:24" x14ac:dyDescent="0.3">
      <c r="F45" s="2">
        <v>40</v>
      </c>
      <c r="G45" s="1">
        <f t="shared" si="0"/>
        <v>40500</v>
      </c>
      <c r="H45" s="1">
        <f>SUM($G$5:G45)</f>
        <v>700500</v>
      </c>
      <c r="I45" s="1">
        <f t="shared" si="6"/>
        <v>40500</v>
      </c>
      <c r="J45" s="1">
        <f t="shared" si="11"/>
        <v>1500</v>
      </c>
      <c r="K45" s="1"/>
      <c r="L45" s="2">
        <v>40</v>
      </c>
      <c r="M45" s="1">
        <f t="shared" si="8"/>
        <v>77100</v>
      </c>
      <c r="N45">
        <f t="shared" si="9"/>
        <v>1.0399999999999956</v>
      </c>
      <c r="O45" s="1">
        <f>SUM($M$5:M45)</f>
        <v>1236300</v>
      </c>
      <c r="P45">
        <f t="shared" si="1"/>
        <v>5345.6</v>
      </c>
      <c r="Q45">
        <f>SUM($P$5:P45)</f>
        <v>74168.450000000012</v>
      </c>
      <c r="R45">
        <f t="shared" si="10"/>
        <v>7.7671877871956845</v>
      </c>
      <c r="T45">
        <f t="shared" si="2"/>
        <v>9.6798493408662895E-2</v>
      </c>
      <c r="U45">
        <f t="shared" si="3"/>
        <v>1.5521657250470811</v>
      </c>
      <c r="W45">
        <f t="shared" si="4"/>
        <v>6.9147982062780264E-2</v>
      </c>
      <c r="X45">
        <f t="shared" si="5"/>
        <v>1.1087892376681614</v>
      </c>
    </row>
    <row r="46" spans="6:24" x14ac:dyDescent="0.3">
      <c r="F46" s="2">
        <v>41</v>
      </c>
      <c r="G46" s="1">
        <f t="shared" si="0"/>
        <v>42000</v>
      </c>
      <c r="H46" s="1">
        <f>SUM($G$5:G46)</f>
        <v>742500</v>
      </c>
      <c r="I46" s="1">
        <f t="shared" si="6"/>
        <v>42000</v>
      </c>
      <c r="J46" s="1">
        <f t="shared" si="11"/>
        <v>1500</v>
      </c>
      <c r="K46" s="1"/>
      <c r="L46" s="2">
        <v>41</v>
      </c>
      <c r="M46" s="1">
        <f t="shared" si="8"/>
        <v>81400</v>
      </c>
      <c r="N46">
        <f t="shared" si="9"/>
        <v>1.0409999999999955</v>
      </c>
      <c r="O46" s="1">
        <f>SUM($M$5:M46)</f>
        <v>1317700</v>
      </c>
      <c r="P46">
        <f t="shared" si="1"/>
        <v>5649.16</v>
      </c>
      <c r="Q46">
        <f>SUM($P$5:P46)</f>
        <v>79817.610000000015</v>
      </c>
      <c r="R46">
        <f t="shared" si="10"/>
        <v>7.6166618016151109</v>
      </c>
      <c r="T46">
        <f t="shared" si="2"/>
        <v>0.10219711236660389</v>
      </c>
      <c r="U46">
        <f t="shared" si="3"/>
        <v>1.654362837413685</v>
      </c>
      <c r="W46">
        <f t="shared" si="4"/>
        <v>7.300448430493274E-2</v>
      </c>
      <c r="X46">
        <f t="shared" si="5"/>
        <v>1.1817937219730941</v>
      </c>
    </row>
    <row r="47" spans="6:24" x14ac:dyDescent="0.3">
      <c r="F47" s="2">
        <v>42</v>
      </c>
      <c r="G47" s="1">
        <f t="shared" si="0"/>
        <v>43500</v>
      </c>
      <c r="H47" s="1">
        <f>SUM($G$5:G47)</f>
        <v>786000</v>
      </c>
      <c r="I47" s="1">
        <f t="shared" si="6"/>
        <v>43500</v>
      </c>
      <c r="J47" s="1">
        <f t="shared" si="11"/>
        <v>1500</v>
      </c>
      <c r="K47" s="1"/>
      <c r="L47" s="2">
        <v>42</v>
      </c>
      <c r="M47" s="1">
        <f t="shared" si="8"/>
        <v>85900</v>
      </c>
      <c r="N47">
        <f t="shared" si="9"/>
        <v>1.0419999999999954</v>
      </c>
      <c r="O47" s="1">
        <f>SUM($M$5:M47)</f>
        <v>1403600</v>
      </c>
      <c r="P47">
        <f t="shared" si="1"/>
        <v>5967.1900000000005</v>
      </c>
      <c r="Q47">
        <f>SUM($P$5:P47)</f>
        <v>85784.800000000017</v>
      </c>
      <c r="R47">
        <f t="shared" si="10"/>
        <v>7.4760319182696664</v>
      </c>
      <c r="T47">
        <f t="shared" si="2"/>
        <v>0.10784682988072819</v>
      </c>
      <c r="U47">
        <f t="shared" si="3"/>
        <v>1.762209667294413</v>
      </c>
      <c r="W47">
        <f t="shared" si="4"/>
        <v>7.7040358744394619E-2</v>
      </c>
      <c r="X47">
        <f t="shared" si="5"/>
        <v>1.2588340807174887</v>
      </c>
    </row>
    <row r="48" spans="6:24" x14ac:dyDescent="0.3">
      <c r="F48" s="2">
        <v>43</v>
      </c>
      <c r="G48" s="1">
        <f t="shared" si="0"/>
        <v>45000</v>
      </c>
      <c r="H48" s="1">
        <f>SUM($G$5:G48)</f>
        <v>831000</v>
      </c>
      <c r="I48" s="1">
        <f t="shared" si="6"/>
        <v>45000</v>
      </c>
      <c r="J48" s="1">
        <f t="shared" si="11"/>
        <v>1500</v>
      </c>
      <c r="K48" s="1"/>
      <c r="L48" s="2">
        <v>43</v>
      </c>
      <c r="M48" s="1">
        <f t="shared" si="8"/>
        <v>90700</v>
      </c>
      <c r="N48">
        <f t="shared" si="9"/>
        <v>1.0429999999999953</v>
      </c>
      <c r="O48" s="1">
        <f>SUM($M$5:M48)</f>
        <v>1494300</v>
      </c>
      <c r="P48">
        <f t="shared" si="1"/>
        <v>6306.68</v>
      </c>
      <c r="Q48">
        <f>SUM($P$5:P48)</f>
        <v>92091.48000000001</v>
      </c>
      <c r="R48">
        <f t="shared" si="10"/>
        <v>7.351745297535218</v>
      </c>
      <c r="T48">
        <f t="shared" si="2"/>
        <v>0.11387319522912744</v>
      </c>
      <c r="U48">
        <f t="shared" si="3"/>
        <v>1.8760828625235404</v>
      </c>
      <c r="W48">
        <f t="shared" si="4"/>
        <v>8.1345291479820628E-2</v>
      </c>
      <c r="X48">
        <f t="shared" si="5"/>
        <v>1.3401793721973094</v>
      </c>
    </row>
    <row r="49" spans="6:24" x14ac:dyDescent="0.3">
      <c r="F49" s="2">
        <v>44</v>
      </c>
      <c r="G49" s="1">
        <f t="shared" si="0"/>
        <v>46500</v>
      </c>
      <c r="H49" s="1">
        <f>SUM($G$5:G49)</f>
        <v>877500</v>
      </c>
      <c r="I49" s="1">
        <f t="shared" si="6"/>
        <v>46500</v>
      </c>
      <c r="J49" s="1">
        <f t="shared" si="11"/>
        <v>1500</v>
      </c>
      <c r="K49" s="1"/>
      <c r="L49" s="2">
        <v>44</v>
      </c>
      <c r="M49" s="1">
        <f t="shared" si="8"/>
        <v>95800</v>
      </c>
      <c r="N49">
        <f t="shared" si="9"/>
        <v>1.0439999999999952</v>
      </c>
      <c r="O49" s="1">
        <f>SUM($M$5:M49)</f>
        <v>1590100</v>
      </c>
      <c r="P49">
        <f t="shared" si="1"/>
        <v>6667.68</v>
      </c>
      <c r="Q49">
        <f>SUM($P$5:P49)</f>
        <v>98759.16</v>
      </c>
      <c r="R49">
        <f t="shared" si="10"/>
        <v>7.2402789052798289</v>
      </c>
      <c r="T49">
        <f t="shared" si="2"/>
        <v>0.12027620841180163</v>
      </c>
      <c r="U49">
        <f t="shared" si="3"/>
        <v>1.996359070935342</v>
      </c>
      <c r="W49">
        <f t="shared" si="4"/>
        <v>8.5919282511210768E-2</v>
      </c>
      <c r="X49">
        <f t="shared" si="5"/>
        <v>1.4260986547085202</v>
      </c>
    </row>
    <row r="50" spans="6:24" x14ac:dyDescent="0.3">
      <c r="F50" s="2">
        <v>45</v>
      </c>
      <c r="G50" s="1">
        <f t="shared" si="0"/>
        <v>48500</v>
      </c>
      <c r="H50" s="1">
        <f>SUM($G$5:G50)</f>
        <v>926000</v>
      </c>
      <c r="I50" s="1">
        <f t="shared" si="6"/>
        <v>48500</v>
      </c>
      <c r="J50" s="1">
        <f t="shared" si="11"/>
        <v>2000</v>
      </c>
      <c r="K50" s="1"/>
      <c r="L50" s="2">
        <v>45</v>
      </c>
      <c r="M50" s="1">
        <f t="shared" si="8"/>
        <v>101200</v>
      </c>
      <c r="N50">
        <f t="shared" si="9"/>
        <v>1.044999999999995</v>
      </c>
      <c r="O50" s="1">
        <f>SUM($M$5:M50)</f>
        <v>1691300</v>
      </c>
      <c r="P50">
        <f t="shared" si="1"/>
        <v>7050.27</v>
      </c>
      <c r="Q50">
        <f>SUM($P$5:P50)</f>
        <v>105809.43000000001</v>
      </c>
      <c r="R50">
        <f t="shared" si="10"/>
        <v>7.1388517277789774</v>
      </c>
      <c r="T50">
        <f t="shared" si="2"/>
        <v>0.12705586942875077</v>
      </c>
      <c r="U50">
        <f t="shared" si="3"/>
        <v>2.1234149403640927</v>
      </c>
      <c r="W50">
        <f t="shared" si="4"/>
        <v>9.0762331838565025E-2</v>
      </c>
      <c r="X50">
        <f t="shared" si="5"/>
        <v>1.5168609865470852</v>
      </c>
    </row>
    <row r="51" spans="6:24" x14ac:dyDescent="0.3">
      <c r="F51" s="2">
        <v>46</v>
      </c>
      <c r="G51" s="1">
        <f t="shared" si="0"/>
        <v>50500</v>
      </c>
      <c r="H51" s="1">
        <f>SUM($G$5:G51)</f>
        <v>976500</v>
      </c>
      <c r="I51" s="1">
        <f t="shared" si="6"/>
        <v>50500</v>
      </c>
      <c r="J51" s="1">
        <f t="shared" si="11"/>
        <v>2000</v>
      </c>
      <c r="K51" s="1"/>
      <c r="L51" s="2">
        <v>46</v>
      </c>
      <c r="M51" s="1">
        <f t="shared" si="8"/>
        <v>107000</v>
      </c>
      <c r="N51">
        <f t="shared" si="9"/>
        <v>1.0459999999999949</v>
      </c>
      <c r="O51" s="1">
        <f>SUM($M$5:M51)</f>
        <v>1798300</v>
      </c>
      <c r="P51">
        <f t="shared" si="1"/>
        <v>7461.47</v>
      </c>
      <c r="Q51">
        <f>SUM($P$5:P51)</f>
        <v>113270.90000000001</v>
      </c>
      <c r="R51">
        <f t="shared" si="10"/>
        <v>7.0518005814793643</v>
      </c>
      <c r="T51">
        <f t="shared" si="2"/>
        <v>0.13433772755806653</v>
      </c>
      <c r="U51">
        <f t="shared" si="3"/>
        <v>2.2577526679221593</v>
      </c>
      <c r="W51">
        <f t="shared" si="4"/>
        <v>9.5964125560538113E-2</v>
      </c>
      <c r="X51">
        <f t="shared" si="5"/>
        <v>1.6128251121076234</v>
      </c>
    </row>
    <row r="52" spans="6:24" x14ac:dyDescent="0.3">
      <c r="F52" s="2">
        <v>47</v>
      </c>
      <c r="G52" s="1">
        <f t="shared" si="0"/>
        <v>52500</v>
      </c>
      <c r="H52" s="1">
        <f>SUM($G$5:G52)</f>
        <v>1029000</v>
      </c>
      <c r="I52" s="1">
        <f t="shared" si="6"/>
        <v>52500</v>
      </c>
      <c r="J52" s="1">
        <f t="shared" si="11"/>
        <v>2000</v>
      </c>
      <c r="K52" s="1"/>
      <c r="L52" s="2">
        <v>47</v>
      </c>
      <c r="M52" s="1">
        <f t="shared" si="8"/>
        <v>113100</v>
      </c>
      <c r="N52">
        <f t="shared" si="9"/>
        <v>1.0469999999999948</v>
      </c>
      <c r="O52" s="1">
        <f>SUM($M$5:M52)</f>
        <v>1911400</v>
      </c>
      <c r="P52">
        <f t="shared" si="1"/>
        <v>7894.38</v>
      </c>
      <c r="Q52">
        <f>SUM($P$5:P52)</f>
        <v>121165.28000000001</v>
      </c>
      <c r="R52">
        <f t="shared" si="10"/>
        <v>6.9694687691189916</v>
      </c>
      <c r="T52">
        <f t="shared" si="2"/>
        <v>0.14199623352165724</v>
      </c>
      <c r="U52">
        <f t="shared" si="3"/>
        <v>2.3997489014438167</v>
      </c>
      <c r="W52">
        <f t="shared" si="4"/>
        <v>0.10143497757847533</v>
      </c>
      <c r="X52">
        <f t="shared" si="5"/>
        <v>1.7142600896860987</v>
      </c>
    </row>
    <row r="53" spans="6:24" x14ac:dyDescent="0.3">
      <c r="F53" s="2">
        <v>48</v>
      </c>
      <c r="G53" s="1">
        <f t="shared" si="0"/>
        <v>54500</v>
      </c>
      <c r="H53" s="1">
        <f>SUM($G$5:G53)</f>
        <v>1083500</v>
      </c>
      <c r="I53" s="1">
        <f t="shared" si="6"/>
        <v>54500</v>
      </c>
      <c r="J53" s="1">
        <f t="shared" si="11"/>
        <v>2000</v>
      </c>
      <c r="K53" s="1"/>
      <c r="L53" s="2">
        <v>48</v>
      </c>
      <c r="M53" s="1">
        <f t="shared" si="8"/>
        <v>119600</v>
      </c>
      <c r="N53">
        <f t="shared" si="9"/>
        <v>1.0479999999999947</v>
      </c>
      <c r="O53" s="1">
        <f>SUM($M$5:M53)</f>
        <v>2031000</v>
      </c>
      <c r="P53">
        <f t="shared" si="1"/>
        <v>8356.06</v>
      </c>
      <c r="Q53">
        <f>SUM($P$5:P53)</f>
        <v>129521.34000000001</v>
      </c>
      <c r="R53">
        <f t="shared" si="10"/>
        <v>6.8964145504388688</v>
      </c>
      <c r="T53">
        <f t="shared" si="2"/>
        <v>0.15015693659761456</v>
      </c>
      <c r="U53">
        <f t="shared" si="3"/>
        <v>2.5499058380414312</v>
      </c>
      <c r="W53">
        <f t="shared" si="4"/>
        <v>0.10726457399103138</v>
      </c>
      <c r="X53">
        <f t="shared" si="5"/>
        <v>1.8215246636771301</v>
      </c>
    </row>
    <row r="54" spans="6:24" x14ac:dyDescent="0.3">
      <c r="F54" s="2">
        <v>49</v>
      </c>
      <c r="G54" s="1">
        <f t="shared" si="0"/>
        <v>56500</v>
      </c>
      <c r="H54" s="1">
        <f>SUM($G$5:G54)</f>
        <v>1140000</v>
      </c>
      <c r="I54" s="1">
        <f t="shared" si="6"/>
        <v>56500</v>
      </c>
      <c r="J54" s="1">
        <f t="shared" si="11"/>
        <v>2000</v>
      </c>
      <c r="K54" s="1"/>
      <c r="L54" s="2">
        <v>49</v>
      </c>
      <c r="M54" s="1">
        <f t="shared" si="8"/>
        <v>126600</v>
      </c>
      <c r="N54">
        <f t="shared" si="9"/>
        <v>1.0489999999999946</v>
      </c>
      <c r="O54" s="1">
        <f>SUM($M$5:M54)</f>
        <v>2157600</v>
      </c>
      <c r="P54">
        <f t="shared" si="1"/>
        <v>8853.56</v>
      </c>
      <c r="Q54">
        <f>SUM($P$5:P54)</f>
        <v>138374.90000000002</v>
      </c>
      <c r="R54">
        <f t="shared" si="10"/>
        <v>6.8355994463923944</v>
      </c>
      <c r="T54">
        <f t="shared" si="2"/>
        <v>0.15894538606403014</v>
      </c>
      <c r="U54">
        <f t="shared" si="3"/>
        <v>2.7088512241054614</v>
      </c>
      <c r="W54">
        <f t="shared" si="4"/>
        <v>0.11354260089686098</v>
      </c>
      <c r="X54">
        <f t="shared" si="5"/>
        <v>1.935067264573991</v>
      </c>
    </row>
    <row r="55" spans="6:24" x14ac:dyDescent="0.3">
      <c r="F55" s="2">
        <v>50</v>
      </c>
      <c r="G55" s="1">
        <f t="shared" si="0"/>
        <v>58500</v>
      </c>
      <c r="H55" s="1">
        <f>SUM($G$5:G55)</f>
        <v>1198500</v>
      </c>
      <c r="I55" s="1">
        <f t="shared" si="6"/>
        <v>58500</v>
      </c>
      <c r="J55" s="1">
        <f t="shared" si="11"/>
        <v>2000</v>
      </c>
      <c r="K55" s="1"/>
      <c r="L55" s="2">
        <v>50</v>
      </c>
      <c r="M55" s="1">
        <f t="shared" si="8"/>
        <v>134000</v>
      </c>
      <c r="N55">
        <f t="shared" si="9"/>
        <v>1.0499999999999945</v>
      </c>
      <c r="O55" s="1">
        <f>SUM($M$5:M55)</f>
        <v>2291600</v>
      </c>
      <c r="P55">
        <f t="shared" si="1"/>
        <v>9380</v>
      </c>
      <c r="Q55">
        <f>SUM($P$5:P55)</f>
        <v>147754.90000000002</v>
      </c>
      <c r="R55">
        <f t="shared" si="10"/>
        <v>6.7786860189239508</v>
      </c>
      <c r="T55">
        <f t="shared" si="2"/>
        <v>0.16823603264281231</v>
      </c>
      <c r="U55">
        <f t="shared" si="3"/>
        <v>2.8770872567482737</v>
      </c>
      <c r="W55">
        <f t="shared" si="4"/>
        <v>0.12017937219730941</v>
      </c>
      <c r="X55">
        <f t="shared" si="5"/>
        <v>2.0552466367713005</v>
      </c>
    </row>
    <row r="56" spans="6:24" x14ac:dyDescent="0.3">
      <c r="F56" s="2">
        <v>51</v>
      </c>
      <c r="G56" s="1">
        <f t="shared" si="0"/>
        <v>60500</v>
      </c>
      <c r="H56" s="1">
        <f>SUM($G$5:G56)</f>
        <v>1259000</v>
      </c>
      <c r="I56" s="1">
        <f t="shared" si="6"/>
        <v>60500</v>
      </c>
      <c r="J56" s="1">
        <f t="shared" si="11"/>
        <v>2000</v>
      </c>
      <c r="K56" s="1"/>
      <c r="L56" s="2">
        <v>51</v>
      </c>
      <c r="M56" s="1">
        <f t="shared" si="8"/>
        <v>141900</v>
      </c>
      <c r="N56">
        <f t="shared" si="9"/>
        <v>1.0509999999999944</v>
      </c>
      <c r="O56" s="1">
        <f>SUM($M$5:M56)</f>
        <v>2433500</v>
      </c>
      <c r="P56">
        <f t="shared" si="1"/>
        <v>9942.4600000000009</v>
      </c>
      <c r="Q56">
        <f>SUM($P$5:P56)</f>
        <v>157697.36000000002</v>
      </c>
      <c r="R56">
        <f t="shared" si="10"/>
        <v>6.7290221847126492</v>
      </c>
      <c r="T56">
        <f t="shared" si="2"/>
        <v>0.17815442561205272</v>
      </c>
      <c r="U56">
        <f t="shared" si="3"/>
        <v>3.0552416823603266</v>
      </c>
      <c r="W56">
        <f t="shared" si="4"/>
        <v>0.12726457399103139</v>
      </c>
      <c r="X56">
        <f t="shared" si="5"/>
        <v>2.1825112107623319</v>
      </c>
    </row>
    <row r="57" spans="6:24" x14ac:dyDescent="0.3">
      <c r="F57" s="2">
        <v>52</v>
      </c>
      <c r="G57" s="1">
        <f t="shared" si="0"/>
        <v>62500</v>
      </c>
      <c r="H57" s="1">
        <f>SUM($G$5:G57)</f>
        <v>1321500</v>
      </c>
      <c r="I57" s="1">
        <f t="shared" si="6"/>
        <v>62500</v>
      </c>
      <c r="J57" s="1">
        <f t="shared" si="11"/>
        <v>2000</v>
      </c>
      <c r="K57" s="1"/>
      <c r="L57" s="2">
        <v>52</v>
      </c>
      <c r="M57" s="1">
        <f t="shared" si="8"/>
        <v>150400</v>
      </c>
      <c r="N57">
        <f t="shared" si="9"/>
        <v>1.0519999999999943</v>
      </c>
      <c r="O57" s="1">
        <f>SUM($M$5:M57)</f>
        <v>2583900</v>
      </c>
      <c r="P57">
        <f t="shared" si="1"/>
        <v>10548.06</v>
      </c>
      <c r="Q57">
        <f>SUM($P$5:P57)</f>
        <v>168245.42</v>
      </c>
      <c r="R57">
        <f t="shared" si="10"/>
        <v>6.6887993559308772</v>
      </c>
      <c r="T57">
        <f t="shared" si="2"/>
        <v>0.18882611424984305</v>
      </c>
      <c r="U57">
        <f t="shared" si="3"/>
        <v>3.2440677966101696</v>
      </c>
      <c r="W57">
        <f t="shared" si="4"/>
        <v>0.13488789237668161</v>
      </c>
      <c r="X57">
        <f t="shared" si="5"/>
        <v>2.3173991031390133</v>
      </c>
    </row>
    <row r="58" spans="6:24" x14ac:dyDescent="0.3">
      <c r="F58" s="2">
        <v>53</v>
      </c>
      <c r="G58" s="1">
        <f t="shared" si="0"/>
        <v>64500</v>
      </c>
      <c r="H58" s="1">
        <f>SUM($G$5:G58)</f>
        <v>1386000</v>
      </c>
      <c r="I58" s="1">
        <f t="shared" si="6"/>
        <v>64500</v>
      </c>
      <c r="J58" s="1">
        <f t="shared" si="11"/>
        <v>2000</v>
      </c>
      <c r="K58" s="1"/>
      <c r="L58" s="2">
        <v>53</v>
      </c>
      <c r="M58" s="1">
        <f t="shared" si="8"/>
        <v>159500</v>
      </c>
      <c r="N58">
        <f t="shared" si="9"/>
        <v>1.0529999999999942</v>
      </c>
      <c r="O58" s="1">
        <f>SUM($M$5:M58)</f>
        <v>2743400</v>
      </c>
      <c r="P58">
        <f t="shared" si="1"/>
        <v>11196.9</v>
      </c>
      <c r="Q58">
        <f>SUM($P$5:P58)</f>
        <v>179442.32</v>
      </c>
      <c r="R58">
        <f t="shared" si="10"/>
        <v>6.6550994374765118</v>
      </c>
      <c r="T58">
        <f t="shared" si="2"/>
        <v>0.20025109855618331</v>
      </c>
      <c r="U58">
        <f t="shared" si="3"/>
        <v>3.4443188951663526</v>
      </c>
      <c r="W58">
        <f t="shared" si="4"/>
        <v>0.1430493273542601</v>
      </c>
      <c r="X58">
        <f t="shared" si="5"/>
        <v>2.4604484304932734</v>
      </c>
    </row>
    <row r="59" spans="6:24" x14ac:dyDescent="0.3">
      <c r="F59" s="2">
        <v>54</v>
      </c>
      <c r="G59" s="1">
        <f t="shared" si="0"/>
        <v>66500</v>
      </c>
      <c r="H59" s="1">
        <f>SUM($G$5:G59)</f>
        <v>1452500</v>
      </c>
      <c r="I59" s="1">
        <f t="shared" si="6"/>
        <v>66500</v>
      </c>
      <c r="J59" s="1">
        <f t="shared" si="11"/>
        <v>2000</v>
      </c>
      <c r="K59" s="1"/>
      <c r="L59" s="2">
        <v>54</v>
      </c>
      <c r="M59" s="1">
        <f t="shared" si="8"/>
        <v>169200</v>
      </c>
      <c r="N59">
        <f t="shared" si="9"/>
        <v>1.0539999999999941</v>
      </c>
      <c r="O59" s="1">
        <f>SUM($M$5:M59)</f>
        <v>2912600</v>
      </c>
      <c r="P59">
        <f t="shared" si="1"/>
        <v>11889.12</v>
      </c>
      <c r="Q59">
        <f>SUM($P$5:P59)</f>
        <v>191331.44</v>
      </c>
      <c r="R59">
        <f t="shared" si="10"/>
        <v>6.6255942299453077</v>
      </c>
      <c r="T59">
        <f t="shared" si="2"/>
        <v>0.21242937853107344</v>
      </c>
      <c r="U59">
        <f t="shared" si="3"/>
        <v>3.6567482736974264</v>
      </c>
      <c r="W59">
        <f t="shared" si="4"/>
        <v>0.15174887892376682</v>
      </c>
      <c r="X59">
        <f t="shared" si="5"/>
        <v>2.6121973094170405</v>
      </c>
    </row>
    <row r="60" spans="6:24" x14ac:dyDescent="0.3">
      <c r="F60" s="2">
        <v>55</v>
      </c>
      <c r="G60" s="1">
        <f t="shared" si="0"/>
        <v>68500</v>
      </c>
      <c r="H60" s="1">
        <f>SUM($G$5:G60)</f>
        <v>1521000</v>
      </c>
      <c r="I60" s="1">
        <f t="shared" si="6"/>
        <v>68500</v>
      </c>
      <c r="J60" s="1">
        <f t="shared" si="11"/>
        <v>2000</v>
      </c>
      <c r="K60" s="1"/>
      <c r="L60" s="2">
        <v>55</v>
      </c>
      <c r="M60" s="1">
        <f t="shared" si="8"/>
        <v>179600</v>
      </c>
      <c r="N60">
        <f t="shared" si="9"/>
        <v>1.0549999999999939</v>
      </c>
      <c r="O60" s="1">
        <f>SUM($M$5:M60)</f>
        <v>3092200</v>
      </c>
      <c r="P60">
        <f t="shared" si="1"/>
        <v>12631.87</v>
      </c>
      <c r="Q60">
        <f>SUM($P$5:P60)</f>
        <v>203963.31</v>
      </c>
      <c r="R60">
        <f t="shared" si="10"/>
        <v>6.602087978849684</v>
      </c>
      <c r="T60">
        <f t="shared" si="2"/>
        <v>0.22548650345260515</v>
      </c>
      <c r="U60">
        <f t="shared" si="3"/>
        <v>3.8822347771500314</v>
      </c>
      <c r="W60">
        <f t="shared" si="4"/>
        <v>0.1610762331838565</v>
      </c>
      <c r="X60">
        <f t="shared" si="5"/>
        <v>2.7732735426008968</v>
      </c>
    </row>
    <row r="61" spans="6:24" x14ac:dyDescent="0.3">
      <c r="F61" s="2">
        <v>56</v>
      </c>
      <c r="G61" s="1">
        <f t="shared" si="0"/>
        <v>70500</v>
      </c>
      <c r="H61" s="1">
        <f>SUM($G$5:G61)</f>
        <v>1591500</v>
      </c>
      <c r="I61" s="1">
        <f t="shared" si="6"/>
        <v>70500</v>
      </c>
      <c r="J61" s="1">
        <f t="shared" si="11"/>
        <v>2000</v>
      </c>
      <c r="K61" s="1"/>
      <c r="L61" s="2">
        <v>56</v>
      </c>
      <c r="M61" s="1">
        <f t="shared" si="8"/>
        <v>190800</v>
      </c>
      <c r="N61">
        <f t="shared" si="9"/>
        <v>1.0559999999999938</v>
      </c>
      <c r="O61" s="1">
        <f>SUM($M$5:M61)</f>
        <v>3283000</v>
      </c>
      <c r="P61">
        <f t="shared" si="1"/>
        <v>13432.32</v>
      </c>
      <c r="Q61">
        <f>SUM($P$5:P61)</f>
        <v>217395.63</v>
      </c>
      <c r="R61">
        <f t="shared" si="10"/>
        <v>6.5856550376633951</v>
      </c>
      <c r="T61">
        <f t="shared" si="2"/>
        <v>0.23954802259887006</v>
      </c>
      <c r="U61">
        <f t="shared" si="3"/>
        <v>4.1217827997489014</v>
      </c>
      <c r="W61">
        <f t="shared" si="4"/>
        <v>0.17112107623318384</v>
      </c>
      <c r="X61">
        <f t="shared" si="5"/>
        <v>2.9443946188340808</v>
      </c>
    </row>
    <row r="62" spans="6:24" x14ac:dyDescent="0.3">
      <c r="F62" s="2">
        <v>57</v>
      </c>
      <c r="G62" s="1">
        <f t="shared" si="0"/>
        <v>72500</v>
      </c>
      <c r="H62" s="1">
        <f>SUM($G$5:G62)</f>
        <v>1664000</v>
      </c>
      <c r="I62" s="1">
        <f t="shared" si="6"/>
        <v>72500</v>
      </c>
      <c r="J62" s="1">
        <f t="shared" si="11"/>
        <v>2000</v>
      </c>
      <c r="K62" s="1"/>
      <c r="L62" s="2">
        <v>57</v>
      </c>
      <c r="M62" s="1">
        <f t="shared" si="8"/>
        <v>202800</v>
      </c>
      <c r="N62">
        <f t="shared" si="9"/>
        <v>1.0569999999999937</v>
      </c>
      <c r="O62" s="1">
        <f>SUM($M$5:M62)</f>
        <v>3485800</v>
      </c>
      <c r="P62">
        <f t="shared" si="1"/>
        <v>14290.64</v>
      </c>
      <c r="Q62">
        <f>SUM($P$5:P62)</f>
        <v>231686.27000000002</v>
      </c>
      <c r="R62">
        <f t="shared" si="10"/>
        <v>6.5735635992315089</v>
      </c>
      <c r="T62">
        <f t="shared" si="2"/>
        <v>0.2546139359698682</v>
      </c>
      <c r="U62">
        <f t="shared" si="3"/>
        <v>4.3763967357187692</v>
      </c>
      <c r="W62">
        <f t="shared" si="4"/>
        <v>0.18188340807174888</v>
      </c>
      <c r="X62">
        <f t="shared" si="5"/>
        <v>3.1262780269058297</v>
      </c>
    </row>
    <row r="63" spans="6:24" x14ac:dyDescent="0.3">
      <c r="F63" s="2">
        <v>58</v>
      </c>
      <c r="G63" s="1">
        <f t="shared" si="0"/>
        <v>74500</v>
      </c>
      <c r="H63" s="1">
        <f>SUM($G$5:G63)</f>
        <v>1738500</v>
      </c>
      <c r="I63" s="1">
        <f t="shared" si="6"/>
        <v>74500</v>
      </c>
      <c r="J63" s="1">
        <f t="shared" si="11"/>
        <v>2000</v>
      </c>
      <c r="K63" s="1"/>
      <c r="L63" s="2">
        <v>58</v>
      </c>
      <c r="M63" s="1">
        <f t="shared" si="8"/>
        <v>215700</v>
      </c>
      <c r="N63">
        <f t="shared" si="9"/>
        <v>1.0579999999999936</v>
      </c>
      <c r="O63" s="1">
        <f>SUM($M$5:M63)</f>
        <v>3701500</v>
      </c>
      <c r="P63">
        <f t="shared" si="1"/>
        <v>15214.04</v>
      </c>
      <c r="Q63">
        <f>SUM($P$5:P63)</f>
        <v>246900.31000000003</v>
      </c>
      <c r="R63">
        <f t="shared" si="10"/>
        <v>6.5666558488770219</v>
      </c>
      <c r="T63">
        <f t="shared" si="2"/>
        <v>0.27080979284369117</v>
      </c>
      <c r="U63">
        <f t="shared" si="3"/>
        <v>4.6472065285624611</v>
      </c>
      <c r="W63">
        <f t="shared" si="4"/>
        <v>0.19345291479820628</v>
      </c>
      <c r="X63">
        <f t="shared" si="5"/>
        <v>3.3197309417040359</v>
      </c>
    </row>
    <row r="64" spans="6:24" x14ac:dyDescent="0.3">
      <c r="F64" s="2">
        <v>59</v>
      </c>
      <c r="G64" s="1">
        <f t="shared" si="0"/>
        <v>76500</v>
      </c>
      <c r="H64" s="1">
        <f>SUM($G$5:G64)</f>
        <v>1815000</v>
      </c>
      <c r="I64" s="1">
        <f t="shared" si="6"/>
        <v>76500</v>
      </c>
      <c r="J64" s="1">
        <f t="shared" si="11"/>
        <v>2000</v>
      </c>
      <c r="K64" s="1"/>
      <c r="L64" s="2">
        <v>59</v>
      </c>
      <c r="M64" s="1">
        <f t="shared" si="8"/>
        <v>229500</v>
      </c>
      <c r="N64">
        <f t="shared" si="9"/>
        <v>1.0589999999999935</v>
      </c>
      <c r="O64" s="1">
        <f>SUM($M$5:M64)</f>
        <v>3931000</v>
      </c>
      <c r="P64">
        <f t="shared" si="1"/>
        <v>16202.7</v>
      </c>
      <c r="Q64">
        <f>SUM($P$5:P64)</f>
        <v>263103.01</v>
      </c>
      <c r="R64">
        <f t="shared" si="10"/>
        <v>6.5624461953895397</v>
      </c>
      <c r="T64">
        <f t="shared" si="2"/>
        <v>0.28813559322033899</v>
      </c>
      <c r="U64">
        <f t="shared" si="3"/>
        <v>4.9353421217828002</v>
      </c>
      <c r="W64">
        <f t="shared" si="4"/>
        <v>0.20582959641255605</v>
      </c>
      <c r="X64">
        <f t="shared" si="5"/>
        <v>3.5255605381165918</v>
      </c>
    </row>
    <row r="65" spans="6:24" x14ac:dyDescent="0.3">
      <c r="F65" s="2">
        <v>60</v>
      </c>
      <c r="G65" s="1">
        <f t="shared" si="0"/>
        <v>79000</v>
      </c>
      <c r="H65" s="1">
        <f>SUM($G$5:G65)</f>
        <v>1894000</v>
      </c>
      <c r="I65" s="1">
        <f t="shared" si="6"/>
        <v>79000</v>
      </c>
      <c r="J65" s="1">
        <f t="shared" si="11"/>
        <v>2500</v>
      </c>
      <c r="K65" s="1"/>
      <c r="L65" s="2">
        <v>60</v>
      </c>
      <c r="M65" s="1">
        <f t="shared" si="8"/>
        <v>244400</v>
      </c>
      <c r="N65">
        <f t="shared" si="9"/>
        <v>1.0599999999999934</v>
      </c>
      <c r="O65" s="1">
        <f>SUM($M$5:M65)</f>
        <v>4175400</v>
      </c>
      <c r="P65">
        <f t="shared" si="1"/>
        <v>17270.939999999999</v>
      </c>
      <c r="Q65">
        <f>SUM($P$5:P65)</f>
        <v>280373.95</v>
      </c>
      <c r="R65">
        <f t="shared" si="10"/>
        <v>6.5643262690153188</v>
      </c>
      <c r="T65">
        <f t="shared" si="2"/>
        <v>0.30684243565599501</v>
      </c>
      <c r="U65">
        <f t="shared" si="3"/>
        <v>5.2421845574387946</v>
      </c>
      <c r="W65">
        <f t="shared" si="4"/>
        <v>0.21919282511210764</v>
      </c>
      <c r="X65">
        <f t="shared" si="5"/>
        <v>3.7447533632286993</v>
      </c>
    </row>
    <row r="66" spans="6:24" x14ac:dyDescent="0.3">
      <c r="F66" s="2">
        <v>61</v>
      </c>
      <c r="G66" s="1">
        <f t="shared" si="0"/>
        <v>81500</v>
      </c>
      <c r="H66" s="1">
        <f>SUM($G$5:G66)</f>
        <v>1975500</v>
      </c>
      <c r="I66" s="1">
        <f t="shared" si="6"/>
        <v>81500</v>
      </c>
      <c r="J66" s="1">
        <f t="shared" si="11"/>
        <v>2500</v>
      </c>
      <c r="K66" s="1"/>
      <c r="L66" s="2">
        <v>61</v>
      </c>
      <c r="M66" s="1">
        <f t="shared" si="8"/>
        <v>260400</v>
      </c>
      <c r="N66">
        <f t="shared" si="9"/>
        <v>1.0609999999999933</v>
      </c>
      <c r="O66" s="1">
        <f>SUM($M$5:M66)</f>
        <v>4435800</v>
      </c>
      <c r="P66">
        <f t="shared" si="1"/>
        <v>18418.96</v>
      </c>
      <c r="Q66">
        <f>SUM($P$5:P66)</f>
        <v>298792.91000000003</v>
      </c>
      <c r="R66">
        <f t="shared" si="10"/>
        <v>6.5694262965585857</v>
      </c>
      <c r="T66">
        <f t="shared" si="2"/>
        <v>0.32693032015065915</v>
      </c>
      <c r="U66">
        <f t="shared" si="3"/>
        <v>5.5691148775894534</v>
      </c>
      <c r="W66">
        <f t="shared" si="4"/>
        <v>0.23354260089686099</v>
      </c>
      <c r="X66">
        <f t="shared" si="5"/>
        <v>3.9782959641255604</v>
      </c>
    </row>
    <row r="67" spans="6:24" x14ac:dyDescent="0.3">
      <c r="F67" s="2">
        <v>62</v>
      </c>
      <c r="G67" s="1">
        <f t="shared" si="0"/>
        <v>84000</v>
      </c>
      <c r="H67" s="1">
        <f>SUM($G$5:G67)</f>
        <v>2059500</v>
      </c>
      <c r="I67" s="1">
        <f t="shared" si="6"/>
        <v>84000</v>
      </c>
      <c r="J67" s="1">
        <f t="shared" si="11"/>
        <v>2500</v>
      </c>
      <c r="K67" s="1"/>
      <c r="L67" s="2">
        <v>62</v>
      </c>
      <c r="M67" s="1">
        <f t="shared" si="8"/>
        <v>277700</v>
      </c>
      <c r="N67">
        <f t="shared" si="9"/>
        <v>1.0619999999999932</v>
      </c>
      <c r="O67" s="1">
        <f>SUM($M$5:M67)</f>
        <v>4713500</v>
      </c>
      <c r="P67">
        <f t="shared" si="1"/>
        <v>19661.16</v>
      </c>
      <c r="Q67">
        <f>SUM($P$5:P67)</f>
        <v>318454.07</v>
      </c>
      <c r="R67">
        <f t="shared" si="10"/>
        <v>6.580196297161125</v>
      </c>
      <c r="T67">
        <f t="shared" si="2"/>
        <v>0.34865034526051475</v>
      </c>
      <c r="U67">
        <f t="shared" si="3"/>
        <v>5.9177652228499689</v>
      </c>
      <c r="W67">
        <f t="shared" si="4"/>
        <v>0.24905829596412557</v>
      </c>
      <c r="X67">
        <f t="shared" si="5"/>
        <v>4.2273542600896858</v>
      </c>
    </row>
    <row r="68" spans="6:24" x14ac:dyDescent="0.3">
      <c r="F68" s="2">
        <v>63</v>
      </c>
      <c r="G68" s="1">
        <f t="shared" si="0"/>
        <v>86500</v>
      </c>
      <c r="H68" s="1">
        <f>SUM($G$5:G68)</f>
        <v>2146000</v>
      </c>
      <c r="I68" s="1">
        <f t="shared" si="6"/>
        <v>86500</v>
      </c>
      <c r="J68" s="1">
        <f t="shared" si="11"/>
        <v>2500</v>
      </c>
      <c r="K68" s="1"/>
      <c r="L68" s="2">
        <v>63</v>
      </c>
      <c r="M68" s="1">
        <f t="shared" si="8"/>
        <v>296300</v>
      </c>
      <c r="N68">
        <f t="shared" si="9"/>
        <v>1.0629999999999931</v>
      </c>
      <c r="O68" s="1">
        <f>SUM($M$5:M68)</f>
        <v>5009800</v>
      </c>
      <c r="P68">
        <f t="shared" si="1"/>
        <v>20997.8</v>
      </c>
      <c r="Q68">
        <f>SUM($P$5:P68)</f>
        <v>339451.87</v>
      </c>
      <c r="R68">
        <f t="shared" si="10"/>
        <v>6.5936667099277422</v>
      </c>
      <c r="T68">
        <f t="shared" si="2"/>
        <v>0.37200251098556181</v>
      </c>
      <c r="U68">
        <f t="shared" si="3"/>
        <v>6.2897677338355304</v>
      </c>
      <c r="W68">
        <f t="shared" si="4"/>
        <v>0.26573991031390137</v>
      </c>
      <c r="X68">
        <f t="shared" si="5"/>
        <v>4.4930941704035874</v>
      </c>
    </row>
    <row r="69" spans="6:24" x14ac:dyDescent="0.3">
      <c r="F69" s="2">
        <v>64</v>
      </c>
      <c r="G69" s="1">
        <f t="shared" si="0"/>
        <v>89000</v>
      </c>
      <c r="H69" s="1">
        <f>SUM($G$5:G69)</f>
        <v>2235000</v>
      </c>
      <c r="I69" s="1">
        <f t="shared" si="6"/>
        <v>89000</v>
      </c>
      <c r="J69" s="1">
        <f t="shared" si="11"/>
        <v>2500</v>
      </c>
      <c r="K69" s="1"/>
      <c r="L69" s="2">
        <v>64</v>
      </c>
      <c r="M69" s="1">
        <f t="shared" si="8"/>
        <v>316400</v>
      </c>
      <c r="N69">
        <f t="shared" si="9"/>
        <v>1.063999999999993</v>
      </c>
      <c r="O69" s="1">
        <f>SUM($M$5:M69)</f>
        <v>5326200</v>
      </c>
      <c r="P69">
        <f t="shared" si="1"/>
        <v>22443.309999999998</v>
      </c>
      <c r="Q69">
        <f>SUM($P$5:P69)</f>
        <v>361895.18</v>
      </c>
      <c r="R69">
        <f t="shared" si="10"/>
        <v>6.6116324532252539</v>
      </c>
      <c r="T69">
        <f t="shared" si="2"/>
        <v>0.39723791588198371</v>
      </c>
      <c r="U69">
        <f t="shared" si="3"/>
        <v>6.6870056497175145</v>
      </c>
      <c r="W69">
        <f t="shared" si="4"/>
        <v>0.28376681614349775</v>
      </c>
      <c r="X69">
        <f t="shared" si="5"/>
        <v>4.776860986547085</v>
      </c>
    </row>
    <row r="70" spans="6:24" x14ac:dyDescent="0.3">
      <c r="F70" s="2">
        <v>65</v>
      </c>
      <c r="G70" s="1">
        <f t="shared" ref="G70:G133" si="13">I70</f>
        <v>91500</v>
      </c>
      <c r="H70" s="1">
        <f>SUM($G$5:G70)</f>
        <v>2326500</v>
      </c>
      <c r="I70" s="1">
        <f t="shared" si="6"/>
        <v>91500</v>
      </c>
      <c r="J70" s="1">
        <f t="shared" si="11"/>
        <v>2500</v>
      </c>
      <c r="K70" s="1"/>
      <c r="L70" s="2">
        <v>65</v>
      </c>
      <c r="M70" s="1">
        <f t="shared" si="8"/>
        <v>338100</v>
      </c>
      <c r="N70">
        <f t="shared" si="9"/>
        <v>1.0649999999999928</v>
      </c>
      <c r="O70" s="1">
        <f>SUM($M$5:M70)</f>
        <v>5664300</v>
      </c>
      <c r="P70">
        <f t="shared" ref="P70:P133" si="14">IF(L70&lt;=$A$27,ROUNDUP(M70*N70/$B$26,2),IF(L70&lt;=$A$28,ROUNDUP(M70*N70/$B$27,2),IF(L70&lt;=$A$29,ROUNDUP(M70*N70/$B$28,2),IF(L70&lt;=$A$30,ROUNDUP(M70*N70/$B$29,2),IF(L70&lt;=$A$31,ROUNDUP(M70*N70/$B$30,2),ROUNDUP(M70*N70/$B$31,2))))))</f>
        <v>24005.1</v>
      </c>
      <c r="Q70">
        <f>SUM($P$5:P70)</f>
        <v>385900.27999999997</v>
      </c>
      <c r="R70">
        <f t="shared" si="10"/>
        <v>6.6331637796336436</v>
      </c>
      <c r="T70">
        <f t="shared" ref="T70:T133" si="15">M70/$I$215</f>
        <v>0.42448210922787194</v>
      </c>
      <c r="U70">
        <f t="shared" ref="U70:U133" si="16">O70/$I$215</f>
        <v>7.111487758945386</v>
      </c>
      <c r="W70">
        <f t="shared" ref="W70:W104" si="17">M70/$I$255</f>
        <v>0.3032286995515695</v>
      </c>
      <c r="X70">
        <f t="shared" ref="X70:X104" si="18">O70/$I$255</f>
        <v>5.0800896860986544</v>
      </c>
    </row>
    <row r="71" spans="6:24" x14ac:dyDescent="0.3">
      <c r="F71" s="2">
        <v>66</v>
      </c>
      <c r="G71" s="1">
        <f t="shared" si="13"/>
        <v>94000</v>
      </c>
      <c r="H71" s="1">
        <f>SUM($G$5:G71)</f>
        <v>2420500</v>
      </c>
      <c r="I71" s="1">
        <f t="shared" ref="I71:I134" si="19">I70+500+QUOTIENT(F71,15)*500</f>
        <v>94000</v>
      </c>
      <c r="J71" s="1">
        <f t="shared" si="11"/>
        <v>2500</v>
      </c>
      <c r="K71" s="1"/>
      <c r="L71" s="2">
        <v>66</v>
      </c>
      <c r="M71" s="1">
        <f t="shared" ref="M71:M86" si="20">ROUNDUP((M70+1000)*N71,-2)</f>
        <v>361500</v>
      </c>
      <c r="N71">
        <f t="shared" ref="N71:N86" si="21">N70+0.001</f>
        <v>1.0659999999999927</v>
      </c>
      <c r="O71" s="1">
        <f>SUM($M$5:M71)</f>
        <v>6025800</v>
      </c>
      <c r="P71">
        <f t="shared" si="14"/>
        <v>25690.6</v>
      </c>
      <c r="Q71">
        <f>SUM($P$5:P71)</f>
        <v>411590.87999999995</v>
      </c>
      <c r="R71">
        <f t="shared" ref="R71:R134" si="22">(Q71-Q70)*100/Q70</f>
        <v>6.6573157189727823</v>
      </c>
      <c r="T71">
        <f t="shared" si="15"/>
        <v>0.45386064030131829</v>
      </c>
      <c r="U71">
        <f t="shared" si="16"/>
        <v>7.5653483992467043</v>
      </c>
      <c r="W71">
        <f t="shared" si="17"/>
        <v>0.32421524663677131</v>
      </c>
      <c r="X71">
        <f t="shared" si="18"/>
        <v>5.4043049327354264</v>
      </c>
    </row>
    <row r="72" spans="6:24" x14ac:dyDescent="0.3">
      <c r="F72" s="2">
        <v>67</v>
      </c>
      <c r="G72" s="1">
        <f t="shared" si="13"/>
        <v>96500</v>
      </c>
      <c r="H72" s="1">
        <f>SUM($G$5:G72)</f>
        <v>2517000</v>
      </c>
      <c r="I72" s="1">
        <f t="shared" si="19"/>
        <v>96500</v>
      </c>
      <c r="J72" s="1">
        <f t="shared" si="11"/>
        <v>2500</v>
      </c>
      <c r="K72" s="1"/>
      <c r="L72" s="2">
        <v>67</v>
      </c>
      <c r="M72" s="1">
        <f t="shared" si="20"/>
        <v>386800</v>
      </c>
      <c r="N72">
        <f t="shared" si="21"/>
        <v>1.0669999999999926</v>
      </c>
      <c r="O72" s="1">
        <f>SUM($M$5:M72)</f>
        <v>6412600</v>
      </c>
      <c r="P72">
        <f t="shared" si="14"/>
        <v>27514.379999999997</v>
      </c>
      <c r="Q72">
        <f>SUM($P$5:P72)</f>
        <v>439105.25999999995</v>
      </c>
      <c r="R72">
        <f t="shared" si="22"/>
        <v>6.6848857292464805</v>
      </c>
      <c r="T72">
        <f t="shared" si="15"/>
        <v>0.48562460765850596</v>
      </c>
      <c r="U72">
        <f t="shared" si="16"/>
        <v>8.0509730069052097</v>
      </c>
      <c r="W72">
        <f t="shared" si="17"/>
        <v>0.34690582959641253</v>
      </c>
      <c r="X72">
        <f t="shared" si="18"/>
        <v>5.7512107623318389</v>
      </c>
    </row>
    <row r="73" spans="6:24" x14ac:dyDescent="0.3">
      <c r="F73" s="2">
        <v>68</v>
      </c>
      <c r="G73" s="1">
        <f t="shared" si="13"/>
        <v>99000</v>
      </c>
      <c r="H73" s="1">
        <f>SUM($G$5:G73)</f>
        <v>2616000</v>
      </c>
      <c r="I73" s="1">
        <f t="shared" si="19"/>
        <v>99000</v>
      </c>
      <c r="J73" s="1">
        <f t="shared" si="11"/>
        <v>2500</v>
      </c>
      <c r="K73" s="1"/>
      <c r="L73" s="2">
        <v>68</v>
      </c>
      <c r="M73" s="1">
        <f t="shared" si="20"/>
        <v>414200</v>
      </c>
      <c r="N73">
        <f t="shared" si="21"/>
        <v>1.0679999999999925</v>
      </c>
      <c r="O73" s="1">
        <f>SUM($M$5:M73)</f>
        <v>6826800</v>
      </c>
      <c r="P73">
        <f t="shared" si="14"/>
        <v>29491.039999999997</v>
      </c>
      <c r="Q73">
        <f>SUM($P$5:P73)</f>
        <v>468596.29999999993</v>
      </c>
      <c r="R73">
        <f t="shared" si="22"/>
        <v>6.7161664153146301</v>
      </c>
      <c r="T73">
        <f t="shared" si="15"/>
        <v>0.52002510985561834</v>
      </c>
      <c r="U73">
        <f t="shared" si="16"/>
        <v>8.570998116760828</v>
      </c>
      <c r="W73">
        <f t="shared" si="17"/>
        <v>0.37147982062780271</v>
      </c>
      <c r="X73">
        <f t="shared" si="18"/>
        <v>6.122690582959641</v>
      </c>
    </row>
    <row r="74" spans="6:24" x14ac:dyDescent="0.3">
      <c r="F74" s="2">
        <v>69</v>
      </c>
      <c r="G74" s="1">
        <f t="shared" si="13"/>
        <v>101500</v>
      </c>
      <c r="H74" s="1">
        <f>SUM($G$5:G74)</f>
        <v>2717500</v>
      </c>
      <c r="I74" s="1">
        <f t="shared" si="19"/>
        <v>101500</v>
      </c>
      <c r="J74" s="1">
        <f t="shared" si="11"/>
        <v>2500</v>
      </c>
      <c r="K74" s="1"/>
      <c r="L74" s="2">
        <v>69</v>
      </c>
      <c r="M74" s="1">
        <f t="shared" si="20"/>
        <v>443900</v>
      </c>
      <c r="N74">
        <f t="shared" si="21"/>
        <v>1.0689999999999924</v>
      </c>
      <c r="O74" s="1">
        <f>SUM($M$5:M74)</f>
        <v>7270700</v>
      </c>
      <c r="P74">
        <f t="shared" si="14"/>
        <v>31635.279999999999</v>
      </c>
      <c r="Q74">
        <f>SUM($P$5:P74)</f>
        <v>500231.57999999996</v>
      </c>
      <c r="R74">
        <f t="shared" si="22"/>
        <v>6.7510733652826609</v>
      </c>
      <c r="T74">
        <f t="shared" si="15"/>
        <v>0.55731324544883865</v>
      </c>
      <c r="U74">
        <f t="shared" si="16"/>
        <v>9.1283113622096668</v>
      </c>
      <c r="W74">
        <f t="shared" si="17"/>
        <v>0.39811659192825111</v>
      </c>
      <c r="X74">
        <f t="shared" si="18"/>
        <v>6.5208071748878922</v>
      </c>
    </row>
    <row r="75" spans="6:24" x14ac:dyDescent="0.3">
      <c r="F75" s="2">
        <v>70</v>
      </c>
      <c r="G75" s="1">
        <f t="shared" si="13"/>
        <v>104000</v>
      </c>
      <c r="H75" s="1">
        <f>SUM($G$5:G75)</f>
        <v>2821500</v>
      </c>
      <c r="I75" s="1">
        <f t="shared" si="19"/>
        <v>104000</v>
      </c>
      <c r="J75" s="1">
        <f t="shared" si="11"/>
        <v>2500</v>
      </c>
      <c r="K75" s="1"/>
      <c r="L75" s="2">
        <v>70</v>
      </c>
      <c r="M75" s="1">
        <f t="shared" si="20"/>
        <v>476100</v>
      </c>
      <c r="N75">
        <f t="shared" si="21"/>
        <v>1.0699999999999923</v>
      </c>
      <c r="O75" s="1">
        <f>SUM($M$5:M75)</f>
        <v>7746800</v>
      </c>
      <c r="P75">
        <f t="shared" si="14"/>
        <v>33961.800000000003</v>
      </c>
      <c r="Q75">
        <f>SUM($P$5:P75)</f>
        <v>534193.38</v>
      </c>
      <c r="R75">
        <f t="shared" si="22"/>
        <v>6.7892155069458129</v>
      </c>
      <c r="T75">
        <f t="shared" si="15"/>
        <v>0.59774011299435026</v>
      </c>
      <c r="U75">
        <f t="shared" si="16"/>
        <v>9.7260514752040184</v>
      </c>
      <c r="W75">
        <f t="shared" si="17"/>
        <v>0.42699551569506727</v>
      </c>
      <c r="X75">
        <f t="shared" si="18"/>
        <v>6.94780269058296</v>
      </c>
    </row>
    <row r="76" spans="6:24" x14ac:dyDescent="0.3">
      <c r="F76" s="2">
        <v>71</v>
      </c>
      <c r="G76" s="1">
        <f t="shared" si="13"/>
        <v>106500</v>
      </c>
      <c r="H76" s="1">
        <f>SUM($G$5:G76)</f>
        <v>2928000</v>
      </c>
      <c r="I76" s="1">
        <f t="shared" si="19"/>
        <v>106500</v>
      </c>
      <c r="J76" s="1">
        <f t="shared" si="11"/>
        <v>2500</v>
      </c>
      <c r="K76" s="1"/>
      <c r="L76" s="2">
        <v>71</v>
      </c>
      <c r="M76" s="1">
        <f t="shared" si="20"/>
        <v>510500</v>
      </c>
      <c r="N76">
        <f>N75</f>
        <v>1.0699999999999923</v>
      </c>
      <c r="O76" s="1">
        <f>SUM($M$5:M76)</f>
        <v>8257300</v>
      </c>
      <c r="P76">
        <f t="shared" si="14"/>
        <v>36415.670000000006</v>
      </c>
      <c r="Q76">
        <f>SUM($P$5:P76)</f>
        <v>570609.05000000005</v>
      </c>
      <c r="R76">
        <f t="shared" si="22"/>
        <v>6.816945204375247</v>
      </c>
      <c r="T76">
        <f t="shared" si="15"/>
        <v>0.64092906465787824</v>
      </c>
      <c r="U76">
        <f t="shared" si="16"/>
        <v>10.366980539861895</v>
      </c>
      <c r="W76">
        <f t="shared" si="17"/>
        <v>0.45784753363228697</v>
      </c>
      <c r="X76">
        <f t="shared" si="18"/>
        <v>7.4056502242152469</v>
      </c>
    </row>
    <row r="77" spans="6:24" x14ac:dyDescent="0.3">
      <c r="F77" s="2">
        <v>72</v>
      </c>
      <c r="G77" s="1">
        <f t="shared" si="13"/>
        <v>109000</v>
      </c>
      <c r="H77" s="1">
        <f>SUM($G$5:G77)</f>
        <v>3037000</v>
      </c>
      <c r="I77" s="1">
        <f t="shared" si="19"/>
        <v>109000</v>
      </c>
      <c r="J77" s="1">
        <f t="shared" si="11"/>
        <v>2500</v>
      </c>
      <c r="K77" s="1"/>
      <c r="L77" s="2">
        <v>72</v>
      </c>
      <c r="M77" s="1">
        <f t="shared" si="20"/>
        <v>547900</v>
      </c>
      <c r="N77">
        <f t="shared" si="21"/>
        <v>1.0709999999999922</v>
      </c>
      <c r="O77" s="1">
        <f>SUM($M$5:M77)</f>
        <v>8805200</v>
      </c>
      <c r="P77">
        <f t="shared" si="14"/>
        <v>39120.060000000005</v>
      </c>
      <c r="Q77">
        <f>SUM($P$5:P77)</f>
        <v>609729.1100000001</v>
      </c>
      <c r="R77">
        <f t="shared" si="22"/>
        <v>6.8558428927827295</v>
      </c>
      <c r="T77">
        <f t="shared" si="15"/>
        <v>0.68788449466415569</v>
      </c>
      <c r="U77">
        <f t="shared" si="16"/>
        <v>11.054865034526051</v>
      </c>
      <c r="W77">
        <f t="shared" si="17"/>
        <v>0.49139013452914798</v>
      </c>
      <c r="X77">
        <f t="shared" si="18"/>
        <v>7.8970403587443947</v>
      </c>
    </row>
    <row r="78" spans="6:24" x14ac:dyDescent="0.3">
      <c r="F78" s="2">
        <v>73</v>
      </c>
      <c r="G78" s="1">
        <f t="shared" si="13"/>
        <v>111500</v>
      </c>
      <c r="H78" s="1">
        <f>SUM($G$5:G78)</f>
        <v>3148500</v>
      </c>
      <c r="I78" s="1">
        <f t="shared" si="19"/>
        <v>111500</v>
      </c>
      <c r="J78" s="1">
        <f t="shared" si="11"/>
        <v>2500</v>
      </c>
      <c r="K78" s="1"/>
      <c r="L78" s="2">
        <v>73</v>
      </c>
      <c r="M78" s="1">
        <f t="shared" si="20"/>
        <v>588500</v>
      </c>
      <c r="N78">
        <f t="shared" si="21"/>
        <v>1.0719999999999921</v>
      </c>
      <c r="O78" s="1">
        <f>SUM($M$5:M78)</f>
        <v>9393700</v>
      </c>
      <c r="P78">
        <f t="shared" si="14"/>
        <v>42058.14</v>
      </c>
      <c r="Q78">
        <f>SUM($P$5:P78)</f>
        <v>651787.25000000012</v>
      </c>
      <c r="R78">
        <f t="shared" si="22"/>
        <v>6.8978402556505811</v>
      </c>
      <c r="T78">
        <f t="shared" si="15"/>
        <v>0.73885750156936603</v>
      </c>
      <c r="U78">
        <f t="shared" si="16"/>
        <v>11.793722536095418</v>
      </c>
      <c r="W78">
        <f t="shared" si="17"/>
        <v>0.52780269058295959</v>
      </c>
      <c r="X78">
        <f t="shared" si="18"/>
        <v>8.4248430493273538</v>
      </c>
    </row>
    <row r="79" spans="6:24" x14ac:dyDescent="0.3">
      <c r="F79" s="2">
        <v>74</v>
      </c>
      <c r="G79" s="1">
        <f t="shared" si="13"/>
        <v>114000</v>
      </c>
      <c r="H79" s="1">
        <f>SUM($G$5:G79)</f>
        <v>3262500</v>
      </c>
      <c r="I79" s="1">
        <f t="shared" si="19"/>
        <v>114000</v>
      </c>
      <c r="J79" s="1">
        <f t="shared" si="11"/>
        <v>2500</v>
      </c>
      <c r="K79" s="1"/>
      <c r="L79" s="2">
        <v>74</v>
      </c>
      <c r="M79" s="1">
        <f t="shared" si="20"/>
        <v>632600</v>
      </c>
      <c r="N79">
        <f t="shared" si="21"/>
        <v>1.072999999999992</v>
      </c>
      <c r="O79" s="1">
        <f>SUM($M$5:M79)</f>
        <v>10026300</v>
      </c>
      <c r="P79">
        <f t="shared" si="14"/>
        <v>45251.990000000005</v>
      </c>
      <c r="Q79">
        <f>SUM($P$5:P79)</f>
        <v>697039.24000000011</v>
      </c>
      <c r="R79">
        <f t="shared" si="22"/>
        <v>6.9427547102217764</v>
      </c>
      <c r="T79">
        <f t="shared" si="15"/>
        <v>0.79422473320778408</v>
      </c>
      <c r="U79">
        <f t="shared" si="16"/>
        <v>12.587947269303202</v>
      </c>
      <c r="W79">
        <f t="shared" si="17"/>
        <v>0.56735426008968615</v>
      </c>
      <c r="X79">
        <f t="shared" si="18"/>
        <v>8.9921973094170404</v>
      </c>
    </row>
    <row r="80" spans="6:24" x14ac:dyDescent="0.3">
      <c r="F80" s="2">
        <v>75</v>
      </c>
      <c r="G80" s="1">
        <f t="shared" si="13"/>
        <v>117000</v>
      </c>
      <c r="H80" s="1">
        <f>SUM($G$5:G80)</f>
        <v>3379500</v>
      </c>
      <c r="I80" s="1">
        <f t="shared" si="19"/>
        <v>117000</v>
      </c>
      <c r="J80" s="1">
        <f t="shared" si="11"/>
        <v>3000</v>
      </c>
      <c r="K80" s="1"/>
      <c r="L80" s="2">
        <v>75</v>
      </c>
      <c r="M80" s="1">
        <f t="shared" si="20"/>
        <v>680500</v>
      </c>
      <c r="N80">
        <f t="shared" si="21"/>
        <v>1.0739999999999919</v>
      </c>
      <c r="O80" s="1">
        <f>SUM($M$5:M80)</f>
        <v>10706800</v>
      </c>
      <c r="P80">
        <f t="shared" si="14"/>
        <v>48723.8</v>
      </c>
      <c r="Q80">
        <f>SUM($P$5:P80)</f>
        <v>745763.04000000015</v>
      </c>
      <c r="R80">
        <f t="shared" si="22"/>
        <v>6.9901086199967795</v>
      </c>
      <c r="T80">
        <f t="shared" si="15"/>
        <v>0.85436283741368491</v>
      </c>
      <c r="U80">
        <f t="shared" si="16"/>
        <v>13.442310106716887</v>
      </c>
      <c r="W80">
        <f t="shared" si="17"/>
        <v>0.61031390134529151</v>
      </c>
      <c r="X80">
        <f t="shared" si="18"/>
        <v>9.6025112107623318</v>
      </c>
    </row>
    <row r="81" spans="6:24" x14ac:dyDescent="0.3">
      <c r="F81" s="2">
        <v>76</v>
      </c>
      <c r="G81" s="1">
        <f t="shared" si="13"/>
        <v>120000</v>
      </c>
      <c r="H81" s="1">
        <f>SUM($G$5:G81)</f>
        <v>3499500</v>
      </c>
      <c r="I81" s="1">
        <f t="shared" si="19"/>
        <v>120000</v>
      </c>
      <c r="J81" s="1">
        <f t="shared" si="11"/>
        <v>3000</v>
      </c>
      <c r="K81" s="1"/>
      <c r="L81" s="2">
        <v>76</v>
      </c>
      <c r="M81" s="1">
        <f t="shared" si="20"/>
        <v>732700</v>
      </c>
      <c r="N81">
        <f t="shared" si="21"/>
        <v>1.0749999999999917</v>
      </c>
      <c r="O81" s="1">
        <f>SUM($M$5:M81)</f>
        <v>11439500</v>
      </c>
      <c r="P81">
        <f t="shared" si="14"/>
        <v>52510.170000000006</v>
      </c>
      <c r="Q81">
        <f>SUM($P$5:P81)</f>
        <v>798273.2100000002</v>
      </c>
      <c r="R81">
        <f t="shared" si="22"/>
        <v>7.0411333337195181</v>
      </c>
      <c r="T81">
        <f t="shared" si="15"/>
        <v>0.91989956057752664</v>
      </c>
      <c r="U81">
        <f t="shared" si="16"/>
        <v>14.362209667294414</v>
      </c>
      <c r="W81">
        <f t="shared" si="17"/>
        <v>0.65713004484304938</v>
      </c>
      <c r="X81">
        <f t="shared" si="18"/>
        <v>10.259641255605381</v>
      </c>
    </row>
    <row r="82" spans="6:24" x14ac:dyDescent="0.3">
      <c r="F82" s="2">
        <v>77</v>
      </c>
      <c r="G82" s="1">
        <f t="shared" si="13"/>
        <v>123000</v>
      </c>
      <c r="H82" s="1">
        <f>SUM($G$5:G82)</f>
        <v>3622500</v>
      </c>
      <c r="I82" s="1">
        <f t="shared" si="19"/>
        <v>123000</v>
      </c>
      <c r="J82" s="1">
        <f t="shared" si="11"/>
        <v>3000</v>
      </c>
      <c r="K82" s="1"/>
      <c r="L82" s="2">
        <v>77</v>
      </c>
      <c r="M82" s="1">
        <f t="shared" si="20"/>
        <v>789500</v>
      </c>
      <c r="N82">
        <f t="shared" si="21"/>
        <v>1.0759999999999916</v>
      </c>
      <c r="O82" s="1">
        <f>SUM($M$5:M82)</f>
        <v>12229000</v>
      </c>
      <c r="P82">
        <f t="shared" si="14"/>
        <v>56633.47</v>
      </c>
      <c r="Q82">
        <f>SUM($P$5:P82)</f>
        <v>854906.68000000017</v>
      </c>
      <c r="R82">
        <f t="shared" si="22"/>
        <v>7.0944971333811839</v>
      </c>
      <c r="T82">
        <f t="shared" si="15"/>
        <v>0.99121155053358445</v>
      </c>
      <c r="U82">
        <f t="shared" si="16"/>
        <v>15.353421217827998</v>
      </c>
      <c r="W82">
        <f t="shared" si="17"/>
        <v>0.70807174887892377</v>
      </c>
      <c r="X82">
        <f t="shared" si="18"/>
        <v>10.967713004484304</v>
      </c>
    </row>
    <row r="83" spans="6:24" x14ac:dyDescent="0.3">
      <c r="F83" s="2">
        <v>78</v>
      </c>
      <c r="G83" s="1">
        <f t="shared" si="13"/>
        <v>126000</v>
      </c>
      <c r="H83" s="1">
        <f>SUM($G$5:G83)</f>
        <v>3748500</v>
      </c>
      <c r="I83" s="1">
        <f t="shared" si="19"/>
        <v>126000</v>
      </c>
      <c r="J83" s="1">
        <f t="shared" si="11"/>
        <v>3000</v>
      </c>
      <c r="K83" s="1"/>
      <c r="L83" s="2">
        <v>78</v>
      </c>
      <c r="M83" s="1">
        <f t="shared" si="20"/>
        <v>851400</v>
      </c>
      <c r="N83">
        <f t="shared" si="21"/>
        <v>1.0769999999999915</v>
      </c>
      <c r="O83" s="1">
        <f>SUM($M$5:M83)</f>
        <v>13080400</v>
      </c>
      <c r="P83">
        <f t="shared" si="14"/>
        <v>61130.520000000004</v>
      </c>
      <c r="Q83">
        <f>SUM($P$5:P83)</f>
        <v>916037.20000000019</v>
      </c>
      <c r="R83">
        <f t="shared" si="22"/>
        <v>7.1505488762820297</v>
      </c>
      <c r="T83">
        <f t="shared" si="15"/>
        <v>1.0689265536723165</v>
      </c>
      <c r="U83">
        <f t="shared" si="16"/>
        <v>16.422347771500313</v>
      </c>
      <c r="W83">
        <f t="shared" si="17"/>
        <v>0.76358744394618838</v>
      </c>
      <c r="X83">
        <f t="shared" si="18"/>
        <v>11.731300448430494</v>
      </c>
    </row>
    <row r="84" spans="6:24" x14ac:dyDescent="0.3">
      <c r="F84" s="2">
        <v>79</v>
      </c>
      <c r="G84" s="1">
        <f t="shared" si="13"/>
        <v>129000</v>
      </c>
      <c r="H84" s="1">
        <f>SUM($G$5:G84)</f>
        <v>3877500</v>
      </c>
      <c r="I84" s="1">
        <f t="shared" si="19"/>
        <v>129000</v>
      </c>
      <c r="J84" s="1">
        <f t="shared" si="11"/>
        <v>3000</v>
      </c>
      <c r="K84" s="1"/>
      <c r="L84" s="2">
        <v>79</v>
      </c>
      <c r="M84" s="1">
        <f t="shared" si="20"/>
        <v>918900</v>
      </c>
      <c r="N84">
        <f t="shared" si="21"/>
        <v>1.0779999999999914</v>
      </c>
      <c r="O84" s="1">
        <f>SUM($M$5:M84)</f>
        <v>13999300</v>
      </c>
      <c r="P84">
        <f t="shared" si="14"/>
        <v>66038.28</v>
      </c>
      <c r="Q84">
        <f>SUM($P$5:P84)</f>
        <v>982075.48000000021</v>
      </c>
      <c r="R84">
        <f t="shared" si="22"/>
        <v>7.2091264415899285</v>
      </c>
      <c r="T84">
        <f t="shared" si="15"/>
        <v>1.1536723163841809</v>
      </c>
      <c r="U84">
        <f t="shared" si="16"/>
        <v>17.576020087884494</v>
      </c>
      <c r="W84">
        <f t="shared" si="17"/>
        <v>0.82412556053811659</v>
      </c>
      <c r="X84">
        <f t="shared" si="18"/>
        <v>12.55542600896861</v>
      </c>
    </row>
    <row r="85" spans="6:24" x14ac:dyDescent="0.3">
      <c r="F85" s="2">
        <v>80</v>
      </c>
      <c r="G85" s="1">
        <f t="shared" si="13"/>
        <v>132000</v>
      </c>
      <c r="H85" s="1">
        <f>SUM($G$5:G85)</f>
        <v>4009500</v>
      </c>
      <c r="I85" s="1">
        <f t="shared" si="19"/>
        <v>132000</v>
      </c>
      <c r="J85" s="1">
        <f t="shared" si="11"/>
        <v>3000</v>
      </c>
      <c r="K85" s="1"/>
      <c r="L85" s="2">
        <v>80</v>
      </c>
      <c r="M85" s="1">
        <f t="shared" si="20"/>
        <v>992600</v>
      </c>
      <c r="N85">
        <f t="shared" si="21"/>
        <v>1.0789999999999913</v>
      </c>
      <c r="O85" s="3">
        <f>SUM($M$5:M85)</f>
        <v>14991900</v>
      </c>
      <c r="P85">
        <f t="shared" si="14"/>
        <v>71401.03</v>
      </c>
      <c r="Q85">
        <f>SUM($P$5:P85)</f>
        <v>1053476.5100000002</v>
      </c>
      <c r="R85">
        <f t="shared" si="22"/>
        <v>7.2704218213451384</v>
      </c>
      <c r="T85">
        <f t="shared" si="15"/>
        <v>1.2462021343377276</v>
      </c>
      <c r="U85">
        <f t="shared" si="16"/>
        <v>18.822222222222223</v>
      </c>
      <c r="W85">
        <f t="shared" si="17"/>
        <v>0.89022421524663675</v>
      </c>
      <c r="X85">
        <f t="shared" si="18"/>
        <v>13.445650224215246</v>
      </c>
    </row>
    <row r="86" spans="6:24" x14ac:dyDescent="0.3">
      <c r="F86" s="2">
        <v>81</v>
      </c>
      <c r="G86" s="1">
        <f t="shared" si="13"/>
        <v>135000</v>
      </c>
      <c r="H86" s="1">
        <f>SUM($G$5:G86)</f>
        <v>4144500</v>
      </c>
      <c r="I86" s="1">
        <f t="shared" si="19"/>
        <v>135000</v>
      </c>
      <c r="J86" s="1">
        <f t="shared" si="11"/>
        <v>3000</v>
      </c>
      <c r="K86" s="1"/>
      <c r="L86" s="2">
        <v>81</v>
      </c>
      <c r="M86" s="1">
        <f t="shared" si="20"/>
        <v>1073100</v>
      </c>
      <c r="N86">
        <f t="shared" si="21"/>
        <v>1.0799999999999912</v>
      </c>
      <c r="O86" s="1">
        <f>SUM($M$5:M86)</f>
        <v>16065000</v>
      </c>
      <c r="P86">
        <f t="shared" si="14"/>
        <v>77263.199999999997</v>
      </c>
      <c r="Q86">
        <f>SUM($P$5:P86)</f>
        <v>1130739.7100000002</v>
      </c>
      <c r="R86">
        <f t="shared" si="22"/>
        <v>7.3341170179485005</v>
      </c>
      <c r="T86">
        <f t="shared" si="15"/>
        <v>1.3472693032015066</v>
      </c>
      <c r="U86">
        <f t="shared" si="16"/>
        <v>20.16949152542373</v>
      </c>
      <c r="W86">
        <f t="shared" si="17"/>
        <v>0.96242152466367714</v>
      </c>
      <c r="X86">
        <f t="shared" si="18"/>
        <v>14.408071748878923</v>
      </c>
    </row>
    <row r="87" spans="6:24" x14ac:dyDescent="0.3">
      <c r="F87" s="2">
        <v>82</v>
      </c>
      <c r="G87" s="1">
        <f t="shared" si="13"/>
        <v>138000</v>
      </c>
      <c r="H87" s="1">
        <f>SUM($G$5:G87)</f>
        <v>4282500</v>
      </c>
      <c r="I87" s="1">
        <f t="shared" si="19"/>
        <v>138000</v>
      </c>
      <c r="J87" s="1">
        <f t="shared" si="11"/>
        <v>3000</v>
      </c>
      <c r="K87" s="1"/>
      <c r="L87" s="2">
        <v>82</v>
      </c>
      <c r="M87" s="1">
        <f>ROUNDUP((M86)*N87,-2)</f>
        <v>1083900</v>
      </c>
      <c r="N87">
        <v>1.01</v>
      </c>
      <c r="O87" s="1">
        <f>SUM($M$5:M87)</f>
        <v>17148900</v>
      </c>
      <c r="P87">
        <f t="shared" si="14"/>
        <v>72982.600000000006</v>
      </c>
      <c r="Q87">
        <f>SUM($P$5:P87)</f>
        <v>1203722.3100000003</v>
      </c>
      <c r="R87">
        <f t="shared" si="22"/>
        <v>6.4544120414768207</v>
      </c>
      <c r="T87">
        <f t="shared" si="15"/>
        <v>1.3608286252354049</v>
      </c>
      <c r="U87">
        <f t="shared" si="16"/>
        <v>21.530320150659133</v>
      </c>
      <c r="W87">
        <f t="shared" si="17"/>
        <v>0.97210762331838563</v>
      </c>
      <c r="X87">
        <f t="shared" si="18"/>
        <v>15.380179372197309</v>
      </c>
    </row>
    <row r="88" spans="6:24" x14ac:dyDescent="0.3">
      <c r="F88" s="2">
        <v>83</v>
      </c>
      <c r="G88" s="1">
        <f t="shared" si="13"/>
        <v>141000</v>
      </c>
      <c r="H88" s="1">
        <f>SUM($G$5:G88)</f>
        <v>4423500</v>
      </c>
      <c r="I88" s="1">
        <f t="shared" si="19"/>
        <v>141000</v>
      </c>
      <c r="J88" s="1">
        <f t="shared" si="11"/>
        <v>3000</v>
      </c>
      <c r="K88" s="1"/>
      <c r="L88" s="2">
        <v>83</v>
      </c>
      <c r="M88" s="1">
        <f t="shared" ref="M88:M151" si="23">ROUNDUP((M87)*N88,-2)</f>
        <v>1094800</v>
      </c>
      <c r="N88">
        <v>1.01</v>
      </c>
      <c r="O88" s="1">
        <f>SUM($M$5:M88)</f>
        <v>18243700</v>
      </c>
      <c r="P88">
        <f t="shared" si="14"/>
        <v>73716.539999999994</v>
      </c>
      <c r="Q88">
        <f>SUM($P$5:P88)</f>
        <v>1277438.8500000003</v>
      </c>
      <c r="R88">
        <f t="shared" si="22"/>
        <v>6.1240486603592172</v>
      </c>
      <c r="T88">
        <f t="shared" si="15"/>
        <v>1.3745134965473949</v>
      </c>
      <c r="U88">
        <f t="shared" si="16"/>
        <v>22.90483364720653</v>
      </c>
      <c r="W88">
        <f t="shared" si="17"/>
        <v>0.9818834080717489</v>
      </c>
      <c r="X88">
        <f t="shared" si="18"/>
        <v>16.36206278026906</v>
      </c>
    </row>
    <row r="89" spans="6:24" x14ac:dyDescent="0.3">
      <c r="F89" s="2">
        <v>84</v>
      </c>
      <c r="G89" s="1">
        <f t="shared" si="13"/>
        <v>144000</v>
      </c>
      <c r="H89" s="1">
        <f>SUM($G$5:G89)</f>
        <v>4567500</v>
      </c>
      <c r="I89" s="1">
        <f t="shared" si="19"/>
        <v>144000</v>
      </c>
      <c r="J89" s="1">
        <f t="shared" ref="J89:J152" si="24">I89-I88</f>
        <v>3000</v>
      </c>
      <c r="K89" s="1"/>
      <c r="L89" s="2">
        <v>84</v>
      </c>
      <c r="M89" s="1">
        <f t="shared" si="23"/>
        <v>1105800</v>
      </c>
      <c r="N89">
        <v>1.01</v>
      </c>
      <c r="O89" s="1">
        <f>SUM($M$5:M89)</f>
        <v>19349500</v>
      </c>
      <c r="P89">
        <f t="shared" si="14"/>
        <v>74457.2</v>
      </c>
      <c r="Q89">
        <f>SUM($P$5:P89)</f>
        <v>1351896.0500000003</v>
      </c>
      <c r="R89">
        <f t="shared" si="22"/>
        <v>5.8286312491592014</v>
      </c>
      <c r="T89">
        <f t="shared" si="15"/>
        <v>1.3883239171374764</v>
      </c>
      <c r="U89">
        <f t="shared" si="16"/>
        <v>24.293157564344003</v>
      </c>
      <c r="W89">
        <f t="shared" si="17"/>
        <v>0.99174887892376684</v>
      </c>
      <c r="X89">
        <f t="shared" si="18"/>
        <v>17.353811659192825</v>
      </c>
    </row>
    <row r="90" spans="6:24" x14ac:dyDescent="0.3">
      <c r="F90" s="2">
        <v>85</v>
      </c>
      <c r="G90" s="1">
        <f t="shared" si="13"/>
        <v>147000</v>
      </c>
      <c r="H90" s="1">
        <f>SUM($G$5:G90)</f>
        <v>4714500</v>
      </c>
      <c r="I90" s="1">
        <f t="shared" si="19"/>
        <v>147000</v>
      </c>
      <c r="J90" s="1">
        <f t="shared" si="24"/>
        <v>3000</v>
      </c>
      <c r="K90" s="1"/>
      <c r="L90" s="2">
        <v>85</v>
      </c>
      <c r="M90" s="1">
        <f t="shared" si="23"/>
        <v>1116900</v>
      </c>
      <c r="N90">
        <v>1.01</v>
      </c>
      <c r="O90" s="1">
        <f>SUM($M$5:M90)</f>
        <v>20466400</v>
      </c>
      <c r="P90">
        <f t="shared" si="14"/>
        <v>75204.600000000006</v>
      </c>
      <c r="Q90">
        <f>SUM($P$5:P90)</f>
        <v>1427100.6500000004</v>
      </c>
      <c r="R90">
        <f t="shared" si="22"/>
        <v>5.5628981237129942</v>
      </c>
      <c r="T90">
        <f t="shared" si="15"/>
        <v>1.4022598870056497</v>
      </c>
      <c r="U90">
        <f t="shared" si="16"/>
        <v>25.695417451349655</v>
      </c>
      <c r="W90">
        <f t="shared" si="17"/>
        <v>1.0017040358744396</v>
      </c>
      <c r="X90">
        <f t="shared" si="18"/>
        <v>18.355515695067265</v>
      </c>
    </row>
    <row r="91" spans="6:24" x14ac:dyDescent="0.3">
      <c r="F91" s="2">
        <v>86</v>
      </c>
      <c r="G91" s="1">
        <f t="shared" si="13"/>
        <v>150000</v>
      </c>
      <c r="H91" s="1">
        <f>SUM($G$5:G91)</f>
        <v>4864500</v>
      </c>
      <c r="I91" s="1">
        <f t="shared" si="19"/>
        <v>150000</v>
      </c>
      <c r="J91" s="1">
        <f t="shared" si="24"/>
        <v>3000</v>
      </c>
      <c r="K91" s="1"/>
      <c r="L91" s="2">
        <v>86</v>
      </c>
      <c r="M91" s="1">
        <f t="shared" si="23"/>
        <v>1128100</v>
      </c>
      <c r="N91">
        <v>1.01</v>
      </c>
      <c r="O91" s="1">
        <f>SUM($M$5:M91)</f>
        <v>21594500</v>
      </c>
      <c r="P91">
        <f t="shared" si="14"/>
        <v>75958.739999999991</v>
      </c>
      <c r="Q91">
        <f>SUM($P$5:P91)</f>
        <v>1503059.3900000004</v>
      </c>
      <c r="R91">
        <f t="shared" si="22"/>
        <v>5.3225916476178448</v>
      </c>
      <c r="T91">
        <f t="shared" si="15"/>
        <v>1.4163214061519147</v>
      </c>
      <c r="U91">
        <f t="shared" si="16"/>
        <v>27.111738857501571</v>
      </c>
      <c r="W91">
        <f t="shared" si="17"/>
        <v>1.0117488789237667</v>
      </c>
      <c r="X91">
        <f t="shared" si="18"/>
        <v>19.367264573991033</v>
      </c>
    </row>
    <row r="92" spans="6:24" x14ac:dyDescent="0.3">
      <c r="F92" s="2">
        <v>87</v>
      </c>
      <c r="G92" s="1">
        <f t="shared" si="13"/>
        <v>153000</v>
      </c>
      <c r="H92" s="1">
        <f>SUM($G$5:G92)</f>
        <v>5017500</v>
      </c>
      <c r="I92" s="1">
        <f t="shared" si="19"/>
        <v>153000</v>
      </c>
      <c r="J92" s="1">
        <f t="shared" si="24"/>
        <v>3000</v>
      </c>
      <c r="K92" s="1"/>
      <c r="L92" s="2">
        <v>87</v>
      </c>
      <c r="M92" s="1">
        <f t="shared" si="23"/>
        <v>1139400</v>
      </c>
      <c r="N92">
        <v>1.01</v>
      </c>
      <c r="O92" s="1">
        <f>SUM($M$5:M92)</f>
        <v>22733900</v>
      </c>
      <c r="P92">
        <f t="shared" si="14"/>
        <v>76719.600000000006</v>
      </c>
      <c r="Q92">
        <f>SUM($P$5:P92)</f>
        <v>1579778.9900000005</v>
      </c>
      <c r="R92">
        <f t="shared" si="22"/>
        <v>5.1042294476467811</v>
      </c>
      <c r="T92">
        <f t="shared" si="15"/>
        <v>1.4305084745762713</v>
      </c>
      <c r="U92">
        <f t="shared" si="16"/>
        <v>28.542247332077842</v>
      </c>
      <c r="W92">
        <f t="shared" si="17"/>
        <v>1.0218834080717489</v>
      </c>
      <c r="X92">
        <f t="shared" si="18"/>
        <v>20.389147982062781</v>
      </c>
    </row>
    <row r="93" spans="6:24" x14ac:dyDescent="0.3">
      <c r="F93" s="2">
        <v>88</v>
      </c>
      <c r="G93" s="1">
        <f t="shared" si="13"/>
        <v>156000</v>
      </c>
      <c r="H93" s="1">
        <f>SUM($G$5:G93)</f>
        <v>5173500</v>
      </c>
      <c r="I93" s="1">
        <f t="shared" si="19"/>
        <v>156000</v>
      </c>
      <c r="J93" s="1">
        <f t="shared" si="24"/>
        <v>3000</v>
      </c>
      <c r="K93" s="1"/>
      <c r="L93" s="2">
        <v>88</v>
      </c>
      <c r="M93" s="1">
        <f t="shared" si="23"/>
        <v>1150800</v>
      </c>
      <c r="N93">
        <v>1.01</v>
      </c>
      <c r="O93" s="1">
        <f>SUM($M$5:M93)</f>
        <v>23884700</v>
      </c>
      <c r="P93">
        <f t="shared" si="14"/>
        <v>77487.199999999997</v>
      </c>
      <c r="Q93">
        <f>SUM($P$5:P93)</f>
        <v>1657266.1900000004</v>
      </c>
      <c r="R93">
        <f t="shared" si="22"/>
        <v>4.9049392662197597</v>
      </c>
      <c r="T93">
        <f t="shared" si="15"/>
        <v>1.4448210922787195</v>
      </c>
      <c r="U93">
        <f t="shared" si="16"/>
        <v>29.987068424356561</v>
      </c>
      <c r="W93">
        <f t="shared" si="17"/>
        <v>1.0321076233183857</v>
      </c>
      <c r="X93">
        <f t="shared" si="18"/>
        <v>21.421255605381166</v>
      </c>
    </row>
    <row r="94" spans="6:24" x14ac:dyDescent="0.3">
      <c r="F94" s="2">
        <v>89</v>
      </c>
      <c r="G94" s="1">
        <f t="shared" si="13"/>
        <v>159000</v>
      </c>
      <c r="H94" s="1">
        <f>SUM($G$5:G94)</f>
        <v>5332500</v>
      </c>
      <c r="I94" s="1">
        <f t="shared" si="19"/>
        <v>159000</v>
      </c>
      <c r="J94" s="1">
        <f t="shared" si="24"/>
        <v>3000</v>
      </c>
      <c r="K94" s="1"/>
      <c r="L94" s="2">
        <v>89</v>
      </c>
      <c r="M94" s="1">
        <f t="shared" si="23"/>
        <v>1162400</v>
      </c>
      <c r="N94">
        <v>1.01</v>
      </c>
      <c r="O94" s="1">
        <f>SUM($M$5:M94)</f>
        <v>25047100</v>
      </c>
      <c r="P94">
        <f t="shared" si="14"/>
        <v>78268.26999999999</v>
      </c>
      <c r="Q94">
        <f>SUM($P$5:P94)</f>
        <v>1735534.4600000004</v>
      </c>
      <c r="R94">
        <f t="shared" si="22"/>
        <v>4.7227337691599196</v>
      </c>
      <c r="T94">
        <f t="shared" si="15"/>
        <v>1.4593848085373509</v>
      </c>
      <c r="U94">
        <f t="shared" si="16"/>
        <v>31.446453232893912</v>
      </c>
      <c r="W94">
        <f t="shared" si="17"/>
        <v>1.0425112107623318</v>
      </c>
      <c r="X94">
        <f t="shared" si="18"/>
        <v>22.463766816143497</v>
      </c>
    </row>
    <row r="95" spans="6:24" x14ac:dyDescent="0.3">
      <c r="F95" s="2">
        <v>90</v>
      </c>
      <c r="G95" s="1">
        <f t="shared" si="13"/>
        <v>162500</v>
      </c>
      <c r="H95" s="1">
        <f>SUM($G$5:G95)</f>
        <v>5495000</v>
      </c>
      <c r="I95" s="1">
        <f t="shared" si="19"/>
        <v>162500</v>
      </c>
      <c r="J95" s="1">
        <f t="shared" si="24"/>
        <v>3500</v>
      </c>
      <c r="K95" s="1"/>
      <c r="L95" s="2">
        <v>90</v>
      </c>
      <c r="M95" s="1">
        <f t="shared" si="23"/>
        <v>1174100</v>
      </c>
      <c r="N95">
        <v>1.01</v>
      </c>
      <c r="O95" s="1">
        <f>SUM($M$5:M95)</f>
        <v>26221200</v>
      </c>
      <c r="P95">
        <f t="shared" si="14"/>
        <v>79056.069999999992</v>
      </c>
      <c r="Q95">
        <f>SUM($P$5:P95)</f>
        <v>1814590.5300000005</v>
      </c>
      <c r="R95">
        <f t="shared" si="22"/>
        <v>4.5551426273610289</v>
      </c>
      <c r="T95">
        <f t="shared" si="15"/>
        <v>1.4740740740740741</v>
      </c>
      <c r="U95">
        <f t="shared" si="16"/>
        <v>32.920527306967983</v>
      </c>
      <c r="W95">
        <f t="shared" si="17"/>
        <v>1.0530044843049327</v>
      </c>
      <c r="X95">
        <f t="shared" si="18"/>
        <v>23.516771300448429</v>
      </c>
    </row>
    <row r="96" spans="6:24" x14ac:dyDescent="0.3">
      <c r="F96" s="2">
        <v>91</v>
      </c>
      <c r="G96" s="1">
        <f t="shared" si="13"/>
        <v>166000</v>
      </c>
      <c r="H96" s="1">
        <f>SUM($G$5:G96)</f>
        <v>5661000</v>
      </c>
      <c r="I96" s="1">
        <f t="shared" si="19"/>
        <v>166000</v>
      </c>
      <c r="J96" s="1">
        <f t="shared" si="24"/>
        <v>3500</v>
      </c>
      <c r="K96" s="1"/>
      <c r="L96" s="2">
        <v>91</v>
      </c>
      <c r="M96" s="1">
        <f t="shared" si="23"/>
        <v>1185900</v>
      </c>
      <c r="N96">
        <v>1.01</v>
      </c>
      <c r="O96" s="1">
        <f>SUM($M$5:M96)</f>
        <v>27407100</v>
      </c>
      <c r="P96">
        <f t="shared" si="14"/>
        <v>39925.300000000003</v>
      </c>
      <c r="Q96">
        <f>SUM($P$5:P96)</f>
        <v>1854515.8300000005</v>
      </c>
      <c r="R96">
        <f t="shared" si="22"/>
        <v>2.2002374276691521</v>
      </c>
      <c r="T96">
        <f t="shared" si="15"/>
        <v>1.4888888888888889</v>
      </c>
      <c r="U96">
        <f t="shared" si="16"/>
        <v>34.409416195856871</v>
      </c>
      <c r="W96">
        <f t="shared" si="17"/>
        <v>1.0635874439461883</v>
      </c>
      <c r="X96">
        <f t="shared" si="18"/>
        <v>24.580358744394619</v>
      </c>
    </row>
    <row r="97" spans="6:24" x14ac:dyDescent="0.3">
      <c r="F97" s="2">
        <v>92</v>
      </c>
      <c r="G97" s="1">
        <f t="shared" si="13"/>
        <v>169500</v>
      </c>
      <c r="H97" s="1">
        <f>SUM($G$5:G97)</f>
        <v>5830500</v>
      </c>
      <c r="I97" s="1">
        <f t="shared" si="19"/>
        <v>169500</v>
      </c>
      <c r="J97" s="1">
        <f t="shared" si="24"/>
        <v>3500</v>
      </c>
      <c r="K97" s="1"/>
      <c r="L97" s="2">
        <v>92</v>
      </c>
      <c r="M97" s="1">
        <f t="shared" si="23"/>
        <v>1197800</v>
      </c>
      <c r="N97">
        <v>1.01</v>
      </c>
      <c r="O97" s="1">
        <f>SUM($M$5:M97)</f>
        <v>28604900</v>
      </c>
      <c r="P97">
        <f t="shared" si="14"/>
        <v>40325.94</v>
      </c>
      <c r="Q97">
        <f>SUM($P$5:P97)</f>
        <v>1894841.7700000005</v>
      </c>
      <c r="R97">
        <f t="shared" si="22"/>
        <v>2.1744726762456339</v>
      </c>
      <c r="T97">
        <f t="shared" si="15"/>
        <v>1.5038292529817954</v>
      </c>
      <c r="U97">
        <f t="shared" si="16"/>
        <v>35.913245448838666</v>
      </c>
      <c r="W97">
        <f t="shared" si="17"/>
        <v>1.0742600896860988</v>
      </c>
      <c r="X97">
        <f t="shared" si="18"/>
        <v>25.654618834080718</v>
      </c>
    </row>
    <row r="98" spans="6:24" x14ac:dyDescent="0.3">
      <c r="F98" s="2">
        <v>93</v>
      </c>
      <c r="G98" s="1">
        <f t="shared" si="13"/>
        <v>173000</v>
      </c>
      <c r="H98" s="1">
        <f>SUM($G$5:G98)</f>
        <v>6003500</v>
      </c>
      <c r="I98" s="1">
        <f t="shared" si="19"/>
        <v>173000</v>
      </c>
      <c r="J98" s="1">
        <f t="shared" si="24"/>
        <v>3500</v>
      </c>
      <c r="K98" s="1"/>
      <c r="L98" s="2">
        <v>93</v>
      </c>
      <c r="M98" s="1">
        <f t="shared" si="23"/>
        <v>1209800</v>
      </c>
      <c r="N98">
        <v>1.01</v>
      </c>
      <c r="O98" s="1">
        <f>SUM($M$5:M98)</f>
        <v>29814700</v>
      </c>
      <c r="P98">
        <f t="shared" si="14"/>
        <v>40729.94</v>
      </c>
      <c r="Q98">
        <f>SUM($P$5:P98)</f>
        <v>1935571.7100000004</v>
      </c>
      <c r="R98">
        <f t="shared" si="22"/>
        <v>2.1495166849736447</v>
      </c>
      <c r="T98">
        <f t="shared" si="15"/>
        <v>1.5188951663527934</v>
      </c>
      <c r="U98">
        <f t="shared" si="16"/>
        <v>37.432140615191464</v>
      </c>
      <c r="W98">
        <f t="shared" si="17"/>
        <v>1.0850224215246638</v>
      </c>
      <c r="X98">
        <f t="shared" si="18"/>
        <v>26.739641255605381</v>
      </c>
    </row>
    <row r="99" spans="6:24" x14ac:dyDescent="0.3">
      <c r="F99" s="2">
        <v>94</v>
      </c>
      <c r="G99" s="1">
        <f t="shared" si="13"/>
        <v>176500</v>
      </c>
      <c r="H99" s="1">
        <f>SUM($G$5:G99)</f>
        <v>6180000</v>
      </c>
      <c r="I99" s="1">
        <f t="shared" si="19"/>
        <v>176500</v>
      </c>
      <c r="J99" s="1">
        <f t="shared" si="24"/>
        <v>3500</v>
      </c>
      <c r="K99" s="1"/>
      <c r="L99" s="2">
        <v>94</v>
      </c>
      <c r="M99" s="1">
        <f t="shared" si="23"/>
        <v>1221900</v>
      </c>
      <c r="N99">
        <v>1.01</v>
      </c>
      <c r="O99" s="1">
        <f>SUM($M$5:M99)</f>
        <v>31036600</v>
      </c>
      <c r="P99">
        <f t="shared" si="14"/>
        <v>41137.300000000003</v>
      </c>
      <c r="Q99">
        <f>SUM($P$5:P99)</f>
        <v>1976709.0100000005</v>
      </c>
      <c r="R99">
        <f t="shared" si="22"/>
        <v>2.1253307117203133</v>
      </c>
      <c r="T99">
        <f t="shared" si="15"/>
        <v>1.5340866290018833</v>
      </c>
      <c r="U99">
        <f t="shared" si="16"/>
        <v>38.966227244193348</v>
      </c>
      <c r="W99">
        <f t="shared" si="17"/>
        <v>1.0958744394618833</v>
      </c>
      <c r="X99">
        <f t="shared" si="18"/>
        <v>27.835515695067265</v>
      </c>
    </row>
    <row r="100" spans="6:24" x14ac:dyDescent="0.3">
      <c r="F100" s="2">
        <v>95</v>
      </c>
      <c r="G100" s="1">
        <f t="shared" si="13"/>
        <v>180000</v>
      </c>
      <c r="H100" s="1">
        <f>SUM($G$5:G100)</f>
        <v>6360000</v>
      </c>
      <c r="I100" s="1">
        <f t="shared" si="19"/>
        <v>180000</v>
      </c>
      <c r="J100" s="1">
        <f t="shared" si="24"/>
        <v>3500</v>
      </c>
      <c r="K100" s="1"/>
      <c r="L100" s="2">
        <v>95</v>
      </c>
      <c r="M100" s="1">
        <f t="shared" si="23"/>
        <v>1234200</v>
      </c>
      <c r="N100">
        <v>1.01</v>
      </c>
      <c r="O100" s="1">
        <f>SUM($M$5:M100)</f>
        <v>32270800</v>
      </c>
      <c r="P100">
        <f t="shared" si="14"/>
        <v>41551.4</v>
      </c>
      <c r="Q100">
        <f>SUM($P$5:P100)</f>
        <v>2018260.4100000004</v>
      </c>
      <c r="R100">
        <f t="shared" si="22"/>
        <v>2.1020494058455217</v>
      </c>
      <c r="T100">
        <f t="shared" si="15"/>
        <v>1.5495291902071564</v>
      </c>
      <c r="U100">
        <f t="shared" si="16"/>
        <v>40.515756434400501</v>
      </c>
      <c r="W100">
        <f t="shared" si="17"/>
        <v>1.1069058295964125</v>
      </c>
      <c r="X100">
        <f t="shared" si="18"/>
        <v>28.942421524663676</v>
      </c>
    </row>
    <row r="101" spans="6:24" x14ac:dyDescent="0.3">
      <c r="F101" s="2">
        <v>96</v>
      </c>
      <c r="G101" s="1">
        <f t="shared" si="13"/>
        <v>183500</v>
      </c>
      <c r="H101" s="1">
        <f>SUM($G$5:G101)</f>
        <v>6543500</v>
      </c>
      <c r="I101" s="1">
        <f t="shared" si="19"/>
        <v>183500</v>
      </c>
      <c r="J101" s="1">
        <f t="shared" si="24"/>
        <v>3500</v>
      </c>
      <c r="K101" s="1"/>
      <c r="L101" s="2">
        <v>96</v>
      </c>
      <c r="M101" s="1">
        <f t="shared" si="23"/>
        <v>1246600</v>
      </c>
      <c r="N101">
        <v>1.01</v>
      </c>
      <c r="O101" s="1">
        <f>SUM($M$5:M101)</f>
        <v>33517400</v>
      </c>
      <c r="P101">
        <f t="shared" si="14"/>
        <v>41968.87</v>
      </c>
      <c r="Q101">
        <f>SUM($P$5:P101)</f>
        <v>2060229.2800000005</v>
      </c>
      <c r="R101">
        <f t="shared" si="22"/>
        <v>2.0794576255895594</v>
      </c>
      <c r="T101">
        <f t="shared" si="15"/>
        <v>1.5650973006905211</v>
      </c>
      <c r="U101">
        <f t="shared" si="16"/>
        <v>42.080853735091026</v>
      </c>
      <c r="W101">
        <f t="shared" si="17"/>
        <v>1.1180269058295964</v>
      </c>
      <c r="X101">
        <f t="shared" si="18"/>
        <v>30.060448430493274</v>
      </c>
    </row>
    <row r="102" spans="6:24" x14ac:dyDescent="0.3">
      <c r="F102" s="2">
        <v>97</v>
      </c>
      <c r="G102" s="1">
        <f t="shared" si="13"/>
        <v>187000</v>
      </c>
      <c r="H102" s="1">
        <f>SUM($G$5:G102)</f>
        <v>6730500</v>
      </c>
      <c r="I102" s="1">
        <f t="shared" si="19"/>
        <v>187000</v>
      </c>
      <c r="J102" s="1">
        <f t="shared" si="24"/>
        <v>3500</v>
      </c>
      <c r="K102" s="1"/>
      <c r="L102" s="2">
        <v>97</v>
      </c>
      <c r="M102" s="1">
        <f t="shared" si="23"/>
        <v>1259100</v>
      </c>
      <c r="N102">
        <v>1.01</v>
      </c>
      <c r="O102" s="1">
        <f>SUM($M$5:M102)</f>
        <v>34776500</v>
      </c>
      <c r="P102">
        <f t="shared" si="14"/>
        <v>42389.7</v>
      </c>
      <c r="Q102">
        <f>SUM($P$5:P102)</f>
        <v>2102618.9800000004</v>
      </c>
      <c r="R102">
        <f t="shared" si="22"/>
        <v>2.0575234228299069</v>
      </c>
      <c r="T102">
        <f t="shared" si="15"/>
        <v>1.5807909604519774</v>
      </c>
      <c r="U102">
        <f t="shared" si="16"/>
        <v>43.661644695543004</v>
      </c>
      <c r="W102">
        <f t="shared" si="17"/>
        <v>1.1292376681614349</v>
      </c>
      <c r="X102">
        <f t="shared" si="18"/>
        <v>31.189686098654708</v>
      </c>
    </row>
    <row r="103" spans="6:24" x14ac:dyDescent="0.3">
      <c r="F103" s="2">
        <v>98</v>
      </c>
      <c r="G103" s="1">
        <f t="shared" si="13"/>
        <v>190500</v>
      </c>
      <c r="H103" s="1">
        <f>SUM($G$5:G103)</f>
        <v>6921000</v>
      </c>
      <c r="I103" s="1">
        <f t="shared" si="19"/>
        <v>190500</v>
      </c>
      <c r="J103" s="1">
        <f t="shared" si="24"/>
        <v>3500</v>
      </c>
      <c r="K103" s="1"/>
      <c r="L103" s="2">
        <v>98</v>
      </c>
      <c r="M103" s="1">
        <f t="shared" si="23"/>
        <v>1271700</v>
      </c>
      <c r="N103">
        <v>1.01</v>
      </c>
      <c r="O103" s="1">
        <f>SUM($M$5:M103)</f>
        <v>36048200</v>
      </c>
      <c r="P103">
        <f t="shared" si="14"/>
        <v>42813.9</v>
      </c>
      <c r="Q103">
        <f>SUM($P$5:P103)</f>
        <v>2145432.8800000004</v>
      </c>
      <c r="R103">
        <f t="shared" si="22"/>
        <v>2.0362177078797177</v>
      </c>
      <c r="T103">
        <f t="shared" si="15"/>
        <v>1.5966101694915253</v>
      </c>
      <c r="U103">
        <f t="shared" si="16"/>
        <v>45.258254865034523</v>
      </c>
      <c r="W103">
        <f t="shared" si="17"/>
        <v>1.1405381165919282</v>
      </c>
      <c r="X103">
        <f t="shared" si="18"/>
        <v>32.330224215246638</v>
      </c>
    </row>
    <row r="104" spans="6:24" x14ac:dyDescent="0.3">
      <c r="F104" s="2">
        <v>99</v>
      </c>
      <c r="G104" s="1">
        <f t="shared" si="13"/>
        <v>194000</v>
      </c>
      <c r="H104" s="1">
        <f>SUM($G$5:G104)</f>
        <v>7115000</v>
      </c>
      <c r="I104" s="1">
        <f t="shared" si="19"/>
        <v>194000</v>
      </c>
      <c r="J104" s="1">
        <f t="shared" si="24"/>
        <v>3500</v>
      </c>
      <c r="K104" s="1"/>
      <c r="L104" s="2">
        <v>99</v>
      </c>
      <c r="M104" s="1">
        <f t="shared" si="23"/>
        <v>1284500</v>
      </c>
      <c r="N104">
        <v>1.01</v>
      </c>
      <c r="O104" s="1">
        <f>SUM($M$5:M104)</f>
        <v>37332700</v>
      </c>
      <c r="P104">
        <f t="shared" si="14"/>
        <v>43244.840000000004</v>
      </c>
      <c r="Q104">
        <f>SUM($P$5:P104)</f>
        <v>2188677.7200000002</v>
      </c>
      <c r="R104">
        <f t="shared" si="22"/>
        <v>2.0156696768812381</v>
      </c>
      <c r="T104">
        <f t="shared" si="15"/>
        <v>1.6126804770872567</v>
      </c>
      <c r="U104">
        <f t="shared" si="16"/>
        <v>46.870935342121783</v>
      </c>
      <c r="W104">
        <f t="shared" si="17"/>
        <v>1.152017937219731</v>
      </c>
      <c r="X104">
        <f t="shared" si="18"/>
        <v>33.48224215246637</v>
      </c>
    </row>
    <row r="105" spans="6:24" x14ac:dyDescent="0.3">
      <c r="F105" s="2">
        <v>100</v>
      </c>
      <c r="G105" s="1">
        <f t="shared" si="13"/>
        <v>197500</v>
      </c>
      <c r="H105" s="1">
        <f>SUM($G$5:G105)</f>
        <v>7312500</v>
      </c>
      <c r="I105" s="1">
        <f t="shared" si="19"/>
        <v>197500</v>
      </c>
      <c r="J105" s="1">
        <f t="shared" si="24"/>
        <v>3500</v>
      </c>
      <c r="K105" s="1"/>
      <c r="L105" s="2">
        <v>100</v>
      </c>
      <c r="M105" s="1">
        <f t="shared" si="23"/>
        <v>1297400</v>
      </c>
      <c r="N105">
        <v>1.01</v>
      </c>
      <c r="O105" s="1">
        <f>SUM($M$5:M105)</f>
        <v>38630100</v>
      </c>
      <c r="P105">
        <f t="shared" si="14"/>
        <v>43679.14</v>
      </c>
      <c r="Q105">
        <f>SUM($P$5:P105)</f>
        <v>2232356.8600000003</v>
      </c>
      <c r="R105">
        <f t="shared" si="22"/>
        <v>1.9956862356144478</v>
      </c>
      <c r="T105">
        <f t="shared" si="15"/>
        <v>1.6288763339610797</v>
      </c>
      <c r="U105">
        <f t="shared" si="16"/>
        <v>48.499811676082864</v>
      </c>
      <c r="W105">
        <f t="shared" ref="W105:W154" si="25">M105/$I$255</f>
        <v>1.1635874439461884</v>
      </c>
      <c r="X105">
        <f t="shared" ref="X105:X154" si="26">O105/$I$255</f>
        <v>34.645829596412554</v>
      </c>
    </row>
    <row r="106" spans="6:24" x14ac:dyDescent="0.3">
      <c r="F106" s="2">
        <v>101</v>
      </c>
      <c r="G106" s="1">
        <f t="shared" si="13"/>
        <v>201000</v>
      </c>
      <c r="H106" s="1">
        <f>SUM($G$5:G106)</f>
        <v>7513500</v>
      </c>
      <c r="I106" s="1">
        <f t="shared" si="19"/>
        <v>201000</v>
      </c>
      <c r="J106" s="1">
        <f t="shared" si="24"/>
        <v>3500</v>
      </c>
      <c r="K106" s="1"/>
      <c r="L106" s="2">
        <v>101</v>
      </c>
      <c r="M106" s="1">
        <f t="shared" si="23"/>
        <v>1323400</v>
      </c>
      <c r="N106">
        <v>1.02</v>
      </c>
      <c r="O106" s="1">
        <f>SUM($M$5:M106)</f>
        <v>39953500</v>
      </c>
      <c r="P106">
        <f t="shared" si="14"/>
        <v>44995.6</v>
      </c>
      <c r="Q106">
        <f>SUM($P$5:P106)</f>
        <v>2277352.4600000004</v>
      </c>
      <c r="R106">
        <f t="shared" si="22"/>
        <v>2.0156096368929153</v>
      </c>
      <c r="T106">
        <f t="shared" si="15"/>
        <v>1.661519146264909</v>
      </c>
      <c r="U106">
        <f t="shared" si="16"/>
        <v>50.161330822347772</v>
      </c>
      <c r="W106">
        <f t="shared" si="25"/>
        <v>1.1869058295964126</v>
      </c>
      <c r="X106">
        <f t="shared" si="26"/>
        <v>35.832735426008966</v>
      </c>
    </row>
    <row r="107" spans="6:24" x14ac:dyDescent="0.3">
      <c r="F107" s="2">
        <v>102</v>
      </c>
      <c r="G107" s="1">
        <f t="shared" si="13"/>
        <v>204500</v>
      </c>
      <c r="H107" s="1">
        <f>SUM($G$5:G107)</f>
        <v>7718000</v>
      </c>
      <c r="I107" s="1">
        <f t="shared" si="19"/>
        <v>204500</v>
      </c>
      <c r="J107" s="1">
        <f t="shared" si="24"/>
        <v>3500</v>
      </c>
      <c r="K107" s="1"/>
      <c r="L107" s="2">
        <v>102</v>
      </c>
      <c r="M107" s="1">
        <f t="shared" si="23"/>
        <v>1349900</v>
      </c>
      <c r="N107">
        <v>1.02</v>
      </c>
      <c r="O107" s="1">
        <f>SUM($M$5:M107)</f>
        <v>41303400</v>
      </c>
      <c r="P107">
        <f t="shared" si="14"/>
        <v>45896.6</v>
      </c>
      <c r="Q107">
        <f>SUM($P$5:P107)</f>
        <v>2323249.0600000005</v>
      </c>
      <c r="R107">
        <f t="shared" si="22"/>
        <v>2.0153489987228452</v>
      </c>
      <c r="T107">
        <f t="shared" si="15"/>
        <v>1.6947897049591965</v>
      </c>
      <c r="U107">
        <f t="shared" si="16"/>
        <v>51.85612052730697</v>
      </c>
      <c r="W107">
        <f t="shared" si="25"/>
        <v>1.2106726457399104</v>
      </c>
      <c r="X107">
        <f t="shared" si="26"/>
        <v>37.043408071748878</v>
      </c>
    </row>
    <row r="108" spans="6:24" x14ac:dyDescent="0.3">
      <c r="F108" s="2">
        <v>103</v>
      </c>
      <c r="G108" s="1">
        <f t="shared" si="13"/>
        <v>208000</v>
      </c>
      <c r="H108" s="1">
        <f>SUM($G$5:G108)</f>
        <v>7926000</v>
      </c>
      <c r="I108" s="1">
        <f t="shared" si="19"/>
        <v>208000</v>
      </c>
      <c r="J108" s="1">
        <f t="shared" si="24"/>
        <v>3500</v>
      </c>
      <c r="K108" s="1"/>
      <c r="L108" s="2">
        <v>103</v>
      </c>
      <c r="M108" s="1">
        <f t="shared" si="23"/>
        <v>1376900</v>
      </c>
      <c r="N108">
        <v>1.02</v>
      </c>
      <c r="O108" s="1">
        <f>SUM($M$5:M108)</f>
        <v>42680300</v>
      </c>
      <c r="P108">
        <f t="shared" si="14"/>
        <v>46814.6</v>
      </c>
      <c r="Q108">
        <f>SUM($P$5:P108)</f>
        <v>2370063.6600000006</v>
      </c>
      <c r="R108">
        <f t="shared" si="22"/>
        <v>2.0150487008052456</v>
      </c>
      <c r="T108">
        <f t="shared" si="15"/>
        <v>1.7286880100439423</v>
      </c>
      <c r="U108">
        <f t="shared" si="16"/>
        <v>53.584808537350909</v>
      </c>
      <c r="W108">
        <f t="shared" si="25"/>
        <v>1.2348878923766815</v>
      </c>
      <c r="X108">
        <f t="shared" si="26"/>
        <v>38.278295964125562</v>
      </c>
    </row>
    <row r="109" spans="6:24" x14ac:dyDescent="0.3">
      <c r="F109" s="2">
        <v>104</v>
      </c>
      <c r="G109" s="1">
        <f t="shared" si="13"/>
        <v>211500</v>
      </c>
      <c r="H109" s="1">
        <f>SUM($G$5:G109)</f>
        <v>8137500</v>
      </c>
      <c r="I109" s="1">
        <f t="shared" si="19"/>
        <v>211500</v>
      </c>
      <c r="J109" s="1">
        <f t="shared" si="24"/>
        <v>3500</v>
      </c>
      <c r="K109" s="1"/>
      <c r="L109" s="2">
        <v>104</v>
      </c>
      <c r="M109" s="1">
        <f t="shared" si="23"/>
        <v>1404500</v>
      </c>
      <c r="N109">
        <v>1.02</v>
      </c>
      <c r="O109" s="1">
        <f>SUM($M$5:M109)</f>
        <v>44084800</v>
      </c>
      <c r="P109">
        <f t="shared" si="14"/>
        <v>47753</v>
      </c>
      <c r="Q109">
        <f>SUM($P$5:P109)</f>
        <v>2417816.6600000006</v>
      </c>
      <c r="R109">
        <f t="shared" si="22"/>
        <v>2.0148403946246738</v>
      </c>
      <c r="T109">
        <f t="shared" si="15"/>
        <v>1.7633396107972379</v>
      </c>
      <c r="U109">
        <f t="shared" si="16"/>
        <v>55.348148148148148</v>
      </c>
      <c r="W109">
        <f t="shared" si="25"/>
        <v>1.2596412556053811</v>
      </c>
      <c r="X109">
        <f t="shared" si="26"/>
        <v>39.537937219730942</v>
      </c>
    </row>
    <row r="110" spans="6:24" x14ac:dyDescent="0.3">
      <c r="F110" s="2">
        <v>105</v>
      </c>
      <c r="G110" s="1">
        <f t="shared" si="13"/>
        <v>215500</v>
      </c>
      <c r="H110" s="1">
        <f>SUM($G$5:G110)</f>
        <v>8353000</v>
      </c>
      <c r="I110" s="1">
        <f t="shared" si="19"/>
        <v>215500</v>
      </c>
      <c r="J110" s="1">
        <f t="shared" si="24"/>
        <v>4000</v>
      </c>
      <c r="K110" s="1"/>
      <c r="L110" s="2">
        <v>105</v>
      </c>
      <c r="M110" s="1">
        <f t="shared" si="23"/>
        <v>1432600</v>
      </c>
      <c r="N110">
        <v>1.02</v>
      </c>
      <c r="O110" s="1">
        <f>SUM($M$5:M110)</f>
        <v>45517400</v>
      </c>
      <c r="P110">
        <f t="shared" si="14"/>
        <v>48708.4</v>
      </c>
      <c r="Q110">
        <f>SUM($P$5:P110)</f>
        <v>2466525.0600000005</v>
      </c>
      <c r="R110">
        <f t="shared" si="22"/>
        <v>2.0145613522242787</v>
      </c>
      <c r="T110">
        <f t="shared" si="15"/>
        <v>1.7986189579409919</v>
      </c>
      <c r="U110">
        <f t="shared" si="16"/>
        <v>57.146767106089143</v>
      </c>
      <c r="W110">
        <f t="shared" si="25"/>
        <v>1.2848430493273542</v>
      </c>
      <c r="X110">
        <f t="shared" si="26"/>
        <v>40.822780269058299</v>
      </c>
    </row>
    <row r="111" spans="6:24" x14ac:dyDescent="0.3">
      <c r="F111" s="2">
        <v>106</v>
      </c>
      <c r="G111" s="1">
        <f t="shared" si="13"/>
        <v>219500</v>
      </c>
      <c r="H111" s="1">
        <f>SUM($G$5:G111)</f>
        <v>8572500</v>
      </c>
      <c r="I111" s="1">
        <f t="shared" si="19"/>
        <v>219500</v>
      </c>
      <c r="J111" s="1">
        <f t="shared" si="24"/>
        <v>4000</v>
      </c>
      <c r="K111" s="1"/>
      <c r="L111" s="2">
        <v>106</v>
      </c>
      <c r="M111" s="1">
        <f t="shared" si="23"/>
        <v>1461300</v>
      </c>
      <c r="N111">
        <v>1.02</v>
      </c>
      <c r="O111" s="1">
        <f>SUM($M$5:M111)</f>
        <v>46978700</v>
      </c>
      <c r="P111">
        <f t="shared" si="14"/>
        <v>49684.2</v>
      </c>
      <c r="Q111">
        <f>SUM($P$5:P111)</f>
        <v>2516209.2600000007</v>
      </c>
      <c r="R111">
        <f t="shared" si="22"/>
        <v>2.014339963770738</v>
      </c>
      <c r="T111">
        <f t="shared" si="15"/>
        <v>1.8346516007532956</v>
      </c>
      <c r="U111">
        <f t="shared" si="16"/>
        <v>58.981418706842433</v>
      </c>
      <c r="W111">
        <f t="shared" si="25"/>
        <v>1.3105829596412557</v>
      </c>
      <c r="X111">
        <f t="shared" si="26"/>
        <v>42.133363228699551</v>
      </c>
    </row>
    <row r="112" spans="6:24" x14ac:dyDescent="0.3">
      <c r="F112" s="2">
        <v>107</v>
      </c>
      <c r="G112" s="1">
        <f t="shared" si="13"/>
        <v>223500</v>
      </c>
      <c r="H112" s="1">
        <f>SUM($G$5:G112)</f>
        <v>8796000</v>
      </c>
      <c r="I112" s="1">
        <f t="shared" si="19"/>
        <v>223500</v>
      </c>
      <c r="J112" s="1">
        <f t="shared" si="24"/>
        <v>4000</v>
      </c>
      <c r="K112" s="1"/>
      <c r="L112" s="2">
        <v>107</v>
      </c>
      <c r="M112" s="1">
        <f t="shared" si="23"/>
        <v>1490600</v>
      </c>
      <c r="N112">
        <v>1.02</v>
      </c>
      <c r="O112" s="1">
        <f>SUM($M$5:M112)</f>
        <v>48469300</v>
      </c>
      <c r="P112">
        <f t="shared" si="14"/>
        <v>50680.4</v>
      </c>
      <c r="Q112">
        <f>SUM($P$5:P112)</f>
        <v>2566889.6600000006</v>
      </c>
      <c r="R112">
        <f t="shared" si="22"/>
        <v>2.0141568034766668</v>
      </c>
      <c r="T112">
        <f t="shared" si="15"/>
        <v>1.8714375392341493</v>
      </c>
      <c r="U112">
        <f t="shared" si="16"/>
        <v>60.852856246076584</v>
      </c>
      <c r="W112">
        <f t="shared" si="25"/>
        <v>1.3368609865470853</v>
      </c>
      <c r="X112">
        <f t="shared" si="26"/>
        <v>43.470224215246638</v>
      </c>
    </row>
    <row r="113" spans="6:24" x14ac:dyDescent="0.3">
      <c r="F113" s="2">
        <v>108</v>
      </c>
      <c r="G113" s="1">
        <f t="shared" si="13"/>
        <v>227500</v>
      </c>
      <c r="H113" s="1">
        <f>SUM($G$5:G113)</f>
        <v>9023500</v>
      </c>
      <c r="I113" s="1">
        <f t="shared" si="19"/>
        <v>227500</v>
      </c>
      <c r="J113" s="1">
        <f t="shared" si="24"/>
        <v>4000</v>
      </c>
      <c r="K113" s="1"/>
      <c r="L113" s="2">
        <v>108</v>
      </c>
      <c r="M113" s="1">
        <f t="shared" si="23"/>
        <v>1520500</v>
      </c>
      <c r="N113">
        <v>1.02</v>
      </c>
      <c r="O113" s="1">
        <f>SUM($M$5:M113)</f>
        <v>49989800</v>
      </c>
      <c r="P113">
        <f t="shared" si="14"/>
        <v>51697</v>
      </c>
      <c r="Q113">
        <f>SUM($P$5:P113)</f>
        <v>2618586.6600000006</v>
      </c>
      <c r="R113">
        <f t="shared" si="22"/>
        <v>2.0139938543365354</v>
      </c>
      <c r="T113">
        <f t="shared" si="15"/>
        <v>1.908976773383553</v>
      </c>
      <c r="U113">
        <f t="shared" si="16"/>
        <v>62.761833019460141</v>
      </c>
      <c r="W113">
        <f t="shared" si="25"/>
        <v>1.3636771300448431</v>
      </c>
      <c r="X113">
        <f t="shared" si="26"/>
        <v>44.83390134529148</v>
      </c>
    </row>
    <row r="114" spans="6:24" x14ac:dyDescent="0.3">
      <c r="F114" s="2">
        <v>109</v>
      </c>
      <c r="G114" s="1">
        <f t="shared" si="13"/>
        <v>231500</v>
      </c>
      <c r="H114" s="1">
        <f>SUM($G$5:G114)</f>
        <v>9255000</v>
      </c>
      <c r="I114" s="1">
        <f t="shared" si="19"/>
        <v>231500</v>
      </c>
      <c r="J114" s="1">
        <f t="shared" si="24"/>
        <v>4000</v>
      </c>
      <c r="K114" s="1"/>
      <c r="L114" s="2">
        <v>109</v>
      </c>
      <c r="M114" s="1">
        <f t="shared" si="23"/>
        <v>1551000</v>
      </c>
      <c r="N114">
        <v>1.02</v>
      </c>
      <c r="O114" s="1">
        <f>SUM($M$5:M114)</f>
        <v>51540800</v>
      </c>
      <c r="P114">
        <f t="shared" si="14"/>
        <v>52734</v>
      </c>
      <c r="Q114">
        <f>SUM($P$5:P114)</f>
        <v>2671320.6600000006</v>
      </c>
      <c r="R114">
        <f t="shared" si="22"/>
        <v>2.0138344399875612</v>
      </c>
      <c r="T114">
        <f t="shared" si="15"/>
        <v>1.9472693032015065</v>
      </c>
      <c r="U114">
        <f t="shared" si="16"/>
        <v>64.70910232266165</v>
      </c>
      <c r="W114">
        <f t="shared" si="25"/>
        <v>1.3910313901345293</v>
      </c>
      <c r="X114">
        <f t="shared" si="26"/>
        <v>46.224932735426009</v>
      </c>
    </row>
    <row r="115" spans="6:24" x14ac:dyDescent="0.3">
      <c r="F115" s="2">
        <v>110</v>
      </c>
      <c r="G115" s="1">
        <f t="shared" si="13"/>
        <v>235500</v>
      </c>
      <c r="H115" s="1">
        <f>SUM($G$5:G115)</f>
        <v>9490500</v>
      </c>
      <c r="I115" s="1">
        <f t="shared" si="19"/>
        <v>235500</v>
      </c>
      <c r="J115" s="1">
        <f t="shared" si="24"/>
        <v>4000</v>
      </c>
      <c r="K115" s="1"/>
      <c r="L115" s="2">
        <v>110</v>
      </c>
      <c r="M115" s="1">
        <f t="shared" si="23"/>
        <v>1582100</v>
      </c>
      <c r="N115">
        <v>1.02</v>
      </c>
      <c r="O115" s="1">
        <f>SUM($M$5:M115)</f>
        <v>53122900</v>
      </c>
      <c r="P115">
        <f t="shared" si="14"/>
        <v>53791.4</v>
      </c>
      <c r="Q115">
        <f>SUM($P$5:P115)</f>
        <v>2725112.0600000005</v>
      </c>
      <c r="R115">
        <f t="shared" si="22"/>
        <v>2.0136631594052021</v>
      </c>
      <c r="T115">
        <f t="shared" si="15"/>
        <v>1.9863151286880101</v>
      </c>
      <c r="U115">
        <f t="shared" si="16"/>
        <v>66.695417451349655</v>
      </c>
      <c r="W115">
        <f t="shared" si="25"/>
        <v>1.4189237668161434</v>
      </c>
      <c r="X115">
        <f t="shared" si="26"/>
        <v>47.643856502242151</v>
      </c>
    </row>
    <row r="116" spans="6:24" x14ac:dyDescent="0.3">
      <c r="F116" s="2">
        <v>111</v>
      </c>
      <c r="G116" s="1">
        <f t="shared" si="13"/>
        <v>239500</v>
      </c>
      <c r="H116" s="1">
        <f>SUM($G$5:G116)</f>
        <v>9730000</v>
      </c>
      <c r="I116" s="1">
        <f t="shared" si="19"/>
        <v>239500</v>
      </c>
      <c r="J116" s="1">
        <f t="shared" si="24"/>
        <v>4000</v>
      </c>
      <c r="K116" s="1"/>
      <c r="L116" s="2">
        <v>111</v>
      </c>
      <c r="M116" s="1">
        <f t="shared" si="23"/>
        <v>1613800</v>
      </c>
      <c r="N116">
        <v>1.02</v>
      </c>
      <c r="O116" s="3">
        <f>SUM($M$5:M116)</f>
        <v>54736700</v>
      </c>
      <c r="P116">
        <f t="shared" si="14"/>
        <v>54869.2</v>
      </c>
      <c r="Q116">
        <f>SUM($P$5:P116)</f>
        <v>2779981.2600000007</v>
      </c>
      <c r="R116">
        <f t="shared" si="22"/>
        <v>2.013465824227433</v>
      </c>
      <c r="T116">
        <f t="shared" si="15"/>
        <v>2.0261142498430633</v>
      </c>
      <c r="U116">
        <f t="shared" si="16"/>
        <v>68.721531701192717</v>
      </c>
      <c r="W116">
        <f t="shared" si="25"/>
        <v>1.447354260089686</v>
      </c>
      <c r="X116">
        <f t="shared" si="26"/>
        <v>49.091210762331841</v>
      </c>
    </row>
    <row r="117" spans="6:24" x14ac:dyDescent="0.3">
      <c r="F117" s="2">
        <v>112</v>
      </c>
      <c r="G117" s="1">
        <f t="shared" si="13"/>
        <v>243500</v>
      </c>
      <c r="H117" s="1">
        <f>SUM($G$5:G117)</f>
        <v>9973500</v>
      </c>
      <c r="I117" s="1">
        <f t="shared" si="19"/>
        <v>243500</v>
      </c>
      <c r="J117" s="1">
        <f t="shared" si="24"/>
        <v>4000</v>
      </c>
      <c r="K117" s="1"/>
      <c r="L117" s="2">
        <v>112</v>
      </c>
      <c r="M117" s="1">
        <f t="shared" si="23"/>
        <v>1646100</v>
      </c>
      <c r="N117">
        <v>1.02</v>
      </c>
      <c r="O117" s="1">
        <f>SUM($M$5:M117)</f>
        <v>56382800</v>
      </c>
      <c r="P117">
        <f t="shared" si="14"/>
        <v>55967.4</v>
      </c>
      <c r="Q117">
        <f>SUM($P$5:P117)</f>
        <v>2835948.6600000006</v>
      </c>
      <c r="R117">
        <f t="shared" si="22"/>
        <v>2.0132293985319847</v>
      </c>
      <c r="T117">
        <f t="shared" si="15"/>
        <v>2.0666666666666669</v>
      </c>
      <c r="U117">
        <f t="shared" si="16"/>
        <v>70.78819836785938</v>
      </c>
      <c r="W117">
        <f t="shared" si="25"/>
        <v>1.4763228699551569</v>
      </c>
      <c r="X117">
        <f t="shared" si="26"/>
        <v>50.567533632286995</v>
      </c>
    </row>
    <row r="118" spans="6:24" x14ac:dyDescent="0.3">
      <c r="F118" s="2">
        <v>113</v>
      </c>
      <c r="G118" s="1">
        <f t="shared" si="13"/>
        <v>247500</v>
      </c>
      <c r="H118" s="1">
        <f>SUM($G$5:G118)</f>
        <v>10221000</v>
      </c>
      <c r="I118" s="1">
        <f t="shared" si="19"/>
        <v>247500</v>
      </c>
      <c r="J118" s="1">
        <f t="shared" si="24"/>
        <v>4000</v>
      </c>
      <c r="K118" s="1"/>
      <c r="L118" s="2">
        <v>113</v>
      </c>
      <c r="M118" s="1">
        <f t="shared" si="23"/>
        <v>1679100</v>
      </c>
      <c r="N118">
        <v>1.02</v>
      </c>
      <c r="O118" s="1">
        <f>SUM($M$5:M118)</f>
        <v>58061900</v>
      </c>
      <c r="P118">
        <f t="shared" si="14"/>
        <v>57089.4</v>
      </c>
      <c r="Q118">
        <f>SUM($P$5:P118)</f>
        <v>2893038.0600000005</v>
      </c>
      <c r="R118">
        <f t="shared" si="22"/>
        <v>2.0130618302518881</v>
      </c>
      <c r="T118">
        <f t="shared" si="15"/>
        <v>2.1080979284369117</v>
      </c>
      <c r="U118">
        <f t="shared" si="16"/>
        <v>72.896296296296299</v>
      </c>
      <c r="W118">
        <f t="shared" si="25"/>
        <v>1.5059192825112107</v>
      </c>
      <c r="X118">
        <f t="shared" si="26"/>
        <v>52.073452914798203</v>
      </c>
    </row>
    <row r="119" spans="6:24" x14ac:dyDescent="0.3">
      <c r="F119" s="2">
        <v>114</v>
      </c>
      <c r="G119" s="1">
        <f t="shared" si="13"/>
        <v>251500</v>
      </c>
      <c r="H119" s="1">
        <f>SUM($G$5:G119)</f>
        <v>10472500</v>
      </c>
      <c r="I119" s="1">
        <f t="shared" si="19"/>
        <v>251500</v>
      </c>
      <c r="J119" s="1">
        <f t="shared" si="24"/>
        <v>4000</v>
      </c>
      <c r="K119" s="1"/>
      <c r="L119" s="2">
        <v>114</v>
      </c>
      <c r="M119" s="1">
        <f t="shared" si="23"/>
        <v>1712700</v>
      </c>
      <c r="N119">
        <v>1.02</v>
      </c>
      <c r="O119" s="1">
        <f>SUM($M$5:M119)</f>
        <v>59774600</v>
      </c>
      <c r="P119">
        <f t="shared" si="14"/>
        <v>58231.8</v>
      </c>
      <c r="Q119">
        <f>SUM($P$5:P119)</f>
        <v>2951269.8600000003</v>
      </c>
      <c r="R119">
        <f t="shared" si="22"/>
        <v>2.0128252305121697</v>
      </c>
      <c r="T119">
        <f t="shared" si="15"/>
        <v>2.1502824858757061</v>
      </c>
      <c r="U119">
        <f t="shared" si="16"/>
        <v>75.046578782172006</v>
      </c>
      <c r="W119">
        <f t="shared" si="25"/>
        <v>1.5360538116591929</v>
      </c>
      <c r="X119">
        <f t="shared" si="26"/>
        <v>53.609506726457397</v>
      </c>
    </row>
    <row r="120" spans="6:24" x14ac:dyDescent="0.3">
      <c r="F120" s="2">
        <v>115</v>
      </c>
      <c r="G120" s="1">
        <f t="shared" si="13"/>
        <v>255500</v>
      </c>
      <c r="H120" s="1">
        <f>SUM($G$5:G120)</f>
        <v>10728000</v>
      </c>
      <c r="I120" s="1">
        <f t="shared" si="19"/>
        <v>255500</v>
      </c>
      <c r="J120" s="1">
        <f t="shared" si="24"/>
        <v>4000</v>
      </c>
      <c r="K120" s="1"/>
      <c r="L120" s="2">
        <v>115</v>
      </c>
      <c r="M120" s="1">
        <f t="shared" si="23"/>
        <v>1747000</v>
      </c>
      <c r="N120">
        <v>1.02</v>
      </c>
      <c r="O120" s="1">
        <f>SUM($M$5:M120)</f>
        <v>61521600</v>
      </c>
      <c r="P120">
        <f t="shared" si="14"/>
        <v>59398</v>
      </c>
      <c r="Q120">
        <f>SUM($P$5:P120)</f>
        <v>3010667.8600000003</v>
      </c>
      <c r="R120">
        <f t="shared" si="22"/>
        <v>2.0126251687468524</v>
      </c>
      <c r="T120">
        <f t="shared" si="15"/>
        <v>2.1933458882611423</v>
      </c>
      <c r="U120">
        <f t="shared" si="16"/>
        <v>77.23992467043314</v>
      </c>
      <c r="W120">
        <f t="shared" si="25"/>
        <v>1.5668161434977579</v>
      </c>
      <c r="X120">
        <f t="shared" si="26"/>
        <v>55.176322869955158</v>
      </c>
    </row>
    <row r="121" spans="6:24" x14ac:dyDescent="0.3">
      <c r="F121" s="2">
        <v>116</v>
      </c>
      <c r="G121" s="1">
        <f t="shared" si="13"/>
        <v>259500</v>
      </c>
      <c r="H121" s="1">
        <f>SUM($G$5:G121)</f>
        <v>10987500</v>
      </c>
      <c r="I121" s="1">
        <f t="shared" si="19"/>
        <v>259500</v>
      </c>
      <c r="J121" s="1">
        <f t="shared" si="24"/>
        <v>4000</v>
      </c>
      <c r="K121" s="1"/>
      <c r="L121" s="2">
        <v>116</v>
      </c>
      <c r="M121" s="1">
        <f t="shared" si="23"/>
        <v>1782000</v>
      </c>
      <c r="N121">
        <v>1.02</v>
      </c>
      <c r="O121" s="1">
        <f>SUM($M$5:M121)</f>
        <v>63303600</v>
      </c>
      <c r="P121">
        <f t="shared" si="14"/>
        <v>60588</v>
      </c>
      <c r="Q121">
        <f>SUM($P$5:P121)</f>
        <v>3071255.8600000003</v>
      </c>
      <c r="R121">
        <f t="shared" si="22"/>
        <v>2.0124438436061824</v>
      </c>
      <c r="T121">
        <f t="shared" si="15"/>
        <v>2.2372881355932202</v>
      </c>
      <c r="U121">
        <f t="shared" si="16"/>
        <v>79.477212806026358</v>
      </c>
      <c r="W121">
        <f t="shared" si="25"/>
        <v>1.5982062780269057</v>
      </c>
      <c r="X121">
        <f t="shared" si="26"/>
        <v>56.774529147982065</v>
      </c>
    </row>
    <row r="122" spans="6:24" x14ac:dyDescent="0.3">
      <c r="F122" s="2">
        <v>117</v>
      </c>
      <c r="G122" s="1">
        <f t="shared" si="13"/>
        <v>263500</v>
      </c>
      <c r="H122" s="1">
        <f>SUM($G$5:G122)</f>
        <v>11251000</v>
      </c>
      <c r="I122" s="1">
        <f t="shared" si="19"/>
        <v>263500</v>
      </c>
      <c r="J122" s="1">
        <f t="shared" si="24"/>
        <v>4000</v>
      </c>
      <c r="K122" s="1"/>
      <c r="L122" s="2">
        <v>117</v>
      </c>
      <c r="M122" s="1">
        <f t="shared" si="23"/>
        <v>1817700</v>
      </c>
      <c r="N122">
        <v>1.02</v>
      </c>
      <c r="O122" s="1">
        <f>SUM($M$5:M122)</f>
        <v>65121300</v>
      </c>
      <c r="P122">
        <f t="shared" si="14"/>
        <v>61801.8</v>
      </c>
      <c r="Q122">
        <f>SUM($P$5:P122)</f>
        <v>3133057.66</v>
      </c>
      <c r="R122">
        <f t="shared" si="22"/>
        <v>2.0122647808313765</v>
      </c>
      <c r="T122">
        <f t="shared" si="15"/>
        <v>2.2821092278719397</v>
      </c>
      <c r="U122">
        <f t="shared" si="16"/>
        <v>81.7593220338983</v>
      </c>
      <c r="W122">
        <f t="shared" si="25"/>
        <v>1.6302242152466369</v>
      </c>
      <c r="X122">
        <f t="shared" si="26"/>
        <v>58.4047533632287</v>
      </c>
    </row>
    <row r="123" spans="6:24" x14ac:dyDescent="0.3">
      <c r="F123" s="2">
        <v>118</v>
      </c>
      <c r="G123" s="1">
        <f t="shared" si="13"/>
        <v>267500</v>
      </c>
      <c r="H123" s="1">
        <f>SUM($G$5:G123)</f>
        <v>11518500</v>
      </c>
      <c r="I123" s="1">
        <f t="shared" si="19"/>
        <v>267500</v>
      </c>
      <c r="J123" s="1">
        <f t="shared" si="24"/>
        <v>4000</v>
      </c>
      <c r="K123" s="1"/>
      <c r="L123" s="2">
        <v>118</v>
      </c>
      <c r="M123" s="1">
        <f t="shared" si="23"/>
        <v>1854100</v>
      </c>
      <c r="N123">
        <v>1.02</v>
      </c>
      <c r="O123" s="1">
        <f>SUM($M$5:M123)</f>
        <v>66975400</v>
      </c>
      <c r="P123">
        <f t="shared" si="14"/>
        <v>63039.4</v>
      </c>
      <c r="Q123">
        <f>SUM($P$5:P123)</f>
        <v>3196097.06</v>
      </c>
      <c r="R123">
        <f t="shared" si="22"/>
        <v>2.012072768555428</v>
      </c>
      <c r="T123">
        <f t="shared" si="15"/>
        <v>2.3278091650973005</v>
      </c>
      <c r="U123">
        <f t="shared" si="16"/>
        <v>84.087131198995607</v>
      </c>
      <c r="W123">
        <f t="shared" si="25"/>
        <v>1.6628699551569506</v>
      </c>
      <c r="X123">
        <f t="shared" si="26"/>
        <v>60.06762331838565</v>
      </c>
    </row>
    <row r="124" spans="6:24" x14ac:dyDescent="0.3">
      <c r="F124" s="2">
        <v>119</v>
      </c>
      <c r="G124" s="1">
        <f t="shared" si="13"/>
        <v>271500</v>
      </c>
      <c r="H124" s="1">
        <f>SUM($G$5:G124)</f>
        <v>11790000</v>
      </c>
      <c r="I124" s="1">
        <f t="shared" si="19"/>
        <v>271500</v>
      </c>
      <c r="J124" s="1">
        <f t="shared" si="24"/>
        <v>4000</v>
      </c>
      <c r="K124" s="1"/>
      <c r="L124" s="2">
        <v>119</v>
      </c>
      <c r="M124" s="1">
        <f t="shared" si="23"/>
        <v>1891200</v>
      </c>
      <c r="N124">
        <v>1.02</v>
      </c>
      <c r="O124" s="1">
        <f>SUM($M$5:M124)</f>
        <v>68866600</v>
      </c>
      <c r="P124">
        <f t="shared" si="14"/>
        <v>64300.800000000003</v>
      </c>
      <c r="Q124">
        <f>SUM($P$5:P124)</f>
        <v>3260397.86</v>
      </c>
      <c r="R124">
        <f t="shared" si="22"/>
        <v>2.0118537952035727</v>
      </c>
      <c r="T124">
        <f t="shared" si="15"/>
        <v>2.374387947269303</v>
      </c>
      <c r="U124">
        <f t="shared" si="16"/>
        <v>86.461519146264905</v>
      </c>
      <c r="W124">
        <f t="shared" si="25"/>
        <v>1.6961434977578476</v>
      </c>
      <c r="X124">
        <f t="shared" si="26"/>
        <v>61.763766816143495</v>
      </c>
    </row>
    <row r="125" spans="6:24" x14ac:dyDescent="0.3">
      <c r="F125" s="2">
        <v>120</v>
      </c>
      <c r="G125" s="1">
        <f t="shared" si="13"/>
        <v>276000</v>
      </c>
      <c r="H125" s="1">
        <f>SUM($G$5:G125)</f>
        <v>12066000</v>
      </c>
      <c r="I125" s="1">
        <f t="shared" si="19"/>
        <v>276000</v>
      </c>
      <c r="J125" s="1">
        <f t="shared" si="24"/>
        <v>4500</v>
      </c>
      <c r="K125" s="1"/>
      <c r="L125" s="2">
        <v>120</v>
      </c>
      <c r="M125" s="1">
        <f t="shared" si="23"/>
        <v>1929100</v>
      </c>
      <c r="N125">
        <v>1.02</v>
      </c>
      <c r="O125" s="1">
        <f>SUM($M$5:M125)</f>
        <v>70795700</v>
      </c>
      <c r="P125">
        <f t="shared" si="14"/>
        <v>65589.399999999994</v>
      </c>
      <c r="Q125">
        <f>SUM($P$5:P125)</f>
        <v>3325987.26</v>
      </c>
      <c r="R125">
        <f t="shared" si="22"/>
        <v>2.0116992715729456</v>
      </c>
      <c r="T125">
        <f t="shared" si="15"/>
        <v>2.4219711236660388</v>
      </c>
      <c r="U125">
        <f t="shared" si="16"/>
        <v>88.883490269930945</v>
      </c>
      <c r="W125">
        <f t="shared" si="25"/>
        <v>1.7301345291479822</v>
      </c>
      <c r="X125">
        <f t="shared" si="26"/>
        <v>63.493901345291476</v>
      </c>
    </row>
    <row r="126" spans="6:24" x14ac:dyDescent="0.3">
      <c r="F126" s="2">
        <v>121</v>
      </c>
      <c r="G126" s="1">
        <f t="shared" si="13"/>
        <v>280500</v>
      </c>
      <c r="H126" s="1">
        <f>SUM($G$5:G126)</f>
        <v>12346500</v>
      </c>
      <c r="I126" s="1">
        <f t="shared" si="19"/>
        <v>280500</v>
      </c>
      <c r="J126" s="1">
        <f t="shared" si="24"/>
        <v>4500</v>
      </c>
      <c r="K126" s="1"/>
      <c r="L126" s="2">
        <v>121</v>
      </c>
      <c r="M126" s="1">
        <f t="shared" si="23"/>
        <v>1967700</v>
      </c>
      <c r="N126">
        <v>1.02</v>
      </c>
      <c r="O126" s="1">
        <f>SUM($M$5:M126)</f>
        <v>72763400</v>
      </c>
      <c r="P126">
        <f t="shared" si="14"/>
        <v>33450.9</v>
      </c>
      <c r="Q126">
        <f>SUM($P$5:P126)</f>
        <v>3359438.1599999997</v>
      </c>
      <c r="R126">
        <f t="shared" si="22"/>
        <v>1.0057434796067111</v>
      </c>
      <c r="T126">
        <f t="shared" si="15"/>
        <v>2.4704331450094164</v>
      </c>
      <c r="U126">
        <f t="shared" si="16"/>
        <v>91.353923414940368</v>
      </c>
      <c r="W126">
        <f t="shared" si="25"/>
        <v>1.7647533632286996</v>
      </c>
      <c r="X126">
        <f t="shared" si="26"/>
        <v>65.258654708520183</v>
      </c>
    </row>
    <row r="127" spans="6:24" x14ac:dyDescent="0.3">
      <c r="F127" s="2">
        <v>122</v>
      </c>
      <c r="G127" s="1">
        <f t="shared" si="13"/>
        <v>285000</v>
      </c>
      <c r="H127" s="1">
        <f>SUM($G$5:G127)</f>
        <v>12631500</v>
      </c>
      <c r="I127" s="1">
        <f t="shared" si="19"/>
        <v>285000</v>
      </c>
      <c r="J127" s="1">
        <f t="shared" si="24"/>
        <v>4500</v>
      </c>
      <c r="K127" s="1"/>
      <c r="L127" s="2">
        <v>122</v>
      </c>
      <c r="M127" s="1">
        <f t="shared" si="23"/>
        <v>2007100</v>
      </c>
      <c r="N127">
        <v>1.02</v>
      </c>
      <c r="O127" s="1">
        <f>SUM($M$5:M127)</f>
        <v>74770500</v>
      </c>
      <c r="P127">
        <f t="shared" si="14"/>
        <v>34120.699999999997</v>
      </c>
      <c r="Q127">
        <f>SUM($P$5:P127)</f>
        <v>3393558.86</v>
      </c>
      <c r="R127">
        <f t="shared" si="22"/>
        <v>1.0156668578176831</v>
      </c>
      <c r="T127">
        <f t="shared" si="15"/>
        <v>2.5198995605775267</v>
      </c>
      <c r="U127">
        <f t="shared" si="16"/>
        <v>93.873822975517896</v>
      </c>
      <c r="W127">
        <f t="shared" si="25"/>
        <v>1.8000896860986546</v>
      </c>
      <c r="X127">
        <f t="shared" si="26"/>
        <v>67.058744394618827</v>
      </c>
    </row>
    <row r="128" spans="6:24" x14ac:dyDescent="0.3">
      <c r="F128" s="2">
        <v>123</v>
      </c>
      <c r="G128" s="1">
        <f t="shared" si="13"/>
        <v>289500</v>
      </c>
      <c r="H128" s="1">
        <f>SUM($G$5:G128)</f>
        <v>12921000</v>
      </c>
      <c r="I128" s="1">
        <f t="shared" si="19"/>
        <v>289500</v>
      </c>
      <c r="J128" s="1">
        <f t="shared" si="24"/>
        <v>4500</v>
      </c>
      <c r="K128" s="1"/>
      <c r="L128" s="2">
        <v>123</v>
      </c>
      <c r="M128" s="1">
        <f t="shared" si="23"/>
        <v>2047300</v>
      </c>
      <c r="N128">
        <v>1.02</v>
      </c>
      <c r="O128" s="1">
        <f>SUM($M$5:M128)</f>
        <v>76817800</v>
      </c>
      <c r="P128">
        <f t="shared" si="14"/>
        <v>34804.1</v>
      </c>
      <c r="Q128">
        <f>SUM($P$5:P128)</f>
        <v>3428362.96</v>
      </c>
      <c r="R128">
        <f t="shared" si="22"/>
        <v>1.0255929375570074</v>
      </c>
      <c r="T128">
        <f t="shared" si="15"/>
        <v>2.5703703703703704</v>
      </c>
      <c r="U128">
        <f t="shared" si="16"/>
        <v>96.444193345888266</v>
      </c>
      <c r="W128">
        <f t="shared" si="25"/>
        <v>1.8361434977578475</v>
      </c>
      <c r="X128">
        <f t="shared" si="26"/>
        <v>68.894887892376687</v>
      </c>
    </row>
    <row r="129" spans="6:24" x14ac:dyDescent="0.3">
      <c r="F129" s="2">
        <v>124</v>
      </c>
      <c r="G129" s="1">
        <f t="shared" si="13"/>
        <v>294000</v>
      </c>
      <c r="H129" s="1">
        <f>SUM($G$5:G129)</f>
        <v>13215000</v>
      </c>
      <c r="I129" s="1">
        <f t="shared" si="19"/>
        <v>294000</v>
      </c>
      <c r="J129" s="1">
        <f t="shared" si="24"/>
        <v>4500</v>
      </c>
      <c r="K129" s="1"/>
      <c r="L129" s="2">
        <v>124</v>
      </c>
      <c r="M129" s="1">
        <f t="shared" si="23"/>
        <v>2088300</v>
      </c>
      <c r="N129">
        <v>1.02</v>
      </c>
      <c r="O129" s="1">
        <f>SUM($M$5:M129)</f>
        <v>78906100</v>
      </c>
      <c r="P129">
        <f t="shared" si="14"/>
        <v>35501.1</v>
      </c>
      <c r="Q129">
        <f>SUM($P$5:P129)</f>
        <v>3463864.06</v>
      </c>
      <c r="R129">
        <f t="shared" si="22"/>
        <v>1.0355117125638322</v>
      </c>
      <c r="T129">
        <f t="shared" si="15"/>
        <v>2.6218455743879474</v>
      </c>
      <c r="U129">
        <f t="shared" si="16"/>
        <v>99.066038920276213</v>
      </c>
      <c r="W129">
        <f t="shared" si="25"/>
        <v>1.8729147982062779</v>
      </c>
      <c r="X129">
        <f t="shared" si="26"/>
        <v>70.767802690582954</v>
      </c>
    </row>
    <row r="130" spans="6:24" x14ac:dyDescent="0.3">
      <c r="F130" s="2">
        <v>125</v>
      </c>
      <c r="G130" s="1">
        <f t="shared" si="13"/>
        <v>298500</v>
      </c>
      <c r="H130" s="1">
        <f>SUM($G$5:G130)</f>
        <v>13513500</v>
      </c>
      <c r="I130" s="1">
        <f t="shared" si="19"/>
        <v>298500</v>
      </c>
      <c r="J130" s="1">
        <f t="shared" si="24"/>
        <v>4500</v>
      </c>
      <c r="K130" s="1"/>
      <c r="L130" s="2">
        <v>125</v>
      </c>
      <c r="M130" s="1">
        <f t="shared" si="23"/>
        <v>2130100</v>
      </c>
      <c r="N130">
        <v>1.02</v>
      </c>
      <c r="O130" s="1">
        <f>SUM($M$5:M130)</f>
        <v>81036200</v>
      </c>
      <c r="P130">
        <f t="shared" si="14"/>
        <v>36211.699999999997</v>
      </c>
      <c r="Q130">
        <f>SUM($P$5:P130)</f>
        <v>3500075.7600000002</v>
      </c>
      <c r="R130">
        <f t="shared" si="22"/>
        <v>1.0454134276851554</v>
      </c>
      <c r="T130">
        <f t="shared" si="15"/>
        <v>2.6743251726302573</v>
      </c>
      <c r="U130">
        <f t="shared" si="16"/>
        <v>101.74036409290646</v>
      </c>
      <c r="W130">
        <f t="shared" si="25"/>
        <v>1.9104035874439462</v>
      </c>
      <c r="X130">
        <f t="shared" si="26"/>
        <v>72.678206278026906</v>
      </c>
    </row>
    <row r="131" spans="6:24" x14ac:dyDescent="0.3">
      <c r="F131" s="2">
        <v>126</v>
      </c>
      <c r="G131" s="1">
        <f t="shared" si="13"/>
        <v>303000</v>
      </c>
      <c r="H131" s="1">
        <f>SUM($G$5:G131)</f>
        <v>13816500</v>
      </c>
      <c r="I131" s="1">
        <f t="shared" si="19"/>
        <v>303000</v>
      </c>
      <c r="J131" s="1">
        <f t="shared" si="24"/>
        <v>4500</v>
      </c>
      <c r="K131" s="1"/>
      <c r="L131" s="2">
        <v>126</v>
      </c>
      <c r="M131" s="1">
        <f t="shared" si="23"/>
        <v>2172800</v>
      </c>
      <c r="N131">
        <v>1.02</v>
      </c>
      <c r="O131" s="1">
        <f>SUM($M$5:M131)</f>
        <v>83209000</v>
      </c>
      <c r="P131">
        <f t="shared" si="14"/>
        <v>36937.599999999999</v>
      </c>
      <c r="Q131">
        <f>SUM($P$5:P131)</f>
        <v>3537013.3600000003</v>
      </c>
      <c r="R131">
        <f t="shared" si="22"/>
        <v>1.0553371564734384</v>
      </c>
      <c r="T131">
        <f t="shared" si="15"/>
        <v>2.7279347143753925</v>
      </c>
      <c r="U131">
        <f t="shared" si="16"/>
        <v>104.46829880728185</v>
      </c>
      <c r="W131">
        <f t="shared" si="25"/>
        <v>1.9486995515695067</v>
      </c>
      <c r="X131">
        <f t="shared" si="26"/>
        <v>74.62690582959641</v>
      </c>
    </row>
    <row r="132" spans="6:24" x14ac:dyDescent="0.3">
      <c r="F132" s="2">
        <v>127</v>
      </c>
      <c r="G132" s="1">
        <f t="shared" si="13"/>
        <v>307500</v>
      </c>
      <c r="H132" s="1">
        <f>SUM($G$5:G132)</f>
        <v>14124000</v>
      </c>
      <c r="I132" s="1">
        <f t="shared" si="19"/>
        <v>307500</v>
      </c>
      <c r="J132" s="1">
        <f t="shared" si="24"/>
        <v>4500</v>
      </c>
      <c r="K132" s="1"/>
      <c r="L132" s="2">
        <v>127</v>
      </c>
      <c r="M132" s="1">
        <f t="shared" si="23"/>
        <v>2216300</v>
      </c>
      <c r="N132">
        <v>1.02</v>
      </c>
      <c r="O132" s="1">
        <f>SUM($M$5:M132)</f>
        <v>85425300</v>
      </c>
      <c r="P132">
        <f t="shared" si="14"/>
        <v>37677.1</v>
      </c>
      <c r="Q132">
        <f>SUM($P$5:P132)</f>
        <v>3574690.4600000004</v>
      </c>
      <c r="R132">
        <f t="shared" si="22"/>
        <v>1.0652235704306214</v>
      </c>
      <c r="T132">
        <f t="shared" si="15"/>
        <v>2.7825486503452606</v>
      </c>
      <c r="U132">
        <f t="shared" si="16"/>
        <v>107.25084745762712</v>
      </c>
      <c r="W132">
        <f t="shared" si="25"/>
        <v>1.987713004484305</v>
      </c>
      <c r="X132">
        <f t="shared" si="26"/>
        <v>76.614618834080716</v>
      </c>
    </row>
    <row r="133" spans="6:24" x14ac:dyDescent="0.3">
      <c r="F133" s="2">
        <v>128</v>
      </c>
      <c r="G133" s="1">
        <f t="shared" si="13"/>
        <v>312000</v>
      </c>
      <c r="H133" s="1">
        <f>SUM($G$5:G133)</f>
        <v>14436000</v>
      </c>
      <c r="I133" s="1">
        <f t="shared" si="19"/>
        <v>312000</v>
      </c>
      <c r="J133" s="1">
        <f t="shared" si="24"/>
        <v>4500</v>
      </c>
      <c r="K133" s="1"/>
      <c r="L133" s="2">
        <v>128</v>
      </c>
      <c r="M133" s="1">
        <f t="shared" si="23"/>
        <v>2260700</v>
      </c>
      <c r="N133">
        <v>1.02</v>
      </c>
      <c r="O133" s="1">
        <f>SUM($M$5:M133)</f>
        <v>87686000</v>
      </c>
      <c r="P133">
        <f t="shared" si="14"/>
        <v>38431.9</v>
      </c>
      <c r="Q133">
        <f>SUM($P$5:P133)</f>
        <v>3613122.3600000003</v>
      </c>
      <c r="R133">
        <f t="shared" si="22"/>
        <v>1.0751112699139802</v>
      </c>
      <c r="T133">
        <f t="shared" si="15"/>
        <v>2.8382925298179535</v>
      </c>
      <c r="U133">
        <f t="shared" si="16"/>
        <v>110.08913998744507</v>
      </c>
      <c r="W133">
        <f t="shared" si="25"/>
        <v>2.0275336322869957</v>
      </c>
      <c r="X133">
        <f t="shared" si="26"/>
        <v>78.642152466367719</v>
      </c>
    </row>
    <row r="134" spans="6:24" x14ac:dyDescent="0.3">
      <c r="F134" s="2">
        <v>129</v>
      </c>
      <c r="G134" s="1">
        <f t="shared" ref="G134:G197" si="27">I134</f>
        <v>316500</v>
      </c>
      <c r="H134" s="1">
        <f>SUM($G$5:G134)</f>
        <v>14752500</v>
      </c>
      <c r="I134" s="1">
        <f t="shared" si="19"/>
        <v>316500</v>
      </c>
      <c r="J134" s="1">
        <f t="shared" si="24"/>
        <v>4500</v>
      </c>
      <c r="K134" s="1"/>
      <c r="L134" s="2">
        <v>129</v>
      </c>
      <c r="M134" s="1">
        <f t="shared" si="23"/>
        <v>2306000</v>
      </c>
      <c r="N134">
        <v>1.02</v>
      </c>
      <c r="O134" s="3">
        <f>SUM($M$5:M134)</f>
        <v>89992000</v>
      </c>
      <c r="P134">
        <f t="shared" ref="P134:P154" si="28">IF(L134&lt;=$A$27,ROUNDUP(M134*N134/$B$26,2),IF(L134&lt;=$A$28,ROUNDUP(M134*N134/$B$27,2),IF(L134&lt;=$A$29,ROUNDUP(M134*N134/$B$28,2),IF(L134&lt;=$A$30,ROUNDUP(M134*N134/$B$29,2),IF(L134&lt;=$A$31,ROUNDUP(M134*N134/$B$30,2),ROUNDUP(M134*N134/$B$31,2))))))</f>
        <v>39202</v>
      </c>
      <c r="Q134">
        <f>SUM($P$5:P134)</f>
        <v>3652324.3600000003</v>
      </c>
      <c r="R134">
        <f t="shared" si="22"/>
        <v>1.0849895490392414</v>
      </c>
      <c r="T134">
        <f t="shared" ref="T134:T154" si="29">M134/$I$215</f>
        <v>2.8951663527934715</v>
      </c>
      <c r="U134">
        <f t="shared" ref="U134:U154" si="30">O134/$I$215</f>
        <v>112.98430634023855</v>
      </c>
      <c r="W134">
        <f t="shared" si="25"/>
        <v>2.0681614349775783</v>
      </c>
      <c r="X134">
        <f t="shared" si="26"/>
        <v>80.710313901345287</v>
      </c>
    </row>
    <row r="135" spans="6:24" x14ac:dyDescent="0.3">
      <c r="F135" s="2">
        <v>130</v>
      </c>
      <c r="G135" s="1">
        <f t="shared" si="27"/>
        <v>321000</v>
      </c>
      <c r="H135" s="1">
        <f>SUM($G$5:G135)</f>
        <v>15073500</v>
      </c>
      <c r="I135" s="1">
        <f t="shared" ref="I135:I179" si="31">I134+500+QUOTIENT(F135,15)*500</f>
        <v>321000</v>
      </c>
      <c r="J135" s="1">
        <f t="shared" si="24"/>
        <v>4500</v>
      </c>
      <c r="K135" s="1"/>
      <c r="L135" s="2">
        <v>130</v>
      </c>
      <c r="M135" s="1">
        <f t="shared" si="23"/>
        <v>2352200</v>
      </c>
      <c r="N135">
        <v>1.02</v>
      </c>
      <c r="O135" s="1">
        <f>SUM($M$5:M135)</f>
        <v>92344200</v>
      </c>
      <c r="P135">
        <f t="shared" si="28"/>
        <v>39987.4</v>
      </c>
      <c r="Q135">
        <f>SUM($P$5:P135)</f>
        <v>3692311.7600000002</v>
      </c>
      <c r="R135">
        <f t="shared" ref="R135:R154" si="32">(Q135-Q134)*100/Q134</f>
        <v>1.0948479942783587</v>
      </c>
      <c r="T135">
        <f t="shared" si="29"/>
        <v>2.9531701192718143</v>
      </c>
      <c r="U135">
        <f t="shared" si="30"/>
        <v>115.93747645951036</v>
      </c>
      <c r="W135">
        <f t="shared" si="25"/>
        <v>2.109596412556054</v>
      </c>
      <c r="X135">
        <f t="shared" si="26"/>
        <v>82.819910313901346</v>
      </c>
    </row>
    <row r="136" spans="6:24" x14ac:dyDescent="0.3">
      <c r="F136" s="2">
        <v>131</v>
      </c>
      <c r="G136" s="1">
        <f t="shared" si="27"/>
        <v>325500</v>
      </c>
      <c r="H136" s="1">
        <f>SUM($G$5:G136)</f>
        <v>15399000</v>
      </c>
      <c r="I136" s="1">
        <f t="shared" si="31"/>
        <v>325500</v>
      </c>
      <c r="J136" s="1">
        <f t="shared" si="24"/>
        <v>4500</v>
      </c>
      <c r="K136" s="1"/>
      <c r="L136" s="2">
        <v>131</v>
      </c>
      <c r="M136" s="1">
        <f t="shared" si="23"/>
        <v>2399300</v>
      </c>
      <c r="N136">
        <v>1.02</v>
      </c>
      <c r="O136" s="1">
        <f>SUM($M$5:M136)</f>
        <v>94743500</v>
      </c>
      <c r="P136">
        <f t="shared" si="28"/>
        <v>40788.1</v>
      </c>
      <c r="Q136">
        <f>SUM($P$5:P136)</f>
        <v>3733099.8600000003</v>
      </c>
      <c r="R136">
        <f t="shared" si="32"/>
        <v>1.1046764913480678</v>
      </c>
      <c r="T136">
        <f t="shared" si="29"/>
        <v>3.012303829252982</v>
      </c>
      <c r="U136">
        <f t="shared" si="30"/>
        <v>118.94978028876334</v>
      </c>
      <c r="W136">
        <f t="shared" si="25"/>
        <v>2.1518385650224214</v>
      </c>
      <c r="X136">
        <f t="shared" si="26"/>
        <v>84.971748878923762</v>
      </c>
    </row>
    <row r="137" spans="6:24" x14ac:dyDescent="0.3">
      <c r="F137" s="2">
        <v>132</v>
      </c>
      <c r="G137" s="1">
        <f t="shared" si="27"/>
        <v>330000</v>
      </c>
      <c r="H137" s="1">
        <f>SUM($G$5:G137)</f>
        <v>15729000</v>
      </c>
      <c r="I137" s="1">
        <f t="shared" si="31"/>
        <v>330000</v>
      </c>
      <c r="J137" s="1">
        <f t="shared" si="24"/>
        <v>4500</v>
      </c>
      <c r="K137" s="1"/>
      <c r="L137" s="2">
        <v>132</v>
      </c>
      <c r="M137" s="1">
        <f t="shared" si="23"/>
        <v>2447300</v>
      </c>
      <c r="N137">
        <v>1.02</v>
      </c>
      <c r="O137" s="1">
        <f>SUM($M$5:M137)</f>
        <v>97190800</v>
      </c>
      <c r="P137">
        <f t="shared" si="28"/>
        <v>41604.1</v>
      </c>
      <c r="Q137">
        <f>SUM($P$5:P137)</f>
        <v>3774703.9600000004</v>
      </c>
      <c r="R137">
        <f t="shared" si="32"/>
        <v>1.1144652315837082</v>
      </c>
      <c r="T137">
        <f t="shared" si="29"/>
        <v>3.0725674827369742</v>
      </c>
      <c r="U137">
        <f t="shared" si="30"/>
        <v>122.02234777150031</v>
      </c>
      <c r="W137">
        <f t="shared" si="25"/>
        <v>2.1948878923766815</v>
      </c>
      <c r="X137">
        <f t="shared" si="26"/>
        <v>87.166636771300446</v>
      </c>
    </row>
    <row r="138" spans="6:24" x14ac:dyDescent="0.3">
      <c r="F138" s="2">
        <v>133</v>
      </c>
      <c r="G138" s="1">
        <f t="shared" si="27"/>
        <v>334500</v>
      </c>
      <c r="H138" s="1">
        <f>SUM($G$5:G138)</f>
        <v>16063500</v>
      </c>
      <c r="I138" s="1">
        <f t="shared" si="31"/>
        <v>334500</v>
      </c>
      <c r="J138" s="1">
        <f t="shared" si="24"/>
        <v>4500</v>
      </c>
      <c r="K138" s="1"/>
      <c r="L138" s="2">
        <v>133</v>
      </c>
      <c r="M138" s="1">
        <f t="shared" si="23"/>
        <v>2496300</v>
      </c>
      <c r="N138">
        <v>1.02</v>
      </c>
      <c r="O138" s="1">
        <f>SUM($M$5:M138)</f>
        <v>99687100</v>
      </c>
      <c r="P138">
        <f t="shared" si="28"/>
        <v>42437.1</v>
      </c>
      <c r="Q138">
        <f>SUM($P$5:P138)</f>
        <v>3817141.0600000005</v>
      </c>
      <c r="R138">
        <f t="shared" si="32"/>
        <v>1.124249754409882</v>
      </c>
      <c r="T138">
        <f t="shared" si="29"/>
        <v>3.1340866290018834</v>
      </c>
      <c r="U138">
        <f t="shared" si="30"/>
        <v>125.15643440050219</v>
      </c>
      <c r="W138">
        <f t="shared" si="25"/>
        <v>2.2388340807174889</v>
      </c>
      <c r="X138">
        <f t="shared" si="26"/>
        <v>89.405470852017942</v>
      </c>
    </row>
    <row r="139" spans="6:24" x14ac:dyDescent="0.3">
      <c r="F139" s="2">
        <v>134</v>
      </c>
      <c r="G139" s="1">
        <f t="shared" si="27"/>
        <v>339000</v>
      </c>
      <c r="H139" s="1">
        <f>SUM($G$5:G139)</f>
        <v>16402500</v>
      </c>
      <c r="I139" s="1">
        <f t="shared" si="31"/>
        <v>339000</v>
      </c>
      <c r="J139" s="1">
        <f t="shared" si="24"/>
        <v>4500</v>
      </c>
      <c r="K139" s="1"/>
      <c r="L139" s="2">
        <v>134</v>
      </c>
      <c r="M139" s="1">
        <f t="shared" si="23"/>
        <v>2546300</v>
      </c>
      <c r="N139">
        <v>1.02</v>
      </c>
      <c r="O139" s="1">
        <f>SUM($M$5:M139)</f>
        <v>102233400</v>
      </c>
      <c r="P139">
        <f t="shared" si="28"/>
        <v>43287.1</v>
      </c>
      <c r="Q139">
        <f>SUM($P$5:P139)</f>
        <v>3860428.1600000006</v>
      </c>
      <c r="R139">
        <f t="shared" si="32"/>
        <v>1.1340188722289473</v>
      </c>
      <c r="T139">
        <f t="shared" si="29"/>
        <v>3.1968612680477086</v>
      </c>
      <c r="U139">
        <f t="shared" si="30"/>
        <v>128.35329566854992</v>
      </c>
      <c r="W139">
        <f t="shared" si="25"/>
        <v>2.2836771300448429</v>
      </c>
      <c r="X139">
        <f t="shared" si="26"/>
        <v>91.689147982062778</v>
      </c>
    </row>
    <row r="140" spans="6:24" x14ac:dyDescent="0.3">
      <c r="F140" s="2">
        <v>135</v>
      </c>
      <c r="G140" s="1">
        <f t="shared" si="27"/>
        <v>344000</v>
      </c>
      <c r="H140" s="1">
        <f>SUM($G$5:G140)</f>
        <v>16746500</v>
      </c>
      <c r="I140" s="1">
        <f t="shared" si="31"/>
        <v>344000</v>
      </c>
      <c r="J140" s="1">
        <f t="shared" si="24"/>
        <v>5000</v>
      </c>
      <c r="K140" s="1"/>
      <c r="L140" s="2">
        <v>135</v>
      </c>
      <c r="M140" s="1">
        <f t="shared" si="23"/>
        <v>2597300</v>
      </c>
      <c r="N140">
        <v>1.02</v>
      </c>
      <c r="O140" s="1">
        <f>SUM($M$5:M140)</f>
        <v>104830700</v>
      </c>
      <c r="P140">
        <f t="shared" si="28"/>
        <v>44154.1</v>
      </c>
      <c r="Q140">
        <f>SUM($P$5:P140)</f>
        <v>3904582.2600000007</v>
      </c>
      <c r="R140">
        <f t="shared" si="32"/>
        <v>1.1437617323773768</v>
      </c>
      <c r="T140">
        <f t="shared" si="29"/>
        <v>3.2608913998744509</v>
      </c>
      <c r="U140">
        <f t="shared" si="30"/>
        <v>131.61418706842434</v>
      </c>
      <c r="W140">
        <f t="shared" si="25"/>
        <v>2.3294170403587442</v>
      </c>
      <c r="X140">
        <f t="shared" si="26"/>
        <v>94.018565022421527</v>
      </c>
    </row>
    <row r="141" spans="6:24" x14ac:dyDescent="0.3">
      <c r="F141" s="2">
        <v>136</v>
      </c>
      <c r="G141" s="1">
        <f t="shared" si="27"/>
        <v>349000</v>
      </c>
      <c r="H141" s="1">
        <f>SUM($G$5:G141)</f>
        <v>17095500</v>
      </c>
      <c r="I141" s="1">
        <f t="shared" si="31"/>
        <v>349000</v>
      </c>
      <c r="J141" s="1">
        <f t="shared" si="24"/>
        <v>5000</v>
      </c>
      <c r="K141" s="1"/>
      <c r="L141" s="2">
        <v>136</v>
      </c>
      <c r="M141" s="1">
        <f t="shared" si="23"/>
        <v>2649300</v>
      </c>
      <c r="N141">
        <v>1.02</v>
      </c>
      <c r="O141" s="1">
        <f>SUM($M$5:M141)</f>
        <v>107480000</v>
      </c>
      <c r="P141">
        <f t="shared" si="28"/>
        <v>45038.1</v>
      </c>
      <c r="Q141">
        <f>SUM($P$5:P141)</f>
        <v>3949620.3600000008</v>
      </c>
      <c r="R141">
        <f t="shared" si="32"/>
        <v>1.1534678232134385</v>
      </c>
      <c r="T141">
        <f t="shared" si="29"/>
        <v>3.3261770244821092</v>
      </c>
      <c r="U141">
        <f t="shared" si="30"/>
        <v>134.94036409290646</v>
      </c>
      <c r="W141">
        <f t="shared" si="25"/>
        <v>2.3760538116591929</v>
      </c>
      <c r="X141">
        <f t="shared" si="26"/>
        <v>96.394618834080717</v>
      </c>
    </row>
    <row r="142" spans="6:24" x14ac:dyDescent="0.3">
      <c r="F142" s="2">
        <v>137</v>
      </c>
      <c r="G142" s="1">
        <f t="shared" si="27"/>
        <v>354000</v>
      </c>
      <c r="H142" s="1">
        <f>SUM($G$5:G142)</f>
        <v>17449500</v>
      </c>
      <c r="I142" s="1">
        <f t="shared" si="31"/>
        <v>354000</v>
      </c>
      <c r="J142" s="1">
        <f t="shared" si="24"/>
        <v>5000</v>
      </c>
      <c r="K142" s="1"/>
      <c r="L142" s="2">
        <v>137</v>
      </c>
      <c r="M142" s="1">
        <f t="shared" si="23"/>
        <v>2702300</v>
      </c>
      <c r="N142">
        <v>1.02</v>
      </c>
      <c r="O142" s="1">
        <f>SUM($M$5:M142)</f>
        <v>110182300</v>
      </c>
      <c r="P142">
        <f t="shared" si="28"/>
        <v>45939.1</v>
      </c>
      <c r="Q142">
        <f>SUM($P$5:P142)</f>
        <v>3995559.4600000009</v>
      </c>
      <c r="R142">
        <f t="shared" si="32"/>
        <v>1.1631269796269756</v>
      </c>
      <c r="T142">
        <f t="shared" si="29"/>
        <v>3.3927181418706844</v>
      </c>
      <c r="U142">
        <f t="shared" si="30"/>
        <v>138.33308223477715</v>
      </c>
      <c r="W142">
        <f t="shared" si="25"/>
        <v>2.4235874439461882</v>
      </c>
      <c r="X142">
        <f t="shared" si="26"/>
        <v>98.818206278026906</v>
      </c>
    </row>
    <row r="143" spans="6:24" x14ac:dyDescent="0.3">
      <c r="F143" s="2">
        <v>138</v>
      </c>
      <c r="G143" s="1">
        <f t="shared" si="27"/>
        <v>359000</v>
      </c>
      <c r="H143" s="1">
        <f>SUM($G$5:G143)</f>
        <v>17808500</v>
      </c>
      <c r="I143" s="1">
        <f t="shared" si="31"/>
        <v>359000</v>
      </c>
      <c r="J143" s="1">
        <f t="shared" si="24"/>
        <v>5000</v>
      </c>
      <c r="K143" s="1"/>
      <c r="L143" s="2">
        <v>138</v>
      </c>
      <c r="M143" s="1">
        <f t="shared" si="23"/>
        <v>2756400</v>
      </c>
      <c r="N143">
        <v>1.02</v>
      </c>
      <c r="O143" s="1">
        <f>SUM($M$5:M143)</f>
        <v>112938700</v>
      </c>
      <c r="P143">
        <f t="shared" si="28"/>
        <v>46858.8</v>
      </c>
      <c r="Q143">
        <f>SUM($P$5:P143)</f>
        <v>4042418.2600000007</v>
      </c>
      <c r="R143">
        <f t="shared" si="32"/>
        <v>1.1727719351722474</v>
      </c>
      <c r="T143">
        <f t="shared" si="29"/>
        <v>3.4606403013182674</v>
      </c>
      <c r="U143">
        <f t="shared" si="30"/>
        <v>141.79372253609543</v>
      </c>
      <c r="W143">
        <f t="shared" si="25"/>
        <v>2.4721076233183856</v>
      </c>
      <c r="X143">
        <f t="shared" si="26"/>
        <v>101.29031390134529</v>
      </c>
    </row>
    <row r="144" spans="6:24" x14ac:dyDescent="0.3">
      <c r="F144" s="2">
        <v>139</v>
      </c>
      <c r="G144" s="1">
        <f t="shared" si="27"/>
        <v>364000</v>
      </c>
      <c r="H144" s="1">
        <f>SUM($G$5:G144)</f>
        <v>18172500</v>
      </c>
      <c r="I144" s="1">
        <f t="shared" si="31"/>
        <v>364000</v>
      </c>
      <c r="J144" s="1">
        <f t="shared" si="24"/>
        <v>5000</v>
      </c>
      <c r="K144" s="1"/>
      <c r="L144" s="2">
        <v>139</v>
      </c>
      <c r="M144" s="1">
        <f t="shared" si="23"/>
        <v>2811600</v>
      </c>
      <c r="N144">
        <v>1.02</v>
      </c>
      <c r="O144" s="1">
        <f>SUM($M$5:M144)</f>
        <v>115750300</v>
      </c>
      <c r="P144">
        <f t="shared" si="28"/>
        <v>47797.2</v>
      </c>
      <c r="Q144">
        <f>SUM($P$5:P144)</f>
        <v>4090215.4600000009</v>
      </c>
      <c r="R144">
        <f t="shared" si="32"/>
        <v>1.1823912550800761</v>
      </c>
      <c r="T144">
        <f t="shared" si="29"/>
        <v>3.5299435028248589</v>
      </c>
      <c r="U144">
        <f t="shared" si="30"/>
        <v>145.32366603892027</v>
      </c>
      <c r="W144">
        <f t="shared" si="25"/>
        <v>2.5216143497757848</v>
      </c>
      <c r="X144">
        <f t="shared" si="26"/>
        <v>103.81192825112107</v>
      </c>
    </row>
    <row r="145" spans="6:24" x14ac:dyDescent="0.3">
      <c r="F145" s="2">
        <v>140</v>
      </c>
      <c r="G145" s="1">
        <f t="shared" si="27"/>
        <v>369000</v>
      </c>
      <c r="H145" s="1">
        <f>SUM($G$5:G145)</f>
        <v>18541500</v>
      </c>
      <c r="I145" s="1">
        <f t="shared" si="31"/>
        <v>369000</v>
      </c>
      <c r="J145" s="1">
        <f t="shared" si="24"/>
        <v>5000</v>
      </c>
      <c r="K145" s="1"/>
      <c r="L145" s="2">
        <v>140</v>
      </c>
      <c r="M145" s="1">
        <f t="shared" si="23"/>
        <v>2867900</v>
      </c>
      <c r="N145">
        <v>1.02</v>
      </c>
      <c r="O145" s="1">
        <f>SUM($M$5:M145)</f>
        <v>118618200</v>
      </c>
      <c r="P145">
        <f t="shared" si="28"/>
        <v>48754.3</v>
      </c>
      <c r="Q145">
        <f>SUM($P$5:P145)</f>
        <v>4138969.7600000007</v>
      </c>
      <c r="R145">
        <f t="shared" si="32"/>
        <v>1.1919738819822416</v>
      </c>
      <c r="T145">
        <f t="shared" si="29"/>
        <v>3.6006277463904581</v>
      </c>
      <c r="U145">
        <f t="shared" si="30"/>
        <v>148.92429378531074</v>
      </c>
      <c r="W145">
        <f t="shared" si="25"/>
        <v>2.5721076233183857</v>
      </c>
      <c r="X145">
        <f t="shared" si="26"/>
        <v>106.38403587443946</v>
      </c>
    </row>
    <row r="146" spans="6:24" x14ac:dyDescent="0.3">
      <c r="F146" s="2">
        <v>141</v>
      </c>
      <c r="G146" s="1">
        <f t="shared" si="27"/>
        <v>374000</v>
      </c>
      <c r="H146" s="1">
        <f>SUM($G$5:G146)</f>
        <v>18915500</v>
      </c>
      <c r="I146" s="1">
        <f t="shared" si="31"/>
        <v>374000</v>
      </c>
      <c r="J146" s="1">
        <f t="shared" si="24"/>
        <v>5000</v>
      </c>
      <c r="K146" s="1"/>
      <c r="L146" s="2">
        <v>141</v>
      </c>
      <c r="M146" s="1">
        <f t="shared" si="23"/>
        <v>2925300</v>
      </c>
      <c r="N146">
        <v>1.02</v>
      </c>
      <c r="O146" s="1">
        <f>SUM($M$5:M146)</f>
        <v>121543500</v>
      </c>
      <c r="P146">
        <f t="shared" si="28"/>
        <v>49730.1</v>
      </c>
      <c r="Q146">
        <f>SUM($P$5:P146)</f>
        <v>4188699.8600000008</v>
      </c>
      <c r="R146">
        <f t="shared" si="32"/>
        <v>1.2015091407674379</v>
      </c>
      <c r="T146">
        <f t="shared" si="29"/>
        <v>3.6726930320150659</v>
      </c>
      <c r="U146">
        <f t="shared" si="30"/>
        <v>152.59698681732581</v>
      </c>
      <c r="W146">
        <f t="shared" si="25"/>
        <v>2.6235874439461884</v>
      </c>
      <c r="X146">
        <f t="shared" si="26"/>
        <v>109.00762331838565</v>
      </c>
    </row>
    <row r="147" spans="6:24" x14ac:dyDescent="0.3">
      <c r="F147" s="2">
        <v>142</v>
      </c>
      <c r="G147" s="1">
        <f t="shared" si="27"/>
        <v>379000</v>
      </c>
      <c r="H147" s="1">
        <f>SUM($G$5:G147)</f>
        <v>19294500</v>
      </c>
      <c r="I147" s="1">
        <f t="shared" si="31"/>
        <v>379000</v>
      </c>
      <c r="J147" s="1">
        <f t="shared" si="24"/>
        <v>5000</v>
      </c>
      <c r="K147" s="1"/>
      <c r="L147" s="2">
        <v>142</v>
      </c>
      <c r="M147" s="1">
        <f t="shared" si="23"/>
        <v>2983900</v>
      </c>
      <c r="N147">
        <v>1.02</v>
      </c>
      <c r="O147" s="1">
        <f>SUM($M$5:M147)</f>
        <v>124527400</v>
      </c>
      <c r="P147">
        <f t="shared" si="28"/>
        <v>50726.3</v>
      </c>
      <c r="Q147">
        <f>SUM($P$5:P147)</f>
        <v>4239426.1600000011</v>
      </c>
      <c r="R147">
        <f t="shared" si="32"/>
        <v>1.2110273281791135</v>
      </c>
      <c r="T147">
        <f t="shared" si="29"/>
        <v>3.7462649089767734</v>
      </c>
      <c r="U147">
        <f t="shared" si="30"/>
        <v>156.34325172630258</v>
      </c>
      <c r="W147">
        <f t="shared" si="25"/>
        <v>2.6761434977578475</v>
      </c>
      <c r="X147">
        <f t="shared" si="26"/>
        <v>111.6837668161435</v>
      </c>
    </row>
    <row r="148" spans="6:24" x14ac:dyDescent="0.3">
      <c r="F148" s="2">
        <v>143</v>
      </c>
      <c r="G148" s="1">
        <f t="shared" si="27"/>
        <v>384000</v>
      </c>
      <c r="H148" s="1">
        <f>SUM($G$5:G148)</f>
        <v>19678500</v>
      </c>
      <c r="I148" s="1">
        <f t="shared" si="31"/>
        <v>384000</v>
      </c>
      <c r="J148" s="1">
        <f t="shared" si="24"/>
        <v>5000</v>
      </c>
      <c r="K148" s="1"/>
      <c r="L148" s="2">
        <v>143</v>
      </c>
      <c r="M148" s="1">
        <f t="shared" si="23"/>
        <v>3043600</v>
      </c>
      <c r="N148">
        <v>1.02</v>
      </c>
      <c r="O148" s="1">
        <f>SUM($M$5:M148)</f>
        <v>127571000</v>
      </c>
      <c r="P148">
        <f t="shared" si="28"/>
        <v>51741.2</v>
      </c>
      <c r="Q148">
        <f>SUM($P$5:P148)</f>
        <v>4291167.3600000013</v>
      </c>
      <c r="R148">
        <f t="shared" si="32"/>
        <v>1.2204764995836175</v>
      </c>
      <c r="T148">
        <f t="shared" si="29"/>
        <v>3.8212178279974891</v>
      </c>
      <c r="U148">
        <f t="shared" si="30"/>
        <v>160.16446955430007</v>
      </c>
      <c r="W148">
        <f t="shared" si="25"/>
        <v>2.7296860986547085</v>
      </c>
      <c r="X148">
        <f t="shared" si="26"/>
        <v>114.4134529147982</v>
      </c>
    </row>
    <row r="149" spans="6:24" x14ac:dyDescent="0.3">
      <c r="F149" s="2">
        <v>144</v>
      </c>
      <c r="G149" s="1">
        <f t="shared" si="27"/>
        <v>389000</v>
      </c>
      <c r="H149" s="1">
        <f>SUM($G$5:G149)</f>
        <v>20067500</v>
      </c>
      <c r="I149" s="1">
        <f t="shared" si="31"/>
        <v>389000</v>
      </c>
      <c r="J149" s="1">
        <f t="shared" si="24"/>
        <v>5000</v>
      </c>
      <c r="K149" s="1"/>
      <c r="L149" s="2">
        <v>144</v>
      </c>
      <c r="M149" s="1">
        <f t="shared" si="23"/>
        <v>3104500</v>
      </c>
      <c r="N149">
        <v>1.02</v>
      </c>
      <c r="O149" s="1">
        <f>SUM($M$5:M149)</f>
        <v>130675500</v>
      </c>
      <c r="P149">
        <f t="shared" si="28"/>
        <v>52776.5</v>
      </c>
      <c r="Q149">
        <f>SUM($P$5:P149)</f>
        <v>4343943.8600000013</v>
      </c>
      <c r="R149">
        <f t="shared" si="32"/>
        <v>1.2298867784080083</v>
      </c>
      <c r="T149">
        <f t="shared" si="29"/>
        <v>3.8976773383553045</v>
      </c>
      <c r="U149">
        <f t="shared" si="30"/>
        <v>164.06214689265536</v>
      </c>
      <c r="W149">
        <f t="shared" si="25"/>
        <v>2.7843049327354259</v>
      </c>
      <c r="X149">
        <f t="shared" si="26"/>
        <v>117.19775784753364</v>
      </c>
    </row>
    <row r="150" spans="6:24" x14ac:dyDescent="0.3">
      <c r="F150" s="2">
        <v>145</v>
      </c>
      <c r="G150" s="1">
        <f t="shared" si="27"/>
        <v>394000</v>
      </c>
      <c r="H150" s="1">
        <f>SUM($G$5:G150)</f>
        <v>20461500</v>
      </c>
      <c r="I150" s="1">
        <f t="shared" si="31"/>
        <v>394000</v>
      </c>
      <c r="J150" s="1">
        <f t="shared" si="24"/>
        <v>5000</v>
      </c>
      <c r="K150" s="1"/>
      <c r="L150" s="2">
        <v>145</v>
      </c>
      <c r="M150" s="1">
        <f t="shared" si="23"/>
        <v>3166600</v>
      </c>
      <c r="N150">
        <v>1.02</v>
      </c>
      <c r="O150" s="1">
        <f>SUM($M$5:M150)</f>
        <v>133842100</v>
      </c>
      <c r="P150">
        <f t="shared" si="28"/>
        <v>53832.2</v>
      </c>
      <c r="Q150">
        <f>SUM($P$5:P150)</f>
        <v>4397776.0600000015</v>
      </c>
      <c r="R150">
        <f t="shared" si="32"/>
        <v>1.2392471388891331</v>
      </c>
      <c r="T150">
        <f t="shared" si="29"/>
        <v>3.9756434400502196</v>
      </c>
      <c r="U150">
        <f t="shared" si="30"/>
        <v>168.03779033270558</v>
      </c>
      <c r="W150">
        <f t="shared" si="25"/>
        <v>2.84</v>
      </c>
      <c r="X150">
        <f t="shared" si="26"/>
        <v>120.03775784753363</v>
      </c>
    </row>
    <row r="151" spans="6:24" x14ac:dyDescent="0.3">
      <c r="F151" s="2">
        <v>146</v>
      </c>
      <c r="G151" s="1">
        <f t="shared" si="27"/>
        <v>399000</v>
      </c>
      <c r="H151" s="1">
        <f>SUM($G$5:G151)</f>
        <v>20860500</v>
      </c>
      <c r="I151" s="1">
        <f t="shared" si="31"/>
        <v>399000</v>
      </c>
      <c r="J151" s="1">
        <f t="shared" si="24"/>
        <v>5000</v>
      </c>
      <c r="K151" s="1"/>
      <c r="L151" s="2">
        <v>146</v>
      </c>
      <c r="M151" s="1">
        <f t="shared" si="23"/>
        <v>3230000</v>
      </c>
      <c r="N151">
        <v>1.02</v>
      </c>
      <c r="O151" s="1">
        <f>SUM($M$5:M151)</f>
        <v>137072100</v>
      </c>
      <c r="P151">
        <f t="shared" si="28"/>
        <v>54910</v>
      </c>
      <c r="Q151">
        <f>SUM($P$5:P151)</f>
        <v>4452686.0600000015</v>
      </c>
      <c r="R151">
        <f t="shared" si="32"/>
        <v>1.2485856317113151</v>
      </c>
      <c r="T151">
        <f t="shared" si="29"/>
        <v>4.0552416823603261</v>
      </c>
      <c r="U151">
        <f t="shared" si="30"/>
        <v>172.09303201506592</v>
      </c>
      <c r="W151">
        <f t="shared" si="25"/>
        <v>2.8968609865470851</v>
      </c>
      <c r="X151">
        <f t="shared" si="26"/>
        <v>122.93461883408072</v>
      </c>
    </row>
    <row r="152" spans="6:24" x14ac:dyDescent="0.3">
      <c r="F152" s="2">
        <v>147</v>
      </c>
      <c r="G152" s="1">
        <f t="shared" si="27"/>
        <v>404000</v>
      </c>
      <c r="H152" s="1">
        <f>SUM($G$5:G152)</f>
        <v>21264500</v>
      </c>
      <c r="I152" s="1">
        <f t="shared" si="31"/>
        <v>404000</v>
      </c>
      <c r="J152" s="1">
        <f t="shared" si="24"/>
        <v>5000</v>
      </c>
      <c r="K152" s="1"/>
      <c r="L152" s="2">
        <v>147</v>
      </c>
      <c r="M152" s="1">
        <f t="shared" ref="M152:M154" si="33">ROUNDUP((M151)*N152,-2)</f>
        <v>3294600</v>
      </c>
      <c r="N152">
        <v>1.02</v>
      </c>
      <c r="O152" s="1">
        <f>SUM($M$5:M152)</f>
        <v>140366700</v>
      </c>
      <c r="P152">
        <f t="shared" si="28"/>
        <v>56008.2</v>
      </c>
      <c r="Q152">
        <f>SUM($P$5:P152)</f>
        <v>4508694.2600000016</v>
      </c>
      <c r="R152">
        <f t="shared" si="32"/>
        <v>1.2578519851902643</v>
      </c>
      <c r="T152">
        <f t="shared" si="29"/>
        <v>4.1363465160075332</v>
      </c>
      <c r="U152">
        <f t="shared" si="30"/>
        <v>176.22937853107345</v>
      </c>
      <c r="W152">
        <f t="shared" si="25"/>
        <v>2.9547982062780269</v>
      </c>
      <c r="X152">
        <f t="shared" si="26"/>
        <v>125.88941704035875</v>
      </c>
    </row>
    <row r="153" spans="6:24" x14ac:dyDescent="0.3">
      <c r="F153" s="2">
        <v>148</v>
      </c>
      <c r="G153" s="1">
        <f t="shared" si="27"/>
        <v>409000</v>
      </c>
      <c r="H153" s="1">
        <f>SUM($G$5:G153)</f>
        <v>21673500</v>
      </c>
      <c r="I153" s="1">
        <f t="shared" si="31"/>
        <v>409000</v>
      </c>
      <c r="J153" s="1">
        <f t="shared" ref="J153:J179" si="34">I153-I152</f>
        <v>5000</v>
      </c>
      <c r="K153" s="1"/>
      <c r="L153" s="2">
        <v>148</v>
      </c>
      <c r="M153" s="1">
        <f t="shared" si="33"/>
        <v>3360500</v>
      </c>
      <c r="N153">
        <v>1.02</v>
      </c>
      <c r="O153" s="1">
        <f>SUM($M$5:M153)</f>
        <v>143727200</v>
      </c>
      <c r="P153">
        <f t="shared" si="28"/>
        <v>57128.5</v>
      </c>
      <c r="Q153">
        <f>SUM($P$5:P153)</f>
        <v>4565822.7600000016</v>
      </c>
      <c r="R153">
        <f t="shared" si="32"/>
        <v>1.2670741617330241</v>
      </c>
      <c r="T153">
        <f t="shared" si="29"/>
        <v>4.2190834902699308</v>
      </c>
      <c r="U153">
        <f t="shared" si="30"/>
        <v>180.44846202134337</v>
      </c>
      <c r="W153">
        <f t="shared" si="25"/>
        <v>3.01390134529148</v>
      </c>
      <c r="X153">
        <f t="shared" si="26"/>
        <v>128.90331838565024</v>
      </c>
    </row>
    <row r="154" spans="6:24" x14ac:dyDescent="0.3">
      <c r="F154" s="2">
        <v>149</v>
      </c>
      <c r="G154" s="1">
        <f t="shared" si="27"/>
        <v>414000</v>
      </c>
      <c r="H154" s="1">
        <f>SUM($G$5:G154)</f>
        <v>22087500</v>
      </c>
      <c r="I154" s="1">
        <f t="shared" si="31"/>
        <v>414000</v>
      </c>
      <c r="J154" s="1">
        <f t="shared" si="34"/>
        <v>5000</v>
      </c>
      <c r="K154" s="1"/>
      <c r="L154" s="2">
        <v>149</v>
      </c>
      <c r="M154" s="1">
        <f t="shared" si="33"/>
        <v>3427800</v>
      </c>
      <c r="N154">
        <v>1.02</v>
      </c>
      <c r="O154" s="1">
        <f>SUM($M$5:M154)</f>
        <v>147155000</v>
      </c>
      <c r="P154">
        <f t="shared" si="28"/>
        <v>58272.6</v>
      </c>
      <c r="Q154">
        <f>SUM($P$5:P154)</f>
        <v>4624095.3600000013</v>
      </c>
      <c r="R154">
        <f t="shared" si="32"/>
        <v>1.2762781882492436</v>
      </c>
      <c r="T154">
        <f t="shared" si="29"/>
        <v>4.3035781544256118</v>
      </c>
      <c r="U154">
        <f t="shared" si="30"/>
        <v>184.752040175769</v>
      </c>
      <c r="W154">
        <f t="shared" si="25"/>
        <v>3.0742600896860988</v>
      </c>
      <c r="X154">
        <f t="shared" si="26"/>
        <v>131.97757847533632</v>
      </c>
    </row>
    <row r="155" spans="6:24" x14ac:dyDescent="0.3">
      <c r="F155" s="2">
        <v>150</v>
      </c>
      <c r="G155" s="1">
        <f t="shared" si="27"/>
        <v>419500</v>
      </c>
      <c r="H155" s="1">
        <f>SUM($G$5:G155)</f>
        <v>22507000</v>
      </c>
      <c r="I155" s="1">
        <f t="shared" si="31"/>
        <v>419500</v>
      </c>
      <c r="J155" s="1">
        <f t="shared" si="34"/>
        <v>5500</v>
      </c>
      <c r="K155" s="1"/>
      <c r="L155" s="2">
        <v>150</v>
      </c>
      <c r="M155" s="1">
        <f t="shared" ref="M155:M204" si="35">ROUNDUP((M154)*N155,-2)</f>
        <v>3496400</v>
      </c>
      <c r="N155">
        <v>1.02</v>
      </c>
      <c r="O155" s="1">
        <f>SUM($M$5:M155)</f>
        <v>150651400</v>
      </c>
      <c r="P155">
        <f t="shared" ref="P155:P204" si="36">IF(L155&lt;=$A$27,ROUNDUP(M155*N155/$B$26,2),IF(L155&lt;=$A$28,ROUNDUP(M155*N155/$B$27,2),IF(L155&lt;=$A$29,ROUNDUP(M155*N155/$B$28,2),IF(L155&lt;=$A$30,ROUNDUP(M155*N155/$B$29,2),IF(L155&lt;=$A$31,ROUNDUP(M155*N155/$B$30,2),ROUNDUP(M155*N155/$B$31,2))))))</f>
        <v>59438.8</v>
      </c>
      <c r="Q155">
        <f>SUM($P$5:P155)</f>
        <v>4683534.1600000011</v>
      </c>
      <c r="R155">
        <f t="shared" ref="R155:R204" si="37">(Q155-Q154)*100/Q154</f>
        <v>1.2854146675729412</v>
      </c>
      <c r="T155">
        <f t="shared" ref="T155:T204" si="38">M155/$I$215</f>
        <v>4.389704959196485</v>
      </c>
      <c r="U155">
        <f t="shared" ref="U155:U204" si="39">O155/$I$215</f>
        <v>189.14174513496548</v>
      </c>
      <c r="W155">
        <f t="shared" ref="W155:W204" si="40">M155/$I$255</f>
        <v>3.1357847533632288</v>
      </c>
      <c r="X155">
        <f t="shared" ref="X155:X204" si="41">O155/$I$255</f>
        <v>135.11336322869954</v>
      </c>
    </row>
    <row r="156" spans="6:24" x14ac:dyDescent="0.3">
      <c r="F156" s="2">
        <v>151</v>
      </c>
      <c r="G156" s="1">
        <f t="shared" si="27"/>
        <v>425000</v>
      </c>
      <c r="H156" s="1">
        <f>SUM($G$5:G156)</f>
        <v>22932000</v>
      </c>
      <c r="I156" s="1">
        <f t="shared" si="31"/>
        <v>425000</v>
      </c>
      <c r="J156" s="1">
        <f t="shared" si="34"/>
        <v>5500</v>
      </c>
      <c r="K156" s="1"/>
      <c r="L156" s="2">
        <v>151</v>
      </c>
      <c r="M156" s="1">
        <f t="shared" si="35"/>
        <v>3566400</v>
      </c>
      <c r="N156">
        <v>1.02</v>
      </c>
      <c r="O156" s="1">
        <f>SUM($M$5:M156)</f>
        <v>154217800</v>
      </c>
      <c r="P156">
        <f t="shared" si="36"/>
        <v>30314.400000000001</v>
      </c>
      <c r="Q156">
        <f>SUM($P$5:P156)</f>
        <v>4713848.5600000015</v>
      </c>
      <c r="R156">
        <f t="shared" si="37"/>
        <v>0.64725480725436546</v>
      </c>
      <c r="T156">
        <f t="shared" si="38"/>
        <v>4.4775894538606407</v>
      </c>
      <c r="U156">
        <f t="shared" si="39"/>
        <v>193.61933458882612</v>
      </c>
      <c r="W156">
        <f t="shared" si="40"/>
        <v>3.1985650224215245</v>
      </c>
      <c r="X156">
        <f t="shared" si="41"/>
        <v>138.31192825112109</v>
      </c>
    </row>
    <row r="157" spans="6:24" x14ac:dyDescent="0.3">
      <c r="F157" s="2">
        <v>152</v>
      </c>
      <c r="G157" s="1">
        <f t="shared" si="27"/>
        <v>430500</v>
      </c>
      <c r="H157" s="1">
        <f>SUM($G$5:G157)</f>
        <v>23362500</v>
      </c>
      <c r="I157" s="1">
        <f t="shared" si="31"/>
        <v>430500</v>
      </c>
      <c r="J157" s="1">
        <f t="shared" si="34"/>
        <v>5500</v>
      </c>
      <c r="K157" s="1"/>
      <c r="L157" s="2">
        <v>152</v>
      </c>
      <c r="M157" s="1">
        <f t="shared" si="35"/>
        <v>3637800</v>
      </c>
      <c r="N157">
        <v>1.02</v>
      </c>
      <c r="O157" s="1">
        <f>SUM($M$5:M157)</f>
        <v>157855600</v>
      </c>
      <c r="P157">
        <f t="shared" si="36"/>
        <v>30921.3</v>
      </c>
      <c r="Q157">
        <f>SUM($P$5:P157)</f>
        <v>4744769.8600000013</v>
      </c>
      <c r="R157">
        <f t="shared" si="37"/>
        <v>0.65596719127522851</v>
      </c>
      <c r="T157">
        <f t="shared" si="38"/>
        <v>4.5672316384180789</v>
      </c>
      <c r="U157">
        <f t="shared" si="39"/>
        <v>198.18656622724419</v>
      </c>
      <c r="W157">
        <f t="shared" si="40"/>
        <v>3.2626008968609868</v>
      </c>
      <c r="X157">
        <f t="shared" si="41"/>
        <v>141.57452914798208</v>
      </c>
    </row>
    <row r="158" spans="6:24" x14ac:dyDescent="0.3">
      <c r="F158" s="2">
        <v>153</v>
      </c>
      <c r="G158" s="1">
        <f t="shared" si="27"/>
        <v>436000</v>
      </c>
      <c r="H158" s="1">
        <f>SUM($G$5:G158)</f>
        <v>23798500</v>
      </c>
      <c r="I158" s="1">
        <f t="shared" si="31"/>
        <v>436000</v>
      </c>
      <c r="J158" s="1">
        <f t="shared" si="34"/>
        <v>5500</v>
      </c>
      <c r="K158" s="1"/>
      <c r="L158" s="2">
        <v>153</v>
      </c>
      <c r="M158" s="1">
        <f t="shared" si="35"/>
        <v>3710600</v>
      </c>
      <c r="N158">
        <v>1.02</v>
      </c>
      <c r="O158" s="1">
        <f>SUM($M$5:M158)</f>
        <v>161566200</v>
      </c>
      <c r="P158">
        <f t="shared" si="36"/>
        <v>31540.1</v>
      </c>
      <c r="Q158">
        <f>SUM($P$5:P158)</f>
        <v>4776309.9600000009</v>
      </c>
      <c r="R158">
        <f t="shared" si="37"/>
        <v>0.66473403201055614</v>
      </c>
      <c r="T158">
        <f t="shared" si="38"/>
        <v>4.6586315128688014</v>
      </c>
      <c r="U158">
        <f t="shared" si="39"/>
        <v>202.84519774011301</v>
      </c>
      <c r="W158">
        <f t="shared" si="40"/>
        <v>3.3278923766816142</v>
      </c>
      <c r="X158">
        <f t="shared" si="41"/>
        <v>144.90242152466368</v>
      </c>
    </row>
    <row r="159" spans="6:24" x14ac:dyDescent="0.3">
      <c r="F159" s="2">
        <v>154</v>
      </c>
      <c r="G159" s="1">
        <f t="shared" si="27"/>
        <v>441500</v>
      </c>
      <c r="H159" s="1">
        <f>SUM($G$5:G159)</f>
        <v>24240000</v>
      </c>
      <c r="I159" s="1">
        <f t="shared" si="31"/>
        <v>441500</v>
      </c>
      <c r="J159" s="1">
        <f t="shared" si="34"/>
        <v>5500</v>
      </c>
      <c r="K159" s="1"/>
      <c r="L159" s="2">
        <v>154</v>
      </c>
      <c r="M159" s="1">
        <f t="shared" si="35"/>
        <v>3784900</v>
      </c>
      <c r="N159">
        <v>1.02</v>
      </c>
      <c r="O159" s="1">
        <f>SUM($M$5:M159)</f>
        <v>165351100</v>
      </c>
      <c r="P159">
        <f t="shared" si="36"/>
        <v>32171.65</v>
      </c>
      <c r="Q159">
        <f>SUM($P$5:P159)</f>
        <v>4808481.6100000013</v>
      </c>
      <c r="R159">
        <f t="shared" si="37"/>
        <v>0.67356704798112321</v>
      </c>
      <c r="T159">
        <f t="shared" si="38"/>
        <v>4.7519146264908976</v>
      </c>
      <c r="U159">
        <f t="shared" si="39"/>
        <v>207.59711236660388</v>
      </c>
      <c r="W159">
        <f t="shared" si="40"/>
        <v>3.394529147982063</v>
      </c>
      <c r="X159">
        <f t="shared" si="41"/>
        <v>148.29695067264575</v>
      </c>
    </row>
    <row r="160" spans="6:24" x14ac:dyDescent="0.3">
      <c r="F160" s="2">
        <v>155</v>
      </c>
      <c r="G160" s="1">
        <f t="shared" si="27"/>
        <v>447000</v>
      </c>
      <c r="H160" s="1">
        <f>SUM($G$5:G160)</f>
        <v>24687000</v>
      </c>
      <c r="I160" s="1">
        <f t="shared" si="31"/>
        <v>447000</v>
      </c>
      <c r="J160" s="1">
        <f t="shared" si="34"/>
        <v>5500</v>
      </c>
      <c r="K160" s="1"/>
      <c r="L160" s="2">
        <v>155</v>
      </c>
      <c r="M160" s="1">
        <f t="shared" si="35"/>
        <v>3860600</v>
      </c>
      <c r="N160">
        <v>1.02</v>
      </c>
      <c r="O160" s="1">
        <f>SUM($M$5:M160)</f>
        <v>169211700</v>
      </c>
      <c r="P160">
        <f t="shared" si="36"/>
        <v>32815.1</v>
      </c>
      <c r="Q160">
        <f>SUM($P$5:P160)</f>
        <v>4841296.7100000009</v>
      </c>
      <c r="R160">
        <f t="shared" si="37"/>
        <v>0.68244204015994181</v>
      </c>
      <c r="T160">
        <f t="shared" si="38"/>
        <v>4.8469554300062772</v>
      </c>
      <c r="U160">
        <f t="shared" si="39"/>
        <v>212.44406779661017</v>
      </c>
      <c r="W160">
        <f t="shared" si="40"/>
        <v>3.4624215246636769</v>
      </c>
      <c r="X160">
        <f t="shared" si="41"/>
        <v>151.7593721973094</v>
      </c>
    </row>
    <row r="161" spans="6:24" x14ac:dyDescent="0.3">
      <c r="F161" s="2">
        <v>156</v>
      </c>
      <c r="G161" s="1">
        <f t="shared" si="27"/>
        <v>452500</v>
      </c>
      <c r="H161" s="1">
        <f>SUM($G$5:G161)</f>
        <v>25139500</v>
      </c>
      <c r="I161" s="1">
        <f t="shared" si="31"/>
        <v>452500</v>
      </c>
      <c r="J161" s="1">
        <f t="shared" si="34"/>
        <v>5500</v>
      </c>
      <c r="K161" s="1"/>
      <c r="L161" s="2">
        <v>156</v>
      </c>
      <c r="M161" s="1">
        <f t="shared" si="35"/>
        <v>3937900</v>
      </c>
      <c r="N161">
        <v>1.02</v>
      </c>
      <c r="O161" s="1">
        <f>SUM($M$5:M161)</f>
        <v>173149600</v>
      </c>
      <c r="P161">
        <f t="shared" si="36"/>
        <v>33472.15</v>
      </c>
      <c r="Q161">
        <f>SUM($P$5:P161)</f>
        <v>4874768.8600000013</v>
      </c>
      <c r="R161">
        <f t="shared" si="37"/>
        <v>0.69138811366098585</v>
      </c>
      <c r="T161">
        <f t="shared" si="38"/>
        <v>4.9440050219711233</v>
      </c>
      <c r="U161">
        <f t="shared" si="39"/>
        <v>217.38807281858129</v>
      </c>
      <c r="W161">
        <f t="shared" si="40"/>
        <v>3.531748878923767</v>
      </c>
      <c r="X161">
        <f t="shared" si="41"/>
        <v>155.2911210762332</v>
      </c>
    </row>
    <row r="162" spans="6:24" x14ac:dyDescent="0.3">
      <c r="F162" s="2">
        <v>157</v>
      </c>
      <c r="G162" s="1">
        <f t="shared" si="27"/>
        <v>458000</v>
      </c>
      <c r="H162" s="1">
        <f>SUM($G$5:G162)</f>
        <v>25597500</v>
      </c>
      <c r="I162" s="1">
        <f t="shared" si="31"/>
        <v>458000</v>
      </c>
      <c r="J162" s="1">
        <f t="shared" si="34"/>
        <v>5500</v>
      </c>
      <c r="K162" s="1"/>
      <c r="L162" s="2">
        <v>157</v>
      </c>
      <c r="M162" s="1">
        <f t="shared" si="35"/>
        <v>4016700</v>
      </c>
      <c r="N162">
        <v>1.02</v>
      </c>
      <c r="O162" s="1">
        <f>SUM($M$5:M162)</f>
        <v>177166300</v>
      </c>
      <c r="P162">
        <f t="shared" si="36"/>
        <v>34141.949999999997</v>
      </c>
      <c r="Q162">
        <f>SUM($P$5:P162)</f>
        <v>4908910.8100000015</v>
      </c>
      <c r="R162">
        <f t="shared" si="37"/>
        <v>0.70038089970075379</v>
      </c>
      <c r="T162">
        <f t="shared" si="38"/>
        <v>5.042937853107345</v>
      </c>
      <c r="U162">
        <f t="shared" si="39"/>
        <v>222.43101067168863</v>
      </c>
      <c r="W162">
        <f t="shared" si="40"/>
        <v>3.602421524663677</v>
      </c>
      <c r="X162">
        <f t="shared" si="41"/>
        <v>158.89354260089686</v>
      </c>
    </row>
    <row r="163" spans="6:24" x14ac:dyDescent="0.3">
      <c r="F163" s="2">
        <v>158</v>
      </c>
      <c r="G163" s="1">
        <f t="shared" si="27"/>
        <v>463500</v>
      </c>
      <c r="H163" s="1">
        <f>SUM($G$5:G163)</f>
        <v>26061000</v>
      </c>
      <c r="I163" s="1">
        <f t="shared" si="31"/>
        <v>463500</v>
      </c>
      <c r="J163" s="1">
        <f t="shared" si="34"/>
        <v>5500</v>
      </c>
      <c r="K163" s="1"/>
      <c r="L163" s="2">
        <v>158</v>
      </c>
      <c r="M163" s="1">
        <f t="shared" si="35"/>
        <v>4097100</v>
      </c>
      <c r="N163">
        <v>1.02</v>
      </c>
      <c r="O163" s="1">
        <f>SUM($M$5:M163)</f>
        <v>181263400</v>
      </c>
      <c r="P163">
        <f t="shared" si="36"/>
        <v>34825.35</v>
      </c>
      <c r="Q163">
        <f>SUM($P$5:P163)</f>
        <v>4943736.1600000011</v>
      </c>
      <c r="R163">
        <f t="shared" si="37"/>
        <v>0.7094313045789401</v>
      </c>
      <c r="T163">
        <f t="shared" si="38"/>
        <v>5.1438794726930324</v>
      </c>
      <c r="U163">
        <f t="shared" si="39"/>
        <v>227.57489014438167</v>
      </c>
      <c r="W163">
        <f t="shared" si="40"/>
        <v>3.6745291479820628</v>
      </c>
      <c r="X163">
        <f t="shared" si="41"/>
        <v>162.56807174887894</v>
      </c>
    </row>
    <row r="164" spans="6:24" x14ac:dyDescent="0.3">
      <c r="F164" s="2">
        <v>159</v>
      </c>
      <c r="G164" s="1">
        <f t="shared" si="27"/>
        <v>469000</v>
      </c>
      <c r="H164" s="1">
        <f>SUM($G$5:G164)</f>
        <v>26530000</v>
      </c>
      <c r="I164" s="1">
        <f t="shared" si="31"/>
        <v>469000</v>
      </c>
      <c r="J164" s="1">
        <f t="shared" si="34"/>
        <v>5500</v>
      </c>
      <c r="K164" s="1"/>
      <c r="L164" s="2">
        <v>159</v>
      </c>
      <c r="M164" s="1">
        <f t="shared" si="35"/>
        <v>4179100</v>
      </c>
      <c r="N164">
        <v>1.02</v>
      </c>
      <c r="O164" s="1">
        <f>SUM($M$5:M164)</f>
        <v>185442500</v>
      </c>
      <c r="P164">
        <f t="shared" si="36"/>
        <v>35522.35</v>
      </c>
      <c r="Q164">
        <f>SUM($P$5:P164)</f>
        <v>4979258.5100000007</v>
      </c>
      <c r="R164">
        <f t="shared" si="37"/>
        <v>0.71853247928990649</v>
      </c>
      <c r="T164">
        <f t="shared" si="38"/>
        <v>5.2468298807281855</v>
      </c>
      <c r="U164">
        <f t="shared" si="39"/>
        <v>232.82172002510987</v>
      </c>
      <c r="W164">
        <f t="shared" si="40"/>
        <v>3.7480717488789237</v>
      </c>
      <c r="X164">
        <f t="shared" si="41"/>
        <v>166.31614349775785</v>
      </c>
    </row>
    <row r="165" spans="6:24" x14ac:dyDescent="0.3">
      <c r="F165" s="2">
        <v>160</v>
      </c>
      <c r="G165" s="1">
        <f t="shared" si="27"/>
        <v>474500</v>
      </c>
      <c r="H165" s="1">
        <f>SUM($G$5:G165)</f>
        <v>27004500</v>
      </c>
      <c r="I165" s="1">
        <f t="shared" si="31"/>
        <v>474500</v>
      </c>
      <c r="J165" s="1">
        <f t="shared" si="34"/>
        <v>5500</v>
      </c>
      <c r="K165" s="1"/>
      <c r="L165" s="2">
        <v>160</v>
      </c>
      <c r="M165" s="1">
        <f t="shared" si="35"/>
        <v>4262700</v>
      </c>
      <c r="N165">
        <v>1.02</v>
      </c>
      <c r="O165" s="1">
        <f>SUM($M$5:M165)</f>
        <v>189705200</v>
      </c>
      <c r="P165">
        <f t="shared" si="36"/>
        <v>36232.949999999997</v>
      </c>
      <c r="Q165">
        <f>SUM($P$5:P165)</f>
        <v>5015491.4600000009</v>
      </c>
      <c r="R165">
        <f t="shared" si="37"/>
        <v>0.72767762363075583</v>
      </c>
      <c r="T165">
        <f t="shared" si="38"/>
        <v>5.3517890772128061</v>
      </c>
      <c r="U165">
        <f t="shared" si="39"/>
        <v>238.17350910232267</v>
      </c>
      <c r="W165">
        <f t="shared" si="40"/>
        <v>3.8230493273542603</v>
      </c>
      <c r="X165">
        <f t="shared" si="41"/>
        <v>170.1391928251121</v>
      </c>
    </row>
    <row r="166" spans="6:24" x14ac:dyDescent="0.3">
      <c r="F166" s="2">
        <v>161</v>
      </c>
      <c r="G166" s="1">
        <f t="shared" si="27"/>
        <v>480000</v>
      </c>
      <c r="H166" s="1">
        <f>SUM($G$5:G166)</f>
        <v>27484500</v>
      </c>
      <c r="I166" s="1">
        <f t="shared" si="31"/>
        <v>480000</v>
      </c>
      <c r="J166" s="1">
        <f t="shared" si="34"/>
        <v>5500</v>
      </c>
      <c r="K166" s="1"/>
      <c r="L166" s="2">
        <v>161</v>
      </c>
      <c r="M166" s="1">
        <f t="shared" si="35"/>
        <v>4348000</v>
      </c>
      <c r="N166">
        <v>1.02</v>
      </c>
      <c r="O166" s="1">
        <f>SUM($M$5:M166)</f>
        <v>194053200</v>
      </c>
      <c r="P166">
        <f t="shared" si="36"/>
        <v>36958</v>
      </c>
      <c r="Q166">
        <f>SUM($P$5:P166)</f>
        <v>5052449.4600000009</v>
      </c>
      <c r="R166">
        <f t="shared" si="37"/>
        <v>0.73687694007159155</v>
      </c>
      <c r="T166">
        <f t="shared" si="38"/>
        <v>5.4588826114249844</v>
      </c>
      <c r="U166">
        <f t="shared" si="39"/>
        <v>243.63239171374764</v>
      </c>
      <c r="W166">
        <f t="shared" si="40"/>
        <v>3.8995515695067264</v>
      </c>
      <c r="X166">
        <f t="shared" si="41"/>
        <v>174.03874439461885</v>
      </c>
    </row>
    <row r="167" spans="6:24" x14ac:dyDescent="0.3">
      <c r="F167" s="2">
        <v>162</v>
      </c>
      <c r="G167" s="1">
        <f t="shared" si="27"/>
        <v>485500</v>
      </c>
      <c r="H167" s="1">
        <f>SUM($G$5:G167)</f>
        <v>27970000</v>
      </c>
      <c r="I167" s="1">
        <f t="shared" si="31"/>
        <v>485500</v>
      </c>
      <c r="J167" s="1">
        <f t="shared" si="34"/>
        <v>5500</v>
      </c>
      <c r="K167" s="1"/>
      <c r="L167" s="2">
        <v>162</v>
      </c>
      <c r="M167" s="1">
        <f t="shared" si="35"/>
        <v>4435000</v>
      </c>
      <c r="N167">
        <v>1.02</v>
      </c>
      <c r="O167" s="1">
        <f>SUM($M$5:M167)</f>
        <v>198488200</v>
      </c>
      <c r="P167">
        <f t="shared" si="36"/>
        <v>37697.5</v>
      </c>
      <c r="Q167">
        <f>SUM($P$5:P167)</f>
        <v>5090146.9600000009</v>
      </c>
      <c r="R167">
        <f t="shared" si="37"/>
        <v>0.74612324771280336</v>
      </c>
      <c r="T167">
        <f t="shared" si="38"/>
        <v>5.5681104833647206</v>
      </c>
      <c r="U167">
        <f t="shared" si="39"/>
        <v>249.20050219711237</v>
      </c>
      <c r="W167">
        <f t="shared" si="40"/>
        <v>3.977578475336323</v>
      </c>
      <c r="X167">
        <f t="shared" si="41"/>
        <v>178.01632286995516</v>
      </c>
    </row>
    <row r="168" spans="6:24" x14ac:dyDescent="0.3">
      <c r="F168" s="2">
        <v>163</v>
      </c>
      <c r="G168" s="1">
        <f t="shared" si="27"/>
        <v>491000</v>
      </c>
      <c r="H168" s="1">
        <f>SUM($G$5:G168)</f>
        <v>28461000</v>
      </c>
      <c r="I168" s="1">
        <f t="shared" si="31"/>
        <v>491000</v>
      </c>
      <c r="J168" s="1">
        <f t="shared" si="34"/>
        <v>5500</v>
      </c>
      <c r="K168" s="1"/>
      <c r="L168" s="2">
        <v>163</v>
      </c>
      <c r="M168" s="1">
        <f t="shared" si="35"/>
        <v>4523700</v>
      </c>
      <c r="N168">
        <v>1.02</v>
      </c>
      <c r="O168" s="1">
        <f>SUM($M$5:M168)</f>
        <v>203011900</v>
      </c>
      <c r="P168">
        <f t="shared" si="36"/>
        <v>38451.449999999997</v>
      </c>
      <c r="Q168">
        <f>SUM($P$5:P168)</f>
        <v>5128598.4100000011</v>
      </c>
      <c r="R168">
        <f t="shared" si="37"/>
        <v>0.75540942731445571</v>
      </c>
      <c r="T168">
        <f t="shared" si="38"/>
        <v>5.6794726930320154</v>
      </c>
      <c r="U168">
        <f t="shared" si="39"/>
        <v>254.87997489014438</v>
      </c>
      <c r="W168">
        <f t="shared" si="40"/>
        <v>4.0571300448430492</v>
      </c>
      <c r="X168">
        <f t="shared" si="41"/>
        <v>182.0734529147982</v>
      </c>
    </row>
    <row r="169" spans="6:24" x14ac:dyDescent="0.3">
      <c r="F169" s="2">
        <v>164</v>
      </c>
      <c r="G169" s="1">
        <f t="shared" si="27"/>
        <v>496500</v>
      </c>
      <c r="H169" s="1">
        <f>SUM($G$5:G169)</f>
        <v>28957500</v>
      </c>
      <c r="I169" s="1">
        <f t="shared" si="31"/>
        <v>496500</v>
      </c>
      <c r="J169" s="1">
        <f t="shared" si="34"/>
        <v>5500</v>
      </c>
      <c r="K169" s="1"/>
      <c r="L169" s="2">
        <v>164</v>
      </c>
      <c r="M169" s="1">
        <f t="shared" si="35"/>
        <v>4614200</v>
      </c>
      <c r="N169">
        <v>1.02</v>
      </c>
      <c r="O169" s="1">
        <f>SUM($M$5:M169)</f>
        <v>207626100</v>
      </c>
      <c r="P169">
        <f t="shared" si="36"/>
        <v>39220.699999999997</v>
      </c>
      <c r="Q169">
        <f>SUM($P$5:P169)</f>
        <v>5167819.1100000013</v>
      </c>
      <c r="R169">
        <f t="shared" si="37"/>
        <v>0.76474500174405702</v>
      </c>
      <c r="T169">
        <f t="shared" si="38"/>
        <v>5.7930947897049592</v>
      </c>
      <c r="U169">
        <f t="shared" si="39"/>
        <v>260.67306967984933</v>
      </c>
      <c r="W169">
        <f t="shared" si="40"/>
        <v>4.1382959641255601</v>
      </c>
      <c r="X169">
        <f t="shared" si="41"/>
        <v>186.21174887892377</v>
      </c>
    </row>
    <row r="170" spans="6:24" x14ac:dyDescent="0.3">
      <c r="F170" s="2">
        <v>165</v>
      </c>
      <c r="G170" s="1">
        <f t="shared" si="27"/>
        <v>502500</v>
      </c>
      <c r="H170" s="1">
        <f>SUM($G$5:G170)</f>
        <v>29460000</v>
      </c>
      <c r="I170" s="1">
        <f t="shared" si="31"/>
        <v>502500</v>
      </c>
      <c r="J170" s="1">
        <f t="shared" si="34"/>
        <v>6000</v>
      </c>
      <c r="K170" s="1"/>
      <c r="L170" s="2">
        <v>165</v>
      </c>
      <c r="M170" s="1">
        <f t="shared" si="35"/>
        <v>4706500</v>
      </c>
      <c r="N170">
        <v>1.02</v>
      </c>
      <c r="O170" s="1">
        <f>SUM($M$5:M170)</f>
        <v>212332600</v>
      </c>
      <c r="P170">
        <f t="shared" si="36"/>
        <v>40005.25</v>
      </c>
      <c r="Q170">
        <f>SUM($P$5:P170)</f>
        <v>5207824.3600000013</v>
      </c>
      <c r="R170">
        <f t="shared" si="37"/>
        <v>0.77412249052192517</v>
      </c>
      <c r="T170">
        <f t="shared" si="38"/>
        <v>5.9089767733835528</v>
      </c>
      <c r="U170">
        <f t="shared" si="39"/>
        <v>266.58204645323292</v>
      </c>
      <c r="W170">
        <f t="shared" si="40"/>
        <v>4.2210762331838563</v>
      </c>
      <c r="X170">
        <f t="shared" si="41"/>
        <v>190.43282511210762</v>
      </c>
    </row>
    <row r="171" spans="6:24" x14ac:dyDescent="0.3">
      <c r="F171" s="2">
        <v>166</v>
      </c>
      <c r="G171" s="1">
        <f t="shared" si="27"/>
        <v>508500</v>
      </c>
      <c r="H171" s="1">
        <f>SUM($G$5:G171)</f>
        <v>29968500</v>
      </c>
      <c r="I171" s="1">
        <f t="shared" si="31"/>
        <v>508500</v>
      </c>
      <c r="J171" s="1">
        <f t="shared" si="34"/>
        <v>6000</v>
      </c>
      <c r="K171" s="1"/>
      <c r="L171" s="2">
        <v>166</v>
      </c>
      <c r="M171" s="1">
        <f t="shared" si="35"/>
        <v>4800700</v>
      </c>
      <c r="N171">
        <v>1.02</v>
      </c>
      <c r="O171" s="1">
        <f>SUM($M$5:M171)</f>
        <v>217133300</v>
      </c>
      <c r="P171">
        <f t="shared" si="36"/>
        <v>40805.949999999997</v>
      </c>
      <c r="Q171">
        <f>SUM($P$5:P171)</f>
        <v>5248630.3100000015</v>
      </c>
      <c r="R171">
        <f t="shared" si="37"/>
        <v>0.78355081084186518</v>
      </c>
      <c r="T171">
        <f t="shared" si="38"/>
        <v>6.0272441933458882</v>
      </c>
      <c r="U171">
        <f t="shared" si="39"/>
        <v>272.60929064657876</v>
      </c>
      <c r="W171">
        <f t="shared" si="40"/>
        <v>4.305560538116592</v>
      </c>
      <c r="X171">
        <f t="shared" si="41"/>
        <v>194.73838565022422</v>
      </c>
    </row>
    <row r="172" spans="6:24" x14ac:dyDescent="0.3">
      <c r="F172" s="2">
        <v>167</v>
      </c>
      <c r="G172" s="1">
        <f t="shared" si="27"/>
        <v>514500</v>
      </c>
      <c r="H172" s="1">
        <f>SUM($G$5:G172)</f>
        <v>30483000</v>
      </c>
      <c r="I172" s="1">
        <f t="shared" si="31"/>
        <v>514500</v>
      </c>
      <c r="J172" s="1">
        <f t="shared" si="34"/>
        <v>6000</v>
      </c>
      <c r="K172" s="1"/>
      <c r="L172" s="2">
        <v>167</v>
      </c>
      <c r="M172" s="1">
        <f t="shared" si="35"/>
        <v>4896800</v>
      </c>
      <c r="N172">
        <v>1.02</v>
      </c>
      <c r="O172" s="1">
        <f>SUM($M$5:M172)</f>
        <v>222030100</v>
      </c>
      <c r="P172">
        <f t="shared" si="36"/>
        <v>41622.800000000003</v>
      </c>
      <c r="Q172">
        <f>SUM($P$5:P172)</f>
        <v>5290253.1100000013</v>
      </c>
      <c r="R172">
        <f t="shared" si="37"/>
        <v>0.79302213228273266</v>
      </c>
      <c r="T172">
        <f t="shared" si="38"/>
        <v>6.1478970495919647</v>
      </c>
      <c r="U172">
        <f t="shared" si="39"/>
        <v>278.75718769617077</v>
      </c>
      <c r="W172">
        <f t="shared" si="40"/>
        <v>4.3917488789237664</v>
      </c>
      <c r="X172">
        <f t="shared" si="41"/>
        <v>199.13013452914799</v>
      </c>
    </row>
    <row r="173" spans="6:24" x14ac:dyDescent="0.3">
      <c r="F173" s="2">
        <v>168</v>
      </c>
      <c r="G173" s="1">
        <f t="shared" si="27"/>
        <v>520500</v>
      </c>
      <c r="H173" s="1">
        <f>SUM($G$5:G173)</f>
        <v>31003500</v>
      </c>
      <c r="I173" s="1">
        <f t="shared" si="31"/>
        <v>520500</v>
      </c>
      <c r="J173" s="1">
        <f t="shared" si="34"/>
        <v>6000</v>
      </c>
      <c r="K173" s="1"/>
      <c r="L173" s="2">
        <v>168</v>
      </c>
      <c r="M173" s="1">
        <f t="shared" si="35"/>
        <v>4994800</v>
      </c>
      <c r="N173">
        <v>1.02</v>
      </c>
      <c r="O173" s="1">
        <f>SUM($M$5:M173)</f>
        <v>227024900</v>
      </c>
      <c r="P173">
        <f t="shared" si="36"/>
        <v>42455.8</v>
      </c>
      <c r="Q173">
        <f>SUM($P$5:P173)</f>
        <v>5332708.9100000011</v>
      </c>
      <c r="R173">
        <f t="shared" si="37"/>
        <v>0.80252870925489239</v>
      </c>
      <c r="T173">
        <f t="shared" si="38"/>
        <v>6.2709353421217831</v>
      </c>
      <c r="U173">
        <f t="shared" si="39"/>
        <v>285.02812303829251</v>
      </c>
      <c r="W173">
        <f t="shared" si="40"/>
        <v>4.4796412556053813</v>
      </c>
      <c r="X173">
        <f t="shared" si="41"/>
        <v>203.60977578475337</v>
      </c>
    </row>
    <row r="174" spans="6:24" x14ac:dyDescent="0.3">
      <c r="F174" s="2">
        <v>169</v>
      </c>
      <c r="G174" s="1">
        <f t="shared" si="27"/>
        <v>526500</v>
      </c>
      <c r="H174" s="1">
        <f>SUM($G$5:G174)</f>
        <v>31530000</v>
      </c>
      <c r="I174" s="1">
        <f t="shared" si="31"/>
        <v>526500</v>
      </c>
      <c r="J174" s="1">
        <f t="shared" si="34"/>
        <v>6000</v>
      </c>
      <c r="K174" s="1"/>
      <c r="L174" s="2">
        <v>169</v>
      </c>
      <c r="M174" s="1">
        <f t="shared" si="35"/>
        <v>5094700</v>
      </c>
      <c r="N174">
        <v>1.02</v>
      </c>
      <c r="O174" s="1">
        <f>SUM($M$5:M174)</f>
        <v>232119600</v>
      </c>
      <c r="P174">
        <f t="shared" si="36"/>
        <v>43304.95</v>
      </c>
      <c r="Q174">
        <f>SUM($P$5:P174)</f>
        <v>5376013.8600000013</v>
      </c>
      <c r="R174">
        <f t="shared" si="37"/>
        <v>0.81206288831542794</v>
      </c>
      <c r="T174">
        <f t="shared" si="38"/>
        <v>6.3963590709353424</v>
      </c>
      <c r="U174">
        <f t="shared" si="39"/>
        <v>291.42448210922788</v>
      </c>
      <c r="W174">
        <f t="shared" si="40"/>
        <v>4.5692376681614348</v>
      </c>
      <c r="X174">
        <f t="shared" si="41"/>
        <v>208.1790134529148</v>
      </c>
    </row>
    <row r="175" spans="6:24" x14ac:dyDescent="0.3">
      <c r="F175" s="2">
        <v>170</v>
      </c>
      <c r="G175" s="1">
        <f t="shared" si="27"/>
        <v>532500</v>
      </c>
      <c r="H175" s="1">
        <f>SUM($G$5:G175)</f>
        <v>32062500</v>
      </c>
      <c r="I175" s="1">
        <f t="shared" si="31"/>
        <v>532500</v>
      </c>
      <c r="J175" s="1">
        <f t="shared" si="34"/>
        <v>6000</v>
      </c>
      <c r="K175" s="1"/>
      <c r="L175" s="2">
        <v>170</v>
      </c>
      <c r="M175" s="1">
        <f t="shared" si="35"/>
        <v>5196600</v>
      </c>
      <c r="N175">
        <v>1.02</v>
      </c>
      <c r="O175" s="1">
        <f>SUM($M$5:M175)</f>
        <v>237316200</v>
      </c>
      <c r="P175">
        <f t="shared" si="36"/>
        <v>44171.1</v>
      </c>
      <c r="Q175">
        <f>SUM($P$5:P175)</f>
        <v>5420184.9600000009</v>
      </c>
      <c r="R175">
        <f t="shared" si="37"/>
        <v>0.8216329263704617</v>
      </c>
      <c r="T175">
        <f t="shared" si="38"/>
        <v>6.5242937853107348</v>
      </c>
      <c r="U175">
        <f t="shared" si="39"/>
        <v>297.94877589453858</v>
      </c>
      <c r="W175">
        <f t="shared" si="40"/>
        <v>4.6606278026905832</v>
      </c>
      <c r="X175">
        <f t="shared" si="41"/>
        <v>212.83964125560539</v>
      </c>
    </row>
    <row r="176" spans="6:24" x14ac:dyDescent="0.3">
      <c r="F176" s="2">
        <v>171</v>
      </c>
      <c r="G176" s="1">
        <f t="shared" si="27"/>
        <v>538500</v>
      </c>
      <c r="H176" s="1">
        <f>SUM($G$5:G176)</f>
        <v>32601000</v>
      </c>
      <c r="I176" s="1">
        <f t="shared" si="31"/>
        <v>538500</v>
      </c>
      <c r="J176" s="1">
        <f t="shared" si="34"/>
        <v>6000</v>
      </c>
      <c r="K176" s="1"/>
      <c r="L176" s="2">
        <v>171</v>
      </c>
      <c r="M176" s="1">
        <f t="shared" si="35"/>
        <v>5300600</v>
      </c>
      <c r="N176">
        <v>1.02</v>
      </c>
      <c r="O176" s="1">
        <f>SUM($M$5:M176)</f>
        <v>242616800</v>
      </c>
      <c r="P176">
        <f t="shared" si="36"/>
        <v>45055.1</v>
      </c>
      <c r="Q176">
        <f>SUM($P$5:P176)</f>
        <v>5465240.0600000005</v>
      </c>
      <c r="R176">
        <f t="shared" si="37"/>
        <v>0.83124654107743989</v>
      </c>
      <c r="T176">
        <f t="shared" si="38"/>
        <v>6.6548650345260514</v>
      </c>
      <c r="U176">
        <f t="shared" si="39"/>
        <v>304.60364092906468</v>
      </c>
      <c r="W176">
        <f t="shared" si="40"/>
        <v>4.7539013452914798</v>
      </c>
      <c r="X176">
        <f t="shared" si="41"/>
        <v>217.59354260089685</v>
      </c>
    </row>
    <row r="177" spans="6:24" x14ac:dyDescent="0.3">
      <c r="F177" s="2">
        <v>172</v>
      </c>
      <c r="G177" s="1">
        <f t="shared" si="27"/>
        <v>544500</v>
      </c>
      <c r="H177" s="1">
        <f>SUM($G$5:G177)</f>
        <v>33145500</v>
      </c>
      <c r="I177" s="1">
        <f t="shared" si="31"/>
        <v>544500</v>
      </c>
      <c r="J177" s="1">
        <f t="shared" si="34"/>
        <v>6000</v>
      </c>
      <c r="K177" s="1"/>
      <c r="L177" s="2">
        <v>172</v>
      </c>
      <c r="M177" s="1">
        <f t="shared" si="35"/>
        <v>5406700</v>
      </c>
      <c r="N177">
        <v>1.02</v>
      </c>
      <c r="O177" s="1">
        <f>SUM($M$5:M177)</f>
        <v>248023500</v>
      </c>
      <c r="P177">
        <f t="shared" si="36"/>
        <v>45956.95</v>
      </c>
      <c r="Q177">
        <f>SUM($P$5:P177)</f>
        <v>5511197.0100000007</v>
      </c>
      <c r="R177">
        <f t="shared" si="37"/>
        <v>0.84089535858375786</v>
      </c>
      <c r="T177">
        <f t="shared" si="38"/>
        <v>6.7880728185812931</v>
      </c>
      <c r="U177">
        <f t="shared" si="39"/>
        <v>311.39171374764595</v>
      </c>
      <c r="W177">
        <f t="shared" si="40"/>
        <v>4.8490582959641255</v>
      </c>
      <c r="X177">
        <f t="shared" si="41"/>
        <v>222.44260089686099</v>
      </c>
    </row>
    <row r="178" spans="6:24" x14ac:dyDescent="0.3">
      <c r="F178" s="2">
        <v>173</v>
      </c>
      <c r="G178" s="1">
        <f t="shared" si="27"/>
        <v>550500</v>
      </c>
      <c r="H178" s="1">
        <f>SUM($G$5:G178)</f>
        <v>33696000</v>
      </c>
      <c r="I178" s="1">
        <f t="shared" si="31"/>
        <v>550500</v>
      </c>
      <c r="J178" s="1">
        <f t="shared" si="34"/>
        <v>6000</v>
      </c>
      <c r="K178" s="1"/>
      <c r="L178" s="2">
        <v>173</v>
      </c>
      <c r="M178" s="1">
        <f t="shared" si="35"/>
        <v>5514900</v>
      </c>
      <c r="N178">
        <v>1.02</v>
      </c>
      <c r="O178" s="1">
        <f>SUM($M$5:M178)</f>
        <v>253538400</v>
      </c>
      <c r="P178">
        <f t="shared" si="36"/>
        <v>46876.65</v>
      </c>
      <c r="Q178">
        <f>SUM($P$5:P178)</f>
        <v>5558073.6600000011</v>
      </c>
      <c r="R178">
        <f t="shared" si="37"/>
        <v>0.85057111758014192</v>
      </c>
      <c r="T178">
        <f t="shared" si="38"/>
        <v>6.9239171374764599</v>
      </c>
      <c r="U178">
        <f t="shared" si="39"/>
        <v>318.3156308851224</v>
      </c>
      <c r="W178">
        <f t="shared" si="40"/>
        <v>4.9460986547085204</v>
      </c>
      <c r="X178">
        <f t="shared" si="41"/>
        <v>227.38869955156952</v>
      </c>
    </row>
    <row r="179" spans="6:24" x14ac:dyDescent="0.3">
      <c r="F179" s="2">
        <v>174</v>
      </c>
      <c r="G179" s="1">
        <f t="shared" si="27"/>
        <v>556500</v>
      </c>
      <c r="H179" s="1">
        <f>SUM($G$5:G179)</f>
        <v>34252500</v>
      </c>
      <c r="I179" s="1">
        <f t="shared" si="31"/>
        <v>556500</v>
      </c>
      <c r="J179" s="1">
        <f t="shared" si="34"/>
        <v>6000</v>
      </c>
      <c r="K179" s="1"/>
      <c r="L179" s="2">
        <v>174</v>
      </c>
      <c r="M179" s="1">
        <f t="shared" si="35"/>
        <v>5625200</v>
      </c>
      <c r="N179">
        <v>1.02</v>
      </c>
      <c r="O179" s="1">
        <f>SUM($M$5:M179)</f>
        <v>259163600</v>
      </c>
      <c r="P179">
        <f t="shared" si="36"/>
        <v>47814.2</v>
      </c>
      <c r="Q179">
        <f>SUM($P$5:P179)</f>
        <v>5605887.8600000013</v>
      </c>
      <c r="R179">
        <f t="shared" si="37"/>
        <v>0.86026567701155976</v>
      </c>
      <c r="T179">
        <f t="shared" si="38"/>
        <v>7.0623979912115509</v>
      </c>
      <c r="U179">
        <f t="shared" si="39"/>
        <v>325.37802887633399</v>
      </c>
      <c r="W179">
        <f t="shared" si="40"/>
        <v>5.0450224215246635</v>
      </c>
      <c r="X179">
        <f t="shared" si="41"/>
        <v>232.43372197309418</v>
      </c>
    </row>
    <row r="180" spans="6:24" x14ac:dyDescent="0.3">
      <c r="F180" s="2">
        <v>175</v>
      </c>
      <c r="G180" s="1">
        <f t="shared" si="27"/>
        <v>562500</v>
      </c>
      <c r="H180" s="1">
        <f>SUM($G$5:G180)</f>
        <v>34815000</v>
      </c>
      <c r="I180" s="1">
        <f t="shared" ref="I180:I221" si="42">I179+500+QUOTIENT(F180,15)*500</f>
        <v>562500</v>
      </c>
      <c r="J180" s="1">
        <f t="shared" ref="J180:J221" si="43">I180-I179</f>
        <v>6000</v>
      </c>
      <c r="L180" s="2">
        <v>175</v>
      </c>
      <c r="M180" s="1">
        <f t="shared" si="35"/>
        <v>5737800</v>
      </c>
      <c r="N180">
        <v>1.02</v>
      </c>
      <c r="O180" s="1">
        <f>SUM($M$5:M180)</f>
        <v>264901400</v>
      </c>
      <c r="P180">
        <f t="shared" si="36"/>
        <v>48771.3</v>
      </c>
      <c r="Q180">
        <f>SUM($P$5:P180)</f>
        <v>5654659.1600000011</v>
      </c>
      <c r="R180">
        <f t="shared" si="37"/>
        <v>0.87000134890318337</v>
      </c>
      <c r="T180">
        <f t="shared" si="38"/>
        <v>7.2037664783427493</v>
      </c>
      <c r="U180">
        <f t="shared" si="39"/>
        <v>332.58179535467673</v>
      </c>
      <c r="W180">
        <f t="shared" si="40"/>
        <v>5.1460089686098653</v>
      </c>
      <c r="X180">
        <f t="shared" si="41"/>
        <v>237.57973094170404</v>
      </c>
    </row>
    <row r="181" spans="6:24" x14ac:dyDescent="0.3">
      <c r="F181" s="2">
        <v>176</v>
      </c>
      <c r="G181" s="1">
        <f t="shared" si="27"/>
        <v>568500</v>
      </c>
      <c r="H181" s="1">
        <f>SUM($G$5:G181)</f>
        <v>35383500</v>
      </c>
      <c r="I181" s="1">
        <f t="shared" si="42"/>
        <v>568500</v>
      </c>
      <c r="J181" s="1">
        <f t="shared" si="43"/>
        <v>6000</v>
      </c>
      <c r="L181" s="2">
        <v>176</v>
      </c>
      <c r="M181" s="1">
        <f t="shared" si="35"/>
        <v>5852600</v>
      </c>
      <c r="N181">
        <v>1.02</v>
      </c>
      <c r="O181" s="1">
        <f>SUM($M$5:M181)</f>
        <v>270754000</v>
      </c>
      <c r="P181">
        <f t="shared" si="36"/>
        <v>49747.1</v>
      </c>
      <c r="Q181">
        <f>SUM($P$5:P181)</f>
        <v>5704406.2600000007</v>
      </c>
      <c r="R181">
        <f t="shared" si="37"/>
        <v>0.87975417425512203</v>
      </c>
      <c r="T181">
        <f t="shared" si="38"/>
        <v>7.3478970495919649</v>
      </c>
      <c r="U181">
        <f t="shared" si="39"/>
        <v>339.92969240426868</v>
      </c>
      <c r="W181">
        <f t="shared" si="40"/>
        <v>5.2489686098654706</v>
      </c>
      <c r="X181">
        <f t="shared" si="41"/>
        <v>242.82869955156951</v>
      </c>
    </row>
    <row r="182" spans="6:24" x14ac:dyDescent="0.3">
      <c r="F182" s="2">
        <v>177</v>
      </c>
      <c r="G182" s="1">
        <f t="shared" si="27"/>
        <v>574500</v>
      </c>
      <c r="H182" s="1">
        <f>SUM($G$5:G182)</f>
        <v>35958000</v>
      </c>
      <c r="I182" s="1">
        <f t="shared" si="42"/>
        <v>574500</v>
      </c>
      <c r="J182" s="1">
        <f t="shared" si="43"/>
        <v>6000</v>
      </c>
      <c r="L182" s="2">
        <v>177</v>
      </c>
      <c r="M182" s="1">
        <f t="shared" si="35"/>
        <v>5969700</v>
      </c>
      <c r="N182">
        <v>1.02</v>
      </c>
      <c r="O182" s="1">
        <f>SUM($M$5:M182)</f>
        <v>276723700</v>
      </c>
      <c r="P182">
        <f t="shared" si="36"/>
        <v>50742.45</v>
      </c>
      <c r="Q182">
        <f>SUM($P$5:P182)</f>
        <v>5755148.7100000009</v>
      </c>
      <c r="R182">
        <f t="shared" si="37"/>
        <v>0.88953078878361969</v>
      </c>
      <c r="T182">
        <f t="shared" si="38"/>
        <v>7.4949152542372879</v>
      </c>
      <c r="U182">
        <f t="shared" si="39"/>
        <v>347.42460765850598</v>
      </c>
      <c r="W182">
        <f t="shared" si="40"/>
        <v>5.3539910313901347</v>
      </c>
      <c r="X182">
        <f t="shared" si="41"/>
        <v>248.18269058295965</v>
      </c>
    </row>
    <row r="183" spans="6:24" x14ac:dyDescent="0.3">
      <c r="F183" s="20">
        <v>178</v>
      </c>
      <c r="G183" s="1">
        <f t="shared" si="27"/>
        <v>580500</v>
      </c>
      <c r="H183" s="1">
        <f>SUM($G$5:G183)</f>
        <v>36538500</v>
      </c>
      <c r="I183" s="1">
        <f t="shared" si="42"/>
        <v>580500</v>
      </c>
      <c r="J183" s="1">
        <f t="shared" si="43"/>
        <v>6000</v>
      </c>
      <c r="L183" s="2">
        <v>178</v>
      </c>
      <c r="M183" s="1">
        <f t="shared" si="35"/>
        <v>6089100</v>
      </c>
      <c r="N183">
        <v>1.02</v>
      </c>
      <c r="O183" s="1">
        <f>SUM($M$5:M183)</f>
        <v>282812800</v>
      </c>
      <c r="P183">
        <f t="shared" si="36"/>
        <v>51757.35</v>
      </c>
      <c r="Q183">
        <f>SUM($P$5:P183)</f>
        <v>5806906.0600000005</v>
      </c>
      <c r="R183">
        <f t="shared" si="37"/>
        <v>0.89932254765315389</v>
      </c>
      <c r="T183">
        <f t="shared" si="38"/>
        <v>7.6448210922787192</v>
      </c>
      <c r="U183">
        <f t="shared" si="39"/>
        <v>355.06942875078471</v>
      </c>
      <c r="W183">
        <f t="shared" si="40"/>
        <v>5.4610762331838565</v>
      </c>
      <c r="X183">
        <f t="shared" si="41"/>
        <v>253.64376681614351</v>
      </c>
    </row>
    <row r="184" spans="6:24" x14ac:dyDescent="0.3">
      <c r="F184" s="2">
        <v>179</v>
      </c>
      <c r="G184" s="1">
        <f t="shared" si="27"/>
        <v>586500</v>
      </c>
      <c r="H184" s="1">
        <f>SUM($G$5:G184)</f>
        <v>37125000</v>
      </c>
      <c r="I184" s="1">
        <f t="shared" si="42"/>
        <v>586500</v>
      </c>
      <c r="J184" s="1">
        <f t="shared" si="43"/>
        <v>6000</v>
      </c>
      <c r="L184" s="2">
        <v>179</v>
      </c>
      <c r="M184" s="1">
        <f t="shared" si="35"/>
        <v>6210900</v>
      </c>
      <c r="N184">
        <v>1.02</v>
      </c>
      <c r="O184" s="1">
        <f>SUM($M$5:M184)</f>
        <v>289023700</v>
      </c>
      <c r="P184">
        <f t="shared" si="36"/>
        <v>52792.65</v>
      </c>
      <c r="Q184">
        <f>SUM($P$5:P184)</f>
        <v>5859698.7100000009</v>
      </c>
      <c r="R184">
        <f t="shared" si="37"/>
        <v>0.90913559569448876</v>
      </c>
      <c r="T184">
        <f t="shared" si="38"/>
        <v>7.79774011299435</v>
      </c>
      <c r="U184">
        <f t="shared" si="39"/>
        <v>362.86716886377906</v>
      </c>
      <c r="W184">
        <f t="shared" si="40"/>
        <v>5.5703139013452914</v>
      </c>
      <c r="X184">
        <f t="shared" si="41"/>
        <v>259.2140807174888</v>
      </c>
    </row>
    <row r="185" spans="6:24" x14ac:dyDescent="0.3">
      <c r="F185" s="2">
        <v>180</v>
      </c>
      <c r="G185" s="1">
        <f t="shared" si="27"/>
        <v>593000</v>
      </c>
      <c r="H185" s="1">
        <f>SUM($G$5:G185)</f>
        <v>37718000</v>
      </c>
      <c r="I185" s="1">
        <f t="shared" si="42"/>
        <v>593000</v>
      </c>
      <c r="J185" s="1">
        <f t="shared" si="43"/>
        <v>6500</v>
      </c>
      <c r="L185" s="2">
        <v>180</v>
      </c>
      <c r="M185" s="1">
        <f t="shared" si="35"/>
        <v>6335200</v>
      </c>
      <c r="N185">
        <v>1.02</v>
      </c>
      <c r="O185" s="1">
        <f>SUM($M$5:M185)</f>
        <v>295358900</v>
      </c>
      <c r="P185">
        <f t="shared" si="36"/>
        <v>53849.2</v>
      </c>
      <c r="Q185">
        <f>SUM($P$5:P185)</f>
        <v>5913547.9100000011</v>
      </c>
      <c r="R185">
        <f t="shared" si="37"/>
        <v>0.91897557647635741</v>
      </c>
      <c r="T185">
        <f t="shared" si="38"/>
        <v>7.9537978656622723</v>
      </c>
      <c r="U185">
        <f t="shared" si="39"/>
        <v>370.8209667294413</v>
      </c>
      <c r="W185">
        <f t="shared" si="40"/>
        <v>5.6817937219730945</v>
      </c>
      <c r="X185">
        <f t="shared" si="41"/>
        <v>264.89587443946186</v>
      </c>
    </row>
    <row r="186" spans="6:24" x14ac:dyDescent="0.3">
      <c r="F186" s="2">
        <v>181</v>
      </c>
      <c r="G186" s="1">
        <f t="shared" si="27"/>
        <v>599500</v>
      </c>
      <c r="H186" s="1">
        <f>SUM($G$5:G186)</f>
        <v>38317500</v>
      </c>
      <c r="I186" s="1">
        <f t="shared" si="42"/>
        <v>599500</v>
      </c>
      <c r="J186" s="1">
        <f t="shared" si="43"/>
        <v>6500</v>
      </c>
      <c r="L186" s="2">
        <v>181</v>
      </c>
      <c r="M186" s="1">
        <f t="shared" si="35"/>
        <v>6462000</v>
      </c>
      <c r="N186">
        <v>1.02</v>
      </c>
      <c r="O186" s="1">
        <f>SUM($M$5:M186)</f>
        <v>301820900</v>
      </c>
      <c r="P186">
        <f t="shared" si="36"/>
        <v>54927</v>
      </c>
      <c r="Q186">
        <f>SUM($P$5:P186)</f>
        <v>5968474.9100000011</v>
      </c>
      <c r="R186">
        <f t="shared" si="37"/>
        <v>0.92883326280517087</v>
      </c>
      <c r="T186">
        <f t="shared" si="38"/>
        <v>8.1129943502824862</v>
      </c>
      <c r="U186">
        <f t="shared" si="39"/>
        <v>378.93396107972382</v>
      </c>
      <c r="W186">
        <f t="shared" si="40"/>
        <v>5.7955156950672642</v>
      </c>
      <c r="X186">
        <f t="shared" si="41"/>
        <v>270.69139013452917</v>
      </c>
    </row>
    <row r="187" spans="6:24" x14ac:dyDescent="0.3">
      <c r="F187" s="2">
        <v>182</v>
      </c>
      <c r="G187" s="1">
        <f t="shared" si="27"/>
        <v>606000</v>
      </c>
      <c r="H187" s="1">
        <f>SUM($G$5:G187)</f>
        <v>38923500</v>
      </c>
      <c r="I187" s="1">
        <f t="shared" si="42"/>
        <v>606000</v>
      </c>
      <c r="J187" s="1">
        <f t="shared" si="43"/>
        <v>6500</v>
      </c>
      <c r="L187" s="2">
        <v>182</v>
      </c>
      <c r="M187" s="1">
        <f t="shared" si="35"/>
        <v>6591300</v>
      </c>
      <c r="N187">
        <v>1.02</v>
      </c>
      <c r="O187" s="1">
        <f>SUM($M$5:M187)</f>
        <v>308412200</v>
      </c>
      <c r="P187">
        <f t="shared" si="36"/>
        <v>56026.05</v>
      </c>
      <c r="Q187">
        <f>SUM($P$5:P187)</f>
        <v>6024500.9600000009</v>
      </c>
      <c r="R187">
        <f t="shared" si="37"/>
        <v>0.9386995982194688</v>
      </c>
      <c r="T187">
        <f t="shared" si="38"/>
        <v>8.2753295668549907</v>
      </c>
      <c r="U187">
        <f t="shared" si="39"/>
        <v>387.20929064657878</v>
      </c>
      <c r="W187">
        <f t="shared" si="40"/>
        <v>5.911479820627803</v>
      </c>
      <c r="X187">
        <f t="shared" si="41"/>
        <v>276.60286995515696</v>
      </c>
    </row>
    <row r="188" spans="6:24" x14ac:dyDescent="0.3">
      <c r="F188" s="2">
        <v>183</v>
      </c>
      <c r="G188" s="1">
        <f t="shared" si="27"/>
        <v>612500</v>
      </c>
      <c r="H188" s="1">
        <f>SUM($G$5:G188)</f>
        <v>39536000</v>
      </c>
      <c r="I188" s="1">
        <f t="shared" si="42"/>
        <v>612500</v>
      </c>
      <c r="J188" s="1">
        <f t="shared" si="43"/>
        <v>6500</v>
      </c>
      <c r="L188" s="2">
        <v>183</v>
      </c>
      <c r="M188" s="1">
        <f t="shared" si="35"/>
        <v>6723200</v>
      </c>
      <c r="N188">
        <v>1.02</v>
      </c>
      <c r="O188" s="1">
        <f>SUM($M$5:M188)</f>
        <v>315135400</v>
      </c>
      <c r="P188">
        <f t="shared" si="36"/>
        <v>57147.199999999997</v>
      </c>
      <c r="Q188">
        <f>SUM($P$5:P188)</f>
        <v>6081648.1600000011</v>
      </c>
      <c r="R188">
        <f t="shared" si="37"/>
        <v>0.9485798139867867</v>
      </c>
      <c r="T188">
        <f t="shared" si="38"/>
        <v>8.4409290646578778</v>
      </c>
      <c r="U188">
        <f t="shared" si="39"/>
        <v>395.65021971123667</v>
      </c>
      <c r="W188">
        <f t="shared" si="40"/>
        <v>6.0297757847533635</v>
      </c>
      <c r="X188">
        <f t="shared" si="41"/>
        <v>282.63264573991029</v>
      </c>
    </row>
    <row r="189" spans="6:24" x14ac:dyDescent="0.3">
      <c r="F189" s="2">
        <v>184</v>
      </c>
      <c r="G189" s="1">
        <f t="shared" si="27"/>
        <v>619000</v>
      </c>
      <c r="H189" s="1">
        <f>SUM($G$5:G189)</f>
        <v>40155000</v>
      </c>
      <c r="I189" s="1">
        <f t="shared" si="42"/>
        <v>619000</v>
      </c>
      <c r="J189" s="1">
        <f t="shared" si="43"/>
        <v>6500</v>
      </c>
      <c r="L189" s="2">
        <v>184</v>
      </c>
      <c r="M189" s="1">
        <f t="shared" si="35"/>
        <v>6857700</v>
      </c>
      <c r="N189">
        <v>1.02</v>
      </c>
      <c r="O189" s="1">
        <f>SUM($M$5:M189)</f>
        <v>321993100</v>
      </c>
      <c r="P189">
        <f t="shared" si="36"/>
        <v>58290.45</v>
      </c>
      <c r="Q189">
        <f>SUM($P$5:P189)</f>
        <v>6139938.6100000013</v>
      </c>
      <c r="R189">
        <f t="shared" si="37"/>
        <v>0.95846468698051379</v>
      </c>
      <c r="T189">
        <f t="shared" si="38"/>
        <v>8.6097928436911495</v>
      </c>
      <c r="U189">
        <f t="shared" si="39"/>
        <v>404.26001255492781</v>
      </c>
      <c r="W189">
        <f t="shared" si="40"/>
        <v>6.1504035874439458</v>
      </c>
      <c r="X189">
        <f t="shared" si="41"/>
        <v>288.78304932735426</v>
      </c>
    </row>
    <row r="190" spans="6:24" x14ac:dyDescent="0.3">
      <c r="F190" s="2">
        <v>185</v>
      </c>
      <c r="G190" s="1">
        <f t="shared" si="27"/>
        <v>625500</v>
      </c>
      <c r="H190" s="1">
        <f>SUM($G$5:G190)</f>
        <v>40780500</v>
      </c>
      <c r="I190" s="1">
        <f t="shared" si="42"/>
        <v>625500</v>
      </c>
      <c r="J190" s="1">
        <f t="shared" si="43"/>
        <v>6500</v>
      </c>
      <c r="L190" s="2">
        <v>185</v>
      </c>
      <c r="M190" s="1">
        <f t="shared" si="35"/>
        <v>6994900</v>
      </c>
      <c r="N190">
        <v>1.02</v>
      </c>
      <c r="O190" s="1">
        <f>SUM($M$5:M190)</f>
        <v>328988000</v>
      </c>
      <c r="P190">
        <f t="shared" si="36"/>
        <v>59456.65</v>
      </c>
      <c r="Q190">
        <f>SUM($P$5:P190)</f>
        <v>6199395.2600000016</v>
      </c>
      <c r="R190">
        <f t="shared" si="37"/>
        <v>0.96835903054738137</v>
      </c>
      <c r="T190">
        <f t="shared" si="38"/>
        <v>8.7820464532328941</v>
      </c>
      <c r="U190">
        <f t="shared" si="39"/>
        <v>413.04205900816072</v>
      </c>
      <c r="W190">
        <f t="shared" si="40"/>
        <v>6.2734529147982059</v>
      </c>
      <c r="X190">
        <f t="shared" si="41"/>
        <v>295.05650224215248</v>
      </c>
    </row>
    <row r="191" spans="6:24" x14ac:dyDescent="0.3">
      <c r="F191" s="2">
        <v>186</v>
      </c>
      <c r="G191" s="1">
        <f t="shared" si="27"/>
        <v>632000</v>
      </c>
      <c r="H191" s="1">
        <f>SUM($G$5:G191)</f>
        <v>41412500</v>
      </c>
      <c r="I191" s="1">
        <f t="shared" si="42"/>
        <v>632000</v>
      </c>
      <c r="J191" s="1">
        <f t="shared" si="43"/>
        <v>6500</v>
      </c>
      <c r="L191" s="2">
        <v>186</v>
      </c>
      <c r="M191" s="1">
        <f t="shared" si="35"/>
        <v>7134800</v>
      </c>
      <c r="N191">
        <v>1.02</v>
      </c>
      <c r="O191" s="1">
        <f>SUM($M$5:M191)</f>
        <v>336122800</v>
      </c>
      <c r="P191">
        <f t="shared" si="36"/>
        <v>60645.8</v>
      </c>
      <c r="Q191">
        <f>SUM($P$5:P191)</f>
        <v>6260041.0600000015</v>
      </c>
      <c r="R191">
        <f t="shared" si="37"/>
        <v>0.97825348209850715</v>
      </c>
      <c r="T191">
        <f t="shared" si="38"/>
        <v>8.9576898932831135</v>
      </c>
      <c r="U191">
        <f t="shared" si="39"/>
        <v>421.99974890144381</v>
      </c>
      <c r="W191">
        <f t="shared" si="40"/>
        <v>6.3989237668161438</v>
      </c>
      <c r="X191">
        <f t="shared" si="41"/>
        <v>301.45542600896863</v>
      </c>
    </row>
    <row r="192" spans="6:24" x14ac:dyDescent="0.3">
      <c r="F192" s="2">
        <v>187</v>
      </c>
      <c r="G192" s="1">
        <f t="shared" si="27"/>
        <v>638500</v>
      </c>
      <c r="H192" s="1">
        <f>SUM($G$5:G192)</f>
        <v>42051000</v>
      </c>
      <c r="I192" s="1">
        <f t="shared" si="42"/>
        <v>638500</v>
      </c>
      <c r="J192" s="1">
        <f t="shared" si="43"/>
        <v>6500</v>
      </c>
      <c r="L192" s="2">
        <v>187</v>
      </c>
      <c r="M192" s="1">
        <f t="shared" si="35"/>
        <v>7277500</v>
      </c>
      <c r="N192">
        <v>1.02</v>
      </c>
      <c r="O192" s="1">
        <f>SUM($M$5:M192)</f>
        <v>343400300</v>
      </c>
      <c r="P192">
        <f t="shared" si="36"/>
        <v>61858.75</v>
      </c>
      <c r="Q192">
        <f>SUM($P$5:P192)</f>
        <v>6321899.8100000015</v>
      </c>
      <c r="R192">
        <f t="shared" si="37"/>
        <v>0.98815246429070525</v>
      </c>
      <c r="T192">
        <f t="shared" si="38"/>
        <v>9.1368487131198997</v>
      </c>
      <c r="U192">
        <f t="shared" si="39"/>
        <v>431.1365976145637</v>
      </c>
      <c r="W192">
        <f t="shared" si="40"/>
        <v>6.5269058295964122</v>
      </c>
      <c r="X192">
        <f t="shared" si="41"/>
        <v>307.98233183856502</v>
      </c>
    </row>
    <row r="193" spans="6:24" x14ac:dyDescent="0.3">
      <c r="F193" s="2">
        <v>188</v>
      </c>
      <c r="G193" s="1">
        <f t="shared" si="27"/>
        <v>645000</v>
      </c>
      <c r="H193" s="1">
        <f>SUM($G$5:G193)</f>
        <v>42696000</v>
      </c>
      <c r="I193" s="1">
        <f t="shared" si="42"/>
        <v>645000</v>
      </c>
      <c r="J193" s="1">
        <f t="shared" si="43"/>
        <v>6500</v>
      </c>
      <c r="L193" s="2">
        <v>188</v>
      </c>
      <c r="M193" s="1">
        <f t="shared" si="35"/>
        <v>7423100</v>
      </c>
      <c r="N193">
        <v>1.02</v>
      </c>
      <c r="O193" s="1">
        <f>SUM($M$5:M193)</f>
        <v>350823400</v>
      </c>
      <c r="P193">
        <f t="shared" si="36"/>
        <v>63096.35</v>
      </c>
      <c r="Q193">
        <f>SUM($P$5:P193)</f>
        <v>6384996.1600000011</v>
      </c>
      <c r="R193">
        <f t="shared" si="37"/>
        <v>0.9980599486912719</v>
      </c>
      <c r="T193">
        <f t="shared" si="38"/>
        <v>9.3196484620213429</v>
      </c>
      <c r="U193">
        <f t="shared" si="39"/>
        <v>440.45624607658505</v>
      </c>
      <c r="W193">
        <f t="shared" si="40"/>
        <v>6.657488789237668</v>
      </c>
      <c r="X193">
        <f t="shared" si="41"/>
        <v>314.63982062780269</v>
      </c>
    </row>
    <row r="194" spans="6:24" x14ac:dyDescent="0.3">
      <c r="F194" s="2">
        <v>189</v>
      </c>
      <c r="G194" s="1">
        <f t="shared" si="27"/>
        <v>651500</v>
      </c>
      <c r="H194" s="1">
        <f>SUM($G$5:G194)</f>
        <v>43347500</v>
      </c>
      <c r="I194" s="1">
        <f t="shared" si="42"/>
        <v>651500</v>
      </c>
      <c r="J194" s="1">
        <f t="shared" si="43"/>
        <v>6500</v>
      </c>
      <c r="L194" s="2">
        <v>189</v>
      </c>
      <c r="M194" s="1">
        <f t="shared" si="35"/>
        <v>7571600</v>
      </c>
      <c r="N194">
        <v>1.02</v>
      </c>
      <c r="O194" s="1">
        <f>SUM($M$5:M194)</f>
        <v>358395000</v>
      </c>
      <c r="P194">
        <f t="shared" si="36"/>
        <v>64358.6</v>
      </c>
      <c r="Q194">
        <f>SUM($P$5:P194)</f>
        <v>6449354.7600000007</v>
      </c>
      <c r="R194">
        <f t="shared" si="37"/>
        <v>1.0079661504447892</v>
      </c>
      <c r="T194">
        <f t="shared" si="38"/>
        <v>9.506089139987445</v>
      </c>
      <c r="U194">
        <f t="shared" si="39"/>
        <v>449.96233521657251</v>
      </c>
      <c r="W194">
        <f t="shared" si="40"/>
        <v>6.7906726457399103</v>
      </c>
      <c r="X194">
        <f t="shared" si="41"/>
        <v>321.4304932735426</v>
      </c>
    </row>
    <row r="195" spans="6:24" x14ac:dyDescent="0.3">
      <c r="F195" s="2">
        <v>190</v>
      </c>
      <c r="G195" s="1">
        <f t="shared" si="27"/>
        <v>658000</v>
      </c>
      <c r="H195" s="1">
        <f>SUM($G$5:G195)</f>
        <v>44005500</v>
      </c>
      <c r="I195" s="1">
        <f t="shared" si="42"/>
        <v>658000</v>
      </c>
      <c r="J195" s="1">
        <f t="shared" si="43"/>
        <v>6500</v>
      </c>
      <c r="L195" s="2">
        <v>190</v>
      </c>
      <c r="M195" s="1">
        <f t="shared" si="35"/>
        <v>7723100</v>
      </c>
      <c r="N195">
        <v>1.02</v>
      </c>
      <c r="O195" s="1">
        <f>SUM($M$5:M195)</f>
        <v>366118100</v>
      </c>
      <c r="P195">
        <f t="shared" si="36"/>
        <v>65646.350000000006</v>
      </c>
      <c r="Q195">
        <f>SUM($P$5:P195)</f>
        <v>6515001.1100000003</v>
      </c>
      <c r="R195">
        <f t="shared" si="37"/>
        <v>1.0178746935608116</v>
      </c>
      <c r="T195">
        <f t="shared" si="38"/>
        <v>9.6962962962962962</v>
      </c>
      <c r="U195">
        <f t="shared" si="39"/>
        <v>459.65863151286879</v>
      </c>
      <c r="W195">
        <f t="shared" si="40"/>
        <v>6.9265470852017934</v>
      </c>
      <c r="X195">
        <f t="shared" si="41"/>
        <v>328.35704035874437</v>
      </c>
    </row>
    <row r="196" spans="6:24" x14ac:dyDescent="0.3">
      <c r="F196" s="2">
        <v>191</v>
      </c>
      <c r="G196" s="1">
        <f t="shared" si="27"/>
        <v>664500</v>
      </c>
      <c r="H196" s="1">
        <f>SUM($G$5:G196)</f>
        <v>44670000</v>
      </c>
      <c r="I196" s="1">
        <f t="shared" si="42"/>
        <v>664500</v>
      </c>
      <c r="J196" s="1">
        <f t="shared" si="43"/>
        <v>6500</v>
      </c>
      <c r="L196" s="2">
        <v>191</v>
      </c>
      <c r="M196" s="1">
        <f t="shared" si="35"/>
        <v>7877600</v>
      </c>
      <c r="N196">
        <v>1.02</v>
      </c>
      <c r="O196" s="1">
        <f>SUM($M$5:M196)</f>
        <v>373995700</v>
      </c>
      <c r="P196">
        <f t="shared" si="36"/>
        <v>66959.600000000006</v>
      </c>
      <c r="Q196">
        <f>SUM($P$5:P196)</f>
        <v>6581960.71</v>
      </c>
      <c r="R196">
        <f t="shared" si="37"/>
        <v>1.0277757266567775</v>
      </c>
      <c r="T196">
        <f t="shared" si="38"/>
        <v>9.8902699309478965</v>
      </c>
      <c r="U196">
        <f t="shared" si="39"/>
        <v>469.5489014438167</v>
      </c>
      <c r="W196">
        <f t="shared" si="40"/>
        <v>7.0651121076233183</v>
      </c>
      <c r="X196">
        <f t="shared" si="41"/>
        <v>335.42215246636772</v>
      </c>
    </row>
    <row r="197" spans="6:24" x14ac:dyDescent="0.3">
      <c r="F197" s="2">
        <v>192</v>
      </c>
      <c r="G197" s="1">
        <f t="shared" si="27"/>
        <v>671000</v>
      </c>
      <c r="H197" s="1">
        <f>SUM($G$5:G197)</f>
        <v>45341000</v>
      </c>
      <c r="I197" s="1">
        <f t="shared" si="42"/>
        <v>671000</v>
      </c>
      <c r="J197" s="1">
        <f t="shared" si="43"/>
        <v>6500</v>
      </c>
      <c r="L197" s="2">
        <v>192</v>
      </c>
      <c r="M197" s="1">
        <f t="shared" si="35"/>
        <v>8035200</v>
      </c>
      <c r="N197">
        <v>1.02</v>
      </c>
      <c r="O197" s="1">
        <f>SUM($M$5:M197)</f>
        <v>382030900</v>
      </c>
      <c r="P197">
        <f t="shared" si="36"/>
        <v>68299.199999999997</v>
      </c>
      <c r="Q197">
        <f>SUM($P$5:P197)</f>
        <v>6650259.9100000001</v>
      </c>
      <c r="R197">
        <f t="shared" si="37"/>
        <v>1.0376725569970804</v>
      </c>
      <c r="T197">
        <f t="shared" si="38"/>
        <v>10.08813559322034</v>
      </c>
      <c r="U197">
        <f t="shared" si="39"/>
        <v>479.63703703703703</v>
      </c>
      <c r="W197">
        <f t="shared" si="40"/>
        <v>7.2064573991031393</v>
      </c>
      <c r="X197">
        <f t="shared" si="41"/>
        <v>342.62860986547088</v>
      </c>
    </row>
    <row r="198" spans="6:24" x14ac:dyDescent="0.3">
      <c r="F198" s="2">
        <v>193</v>
      </c>
      <c r="G198" s="1">
        <f t="shared" ref="G198:G255" si="44">I198</f>
        <v>677500</v>
      </c>
      <c r="H198" s="1">
        <f>SUM($G$5:G198)</f>
        <v>46018500</v>
      </c>
      <c r="I198" s="1">
        <f t="shared" si="42"/>
        <v>677500</v>
      </c>
      <c r="J198" s="1">
        <f t="shared" si="43"/>
        <v>6500</v>
      </c>
      <c r="L198" s="2">
        <v>193</v>
      </c>
      <c r="M198" s="1">
        <f t="shared" si="35"/>
        <v>8196000</v>
      </c>
      <c r="N198">
        <v>1.02</v>
      </c>
      <c r="O198" s="1">
        <f>SUM($M$5:M198)</f>
        <v>390226900</v>
      </c>
      <c r="P198">
        <f t="shared" si="36"/>
        <v>69666</v>
      </c>
      <c r="Q198">
        <f>SUM($P$5:P198)</f>
        <v>6719925.9100000001</v>
      </c>
      <c r="R198">
        <f t="shared" si="37"/>
        <v>1.0475680791850435</v>
      </c>
      <c r="T198">
        <f t="shared" si="38"/>
        <v>10.290018832391715</v>
      </c>
      <c r="U198">
        <f t="shared" si="39"/>
        <v>489.92705586942873</v>
      </c>
      <c r="W198">
        <f t="shared" si="40"/>
        <v>7.3506726457399107</v>
      </c>
      <c r="X198">
        <f t="shared" si="41"/>
        <v>349.97928251121078</v>
      </c>
    </row>
    <row r="199" spans="6:24" x14ac:dyDescent="0.3">
      <c r="F199" s="2">
        <v>194</v>
      </c>
      <c r="G199" s="1">
        <f t="shared" si="44"/>
        <v>684000</v>
      </c>
      <c r="H199" s="1">
        <f>SUM($G$5:G199)</f>
        <v>46702500</v>
      </c>
      <c r="I199" s="1">
        <f t="shared" si="42"/>
        <v>684000</v>
      </c>
      <c r="J199" s="1">
        <f t="shared" si="43"/>
        <v>6500</v>
      </c>
      <c r="L199" s="2">
        <v>194</v>
      </c>
      <c r="M199" s="1">
        <f t="shared" si="35"/>
        <v>8360000</v>
      </c>
      <c r="N199">
        <v>1.02</v>
      </c>
      <c r="O199" s="1">
        <f>SUM($M$5:M199)</f>
        <v>398586900</v>
      </c>
      <c r="P199">
        <f t="shared" si="36"/>
        <v>71060</v>
      </c>
      <c r="Q199">
        <f>SUM($P$5:P199)</f>
        <v>6790985.9100000001</v>
      </c>
      <c r="R199">
        <f t="shared" si="37"/>
        <v>1.0574521349149815</v>
      </c>
      <c r="T199">
        <f t="shared" si="38"/>
        <v>10.495919648462021</v>
      </c>
      <c r="U199">
        <f t="shared" si="39"/>
        <v>500.42297551789079</v>
      </c>
      <c r="W199">
        <f t="shared" si="40"/>
        <v>7.4977578475336326</v>
      </c>
      <c r="X199">
        <f t="shared" si="41"/>
        <v>357.47704035874438</v>
      </c>
    </row>
    <row r="200" spans="6:24" x14ac:dyDescent="0.3">
      <c r="F200" s="2">
        <v>195</v>
      </c>
      <c r="G200" s="1">
        <f t="shared" si="44"/>
        <v>691000</v>
      </c>
      <c r="H200" s="1">
        <f>SUM($G$5:G200)</f>
        <v>47393500</v>
      </c>
      <c r="I200" s="1">
        <f t="shared" si="42"/>
        <v>691000</v>
      </c>
      <c r="J200" s="1">
        <f t="shared" si="43"/>
        <v>7000</v>
      </c>
      <c r="L200" s="2">
        <v>195</v>
      </c>
      <c r="M200" s="1">
        <f t="shared" si="35"/>
        <v>8527200</v>
      </c>
      <c r="N200">
        <v>1.02</v>
      </c>
      <c r="O200" s="1">
        <f>SUM($M$5:M200)</f>
        <v>407114100</v>
      </c>
      <c r="P200">
        <f t="shared" si="36"/>
        <v>72481.2</v>
      </c>
      <c r="Q200">
        <f>SUM($P$5:P200)</f>
        <v>6863467.1100000003</v>
      </c>
      <c r="R200">
        <f t="shared" si="37"/>
        <v>1.0673148341136844</v>
      </c>
      <c r="T200">
        <f t="shared" si="38"/>
        <v>10.705838041431262</v>
      </c>
      <c r="U200">
        <f t="shared" si="39"/>
        <v>511.12881355932205</v>
      </c>
      <c r="W200">
        <f t="shared" si="40"/>
        <v>7.6477130044843049</v>
      </c>
      <c r="X200">
        <f t="shared" si="41"/>
        <v>365.12475336322871</v>
      </c>
    </row>
    <row r="201" spans="6:24" x14ac:dyDescent="0.3">
      <c r="F201" s="2">
        <v>196</v>
      </c>
      <c r="G201" s="1">
        <f t="shared" si="44"/>
        <v>698000</v>
      </c>
      <c r="H201" s="1">
        <f>SUM($G$5:G201)</f>
        <v>48091500</v>
      </c>
      <c r="I201" s="1">
        <f t="shared" si="42"/>
        <v>698000</v>
      </c>
      <c r="J201" s="1">
        <f t="shared" si="43"/>
        <v>7000</v>
      </c>
      <c r="L201" s="2">
        <v>196</v>
      </c>
      <c r="M201" s="1">
        <f t="shared" si="35"/>
        <v>8697800</v>
      </c>
      <c r="N201">
        <v>1.02</v>
      </c>
      <c r="O201" s="1">
        <f>SUM($M$5:M201)</f>
        <v>415811900</v>
      </c>
      <c r="P201">
        <f t="shared" si="36"/>
        <v>73931.3</v>
      </c>
      <c r="Q201">
        <f>SUM($P$5:P201)</f>
        <v>6937398.4100000001</v>
      </c>
      <c r="R201">
        <f t="shared" si="37"/>
        <v>1.0771713306862456</v>
      </c>
      <c r="T201">
        <f t="shared" si="38"/>
        <v>10.920025109855619</v>
      </c>
      <c r="U201">
        <f t="shared" si="39"/>
        <v>522.0488386691776</v>
      </c>
      <c r="W201">
        <f t="shared" si="40"/>
        <v>7.8007174887892381</v>
      </c>
      <c r="X201">
        <f t="shared" si="41"/>
        <v>372.92547085201795</v>
      </c>
    </row>
    <row r="202" spans="6:24" x14ac:dyDescent="0.3">
      <c r="F202" s="2">
        <v>197</v>
      </c>
      <c r="G202" s="1">
        <f t="shared" si="44"/>
        <v>705000</v>
      </c>
      <c r="H202" s="1">
        <f>SUM($G$5:G202)</f>
        <v>48796500</v>
      </c>
      <c r="I202" s="1">
        <f t="shared" si="42"/>
        <v>705000</v>
      </c>
      <c r="J202" s="1">
        <f t="shared" si="43"/>
        <v>7000</v>
      </c>
      <c r="L202" s="2">
        <v>197</v>
      </c>
      <c r="M202" s="1">
        <f t="shared" si="35"/>
        <v>8871800</v>
      </c>
      <c r="N202">
        <v>1.02</v>
      </c>
      <c r="O202" s="1">
        <f>SUM($M$5:M202)</f>
        <v>424683700</v>
      </c>
      <c r="P202">
        <f t="shared" si="36"/>
        <v>75410.3</v>
      </c>
      <c r="Q202">
        <f>SUM($P$5:P202)</f>
        <v>7012808.71</v>
      </c>
      <c r="R202">
        <f t="shared" si="37"/>
        <v>1.0870112330769224</v>
      </c>
      <c r="T202">
        <f t="shared" si="38"/>
        <v>11.138480853735091</v>
      </c>
      <c r="U202">
        <f t="shared" si="39"/>
        <v>533.18731952291273</v>
      </c>
      <c r="W202">
        <f t="shared" si="40"/>
        <v>7.9567713004484304</v>
      </c>
      <c r="X202">
        <f t="shared" si="41"/>
        <v>380.88224215246635</v>
      </c>
    </row>
    <row r="203" spans="6:24" x14ac:dyDescent="0.3">
      <c r="F203" s="2">
        <v>198</v>
      </c>
      <c r="G203" s="1">
        <f t="shared" si="44"/>
        <v>712000</v>
      </c>
      <c r="H203" s="1">
        <f>SUM($G$5:G203)</f>
        <v>49508500</v>
      </c>
      <c r="I203" s="1">
        <f t="shared" si="42"/>
        <v>712000</v>
      </c>
      <c r="J203" s="1">
        <f t="shared" si="43"/>
        <v>7000</v>
      </c>
      <c r="L203" s="2">
        <v>198</v>
      </c>
      <c r="M203" s="1">
        <f t="shared" si="35"/>
        <v>9049300</v>
      </c>
      <c r="N203">
        <v>1.02</v>
      </c>
      <c r="O203" s="1">
        <f>SUM($M$5:M203)</f>
        <v>433733000</v>
      </c>
      <c r="P203">
        <f t="shared" si="36"/>
        <v>76919.05</v>
      </c>
      <c r="Q203">
        <f>SUM($P$5:P203)</f>
        <v>7089727.7599999998</v>
      </c>
      <c r="R203">
        <f t="shared" si="37"/>
        <v>1.0968365626502283</v>
      </c>
      <c r="T203">
        <f t="shared" si="38"/>
        <v>11.361330822347771</v>
      </c>
      <c r="U203">
        <f t="shared" si="39"/>
        <v>544.54865034526051</v>
      </c>
      <c r="W203">
        <f t="shared" si="40"/>
        <v>8.1159641255605379</v>
      </c>
      <c r="X203">
        <f t="shared" si="41"/>
        <v>388.99820627802688</v>
      </c>
    </row>
    <row r="204" spans="6:24" x14ac:dyDescent="0.3">
      <c r="F204" s="2">
        <v>199</v>
      </c>
      <c r="G204" s="1">
        <f t="shared" si="44"/>
        <v>719000</v>
      </c>
      <c r="H204" s="1">
        <f>SUM($G$5:G204)</f>
        <v>50227500</v>
      </c>
      <c r="I204" s="1">
        <f t="shared" si="42"/>
        <v>719000</v>
      </c>
      <c r="J204" s="1">
        <f t="shared" si="43"/>
        <v>7000</v>
      </c>
      <c r="L204" s="2">
        <v>199</v>
      </c>
      <c r="M204" s="1">
        <f t="shared" si="35"/>
        <v>9230300</v>
      </c>
      <c r="N204">
        <v>1.02</v>
      </c>
      <c r="O204" s="1">
        <f>SUM($M$5:M204)</f>
        <v>442963300</v>
      </c>
      <c r="P204">
        <f t="shared" si="36"/>
        <v>78457.55</v>
      </c>
      <c r="Q204">
        <f>SUM($P$5:P204)</f>
        <v>7168185.3099999996</v>
      </c>
      <c r="R204">
        <f t="shared" si="37"/>
        <v>1.1066369916579113</v>
      </c>
      <c r="T204">
        <f t="shared" si="38"/>
        <v>11.58857501569366</v>
      </c>
      <c r="U204">
        <f t="shared" si="39"/>
        <v>556.13722536095418</v>
      </c>
      <c r="W204">
        <f t="shared" si="40"/>
        <v>8.2782959641255598</v>
      </c>
      <c r="X204">
        <f t="shared" si="41"/>
        <v>397.27650224215245</v>
      </c>
    </row>
    <row r="205" spans="6:24" x14ac:dyDescent="0.3">
      <c r="F205" s="2">
        <v>200</v>
      </c>
      <c r="G205" s="1">
        <f t="shared" si="44"/>
        <v>726000</v>
      </c>
      <c r="H205" s="1">
        <f>SUM($G$5:G205)</f>
        <v>50953500</v>
      </c>
      <c r="I205" s="1">
        <f t="shared" si="42"/>
        <v>726000</v>
      </c>
      <c r="J205" s="1">
        <f t="shared" si="43"/>
        <v>7000</v>
      </c>
      <c r="L205" s="2">
        <v>200</v>
      </c>
      <c r="M205" s="1">
        <f t="shared" ref="M205:M255" si="45">ROUNDUP((M204)*N205,-2)</f>
        <v>9415000</v>
      </c>
      <c r="N205">
        <v>1.02</v>
      </c>
      <c r="O205" s="1">
        <f>SUM($M$5:M205)</f>
        <v>452378300</v>
      </c>
      <c r="P205">
        <f t="shared" ref="P205:P255" si="46">IF(L205&lt;=$A$27,ROUNDUP(M205*N205/$B$26,2),IF(L205&lt;=$A$28,ROUNDUP(M205*N205/$B$27,2),IF(L205&lt;=$A$29,ROUNDUP(M205*N205/$B$28,2),IF(L205&lt;=$A$30,ROUNDUP(M205*N205/$B$29,2),IF(L205&lt;=$A$31,ROUNDUP(M205*N205/$B$30,2),ROUNDUP(M205*N205/$B$31,2))))))</f>
        <v>80027.5</v>
      </c>
      <c r="Q205">
        <f>SUM($P$5:P205)</f>
        <v>7248212.8099999996</v>
      </c>
      <c r="R205">
        <f t="shared" ref="R205:R255" si="47">(Q205-Q204)*100/Q204</f>
        <v>1.1164262158283964</v>
      </c>
    </row>
    <row r="206" spans="6:24" x14ac:dyDescent="0.3">
      <c r="F206" s="2">
        <v>201</v>
      </c>
      <c r="G206" s="1">
        <f t="shared" si="44"/>
        <v>733000</v>
      </c>
      <c r="H206" s="1">
        <f>SUM($G$5:G206)</f>
        <v>51686500</v>
      </c>
      <c r="I206" s="1">
        <f t="shared" si="42"/>
        <v>733000</v>
      </c>
      <c r="J206" s="1">
        <f t="shared" si="43"/>
        <v>7000</v>
      </c>
      <c r="L206" s="2">
        <v>201</v>
      </c>
      <c r="M206" s="1">
        <f t="shared" si="45"/>
        <v>9603300</v>
      </c>
      <c r="N206">
        <v>1.02</v>
      </c>
      <c r="O206" s="1">
        <f>SUM($M$5:M206)</f>
        <v>461981600</v>
      </c>
      <c r="P206">
        <f t="shared" si="46"/>
        <v>81628.05</v>
      </c>
      <c r="Q206">
        <f>SUM($P$5:P206)</f>
        <v>7329840.8599999994</v>
      </c>
      <c r="R206">
        <f t="shared" si="47"/>
        <v>1.12618175182966</v>
      </c>
    </row>
    <row r="207" spans="6:24" x14ac:dyDescent="0.3">
      <c r="F207" s="2">
        <v>202</v>
      </c>
      <c r="G207" s="1">
        <f t="shared" si="44"/>
        <v>740000</v>
      </c>
      <c r="H207" s="1">
        <f>SUM($G$5:G207)</f>
        <v>52426500</v>
      </c>
      <c r="I207" s="1">
        <f t="shared" si="42"/>
        <v>740000</v>
      </c>
      <c r="J207" s="1">
        <f t="shared" si="43"/>
        <v>7000</v>
      </c>
      <c r="L207" s="2">
        <v>202</v>
      </c>
      <c r="M207" s="1">
        <f t="shared" si="45"/>
        <v>9795400</v>
      </c>
      <c r="N207">
        <v>1.02</v>
      </c>
      <c r="O207" s="1">
        <f>SUM($M$5:M207)</f>
        <v>471777000</v>
      </c>
      <c r="P207">
        <f t="shared" si="46"/>
        <v>83260.899999999994</v>
      </c>
      <c r="Q207">
        <f>SUM($P$5:P207)</f>
        <v>7413101.7599999998</v>
      </c>
      <c r="R207">
        <f t="shared" si="47"/>
        <v>1.1359168853769681</v>
      </c>
    </row>
    <row r="208" spans="6:24" x14ac:dyDescent="0.3">
      <c r="F208" s="2">
        <v>203</v>
      </c>
      <c r="G208" s="1">
        <f t="shared" si="44"/>
        <v>747000</v>
      </c>
      <c r="H208" s="1">
        <f>SUM($G$5:G208)</f>
        <v>53173500</v>
      </c>
      <c r="I208" s="1">
        <f t="shared" si="42"/>
        <v>747000</v>
      </c>
      <c r="J208" s="1">
        <f t="shared" si="43"/>
        <v>7000</v>
      </c>
      <c r="L208" s="2">
        <v>203</v>
      </c>
      <c r="M208" s="1">
        <f t="shared" si="45"/>
        <v>9991400</v>
      </c>
      <c r="N208">
        <v>1.02</v>
      </c>
      <c r="O208" s="1">
        <f>SUM($M$5:M208)</f>
        <v>481768400</v>
      </c>
      <c r="P208">
        <f t="shared" si="46"/>
        <v>84926.9</v>
      </c>
      <c r="Q208">
        <f>SUM($P$5:P208)</f>
        <v>7498028.6600000001</v>
      </c>
      <c r="R208">
        <f t="shared" si="47"/>
        <v>1.1456324592527969</v>
      </c>
    </row>
    <row r="209" spans="6:18" x14ac:dyDescent="0.3">
      <c r="F209" s="2">
        <v>204</v>
      </c>
      <c r="G209" s="1">
        <f t="shared" si="44"/>
        <v>754000</v>
      </c>
      <c r="H209" s="1">
        <f>SUM($G$5:G209)</f>
        <v>53927500</v>
      </c>
      <c r="I209" s="1">
        <f t="shared" si="42"/>
        <v>754000</v>
      </c>
      <c r="J209" s="1">
        <f t="shared" si="43"/>
        <v>7000</v>
      </c>
      <c r="L209" s="2">
        <v>204</v>
      </c>
      <c r="M209" s="1">
        <f t="shared" si="45"/>
        <v>10191300</v>
      </c>
      <c r="N209">
        <v>1.02</v>
      </c>
      <c r="O209" s="1">
        <f>SUM($M$5:M209)</f>
        <v>491959700</v>
      </c>
      <c r="P209">
        <f t="shared" si="46"/>
        <v>86626.05</v>
      </c>
      <c r="Q209">
        <f>SUM($P$5:P209)</f>
        <v>7584654.71</v>
      </c>
      <c r="R209">
        <f t="shared" si="47"/>
        <v>1.1553176698580372</v>
      </c>
    </row>
    <row r="210" spans="6:18" x14ac:dyDescent="0.3">
      <c r="F210" s="2">
        <v>205</v>
      </c>
      <c r="G210" s="1">
        <f t="shared" si="44"/>
        <v>761000</v>
      </c>
      <c r="H210" s="1">
        <f>SUM($G$5:G210)</f>
        <v>54688500</v>
      </c>
      <c r="I210" s="1">
        <f t="shared" si="42"/>
        <v>761000</v>
      </c>
      <c r="J210" s="1">
        <f t="shared" si="43"/>
        <v>7000</v>
      </c>
      <c r="L210" s="2">
        <v>205</v>
      </c>
      <c r="M210" s="1">
        <f t="shared" si="45"/>
        <v>10395200</v>
      </c>
      <c r="N210">
        <v>1.02</v>
      </c>
      <c r="O210" s="1">
        <f>SUM($M$5:M210)</f>
        <v>502354900</v>
      </c>
      <c r="P210">
        <f t="shared" si="46"/>
        <v>88359.2</v>
      </c>
      <c r="Q210">
        <f>SUM($P$5:P210)</f>
        <v>7673013.9100000001</v>
      </c>
      <c r="R210">
        <f t="shared" si="47"/>
        <v>1.1649732700883912</v>
      </c>
    </row>
    <row r="211" spans="6:18" x14ac:dyDescent="0.3">
      <c r="F211" s="2">
        <v>206</v>
      </c>
      <c r="G211" s="1">
        <f t="shared" si="44"/>
        <v>768000</v>
      </c>
      <c r="H211" s="1">
        <f>SUM($G$5:G211)</f>
        <v>55456500</v>
      </c>
      <c r="I211" s="1">
        <f t="shared" si="42"/>
        <v>768000</v>
      </c>
      <c r="J211" s="1">
        <f t="shared" si="43"/>
        <v>7000</v>
      </c>
      <c r="L211" s="2">
        <v>206</v>
      </c>
      <c r="M211" s="1">
        <f t="shared" si="45"/>
        <v>10603200</v>
      </c>
      <c r="N211">
        <v>1.02</v>
      </c>
      <c r="O211" s="1">
        <f>SUM($M$5:M211)</f>
        <v>512958100</v>
      </c>
      <c r="P211">
        <f t="shared" si="46"/>
        <v>90127.2</v>
      </c>
      <c r="Q211">
        <f>SUM($P$5:P211)</f>
        <v>7763141.1100000003</v>
      </c>
      <c r="R211">
        <f t="shared" si="47"/>
        <v>1.1745997212717185</v>
      </c>
    </row>
    <row r="212" spans="6:18" x14ac:dyDescent="0.3">
      <c r="F212" s="2">
        <v>207</v>
      </c>
      <c r="G212" s="1">
        <f t="shared" si="44"/>
        <v>775000</v>
      </c>
      <c r="H212" s="1">
        <f>SUM($G$5:G212)</f>
        <v>56231500</v>
      </c>
      <c r="I212" s="1">
        <f t="shared" si="42"/>
        <v>775000</v>
      </c>
      <c r="J212" s="1">
        <f t="shared" si="43"/>
        <v>7000</v>
      </c>
      <c r="L212" s="2">
        <v>207</v>
      </c>
      <c r="M212" s="1">
        <f t="shared" si="45"/>
        <v>10815300</v>
      </c>
      <c r="N212">
        <v>1.02</v>
      </c>
      <c r="O212" s="1">
        <f>SUM($M$5:M212)</f>
        <v>523773400</v>
      </c>
      <c r="P212">
        <f t="shared" si="46"/>
        <v>91930.05</v>
      </c>
      <c r="Q212">
        <f>SUM($P$5:P212)</f>
        <v>7855071.1600000001</v>
      </c>
      <c r="R212">
        <f t="shared" si="47"/>
        <v>1.1841862552463613</v>
      </c>
    </row>
    <row r="213" spans="6:18" x14ac:dyDescent="0.3">
      <c r="F213" s="2">
        <v>208</v>
      </c>
      <c r="G213" s="1">
        <f t="shared" si="44"/>
        <v>782000</v>
      </c>
      <c r="H213" s="1">
        <f>SUM($G$5:G213)</f>
        <v>57013500</v>
      </c>
      <c r="I213" s="1">
        <f t="shared" si="42"/>
        <v>782000</v>
      </c>
      <c r="J213" s="1">
        <f t="shared" si="43"/>
        <v>7000</v>
      </c>
      <c r="L213" s="2">
        <v>208</v>
      </c>
      <c r="M213" s="1">
        <f t="shared" si="45"/>
        <v>11031700</v>
      </c>
      <c r="N213">
        <v>1.02</v>
      </c>
      <c r="O213" s="1">
        <f>SUM($M$5:M213)</f>
        <v>534805100</v>
      </c>
      <c r="P213">
        <f t="shared" si="46"/>
        <v>93769.45</v>
      </c>
      <c r="Q213">
        <f>SUM($P$5:P213)</f>
        <v>7948840.6100000003</v>
      </c>
      <c r="R213">
        <f t="shared" si="47"/>
        <v>1.193744118799303</v>
      </c>
    </row>
    <row r="214" spans="6:18" x14ac:dyDescent="0.3">
      <c r="F214" s="2">
        <v>209</v>
      </c>
      <c r="G214" s="1">
        <f t="shared" si="44"/>
        <v>789000</v>
      </c>
      <c r="H214" s="1">
        <f>SUM($G$5:G214)</f>
        <v>57802500</v>
      </c>
      <c r="I214" s="1">
        <f t="shared" si="42"/>
        <v>789000</v>
      </c>
      <c r="J214" s="1">
        <f t="shared" si="43"/>
        <v>7000</v>
      </c>
      <c r="L214" s="2">
        <v>209</v>
      </c>
      <c r="M214" s="1">
        <f t="shared" si="45"/>
        <v>11252400</v>
      </c>
      <c r="N214">
        <v>1.02</v>
      </c>
      <c r="O214" s="1">
        <f>SUM($M$5:M214)</f>
        <v>546057500</v>
      </c>
      <c r="P214">
        <f t="shared" si="46"/>
        <v>95645.4</v>
      </c>
      <c r="Q214">
        <f>SUM($P$5:P214)</f>
        <v>8044486.0100000007</v>
      </c>
      <c r="R214">
        <f t="shared" si="47"/>
        <v>1.2032622704709179</v>
      </c>
    </row>
    <row r="215" spans="6:18" x14ac:dyDescent="0.3">
      <c r="F215" s="20">
        <v>210</v>
      </c>
      <c r="G215" s="1">
        <f t="shared" si="44"/>
        <v>796500</v>
      </c>
      <c r="H215" s="3">
        <f>SUM($G$5:G215)</f>
        <v>58599000</v>
      </c>
      <c r="I215" s="1">
        <f t="shared" si="42"/>
        <v>796500</v>
      </c>
      <c r="J215" s="1">
        <f t="shared" si="43"/>
        <v>7500</v>
      </c>
      <c r="L215" s="2">
        <v>210</v>
      </c>
      <c r="M215" s="1">
        <f t="shared" si="45"/>
        <v>11477500</v>
      </c>
      <c r="N215">
        <v>1.02</v>
      </c>
      <c r="O215" s="1">
        <f>SUM($M$5:M215)</f>
        <v>557535000</v>
      </c>
      <c r="P215">
        <f t="shared" si="46"/>
        <v>97558.75</v>
      </c>
      <c r="Q215">
        <f>SUM($P$5:P215)</f>
        <v>8142044.7600000007</v>
      </c>
      <c r="R215">
        <f t="shared" si="47"/>
        <v>1.2127406260477789</v>
      </c>
    </row>
    <row r="216" spans="6:18" x14ac:dyDescent="0.3">
      <c r="F216" s="2">
        <v>211</v>
      </c>
      <c r="G216" s="1">
        <f t="shared" si="44"/>
        <v>804000</v>
      </c>
      <c r="H216" s="1">
        <f>SUM($G$5:G216)</f>
        <v>59403000</v>
      </c>
      <c r="I216" s="1">
        <f t="shared" si="42"/>
        <v>804000</v>
      </c>
      <c r="J216" s="1">
        <f t="shared" si="43"/>
        <v>7500</v>
      </c>
      <c r="L216" s="2">
        <v>211</v>
      </c>
      <c r="M216" s="1">
        <f t="shared" si="45"/>
        <v>11707100</v>
      </c>
      <c r="N216">
        <v>1.02</v>
      </c>
      <c r="O216" s="1">
        <f>SUM($M$5:M216)</f>
        <v>569242100</v>
      </c>
      <c r="P216">
        <f t="shared" si="46"/>
        <v>99510.35</v>
      </c>
      <c r="Q216">
        <f>SUM($P$5:P216)</f>
        <v>8241555.1100000003</v>
      </c>
      <c r="R216">
        <f t="shared" si="47"/>
        <v>1.222178862106865</v>
      </c>
    </row>
    <row r="217" spans="6:18" x14ac:dyDescent="0.3">
      <c r="F217" s="2">
        <v>212</v>
      </c>
      <c r="G217" s="1">
        <f t="shared" si="44"/>
        <v>811500</v>
      </c>
      <c r="H217" s="1">
        <f>SUM($G$5:G217)</f>
        <v>60214500</v>
      </c>
      <c r="I217" s="1">
        <f t="shared" si="42"/>
        <v>811500</v>
      </c>
      <c r="J217" s="1">
        <f t="shared" si="43"/>
        <v>7500</v>
      </c>
      <c r="L217" s="2">
        <v>212</v>
      </c>
      <c r="M217" s="1">
        <f t="shared" si="45"/>
        <v>11941300</v>
      </c>
      <c r="N217">
        <v>1.02</v>
      </c>
      <c r="O217" s="1">
        <f>SUM($M$5:M217)</f>
        <v>581183400</v>
      </c>
      <c r="P217">
        <f t="shared" si="46"/>
        <v>101501.05</v>
      </c>
      <c r="Q217">
        <f>SUM($P$5:P217)</f>
        <v>8343056.1600000001</v>
      </c>
      <c r="R217">
        <f t="shared" si="47"/>
        <v>1.2315764275705949</v>
      </c>
    </row>
    <row r="218" spans="6:18" x14ac:dyDescent="0.3">
      <c r="F218" s="2">
        <v>213</v>
      </c>
      <c r="G218" s="1">
        <f t="shared" si="44"/>
        <v>819000</v>
      </c>
      <c r="H218" s="1">
        <f>SUM($G$5:G218)</f>
        <v>61033500</v>
      </c>
      <c r="I218" s="1">
        <f t="shared" si="42"/>
        <v>819000</v>
      </c>
      <c r="J218" s="1">
        <f t="shared" si="43"/>
        <v>7500</v>
      </c>
      <c r="L218" s="2">
        <v>213</v>
      </c>
      <c r="M218" s="1">
        <f t="shared" si="45"/>
        <v>12180200</v>
      </c>
      <c r="N218">
        <v>1.02</v>
      </c>
      <c r="O218" s="1">
        <f>SUM($M$5:M218)</f>
        <v>593363600</v>
      </c>
      <c r="P218">
        <f t="shared" si="46"/>
        <v>103531.7</v>
      </c>
      <c r="Q218">
        <f>SUM($P$5:P218)</f>
        <v>8446587.8599999994</v>
      </c>
      <c r="R218">
        <f t="shared" si="47"/>
        <v>1.2409325553431161</v>
      </c>
    </row>
    <row r="219" spans="6:18" x14ac:dyDescent="0.3">
      <c r="F219" s="2">
        <v>214</v>
      </c>
      <c r="G219" s="1">
        <f t="shared" si="44"/>
        <v>826500</v>
      </c>
      <c r="H219" s="1">
        <f>SUM($G$5:G219)</f>
        <v>61860000</v>
      </c>
      <c r="I219" s="1">
        <f t="shared" si="42"/>
        <v>826500</v>
      </c>
      <c r="J219" s="1">
        <f t="shared" si="43"/>
        <v>7500</v>
      </c>
      <c r="L219" s="2">
        <v>214</v>
      </c>
      <c r="M219" s="1">
        <f t="shared" si="45"/>
        <v>12423900</v>
      </c>
      <c r="N219">
        <v>1.02</v>
      </c>
      <c r="O219" s="1">
        <f>SUM($M$5:M219)</f>
        <v>605787500</v>
      </c>
      <c r="P219">
        <f t="shared" si="46"/>
        <v>105603.15</v>
      </c>
      <c r="Q219">
        <f>SUM($P$5:P219)</f>
        <v>8552191.0099999998</v>
      </c>
      <c r="R219">
        <f t="shared" si="47"/>
        <v>1.2502462740025342</v>
      </c>
    </row>
    <row r="220" spans="6:18" x14ac:dyDescent="0.3">
      <c r="F220" s="2">
        <v>215</v>
      </c>
      <c r="G220" s="1">
        <f t="shared" si="44"/>
        <v>834000</v>
      </c>
      <c r="H220" s="1">
        <f>SUM($G$5:G220)</f>
        <v>62694000</v>
      </c>
      <c r="I220" s="1">
        <f t="shared" si="42"/>
        <v>834000</v>
      </c>
      <c r="J220" s="1">
        <f t="shared" si="43"/>
        <v>7500</v>
      </c>
      <c r="L220" s="2">
        <v>215</v>
      </c>
      <c r="M220" s="1">
        <f t="shared" si="45"/>
        <v>12672400</v>
      </c>
      <c r="N220">
        <v>1.02</v>
      </c>
      <c r="O220" s="1">
        <f>SUM($M$5:M220)</f>
        <v>618459900</v>
      </c>
      <c r="P220">
        <f t="shared" si="46"/>
        <v>107715.4</v>
      </c>
      <c r="Q220">
        <f>SUM($P$5:P220)</f>
        <v>8659906.4100000001</v>
      </c>
      <c r="R220">
        <f t="shared" si="47"/>
        <v>1.2595064805504195</v>
      </c>
    </row>
    <row r="221" spans="6:18" x14ac:dyDescent="0.3">
      <c r="F221" s="2">
        <v>216</v>
      </c>
      <c r="G221" s="1">
        <f t="shared" si="44"/>
        <v>841500</v>
      </c>
      <c r="H221" s="1">
        <f>SUM($G$5:G221)</f>
        <v>63535500</v>
      </c>
      <c r="I221" s="1">
        <f t="shared" si="42"/>
        <v>841500</v>
      </c>
      <c r="J221" s="1">
        <f t="shared" si="43"/>
        <v>7500</v>
      </c>
      <c r="L221" s="2">
        <v>216</v>
      </c>
      <c r="M221" s="1">
        <f t="shared" si="45"/>
        <v>12925900</v>
      </c>
      <c r="N221">
        <v>1.02</v>
      </c>
      <c r="O221" s="1">
        <f>SUM($M$5:M221)</f>
        <v>631385800</v>
      </c>
      <c r="P221">
        <f t="shared" si="46"/>
        <v>109870.15</v>
      </c>
      <c r="Q221">
        <f>SUM($P$5:P221)</f>
        <v>8769776.5600000005</v>
      </c>
      <c r="R221">
        <f t="shared" si="47"/>
        <v>1.2687221408435565</v>
      </c>
    </row>
    <row r="222" spans="6:18" x14ac:dyDescent="0.3">
      <c r="F222" s="2">
        <v>217</v>
      </c>
      <c r="G222" s="1">
        <f t="shared" si="44"/>
        <v>849000</v>
      </c>
      <c r="H222" s="1">
        <f>SUM($G$5:G222)</f>
        <v>64384500</v>
      </c>
      <c r="I222" s="1">
        <f t="shared" ref="I222:I255" si="48">I221+500+QUOTIENT(F222,15)*500</f>
        <v>849000</v>
      </c>
      <c r="J222" s="1">
        <f t="shared" ref="J222:J255" si="49">I222-I221</f>
        <v>7500</v>
      </c>
      <c r="L222" s="2">
        <v>217</v>
      </c>
      <c r="M222" s="1">
        <f t="shared" si="45"/>
        <v>13184500</v>
      </c>
      <c r="N222">
        <v>1.02</v>
      </c>
      <c r="O222" s="1">
        <f>SUM($M$5:M222)</f>
        <v>644570300</v>
      </c>
      <c r="P222">
        <f t="shared" si="46"/>
        <v>112068.25</v>
      </c>
      <c r="Q222">
        <f>SUM($P$5:P222)</f>
        <v>8881844.8100000005</v>
      </c>
      <c r="R222">
        <f t="shared" si="47"/>
        <v>1.2778917368448894</v>
      </c>
    </row>
    <row r="223" spans="6:18" x14ac:dyDescent="0.3">
      <c r="F223" s="2">
        <v>218</v>
      </c>
      <c r="G223" s="1">
        <f t="shared" si="44"/>
        <v>856500</v>
      </c>
      <c r="H223" s="1">
        <f>SUM($G$5:G223)</f>
        <v>65241000</v>
      </c>
      <c r="I223" s="1">
        <f t="shared" si="48"/>
        <v>856500</v>
      </c>
      <c r="J223" s="1">
        <f t="shared" si="49"/>
        <v>7500</v>
      </c>
      <c r="L223" s="2">
        <v>218</v>
      </c>
      <c r="M223" s="1">
        <f t="shared" si="45"/>
        <v>13448200</v>
      </c>
      <c r="N223">
        <v>1.02</v>
      </c>
      <c r="O223" s="1">
        <f>SUM($M$5:M223)</f>
        <v>658018500</v>
      </c>
      <c r="P223">
        <f t="shared" si="46"/>
        <v>114309.7</v>
      </c>
      <c r="Q223">
        <f>SUM($P$5:P223)</f>
        <v>8996154.5099999998</v>
      </c>
      <c r="R223">
        <f t="shared" si="47"/>
        <v>1.2870040227599884</v>
      </c>
    </row>
    <row r="224" spans="6:18" x14ac:dyDescent="0.3">
      <c r="F224" s="2">
        <v>219</v>
      </c>
      <c r="G224" s="1">
        <f t="shared" si="44"/>
        <v>864000</v>
      </c>
      <c r="H224" s="1">
        <f>SUM($G$5:G224)</f>
        <v>66105000</v>
      </c>
      <c r="I224" s="1">
        <f t="shared" si="48"/>
        <v>864000</v>
      </c>
      <c r="J224" s="1">
        <f t="shared" si="49"/>
        <v>7500</v>
      </c>
      <c r="L224" s="2">
        <v>219</v>
      </c>
      <c r="M224" s="1">
        <f t="shared" si="45"/>
        <v>13717200</v>
      </c>
      <c r="N224">
        <v>1.02</v>
      </c>
      <c r="O224" s="1">
        <f>SUM($M$5:M224)</f>
        <v>671735700</v>
      </c>
      <c r="P224">
        <f t="shared" si="46"/>
        <v>116596.2</v>
      </c>
      <c r="Q224">
        <f>SUM($P$5:P224)</f>
        <v>9112750.709999999</v>
      </c>
      <c r="R224">
        <f t="shared" si="47"/>
        <v>1.2960671125689598</v>
      </c>
    </row>
    <row r="225" spans="6:18" x14ac:dyDescent="0.3">
      <c r="F225" s="2">
        <v>220</v>
      </c>
      <c r="G225" s="1">
        <f t="shared" si="44"/>
        <v>871500</v>
      </c>
      <c r="H225" s="1">
        <f>SUM($G$5:G225)</f>
        <v>66976500</v>
      </c>
      <c r="I225" s="1">
        <f t="shared" si="48"/>
        <v>871500</v>
      </c>
      <c r="J225" s="1">
        <f t="shared" si="49"/>
        <v>7500</v>
      </c>
      <c r="L225" s="2">
        <v>220</v>
      </c>
      <c r="M225" s="1">
        <f t="shared" si="45"/>
        <v>13991600</v>
      </c>
      <c r="N225">
        <v>1.02</v>
      </c>
      <c r="O225" s="1">
        <f>SUM($M$5:M225)</f>
        <v>685727300</v>
      </c>
      <c r="P225">
        <f t="shared" si="46"/>
        <v>118928.6</v>
      </c>
      <c r="Q225">
        <f>SUM($P$5:P225)</f>
        <v>9231679.3099999987</v>
      </c>
      <c r="R225">
        <f t="shared" si="47"/>
        <v>1.3050790456661097</v>
      </c>
    </row>
    <row r="226" spans="6:18" x14ac:dyDescent="0.3">
      <c r="F226" s="2">
        <v>221</v>
      </c>
      <c r="G226" s="1">
        <f t="shared" si="44"/>
        <v>879000</v>
      </c>
      <c r="H226" s="1">
        <f>SUM($G$5:G226)</f>
        <v>67855500</v>
      </c>
      <c r="I226" s="1">
        <f t="shared" si="48"/>
        <v>879000</v>
      </c>
      <c r="J226" s="1">
        <f t="shared" si="49"/>
        <v>7500</v>
      </c>
      <c r="L226" s="2">
        <v>221</v>
      </c>
      <c r="M226" s="1">
        <f t="shared" si="45"/>
        <v>14271500</v>
      </c>
      <c r="N226">
        <v>1.02</v>
      </c>
      <c r="O226" s="1">
        <f>SUM($M$5:M226)</f>
        <v>699998800</v>
      </c>
      <c r="P226">
        <f t="shared" si="46"/>
        <v>121307.75</v>
      </c>
      <c r="Q226">
        <f>SUM($P$5:P226)</f>
        <v>9352987.0599999987</v>
      </c>
      <c r="R226">
        <f t="shared" si="47"/>
        <v>1.3140377381674886</v>
      </c>
    </row>
    <row r="227" spans="6:18" x14ac:dyDescent="0.3">
      <c r="F227" s="2">
        <v>222</v>
      </c>
      <c r="G227" s="1">
        <f t="shared" si="44"/>
        <v>886500</v>
      </c>
      <c r="H227" s="1">
        <f>SUM($G$5:G227)</f>
        <v>68742000</v>
      </c>
      <c r="I227" s="1">
        <f t="shared" si="48"/>
        <v>886500</v>
      </c>
      <c r="J227" s="1">
        <f t="shared" si="49"/>
        <v>7500</v>
      </c>
      <c r="L227" s="2">
        <v>222</v>
      </c>
      <c r="M227" s="1">
        <f t="shared" si="45"/>
        <v>14557000</v>
      </c>
      <c r="N227">
        <v>1.02</v>
      </c>
      <c r="O227" s="1">
        <f>SUM($M$5:M227)</f>
        <v>714555800</v>
      </c>
      <c r="P227">
        <f t="shared" si="46"/>
        <v>123734.5</v>
      </c>
      <c r="Q227">
        <f>SUM($P$5:P227)</f>
        <v>9476721.5599999987</v>
      </c>
      <c r="R227">
        <f t="shared" si="47"/>
        <v>1.3229409942111052</v>
      </c>
    </row>
    <row r="228" spans="6:18" x14ac:dyDescent="0.3">
      <c r="F228" s="2">
        <v>223</v>
      </c>
      <c r="G228" s="1">
        <f t="shared" si="44"/>
        <v>894000</v>
      </c>
      <c r="H228" s="1">
        <f>SUM($G$5:G228)</f>
        <v>69636000</v>
      </c>
      <c r="I228" s="1">
        <f t="shared" si="48"/>
        <v>894000</v>
      </c>
      <c r="J228" s="1">
        <f t="shared" si="49"/>
        <v>7500</v>
      </c>
      <c r="L228" s="2">
        <v>223</v>
      </c>
      <c r="M228" s="1">
        <f t="shared" si="45"/>
        <v>14848200</v>
      </c>
      <c r="N228">
        <v>1.02</v>
      </c>
      <c r="O228" s="1">
        <f>SUM($M$5:M228)</f>
        <v>729404000</v>
      </c>
      <c r="P228">
        <f t="shared" si="46"/>
        <v>126209.7</v>
      </c>
      <c r="Q228">
        <f>SUM($P$5:P228)</f>
        <v>9602931.2599999979</v>
      </c>
      <c r="R228">
        <f t="shared" si="47"/>
        <v>1.3317865171085523</v>
      </c>
    </row>
    <row r="229" spans="6:18" x14ac:dyDescent="0.3">
      <c r="F229" s="2">
        <v>224</v>
      </c>
      <c r="G229" s="1">
        <f t="shared" si="44"/>
        <v>901500</v>
      </c>
      <c r="H229" s="1">
        <f>SUM($G$5:G229)</f>
        <v>70537500</v>
      </c>
      <c r="I229" s="1">
        <f t="shared" si="48"/>
        <v>901500</v>
      </c>
      <c r="J229" s="1">
        <f t="shared" si="49"/>
        <v>7500</v>
      </c>
      <c r="L229" s="2">
        <v>224</v>
      </c>
      <c r="M229" s="1">
        <f t="shared" si="45"/>
        <v>15145200</v>
      </c>
      <c r="N229">
        <v>1.02</v>
      </c>
      <c r="O229" s="1">
        <f>SUM($M$5:M229)</f>
        <v>744549200</v>
      </c>
      <c r="P229">
        <f t="shared" si="46"/>
        <v>128734.2</v>
      </c>
      <c r="Q229">
        <f>SUM($P$5:P229)</f>
        <v>9731665.4599999972</v>
      </c>
      <c r="R229">
        <f t="shared" si="47"/>
        <v>1.340571920328411</v>
      </c>
    </row>
    <row r="230" spans="6:18" x14ac:dyDescent="0.3">
      <c r="F230" s="2">
        <v>225</v>
      </c>
      <c r="G230" s="1">
        <f t="shared" si="44"/>
        <v>909500</v>
      </c>
      <c r="H230" s="1">
        <f>SUM($G$5:G230)</f>
        <v>71447000</v>
      </c>
      <c r="I230" s="1">
        <f t="shared" si="48"/>
        <v>909500</v>
      </c>
      <c r="J230" s="1">
        <f t="shared" si="49"/>
        <v>8000</v>
      </c>
      <c r="L230" s="2">
        <v>225</v>
      </c>
      <c r="M230" s="1">
        <f t="shared" si="45"/>
        <v>15448200</v>
      </c>
      <c r="N230">
        <v>1.02</v>
      </c>
      <c r="O230" s="1">
        <f>SUM($M$5:M230)</f>
        <v>759997400</v>
      </c>
      <c r="P230">
        <f t="shared" si="46"/>
        <v>131309.70000000001</v>
      </c>
      <c r="Q230">
        <f>SUM($P$5:P230)</f>
        <v>9862975.1599999964</v>
      </c>
      <c r="R230">
        <f t="shared" si="47"/>
        <v>1.3493034726658113</v>
      </c>
    </row>
    <row r="231" spans="6:18" x14ac:dyDescent="0.3">
      <c r="F231" s="2">
        <v>226</v>
      </c>
      <c r="G231" s="1">
        <f t="shared" si="44"/>
        <v>917500</v>
      </c>
      <c r="H231" s="1">
        <f>SUM($G$5:G231)</f>
        <v>72364500</v>
      </c>
      <c r="I231" s="1">
        <f t="shared" si="48"/>
        <v>917500</v>
      </c>
      <c r="J231" s="1">
        <f t="shared" si="49"/>
        <v>8000</v>
      </c>
      <c r="L231" s="2">
        <v>226</v>
      </c>
      <c r="M231" s="1">
        <f t="shared" si="45"/>
        <v>15757200</v>
      </c>
      <c r="N231">
        <v>1.02</v>
      </c>
      <c r="O231" s="1">
        <f>SUM($M$5:M231)</f>
        <v>775754600</v>
      </c>
      <c r="P231">
        <f t="shared" si="46"/>
        <v>133936.20000000001</v>
      </c>
      <c r="Q231">
        <f>SUM($P$5:P231)</f>
        <v>9996911.3599999957</v>
      </c>
      <c r="R231">
        <f t="shared" si="47"/>
        <v>1.3579695561151479</v>
      </c>
    </row>
    <row r="232" spans="6:18" x14ac:dyDescent="0.3">
      <c r="F232" s="2">
        <v>227</v>
      </c>
      <c r="G232" s="1">
        <f t="shared" si="44"/>
        <v>925500</v>
      </c>
      <c r="H232" s="1">
        <f>SUM($G$5:G232)</f>
        <v>73290000</v>
      </c>
      <c r="I232" s="1">
        <f t="shared" si="48"/>
        <v>925500</v>
      </c>
      <c r="J232" s="1">
        <f t="shared" si="49"/>
        <v>8000</v>
      </c>
      <c r="L232" s="2">
        <v>227</v>
      </c>
      <c r="M232" s="1">
        <f t="shared" si="45"/>
        <v>16072400</v>
      </c>
      <c r="N232">
        <v>1.02</v>
      </c>
      <c r="O232" s="1">
        <f>SUM($M$5:M232)</f>
        <v>791827000</v>
      </c>
      <c r="P232">
        <f t="shared" si="46"/>
        <v>136615.4</v>
      </c>
      <c r="Q232">
        <f>SUM($P$5:P232)</f>
        <v>10133526.759999996</v>
      </c>
      <c r="R232">
        <f t="shared" si="47"/>
        <v>1.3665760861562788</v>
      </c>
    </row>
    <row r="233" spans="6:18" x14ac:dyDescent="0.3">
      <c r="F233" s="2">
        <v>228</v>
      </c>
      <c r="G233" s="1">
        <f t="shared" si="44"/>
        <v>933500</v>
      </c>
      <c r="H233" s="1">
        <f>SUM($G$5:G233)</f>
        <v>74223500</v>
      </c>
      <c r="I233" s="1">
        <f t="shared" si="48"/>
        <v>933500</v>
      </c>
      <c r="J233" s="1">
        <f t="shared" si="49"/>
        <v>8000</v>
      </c>
      <c r="L233" s="2">
        <v>228</v>
      </c>
      <c r="M233" s="1">
        <f t="shared" si="45"/>
        <v>16393900</v>
      </c>
      <c r="N233">
        <v>1.02</v>
      </c>
      <c r="O233" s="1">
        <f>SUM($M$5:M233)</f>
        <v>808220900</v>
      </c>
      <c r="P233">
        <f t="shared" si="46"/>
        <v>139348.15</v>
      </c>
      <c r="Q233">
        <f>SUM($P$5:P233)</f>
        <v>10272874.909999996</v>
      </c>
      <c r="R233">
        <f t="shared" si="47"/>
        <v>1.3751199685981825</v>
      </c>
    </row>
    <row r="234" spans="6:18" x14ac:dyDescent="0.3">
      <c r="F234" s="2">
        <v>229</v>
      </c>
      <c r="G234" s="1">
        <f t="shared" si="44"/>
        <v>941500</v>
      </c>
      <c r="H234" s="1">
        <f>SUM($G$5:G234)</f>
        <v>75165000</v>
      </c>
      <c r="I234" s="1">
        <f t="shared" si="48"/>
        <v>941500</v>
      </c>
      <c r="J234" s="1">
        <f t="shared" si="49"/>
        <v>8000</v>
      </c>
      <c r="L234" s="2">
        <v>229</v>
      </c>
      <c r="M234" s="1">
        <f t="shared" si="45"/>
        <v>16721800</v>
      </c>
      <c r="N234">
        <v>1.02</v>
      </c>
      <c r="O234" s="1">
        <f>SUM($M$5:M234)</f>
        <v>824942700</v>
      </c>
      <c r="P234">
        <f t="shared" si="46"/>
        <v>142135.29999999999</v>
      </c>
      <c r="Q234">
        <f>SUM($P$5:P234)</f>
        <v>10415010.209999997</v>
      </c>
      <c r="R234">
        <f t="shared" si="47"/>
        <v>1.3835980798485241</v>
      </c>
    </row>
    <row r="235" spans="6:18" x14ac:dyDescent="0.3">
      <c r="F235" s="2">
        <v>230</v>
      </c>
      <c r="G235" s="1">
        <f t="shared" si="44"/>
        <v>949500</v>
      </c>
      <c r="H235" s="1">
        <f>SUM($G$5:G235)</f>
        <v>76114500</v>
      </c>
      <c r="I235" s="1">
        <f t="shared" si="48"/>
        <v>949500</v>
      </c>
      <c r="J235" s="1">
        <f t="shared" si="49"/>
        <v>8000</v>
      </c>
      <c r="L235" s="2">
        <v>230</v>
      </c>
      <c r="M235" s="1">
        <f t="shared" si="45"/>
        <v>17056300</v>
      </c>
      <c r="N235">
        <v>1.02</v>
      </c>
      <c r="O235" s="1">
        <f>SUM($M$5:M235)</f>
        <v>841999000</v>
      </c>
      <c r="P235">
        <f t="shared" si="46"/>
        <v>144978.54999999999</v>
      </c>
      <c r="Q235">
        <f>SUM($P$5:P235)</f>
        <v>10559988.759999998</v>
      </c>
      <c r="R235">
        <f t="shared" si="47"/>
        <v>1.3920154380722474</v>
      </c>
    </row>
    <row r="236" spans="6:18" x14ac:dyDescent="0.3">
      <c r="F236" s="2">
        <v>231</v>
      </c>
      <c r="G236" s="1">
        <f t="shared" si="44"/>
        <v>957500</v>
      </c>
      <c r="H236" s="1">
        <f>SUM($G$5:G236)</f>
        <v>77072000</v>
      </c>
      <c r="I236" s="1">
        <f t="shared" si="48"/>
        <v>957500</v>
      </c>
      <c r="J236" s="1">
        <f t="shared" si="49"/>
        <v>8000</v>
      </c>
      <c r="L236" s="2">
        <v>231</v>
      </c>
      <c r="M236" s="1">
        <f t="shared" si="45"/>
        <v>17397500</v>
      </c>
      <c r="N236">
        <v>1.02</v>
      </c>
      <c r="O236" s="1">
        <f>SUM($M$5:M236)</f>
        <v>859396500</v>
      </c>
      <c r="P236">
        <f t="shared" si="46"/>
        <v>147878.75</v>
      </c>
      <c r="Q236">
        <f>SUM($P$5:P236)</f>
        <v>10707867.509999998</v>
      </c>
      <c r="R236">
        <f t="shared" si="47"/>
        <v>1.4003684413012578</v>
      </c>
    </row>
    <row r="237" spans="6:18" x14ac:dyDescent="0.3">
      <c r="F237" s="2">
        <v>232</v>
      </c>
      <c r="G237" s="1">
        <f t="shared" si="44"/>
        <v>965500</v>
      </c>
      <c r="H237" s="1">
        <f>SUM($G$5:G237)</f>
        <v>78037500</v>
      </c>
      <c r="I237" s="1">
        <f t="shared" si="48"/>
        <v>965500</v>
      </c>
      <c r="J237" s="1">
        <f t="shared" si="49"/>
        <v>8000</v>
      </c>
      <c r="L237" s="2">
        <v>232</v>
      </c>
      <c r="M237" s="1">
        <f t="shared" si="45"/>
        <v>17745500</v>
      </c>
      <c r="N237">
        <v>1.02</v>
      </c>
      <c r="O237" s="1">
        <f>SUM($M$5:M237)</f>
        <v>877142000</v>
      </c>
      <c r="P237">
        <f t="shared" si="46"/>
        <v>150836.75</v>
      </c>
      <c r="Q237">
        <f>SUM($P$5:P237)</f>
        <v>10858704.259999998</v>
      </c>
      <c r="R237">
        <f t="shared" si="47"/>
        <v>1.4086534957509951</v>
      </c>
    </row>
    <row r="238" spans="6:18" x14ac:dyDescent="0.3">
      <c r="F238" s="2">
        <v>233</v>
      </c>
      <c r="G238" s="1">
        <f t="shared" si="44"/>
        <v>973500</v>
      </c>
      <c r="H238" s="1">
        <f>SUM($G$5:G238)</f>
        <v>79011000</v>
      </c>
      <c r="I238" s="1">
        <f t="shared" si="48"/>
        <v>973500</v>
      </c>
      <c r="J238" s="1">
        <f t="shared" si="49"/>
        <v>8000</v>
      </c>
      <c r="L238" s="2">
        <v>233</v>
      </c>
      <c r="M238" s="1">
        <f t="shared" si="45"/>
        <v>18100500</v>
      </c>
      <c r="N238">
        <v>1.02</v>
      </c>
      <c r="O238" s="1">
        <f>SUM($M$5:M238)</f>
        <v>895242500</v>
      </c>
      <c r="P238">
        <f t="shared" si="46"/>
        <v>153854.25</v>
      </c>
      <c r="Q238">
        <f>SUM($P$5:P238)</f>
        <v>11012558.509999998</v>
      </c>
      <c r="R238">
        <f t="shared" si="47"/>
        <v>1.416874852801268</v>
      </c>
    </row>
    <row r="239" spans="6:18" x14ac:dyDescent="0.3">
      <c r="F239" s="2">
        <v>234</v>
      </c>
      <c r="G239" s="1">
        <f t="shared" si="44"/>
        <v>981500</v>
      </c>
      <c r="H239" s="1">
        <f>SUM($G$5:G239)</f>
        <v>79992500</v>
      </c>
      <c r="I239" s="1">
        <f t="shared" si="48"/>
        <v>981500</v>
      </c>
      <c r="J239" s="1">
        <f t="shared" si="49"/>
        <v>8000</v>
      </c>
      <c r="L239" s="2">
        <v>234</v>
      </c>
      <c r="M239" s="1">
        <f t="shared" si="45"/>
        <v>18462600</v>
      </c>
      <c r="N239">
        <v>1.02</v>
      </c>
      <c r="O239" s="1">
        <f>SUM($M$5:M239)</f>
        <v>913705100</v>
      </c>
      <c r="P239">
        <f t="shared" si="46"/>
        <v>156932.1</v>
      </c>
      <c r="Q239">
        <f>SUM($P$5:P239)</f>
        <v>11169490.609999998</v>
      </c>
      <c r="R239">
        <f t="shared" si="47"/>
        <v>1.4250285240936227</v>
      </c>
    </row>
    <row r="240" spans="6:18" x14ac:dyDescent="0.3">
      <c r="F240" s="2">
        <v>235</v>
      </c>
      <c r="G240" s="1">
        <f t="shared" si="44"/>
        <v>989500</v>
      </c>
      <c r="H240" s="1">
        <f>SUM($G$5:G240)</f>
        <v>80982000</v>
      </c>
      <c r="I240" s="1">
        <f t="shared" si="48"/>
        <v>989500</v>
      </c>
      <c r="J240" s="1">
        <f t="shared" si="49"/>
        <v>8000</v>
      </c>
      <c r="L240" s="2">
        <v>235</v>
      </c>
      <c r="M240" s="1">
        <f t="shared" si="45"/>
        <v>18831900</v>
      </c>
      <c r="N240">
        <v>1.02</v>
      </c>
      <c r="O240" s="1">
        <f>SUM($M$5:M240)</f>
        <v>932537000</v>
      </c>
      <c r="P240">
        <f t="shared" si="46"/>
        <v>160071.15</v>
      </c>
      <c r="Q240">
        <f>SUM($P$5:P240)</f>
        <v>11329561.759999998</v>
      </c>
      <c r="R240">
        <f t="shared" si="47"/>
        <v>1.4331105651021305</v>
      </c>
    </row>
    <row r="241" spans="6:18" x14ac:dyDescent="0.3">
      <c r="F241" s="2">
        <v>236</v>
      </c>
      <c r="G241" s="1">
        <f t="shared" si="44"/>
        <v>997500</v>
      </c>
      <c r="H241" s="1">
        <f>SUM($G$5:G241)</f>
        <v>81979500</v>
      </c>
      <c r="I241" s="1">
        <f t="shared" si="48"/>
        <v>997500</v>
      </c>
      <c r="J241" s="1">
        <f t="shared" si="49"/>
        <v>8000</v>
      </c>
      <c r="L241" s="2">
        <v>236</v>
      </c>
      <c r="M241" s="1">
        <f t="shared" si="45"/>
        <v>19208600</v>
      </c>
      <c r="N241">
        <v>1.02</v>
      </c>
      <c r="O241" s="1">
        <f>SUM($M$5:M241)</f>
        <v>951745600</v>
      </c>
      <c r="P241">
        <f t="shared" si="46"/>
        <v>163273.1</v>
      </c>
      <c r="Q241">
        <f>SUM($P$5:P241)</f>
        <v>11492834.859999998</v>
      </c>
      <c r="R241">
        <f t="shared" si="47"/>
        <v>1.441124585916902</v>
      </c>
    </row>
    <row r="242" spans="6:18" x14ac:dyDescent="0.3">
      <c r="F242" s="2">
        <v>237</v>
      </c>
      <c r="G242" s="1">
        <f t="shared" si="44"/>
        <v>1005500</v>
      </c>
      <c r="H242" s="1">
        <f>SUM($G$5:G242)</f>
        <v>82985000</v>
      </c>
      <c r="I242" s="1">
        <f t="shared" si="48"/>
        <v>1005500</v>
      </c>
      <c r="J242" s="1">
        <f t="shared" si="49"/>
        <v>8000</v>
      </c>
      <c r="L242" s="2">
        <v>237</v>
      </c>
      <c r="M242" s="1">
        <f t="shared" si="45"/>
        <v>19592800</v>
      </c>
      <c r="N242">
        <v>1.02</v>
      </c>
      <c r="O242" s="1">
        <f>SUM($M$5:M242)</f>
        <v>971338400</v>
      </c>
      <c r="P242">
        <f t="shared" si="46"/>
        <v>166538.79999999999</v>
      </c>
      <c r="Q242">
        <f>SUM($P$5:P242)</f>
        <v>11659373.659999998</v>
      </c>
      <c r="R242">
        <f t="shared" si="47"/>
        <v>1.4490663272264297</v>
      </c>
    </row>
    <row r="243" spans="6:18" x14ac:dyDescent="0.3">
      <c r="F243" s="2">
        <v>238</v>
      </c>
      <c r="G243" s="1">
        <f t="shared" si="44"/>
        <v>1013500</v>
      </c>
      <c r="H243" s="8">
        <f>SUM($G$5:G243)</f>
        <v>83998500</v>
      </c>
      <c r="I243" s="1">
        <f t="shared" si="48"/>
        <v>1013500</v>
      </c>
      <c r="J243" s="1">
        <f t="shared" si="49"/>
        <v>8000</v>
      </c>
      <c r="L243" s="2">
        <v>238</v>
      </c>
      <c r="M243" s="1">
        <f t="shared" si="45"/>
        <v>19984700</v>
      </c>
      <c r="N243">
        <v>1.02</v>
      </c>
      <c r="O243" s="1">
        <f>SUM($M$5:M243)</f>
        <v>991323100</v>
      </c>
      <c r="P243">
        <f t="shared" si="46"/>
        <v>169869.95</v>
      </c>
      <c r="Q243">
        <f>SUM($P$5:P243)</f>
        <v>11829243.609999998</v>
      </c>
      <c r="R243">
        <f t="shared" si="47"/>
        <v>1.4569388970076054</v>
      </c>
    </row>
    <row r="244" spans="6:18" x14ac:dyDescent="0.3">
      <c r="F244" s="2">
        <v>239</v>
      </c>
      <c r="G244" s="1">
        <f t="shared" si="44"/>
        <v>1021500</v>
      </c>
      <c r="H244" s="1">
        <f>SUM($G$5:G244)</f>
        <v>85020000</v>
      </c>
      <c r="I244" s="1">
        <f t="shared" si="48"/>
        <v>1021500</v>
      </c>
      <c r="J244" s="1">
        <f t="shared" si="49"/>
        <v>8000</v>
      </c>
      <c r="L244" s="2">
        <v>239</v>
      </c>
      <c r="M244" s="1">
        <f t="shared" si="45"/>
        <v>20384400</v>
      </c>
      <c r="N244">
        <v>1.02</v>
      </c>
      <c r="O244" s="1">
        <f>SUM($M$5:M244)</f>
        <v>1011707500</v>
      </c>
      <c r="P244">
        <f t="shared" si="46"/>
        <v>173267.4</v>
      </c>
      <c r="Q244">
        <f>SUM($P$5:P244)</f>
        <v>12002511.009999998</v>
      </c>
      <c r="R244">
        <f t="shared" si="47"/>
        <v>1.4647377779381145</v>
      </c>
    </row>
    <row r="245" spans="6:18" x14ac:dyDescent="0.3">
      <c r="F245" s="2">
        <v>240</v>
      </c>
      <c r="G245" s="1">
        <f t="shared" si="44"/>
        <v>1030000</v>
      </c>
      <c r="H245" s="1">
        <f>SUM($G$5:G245)</f>
        <v>86050000</v>
      </c>
      <c r="I245" s="1">
        <f t="shared" si="48"/>
        <v>1030000</v>
      </c>
      <c r="J245" s="1">
        <f t="shared" si="49"/>
        <v>8500</v>
      </c>
      <c r="L245" s="2">
        <v>240</v>
      </c>
      <c r="M245" s="1">
        <f t="shared" si="45"/>
        <v>20792100</v>
      </c>
      <c r="N245">
        <v>1.02</v>
      </c>
      <c r="O245" s="1">
        <f>SUM($M$5:M245)</f>
        <v>1032499600</v>
      </c>
      <c r="P245">
        <f t="shared" si="46"/>
        <v>176732.85</v>
      </c>
      <c r="Q245">
        <f>SUM($P$5:P245)</f>
        <v>12179243.859999998</v>
      </c>
      <c r="R245">
        <f t="shared" si="47"/>
        <v>1.4724656353387477</v>
      </c>
    </row>
    <row r="246" spans="6:18" x14ac:dyDescent="0.3">
      <c r="F246" s="2">
        <v>241</v>
      </c>
      <c r="G246" s="1">
        <f t="shared" si="44"/>
        <v>1038500</v>
      </c>
      <c r="H246" s="1">
        <f>SUM($G$5:G246)</f>
        <v>87088500</v>
      </c>
      <c r="I246" s="1">
        <f t="shared" si="48"/>
        <v>1038500</v>
      </c>
      <c r="J246" s="1">
        <f t="shared" si="49"/>
        <v>8500</v>
      </c>
      <c r="L246" s="2">
        <v>241</v>
      </c>
      <c r="M246" s="1">
        <f t="shared" si="45"/>
        <v>21208000</v>
      </c>
      <c r="N246">
        <v>1.02</v>
      </c>
      <c r="O246" s="1">
        <f>SUM($M$5:M246)</f>
        <v>1053707600</v>
      </c>
      <c r="P246">
        <f t="shared" si="46"/>
        <v>180268</v>
      </c>
      <c r="Q246">
        <f>SUM($P$5:P246)</f>
        <v>12359511.859999998</v>
      </c>
      <c r="R246">
        <f t="shared" si="47"/>
        <v>1.4801247275460994</v>
      </c>
    </row>
    <row r="247" spans="6:18" x14ac:dyDescent="0.3">
      <c r="F247" s="2">
        <v>242</v>
      </c>
      <c r="G247" s="1">
        <f t="shared" si="44"/>
        <v>1047000</v>
      </c>
      <c r="H247" s="1">
        <f>SUM($G$5:G247)</f>
        <v>88135500</v>
      </c>
      <c r="I247" s="1">
        <f t="shared" si="48"/>
        <v>1047000</v>
      </c>
      <c r="J247" s="1">
        <f t="shared" si="49"/>
        <v>8500</v>
      </c>
      <c r="L247" s="2">
        <v>242</v>
      </c>
      <c r="M247" s="1">
        <f t="shared" si="45"/>
        <v>21632200</v>
      </c>
      <c r="N247">
        <v>1.02</v>
      </c>
      <c r="O247" s="1">
        <f>SUM($M$5:M247)</f>
        <v>1075339800</v>
      </c>
      <c r="P247">
        <f t="shared" si="46"/>
        <v>183873.7</v>
      </c>
      <c r="Q247">
        <f>SUM($P$5:P247)</f>
        <v>12543385.559999997</v>
      </c>
      <c r="R247">
        <f t="shared" si="47"/>
        <v>1.4877100494161368</v>
      </c>
    </row>
    <row r="248" spans="6:18" x14ac:dyDescent="0.3">
      <c r="F248" s="2">
        <v>243</v>
      </c>
      <c r="G248" s="1">
        <f t="shared" si="44"/>
        <v>1055500</v>
      </c>
      <c r="H248" s="1">
        <f>SUM($G$5:G248)</f>
        <v>89191000</v>
      </c>
      <c r="I248" s="1">
        <f t="shared" si="48"/>
        <v>1055500</v>
      </c>
      <c r="J248" s="1">
        <f t="shared" si="49"/>
        <v>8500</v>
      </c>
      <c r="L248" s="2">
        <v>243</v>
      </c>
      <c r="M248" s="1">
        <f t="shared" si="45"/>
        <v>22064900</v>
      </c>
      <c r="N248">
        <v>1.02</v>
      </c>
      <c r="O248" s="1">
        <f>SUM($M$5:M248)</f>
        <v>1097404700</v>
      </c>
      <c r="P248">
        <f t="shared" si="46"/>
        <v>187551.65</v>
      </c>
      <c r="Q248">
        <f>SUM($P$5:P248)</f>
        <v>12730937.209999997</v>
      </c>
      <c r="R248">
        <f t="shared" si="47"/>
        <v>1.4952235112511396</v>
      </c>
    </row>
    <row r="249" spans="6:18" x14ac:dyDescent="0.3">
      <c r="F249" s="2">
        <v>244</v>
      </c>
      <c r="G249" s="1">
        <f t="shared" si="44"/>
        <v>1064000</v>
      </c>
      <c r="H249" s="1">
        <f>SUM($G$5:G249)</f>
        <v>90255000</v>
      </c>
      <c r="I249" s="1">
        <f t="shared" si="48"/>
        <v>1064000</v>
      </c>
      <c r="J249" s="1">
        <f t="shared" si="49"/>
        <v>8500</v>
      </c>
      <c r="L249" s="2">
        <v>244</v>
      </c>
      <c r="M249" s="1">
        <f t="shared" si="45"/>
        <v>22506200</v>
      </c>
      <c r="N249">
        <v>1.02</v>
      </c>
      <c r="O249" s="1">
        <f>SUM($M$5:M249)</f>
        <v>1119910900</v>
      </c>
      <c r="P249">
        <f t="shared" si="46"/>
        <v>191302.7</v>
      </c>
      <c r="Q249">
        <f>SUM($P$5:P249)</f>
        <v>12922239.909999996</v>
      </c>
      <c r="R249">
        <f t="shared" si="47"/>
        <v>1.5026599915184036</v>
      </c>
    </row>
    <row r="250" spans="6:18" x14ac:dyDescent="0.3">
      <c r="F250" s="2">
        <v>245</v>
      </c>
      <c r="G250" s="1">
        <f t="shared" si="44"/>
        <v>1072500</v>
      </c>
      <c r="H250" s="1">
        <f>SUM($G$5:G250)</f>
        <v>91327500</v>
      </c>
      <c r="I250" s="1">
        <f t="shared" si="48"/>
        <v>1072500</v>
      </c>
      <c r="J250" s="1">
        <f t="shared" si="49"/>
        <v>8500</v>
      </c>
      <c r="L250" s="2">
        <v>245</v>
      </c>
      <c r="M250" s="1">
        <f t="shared" si="45"/>
        <v>22956400</v>
      </c>
      <c r="N250">
        <v>1.02</v>
      </c>
      <c r="O250" s="1">
        <f>SUM($M$5:M250)</f>
        <v>1142867300</v>
      </c>
      <c r="P250">
        <f t="shared" si="46"/>
        <v>195129.4</v>
      </c>
      <c r="Q250">
        <f>SUM($P$5:P250)</f>
        <v>13117369.309999997</v>
      </c>
      <c r="R250">
        <f t="shared" si="47"/>
        <v>1.5100276837376905</v>
      </c>
    </row>
    <row r="251" spans="6:18" x14ac:dyDescent="0.3">
      <c r="F251" s="2">
        <v>246</v>
      </c>
      <c r="G251" s="1">
        <f t="shared" si="44"/>
        <v>1081000</v>
      </c>
      <c r="H251" s="1">
        <f>SUM($G$5:G251)</f>
        <v>92408500</v>
      </c>
      <c r="I251" s="1">
        <f t="shared" si="48"/>
        <v>1081000</v>
      </c>
      <c r="J251" s="1">
        <f t="shared" si="49"/>
        <v>8500</v>
      </c>
      <c r="L251" s="2">
        <v>246</v>
      </c>
      <c r="M251" s="1">
        <f t="shared" si="45"/>
        <v>23415600</v>
      </c>
      <c r="N251">
        <v>1.02</v>
      </c>
      <c r="O251" s="1">
        <f>SUM($M$5:M251)</f>
        <v>1166282900</v>
      </c>
      <c r="P251">
        <f t="shared" si="46"/>
        <v>199032.6</v>
      </c>
      <c r="Q251">
        <f>SUM($P$5:P251)</f>
        <v>13316401.909999996</v>
      </c>
      <c r="R251">
        <f t="shared" si="47"/>
        <v>1.517321006188852</v>
      </c>
    </row>
    <row r="252" spans="6:18" x14ac:dyDescent="0.3">
      <c r="F252" s="2">
        <v>247</v>
      </c>
      <c r="G252" s="1">
        <f t="shared" si="44"/>
        <v>1089500</v>
      </c>
      <c r="H252" s="1">
        <f>SUM($G$5:G252)</f>
        <v>93498000</v>
      </c>
      <c r="I252" s="1">
        <f t="shared" si="48"/>
        <v>1089500</v>
      </c>
      <c r="J252" s="1">
        <f t="shared" si="49"/>
        <v>8500</v>
      </c>
      <c r="L252" s="2">
        <v>247</v>
      </c>
      <c r="M252" s="1">
        <f t="shared" si="45"/>
        <v>23884000</v>
      </c>
      <c r="N252">
        <v>1.02</v>
      </c>
      <c r="O252" s="1">
        <f>SUM($M$5:M252)</f>
        <v>1190166900</v>
      </c>
      <c r="P252">
        <f t="shared" si="46"/>
        <v>203014</v>
      </c>
      <c r="Q252">
        <f>SUM($P$5:P252)</f>
        <v>13519415.909999996</v>
      </c>
      <c r="R252">
        <f t="shared" si="47"/>
        <v>1.5245409486142496</v>
      </c>
    </row>
    <row r="253" spans="6:18" x14ac:dyDescent="0.3">
      <c r="F253" s="2">
        <v>248</v>
      </c>
      <c r="G253" s="1">
        <f t="shared" si="44"/>
        <v>1098000</v>
      </c>
      <c r="H253" s="1">
        <f>SUM($G$5:G253)</f>
        <v>94596000</v>
      </c>
      <c r="I253" s="1">
        <f t="shared" si="48"/>
        <v>1098000</v>
      </c>
      <c r="J253" s="1">
        <f t="shared" si="49"/>
        <v>8500</v>
      </c>
      <c r="L253" s="2">
        <v>248</v>
      </c>
      <c r="M253" s="1">
        <f t="shared" si="45"/>
        <v>24361700</v>
      </c>
      <c r="N253">
        <v>1.02</v>
      </c>
      <c r="O253" s="1">
        <f>SUM($M$5:M253)</f>
        <v>1214528600</v>
      </c>
      <c r="P253">
        <f t="shared" si="46"/>
        <v>207074.45</v>
      </c>
      <c r="Q253">
        <f>SUM($P$5:P253)</f>
        <v>13726490.359999996</v>
      </c>
      <c r="R253">
        <f t="shared" si="47"/>
        <v>1.531681926042612</v>
      </c>
    </row>
    <row r="254" spans="6:18" x14ac:dyDescent="0.3">
      <c r="F254" s="2">
        <v>249</v>
      </c>
      <c r="G254" s="1">
        <f t="shared" si="44"/>
        <v>1106500</v>
      </c>
      <c r="H254" s="1">
        <f>SUM($G$5:G254)</f>
        <v>95702500</v>
      </c>
      <c r="I254" s="1">
        <f t="shared" si="48"/>
        <v>1106500</v>
      </c>
      <c r="J254" s="1">
        <f t="shared" si="49"/>
        <v>8500</v>
      </c>
      <c r="L254" s="2">
        <v>249</v>
      </c>
      <c r="M254" s="1">
        <f t="shared" si="45"/>
        <v>24849000</v>
      </c>
      <c r="N254">
        <v>1.02</v>
      </c>
      <c r="O254" s="1">
        <f>SUM($M$5:M254)</f>
        <v>1239377600</v>
      </c>
      <c r="P254">
        <f t="shared" si="46"/>
        <v>211216.5</v>
      </c>
      <c r="Q254">
        <f>SUM($P$5:P254)</f>
        <v>13937706.859999996</v>
      </c>
      <c r="R254">
        <f t="shared" si="47"/>
        <v>1.5387509440541367</v>
      </c>
    </row>
    <row r="255" spans="6:18" x14ac:dyDescent="0.3">
      <c r="F255" s="2">
        <v>250</v>
      </c>
      <c r="G255" s="1">
        <f t="shared" si="44"/>
        <v>1115000</v>
      </c>
      <c r="H255" s="1">
        <f>SUM($G$5:G255)</f>
        <v>96817500</v>
      </c>
      <c r="I255" s="1">
        <f t="shared" si="48"/>
        <v>1115000</v>
      </c>
      <c r="J255" s="1">
        <f t="shared" si="49"/>
        <v>8500</v>
      </c>
      <c r="L255" s="2">
        <v>250</v>
      </c>
      <c r="M255" s="1">
        <f t="shared" si="45"/>
        <v>25346000</v>
      </c>
      <c r="N255">
        <v>1.02</v>
      </c>
      <c r="O255" s="1">
        <f>SUM($M$5:M255)</f>
        <v>1264723600</v>
      </c>
      <c r="P255">
        <f t="shared" si="46"/>
        <v>215441</v>
      </c>
      <c r="Q255">
        <f>SUM($P$5:P255)</f>
        <v>14153147.859999996</v>
      </c>
      <c r="R255">
        <f t="shared" si="47"/>
        <v>1.5457420805591549</v>
      </c>
    </row>
  </sheetData>
  <mergeCells count="4">
    <mergeCell ref="A4:D4"/>
    <mergeCell ref="A10:D10"/>
    <mergeCell ref="A17:D17"/>
    <mergeCell ref="A1:B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8257D-541B-42BC-9621-10FB1B767C19}">
  <dimension ref="B1:AC155"/>
  <sheetViews>
    <sheetView topLeftCell="A86" workbookViewId="0">
      <selection activeCell="F150" sqref="F150"/>
    </sheetView>
  </sheetViews>
  <sheetFormatPr defaultRowHeight="16.5" x14ac:dyDescent="0.3"/>
  <cols>
    <col min="3" max="3" width="17.25" bestFit="1" customWidth="1"/>
    <col min="4" max="8" width="9.25" bestFit="1" customWidth="1"/>
    <col min="9" max="10" width="9.5" bestFit="1" customWidth="1"/>
    <col min="11" max="11" width="10.5" bestFit="1" customWidth="1"/>
    <col min="12" max="12" width="11.625" bestFit="1" customWidth="1"/>
    <col min="13" max="13" width="12.75" bestFit="1" customWidth="1"/>
    <col min="14" max="14" width="13.75" bestFit="1" customWidth="1"/>
    <col min="15" max="18" width="9.25" bestFit="1" customWidth="1"/>
    <col min="24" max="24" width="11.625" bestFit="1" customWidth="1"/>
  </cols>
  <sheetData>
    <row r="1" spans="2:29" x14ac:dyDescent="0.3">
      <c r="E1">
        <f>E4/D4</f>
        <v>9</v>
      </c>
      <c r="F1">
        <f t="shared" ref="F1:R1" si="0">F4/E4</f>
        <v>9</v>
      </c>
      <c r="G1">
        <f t="shared" si="0"/>
        <v>9</v>
      </c>
      <c r="H1">
        <f t="shared" si="0"/>
        <v>9</v>
      </c>
      <c r="I1">
        <f t="shared" si="0"/>
        <v>9</v>
      </c>
      <c r="J1">
        <f t="shared" si="0"/>
        <v>9</v>
      </c>
      <c r="K1">
        <f t="shared" si="0"/>
        <v>9</v>
      </c>
      <c r="L1">
        <f t="shared" si="0"/>
        <v>9</v>
      </c>
      <c r="M1">
        <f t="shared" si="0"/>
        <v>1.9745987156605957</v>
      </c>
      <c r="N1">
        <f t="shared" si="0"/>
        <v>1.1176470588235294</v>
      </c>
      <c r="O1">
        <f t="shared" si="0"/>
        <v>1.1052631578947369</v>
      </c>
      <c r="P1">
        <f t="shared" si="0"/>
        <v>1.0952380952380953</v>
      </c>
      <c r="Q1">
        <f t="shared" si="0"/>
        <v>1.0869565217391304</v>
      </c>
      <c r="R1">
        <f t="shared" si="0"/>
        <v>1.08</v>
      </c>
    </row>
    <row r="2" spans="2:29" x14ac:dyDescent="0.3">
      <c r="L2" t="s">
        <v>101</v>
      </c>
      <c r="M2" t="s">
        <v>104</v>
      </c>
      <c r="N2" t="s">
        <v>105</v>
      </c>
    </row>
    <row r="3" spans="2:29" x14ac:dyDescent="0.3">
      <c r="C3">
        <v>5</v>
      </c>
      <c r="D3" t="s">
        <v>40</v>
      </c>
      <c r="I3" s="10"/>
      <c r="L3" s="13">
        <f>L85</f>
        <v>845588677212021.75</v>
      </c>
      <c r="M3" s="10">
        <f>O117</f>
        <v>5838170646000001</v>
      </c>
      <c r="N3" s="13">
        <f>Q135</f>
        <v>9131060900000002</v>
      </c>
      <c r="O3" s="10"/>
      <c r="P3" s="10"/>
    </row>
    <row r="4" spans="2:29" x14ac:dyDescent="0.3">
      <c r="D4" s="11">
        <v>2000</v>
      </c>
      <c r="E4" s="11">
        <f>D4*9</f>
        <v>18000</v>
      </c>
      <c r="F4" s="11">
        <f t="shared" ref="F4:L4" si="1">E4*9</f>
        <v>162000</v>
      </c>
      <c r="G4" s="11">
        <f t="shared" si="1"/>
        <v>1458000</v>
      </c>
      <c r="H4" s="11">
        <f t="shared" si="1"/>
        <v>13122000</v>
      </c>
      <c r="I4" s="11">
        <f t="shared" si="1"/>
        <v>118098000</v>
      </c>
      <c r="J4" s="11">
        <f t="shared" si="1"/>
        <v>1062882000</v>
      </c>
      <c r="K4" s="11">
        <f t="shared" si="1"/>
        <v>9565938000</v>
      </c>
      <c r="L4" s="11">
        <f t="shared" si="1"/>
        <v>86093442000</v>
      </c>
      <c r="M4" s="11">
        <v>170000000000</v>
      </c>
      <c r="N4" s="11">
        <v>190000000000</v>
      </c>
      <c r="O4" s="11">
        <v>210000000000</v>
      </c>
      <c r="P4" s="11">
        <v>230000000000</v>
      </c>
      <c r="Q4" s="11">
        <v>250000000000</v>
      </c>
      <c r="R4" s="11">
        <v>270000000000</v>
      </c>
      <c r="W4" t="s">
        <v>41</v>
      </c>
      <c r="Z4" s="15" t="s">
        <v>66</v>
      </c>
      <c r="AA4" s="15"/>
      <c r="AB4" s="16"/>
      <c r="AC4" s="16"/>
    </row>
    <row r="5" spans="2:29" ht="17.25" thickBot="1" x14ac:dyDescent="0.35">
      <c r="B5" s="2" t="s">
        <v>0</v>
      </c>
      <c r="C5" t="s">
        <v>39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13</v>
      </c>
      <c r="Q5">
        <v>14</v>
      </c>
      <c r="R5">
        <v>15</v>
      </c>
      <c r="V5" t="s">
        <v>42</v>
      </c>
      <c r="W5">
        <v>2000000000</v>
      </c>
      <c r="X5" s="14">
        <f>W5*250</f>
        <v>500000000000</v>
      </c>
      <c r="Z5" s="17" t="s">
        <v>67</v>
      </c>
      <c r="AA5" s="17" t="s">
        <v>68</v>
      </c>
      <c r="AB5" s="17"/>
      <c r="AC5" s="17"/>
    </row>
    <row r="6" spans="2:29" ht="17.25" thickTop="1" x14ac:dyDescent="0.3">
      <c r="B6" s="2">
        <v>0</v>
      </c>
      <c r="C6">
        <f>balance!Q5</f>
        <v>50</v>
      </c>
      <c r="D6" s="10">
        <f>$D$4*(100+C6)/100</f>
        <v>3000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V6" t="s">
        <v>43</v>
      </c>
      <c r="W6">
        <v>2150000000</v>
      </c>
      <c r="X6" s="14">
        <f t="shared" ref="X6:X28" si="2">W6*250</f>
        <v>537500000000</v>
      </c>
      <c r="Z6" s="18" t="s">
        <v>69</v>
      </c>
      <c r="AA6" s="18">
        <v>4</v>
      </c>
      <c r="AB6" s="19">
        <f>POWER(10,AA6)</f>
        <v>10000</v>
      </c>
      <c r="AC6" s="19" t="str">
        <f>RIGHT(AB6,AA6)</f>
        <v>0000</v>
      </c>
    </row>
    <row r="7" spans="2:29" x14ac:dyDescent="0.3">
      <c r="B7" s="2">
        <v>1</v>
      </c>
      <c r="C7">
        <f>balance!Q6</f>
        <v>155.11000000000001</v>
      </c>
      <c r="D7" s="10">
        <f t="shared" ref="D7:D14" si="3">$D$4*(100+C7)/100</f>
        <v>5102.2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V7" t="s">
        <v>44</v>
      </c>
      <c r="W7">
        <v>2300000000</v>
      </c>
      <c r="X7" s="14">
        <f t="shared" si="2"/>
        <v>575000000000</v>
      </c>
      <c r="Z7" s="18" t="s">
        <v>70</v>
      </c>
      <c r="AA7" s="18">
        <v>8</v>
      </c>
      <c r="AB7" s="19">
        <f t="shared" ref="AB7:AB37" si="4">POWER(10,AA7)</f>
        <v>100000000</v>
      </c>
      <c r="AC7" s="19" t="str">
        <f t="shared" ref="AC7:AC37" si="5">RIGHT(AB7,AA7)</f>
        <v>00000000</v>
      </c>
    </row>
    <row r="8" spans="2:29" x14ac:dyDescent="0.3">
      <c r="B8" s="2">
        <v>2</v>
      </c>
      <c r="C8">
        <f>balance!Q7</f>
        <v>315.43</v>
      </c>
      <c r="D8" s="10">
        <f t="shared" si="3"/>
        <v>8308.6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V8" t="s">
        <v>45</v>
      </c>
      <c r="W8">
        <v>2450000000</v>
      </c>
      <c r="X8" s="14">
        <f t="shared" si="2"/>
        <v>612500000000</v>
      </c>
      <c r="Z8" s="18" t="s">
        <v>71</v>
      </c>
      <c r="AA8" s="18">
        <v>12</v>
      </c>
      <c r="AB8" s="19">
        <f t="shared" si="4"/>
        <v>1000000000000</v>
      </c>
      <c r="AC8" s="19" t="str">
        <f t="shared" si="5"/>
        <v>000000000000</v>
      </c>
    </row>
    <row r="9" spans="2:29" x14ac:dyDescent="0.3">
      <c r="B9" s="2">
        <v>3</v>
      </c>
      <c r="C9">
        <f>balance!Q8</f>
        <v>531.07999999999993</v>
      </c>
      <c r="D9" s="10">
        <f t="shared" si="3"/>
        <v>12621.599999999999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V9" t="s">
        <v>46</v>
      </c>
      <c r="W9">
        <v>2600000000</v>
      </c>
      <c r="X9" s="14">
        <f t="shared" si="2"/>
        <v>650000000000</v>
      </c>
      <c r="Z9" s="18" t="s">
        <v>72</v>
      </c>
      <c r="AA9" s="18">
        <v>16</v>
      </c>
      <c r="AB9" s="19">
        <f t="shared" si="4"/>
        <v>1E+16</v>
      </c>
      <c r="AC9" s="19" t="str">
        <f t="shared" si="5"/>
        <v>0000000000000000</v>
      </c>
    </row>
    <row r="10" spans="2:29" x14ac:dyDescent="0.3">
      <c r="B10" s="2">
        <v>4</v>
      </c>
      <c r="C10">
        <f>balance!Q9</f>
        <v>802.15999999999985</v>
      </c>
      <c r="D10" s="10">
        <f t="shared" si="3"/>
        <v>18043.199999999997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V10" t="s">
        <v>47</v>
      </c>
      <c r="W10">
        <v>2800000000</v>
      </c>
      <c r="X10" s="14">
        <f t="shared" si="2"/>
        <v>700000000000</v>
      </c>
      <c r="Z10" s="18" t="s">
        <v>73</v>
      </c>
      <c r="AA10" s="18">
        <v>20</v>
      </c>
      <c r="AB10" s="19">
        <f t="shared" si="4"/>
        <v>1E+20</v>
      </c>
      <c r="AC10" s="19" t="str">
        <f t="shared" si="5"/>
        <v>1E+20</v>
      </c>
    </row>
    <row r="11" spans="2:29" x14ac:dyDescent="0.3">
      <c r="B11" s="2">
        <v>5</v>
      </c>
      <c r="C11">
        <f>balance!Q10</f>
        <v>1128.79</v>
      </c>
      <c r="D11" s="10">
        <f t="shared" si="3"/>
        <v>24575.8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V11" t="s">
        <v>48</v>
      </c>
      <c r="W11">
        <v>3000000000</v>
      </c>
      <c r="X11" s="14">
        <f t="shared" si="2"/>
        <v>750000000000</v>
      </c>
      <c r="Z11" s="18" t="s">
        <v>74</v>
      </c>
      <c r="AA11" s="18">
        <v>24</v>
      </c>
      <c r="AB11" s="19">
        <f t="shared" si="4"/>
        <v>9.9999999999999998E+23</v>
      </c>
      <c r="AC11" s="19" t="str">
        <f t="shared" si="5"/>
        <v>1E+24</v>
      </c>
    </row>
    <row r="12" spans="2:29" x14ac:dyDescent="0.3">
      <c r="B12" s="2">
        <v>6</v>
      </c>
      <c r="C12">
        <f>balance!Q11</f>
        <v>1511.07</v>
      </c>
      <c r="D12" s="10">
        <f t="shared" si="3"/>
        <v>32221.4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V12" t="s">
        <v>49</v>
      </c>
      <c r="W12">
        <v>3200000000</v>
      </c>
      <c r="X12" s="14">
        <f t="shared" si="2"/>
        <v>800000000000</v>
      </c>
      <c r="Z12" s="18" t="s">
        <v>75</v>
      </c>
      <c r="AA12" s="18">
        <v>28</v>
      </c>
      <c r="AB12" s="19">
        <f t="shared" si="4"/>
        <v>9.9999999999999996E+27</v>
      </c>
      <c r="AC12" s="19" t="str">
        <f t="shared" si="5"/>
        <v>1E+28</v>
      </c>
    </row>
    <row r="13" spans="2:29" x14ac:dyDescent="0.3">
      <c r="B13" s="2">
        <v>7</v>
      </c>
      <c r="C13">
        <f>balance!Q12</f>
        <v>1949.12</v>
      </c>
      <c r="D13" s="10">
        <f t="shared" si="3"/>
        <v>40982.400000000001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V13" t="s">
        <v>50</v>
      </c>
      <c r="W13">
        <v>3400000000</v>
      </c>
      <c r="X13" s="14">
        <f t="shared" si="2"/>
        <v>850000000000</v>
      </c>
      <c r="Z13" s="18" t="s">
        <v>76</v>
      </c>
      <c r="AA13" s="18">
        <v>32</v>
      </c>
      <c r="AB13" s="19">
        <f t="shared" si="4"/>
        <v>1.0000000000000001E+32</v>
      </c>
      <c r="AC13" s="19" t="str">
        <f t="shared" si="5"/>
        <v>1E+32</v>
      </c>
    </row>
    <row r="14" spans="2:29" x14ac:dyDescent="0.3">
      <c r="B14" s="2">
        <v>8</v>
      </c>
      <c r="C14">
        <f>balance!Q13</f>
        <v>2443.04</v>
      </c>
      <c r="D14" s="10">
        <f t="shared" si="3"/>
        <v>50860.800000000003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V14" t="s">
        <v>51</v>
      </c>
      <c r="W14">
        <v>3600000000</v>
      </c>
      <c r="X14" s="14">
        <f t="shared" si="2"/>
        <v>900000000000</v>
      </c>
      <c r="Z14" s="18" t="s">
        <v>77</v>
      </c>
      <c r="AA14" s="18">
        <v>36</v>
      </c>
      <c r="AB14" s="19">
        <f t="shared" si="4"/>
        <v>1E+36</v>
      </c>
      <c r="AC14" s="19" t="str">
        <f t="shared" si="5"/>
        <v>1E+36</v>
      </c>
    </row>
    <row r="15" spans="2:29" x14ac:dyDescent="0.3">
      <c r="B15" s="2">
        <v>9</v>
      </c>
      <c r="C15">
        <f>balance!Q14</f>
        <v>2992.95</v>
      </c>
      <c r="D15" s="12"/>
      <c r="E15" s="10">
        <f>$E$4*(100+C15)/100</f>
        <v>556731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V15" t="s">
        <v>52</v>
      </c>
      <c r="W15">
        <v>3800000000</v>
      </c>
      <c r="X15" s="14">
        <f t="shared" si="2"/>
        <v>950000000000</v>
      </c>
      <c r="Z15" s="18" t="s">
        <v>78</v>
      </c>
      <c r="AA15" s="18">
        <v>40</v>
      </c>
      <c r="AB15" s="19">
        <f t="shared" si="4"/>
        <v>1E+40</v>
      </c>
      <c r="AC15" s="19" t="str">
        <f t="shared" si="5"/>
        <v>1E+40</v>
      </c>
    </row>
    <row r="16" spans="2:29" x14ac:dyDescent="0.3">
      <c r="B16" s="2">
        <v>10</v>
      </c>
      <c r="C16">
        <f>balance!Q15</f>
        <v>3604</v>
      </c>
      <c r="D16" s="12"/>
      <c r="E16" s="10">
        <f t="shared" ref="E16:E24" si="6">$E$4*(100+C16)/100</f>
        <v>666720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V16" t="s">
        <v>53</v>
      </c>
      <c r="W16">
        <v>4400000000</v>
      </c>
      <c r="X16" s="14">
        <f t="shared" si="2"/>
        <v>1100000000000</v>
      </c>
      <c r="Z16" s="18" t="s">
        <v>79</v>
      </c>
      <c r="AA16" s="18">
        <v>44</v>
      </c>
      <c r="AB16" s="19">
        <f t="shared" si="4"/>
        <v>1.0000000000000001E+44</v>
      </c>
      <c r="AC16" s="19" t="str">
        <f t="shared" si="5"/>
        <v>1E+44</v>
      </c>
    </row>
    <row r="17" spans="2:29" x14ac:dyDescent="0.3">
      <c r="B17" s="2">
        <v>11</v>
      </c>
      <c r="C17">
        <f>balance!Q16</f>
        <v>4276.32</v>
      </c>
      <c r="D17" s="12"/>
      <c r="E17" s="10">
        <f t="shared" si="6"/>
        <v>787737.59999999998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V17" t="s">
        <v>54</v>
      </c>
      <c r="W17">
        <v>4800000000</v>
      </c>
      <c r="X17" s="14">
        <f t="shared" si="2"/>
        <v>1200000000000</v>
      </c>
      <c r="Z17" s="18" t="s">
        <v>80</v>
      </c>
      <c r="AA17" s="18">
        <v>48</v>
      </c>
      <c r="AB17" s="19">
        <f t="shared" si="4"/>
        <v>1E+48</v>
      </c>
      <c r="AC17" s="19" t="str">
        <f t="shared" si="5"/>
        <v>1E+48</v>
      </c>
    </row>
    <row r="18" spans="2:29" x14ac:dyDescent="0.3">
      <c r="B18" s="2">
        <v>12</v>
      </c>
      <c r="C18">
        <f>balance!Q17</f>
        <v>5010.0199999999995</v>
      </c>
      <c r="D18" s="12"/>
      <c r="E18" s="10">
        <f t="shared" si="6"/>
        <v>919803.59999999986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V18" t="s">
        <v>55</v>
      </c>
      <c r="W18">
        <v>5200000000</v>
      </c>
      <c r="X18" s="14">
        <f t="shared" si="2"/>
        <v>1300000000000</v>
      </c>
      <c r="Z18" s="18" t="s">
        <v>81</v>
      </c>
      <c r="AA18" s="18">
        <v>52</v>
      </c>
      <c r="AB18" s="19">
        <f t="shared" si="4"/>
        <v>9.9999999999999999E+51</v>
      </c>
      <c r="AC18" s="19" t="str">
        <f t="shared" si="5"/>
        <v>1E+52</v>
      </c>
    </row>
    <row r="19" spans="2:29" x14ac:dyDescent="0.3">
      <c r="B19" s="2">
        <v>13</v>
      </c>
      <c r="C19">
        <f>balance!Q18</f>
        <v>5810.2899999999991</v>
      </c>
      <c r="D19" s="12"/>
      <c r="E19" s="10">
        <f t="shared" si="6"/>
        <v>1063852.2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V19" t="s">
        <v>56</v>
      </c>
      <c r="W19">
        <v>5600000000</v>
      </c>
      <c r="X19" s="14">
        <f t="shared" si="2"/>
        <v>1400000000000</v>
      </c>
      <c r="Z19" s="18" t="s">
        <v>82</v>
      </c>
      <c r="AA19" s="18">
        <v>56</v>
      </c>
      <c r="AB19" s="19">
        <f t="shared" si="4"/>
        <v>1.0000000000000001E+56</v>
      </c>
      <c r="AC19" s="19" t="str">
        <f t="shared" si="5"/>
        <v>1E+56</v>
      </c>
    </row>
    <row r="20" spans="2:29" x14ac:dyDescent="0.3">
      <c r="B20" s="2">
        <v>14</v>
      </c>
      <c r="C20">
        <f>balance!Q19</f>
        <v>6677.2599999999993</v>
      </c>
      <c r="D20" s="12"/>
      <c r="E20" s="10">
        <f t="shared" si="6"/>
        <v>1219906.7999999998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V20" t="s">
        <v>57</v>
      </c>
      <c r="W20">
        <v>6000000000</v>
      </c>
      <c r="X20" s="14">
        <f t="shared" si="2"/>
        <v>1500000000000</v>
      </c>
      <c r="Z20" s="18" t="s">
        <v>83</v>
      </c>
      <c r="AA20" s="18">
        <v>60</v>
      </c>
      <c r="AB20" s="19">
        <f t="shared" si="4"/>
        <v>9.9999999999999995E+59</v>
      </c>
      <c r="AC20" s="19" t="str">
        <f t="shared" si="5"/>
        <v>1E+60</v>
      </c>
    </row>
    <row r="21" spans="2:29" x14ac:dyDescent="0.3">
      <c r="B21" s="2">
        <v>15</v>
      </c>
      <c r="C21">
        <f>balance!Q20</f>
        <v>7611.0599999999995</v>
      </c>
      <c r="D21" s="12"/>
      <c r="E21" s="10">
        <f t="shared" si="6"/>
        <v>1387990.8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V21" t="s">
        <v>58</v>
      </c>
      <c r="W21">
        <v>12000000000</v>
      </c>
      <c r="X21" s="14">
        <f t="shared" si="2"/>
        <v>3000000000000</v>
      </c>
      <c r="Z21" s="18" t="s">
        <v>84</v>
      </c>
      <c r="AA21" s="18">
        <v>64</v>
      </c>
      <c r="AB21" s="19">
        <f t="shared" si="4"/>
        <v>1E+64</v>
      </c>
      <c r="AC21" s="19" t="str">
        <f t="shared" si="5"/>
        <v>1E+64</v>
      </c>
    </row>
    <row r="22" spans="2:29" x14ac:dyDescent="0.3">
      <c r="B22" s="2">
        <v>16</v>
      </c>
      <c r="C22">
        <f>balance!Q21</f>
        <v>8616.9</v>
      </c>
      <c r="D22" s="12"/>
      <c r="E22" s="10">
        <f t="shared" si="6"/>
        <v>1569042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V22" t="s">
        <v>59</v>
      </c>
      <c r="W22">
        <v>16000000000</v>
      </c>
      <c r="X22" s="14">
        <f t="shared" si="2"/>
        <v>4000000000000</v>
      </c>
      <c r="Z22" s="18" t="s">
        <v>85</v>
      </c>
      <c r="AA22" s="18">
        <v>68</v>
      </c>
      <c r="AB22" s="19">
        <f t="shared" si="4"/>
        <v>9.9999999999999995E+67</v>
      </c>
      <c r="AC22" s="19" t="str">
        <f t="shared" si="5"/>
        <v>1E+68</v>
      </c>
    </row>
    <row r="23" spans="2:29" x14ac:dyDescent="0.3">
      <c r="B23" s="2">
        <v>17</v>
      </c>
      <c r="C23">
        <f>balance!Q22</f>
        <v>9694.92</v>
      </c>
      <c r="D23" s="12"/>
      <c r="E23" s="10">
        <f t="shared" si="6"/>
        <v>1763085.6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V23" t="s">
        <v>60</v>
      </c>
      <c r="W23">
        <v>20000000000</v>
      </c>
      <c r="X23" s="14">
        <f t="shared" si="2"/>
        <v>5000000000000</v>
      </c>
      <c r="Z23" s="18" t="s">
        <v>86</v>
      </c>
      <c r="AA23" s="18">
        <v>72</v>
      </c>
      <c r="AB23" s="19">
        <f t="shared" si="4"/>
        <v>9.9999999999999994E+71</v>
      </c>
      <c r="AC23" s="19" t="str">
        <f t="shared" si="5"/>
        <v>1E+72</v>
      </c>
    </row>
    <row r="24" spans="2:29" x14ac:dyDescent="0.3">
      <c r="B24" s="2">
        <v>18</v>
      </c>
      <c r="C24">
        <f>balance!Q23</f>
        <v>10845.26</v>
      </c>
      <c r="D24" s="12"/>
      <c r="E24" s="10">
        <f t="shared" si="6"/>
        <v>1970146.8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V24" t="s">
        <v>61</v>
      </c>
      <c r="W24">
        <v>24000000000</v>
      </c>
      <c r="X24" s="14">
        <f t="shared" si="2"/>
        <v>6000000000000</v>
      </c>
      <c r="Z24" s="18" t="s">
        <v>87</v>
      </c>
      <c r="AA24" s="18">
        <v>76</v>
      </c>
      <c r="AB24" s="19">
        <f t="shared" si="4"/>
        <v>1E+76</v>
      </c>
      <c r="AC24" s="19" t="str">
        <f t="shared" si="5"/>
        <v>1E+76</v>
      </c>
    </row>
    <row r="25" spans="2:29" x14ac:dyDescent="0.3">
      <c r="B25" s="2">
        <v>19</v>
      </c>
      <c r="C25">
        <f>balance!Q24</f>
        <v>12073.16</v>
      </c>
      <c r="D25" s="12"/>
      <c r="E25" s="12"/>
      <c r="F25" s="10">
        <f>$F$4*(100+C25)/100</f>
        <v>19720519.199999999</v>
      </c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V25" t="s">
        <v>62</v>
      </c>
      <c r="W25">
        <v>32000000000</v>
      </c>
      <c r="X25" s="14">
        <f t="shared" si="2"/>
        <v>8000000000000</v>
      </c>
      <c r="Z25" s="18" t="s">
        <v>88</v>
      </c>
      <c r="AA25" s="18">
        <v>80</v>
      </c>
      <c r="AB25" s="19">
        <f t="shared" si="4"/>
        <v>1E+80</v>
      </c>
      <c r="AC25" s="19" t="str">
        <f t="shared" si="5"/>
        <v>1E+80</v>
      </c>
    </row>
    <row r="26" spans="2:29" x14ac:dyDescent="0.3">
      <c r="B26" s="2">
        <v>20</v>
      </c>
      <c r="C26">
        <f>balance!Q25</f>
        <v>13383.86</v>
      </c>
      <c r="D26" s="12"/>
      <c r="E26" s="12"/>
      <c r="F26" s="10">
        <f t="shared" ref="F26:F34" si="7">$F$4*(100+C26)/100</f>
        <v>21843853.199999999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V26" t="s">
        <v>63</v>
      </c>
      <c r="W26">
        <v>46000000000</v>
      </c>
      <c r="X26" s="14">
        <f t="shared" si="2"/>
        <v>11500000000000</v>
      </c>
      <c r="Z26" s="18" t="s">
        <v>89</v>
      </c>
      <c r="AA26" s="18">
        <v>84</v>
      </c>
      <c r="AB26" s="19">
        <f t="shared" si="4"/>
        <v>1.0000000000000001E+84</v>
      </c>
      <c r="AC26" s="19" t="str">
        <f t="shared" si="5"/>
        <v>1E+84</v>
      </c>
    </row>
    <row r="27" spans="2:29" x14ac:dyDescent="0.3">
      <c r="B27" s="2">
        <v>21</v>
      </c>
      <c r="C27">
        <f>balance!Q26</f>
        <v>14777.53</v>
      </c>
      <c r="D27" s="12"/>
      <c r="E27" s="12"/>
      <c r="F27" s="10">
        <f t="shared" si="7"/>
        <v>24101598.600000001</v>
      </c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V27" t="s">
        <v>64</v>
      </c>
      <c r="W27">
        <v>62000000000</v>
      </c>
      <c r="X27" s="14">
        <f t="shared" si="2"/>
        <v>15500000000000</v>
      </c>
      <c r="Z27" s="18" t="s">
        <v>90</v>
      </c>
      <c r="AA27" s="18">
        <v>88</v>
      </c>
      <c r="AB27" s="19">
        <f t="shared" si="4"/>
        <v>9.9999999999999996E+87</v>
      </c>
      <c r="AC27" s="19" t="str">
        <f t="shared" si="5"/>
        <v>1E+88</v>
      </c>
    </row>
    <row r="28" spans="2:29" x14ac:dyDescent="0.3">
      <c r="B28" s="2">
        <v>22</v>
      </c>
      <c r="C28">
        <f>balance!Q27</f>
        <v>16259.43</v>
      </c>
      <c r="D28" s="12"/>
      <c r="E28" s="12"/>
      <c r="F28" s="10">
        <f t="shared" si="7"/>
        <v>26502276.600000001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V28" t="s">
        <v>65</v>
      </c>
      <c r="W28">
        <v>82000000000</v>
      </c>
      <c r="X28" s="14">
        <f t="shared" si="2"/>
        <v>20500000000000</v>
      </c>
      <c r="Z28" s="18" t="s">
        <v>91</v>
      </c>
      <c r="AA28" s="18">
        <v>92</v>
      </c>
      <c r="AB28" s="19">
        <f t="shared" si="4"/>
        <v>1E+92</v>
      </c>
      <c r="AC28" s="19" t="str">
        <f t="shared" si="5"/>
        <v>1E+92</v>
      </c>
    </row>
    <row r="29" spans="2:29" x14ac:dyDescent="0.3">
      <c r="B29" s="2">
        <v>23</v>
      </c>
      <c r="C29">
        <f>balance!Q28</f>
        <v>17829.740000000002</v>
      </c>
      <c r="D29" s="12"/>
      <c r="E29" s="12"/>
      <c r="F29" s="10">
        <f t="shared" si="7"/>
        <v>29046178.800000004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Z29" s="18" t="s">
        <v>92</v>
      </c>
      <c r="AA29" s="18">
        <v>96</v>
      </c>
      <c r="AB29" s="19">
        <f t="shared" si="4"/>
        <v>1E+96</v>
      </c>
      <c r="AC29" s="19" t="str">
        <f t="shared" si="5"/>
        <v>1E+96</v>
      </c>
    </row>
    <row r="30" spans="2:29" x14ac:dyDescent="0.3">
      <c r="B30" s="2">
        <v>24</v>
      </c>
      <c r="C30">
        <f>balance!Q29</f>
        <v>19493.740000000002</v>
      </c>
      <c r="D30" s="12"/>
      <c r="E30" s="12"/>
      <c r="F30" s="10">
        <f t="shared" si="7"/>
        <v>31741858.800000004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Z30" s="18" t="s">
        <v>93</v>
      </c>
      <c r="AA30" s="18">
        <v>100</v>
      </c>
      <c r="AB30" s="19">
        <f t="shared" si="4"/>
        <v>1E+100</v>
      </c>
      <c r="AC30" s="19" t="str">
        <f t="shared" si="5"/>
        <v>1E+100</v>
      </c>
    </row>
    <row r="31" spans="2:29" x14ac:dyDescent="0.3">
      <c r="B31" s="2">
        <v>25</v>
      </c>
      <c r="C31">
        <f>balance!Q30</f>
        <v>21256.74</v>
      </c>
      <c r="D31" s="12"/>
      <c r="E31" s="12"/>
      <c r="F31" s="10">
        <f t="shared" si="7"/>
        <v>34597918.800000004</v>
      </c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Z31" s="18" t="s">
        <v>94</v>
      </c>
      <c r="AA31" s="18">
        <v>104</v>
      </c>
      <c r="AB31" s="19">
        <f t="shared" si="4"/>
        <v>1E+104</v>
      </c>
      <c r="AC31" s="19" t="str">
        <f t="shared" si="5"/>
        <v>1E+104</v>
      </c>
    </row>
    <row r="32" spans="2:29" x14ac:dyDescent="0.3">
      <c r="B32" s="2">
        <v>26</v>
      </c>
      <c r="C32">
        <f>balance!Q31</f>
        <v>23124.06</v>
      </c>
      <c r="D32" s="12"/>
      <c r="E32" s="12"/>
      <c r="F32" s="10">
        <f t="shared" si="7"/>
        <v>37622977.200000003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Z32" s="18" t="s">
        <v>95</v>
      </c>
      <c r="AA32" s="18">
        <v>108</v>
      </c>
      <c r="AB32" s="19">
        <f t="shared" si="4"/>
        <v>1E+108</v>
      </c>
      <c r="AC32" s="19" t="str">
        <f t="shared" si="5"/>
        <v>1E+108</v>
      </c>
    </row>
    <row r="33" spans="2:29" x14ac:dyDescent="0.3">
      <c r="B33" s="2">
        <v>27</v>
      </c>
      <c r="C33">
        <f>balance!Q32</f>
        <v>25101.040000000001</v>
      </c>
      <c r="D33" s="12"/>
      <c r="E33" s="12"/>
      <c r="F33" s="10">
        <f t="shared" si="7"/>
        <v>40825684.799999997</v>
      </c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Z33" s="18" t="s">
        <v>96</v>
      </c>
      <c r="AA33" s="18">
        <v>112</v>
      </c>
      <c r="AB33" s="19">
        <f t="shared" si="4"/>
        <v>9.9999999999999993E+111</v>
      </c>
      <c r="AC33" s="19" t="str">
        <f t="shared" si="5"/>
        <v>1E+112</v>
      </c>
    </row>
    <row r="34" spans="2:29" x14ac:dyDescent="0.3">
      <c r="B34" s="2">
        <v>28</v>
      </c>
      <c r="C34">
        <f>balance!Q33</f>
        <v>27193.02</v>
      </c>
      <c r="D34" s="12"/>
      <c r="E34" s="12"/>
      <c r="F34" s="10">
        <f t="shared" si="7"/>
        <v>44214692.399999999</v>
      </c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Z34" s="18" t="s">
        <v>97</v>
      </c>
      <c r="AA34" s="18">
        <v>116</v>
      </c>
      <c r="AB34" s="19">
        <f t="shared" si="4"/>
        <v>1E+116</v>
      </c>
      <c r="AC34" s="19" t="str">
        <f t="shared" si="5"/>
        <v>1E+116</v>
      </c>
    </row>
    <row r="35" spans="2:29" x14ac:dyDescent="0.3">
      <c r="B35" s="2">
        <v>29</v>
      </c>
      <c r="C35">
        <f>balance!Q34</f>
        <v>29405.370000000003</v>
      </c>
      <c r="D35" s="12"/>
      <c r="E35" s="12"/>
      <c r="F35" s="12"/>
      <c r="G35" s="10">
        <f>$G$4*(100+C35)/100</f>
        <v>430188294.60000008</v>
      </c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Z35" s="18" t="s">
        <v>98</v>
      </c>
      <c r="AA35" s="18">
        <v>120</v>
      </c>
      <c r="AB35" s="19">
        <f t="shared" si="4"/>
        <v>9.9999999999999998E+119</v>
      </c>
      <c r="AC35" s="19" t="str">
        <f t="shared" si="5"/>
        <v>1E+120</v>
      </c>
    </row>
    <row r="36" spans="2:29" x14ac:dyDescent="0.3">
      <c r="B36" s="2">
        <v>30</v>
      </c>
      <c r="C36">
        <f>balance!Q35</f>
        <v>31743.47</v>
      </c>
      <c r="D36" s="12"/>
      <c r="E36" s="12"/>
      <c r="F36" s="12"/>
      <c r="G36" s="10">
        <f t="shared" ref="G36:G44" si="8">$G$4*(100+C36)/100</f>
        <v>464277792.60000002</v>
      </c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Z36" s="18" t="s">
        <v>99</v>
      </c>
      <c r="AA36" s="18">
        <v>124</v>
      </c>
      <c r="AB36" s="19">
        <f t="shared" si="4"/>
        <v>9.9999999999999995E+123</v>
      </c>
      <c r="AC36" s="19" t="str">
        <f t="shared" si="5"/>
        <v>1E+124</v>
      </c>
    </row>
    <row r="37" spans="2:29" x14ac:dyDescent="0.3">
      <c r="B37" s="2">
        <v>31</v>
      </c>
      <c r="C37">
        <f>balance!Q36</f>
        <v>35035.800000000003</v>
      </c>
      <c r="D37" s="12"/>
      <c r="E37" s="12"/>
      <c r="F37" s="12"/>
      <c r="G37" s="10">
        <f t="shared" si="8"/>
        <v>512279964.00000006</v>
      </c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Z37" s="18" t="s">
        <v>100</v>
      </c>
      <c r="AA37" s="18">
        <v>128</v>
      </c>
      <c r="AB37" s="19">
        <f t="shared" si="4"/>
        <v>1.0000000000000001E+128</v>
      </c>
      <c r="AC37" s="19" t="str">
        <f t="shared" si="5"/>
        <v>1E+128</v>
      </c>
    </row>
    <row r="38" spans="2:29" x14ac:dyDescent="0.3">
      <c r="B38" s="2">
        <v>32</v>
      </c>
      <c r="C38">
        <f>balance!Q37</f>
        <v>38510.200000000004</v>
      </c>
      <c r="D38" s="12"/>
      <c r="E38" s="12"/>
      <c r="F38" s="12"/>
      <c r="G38" s="10">
        <f t="shared" si="8"/>
        <v>562936716.00000012</v>
      </c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 spans="2:29" x14ac:dyDescent="0.3">
      <c r="B39" s="2">
        <v>33</v>
      </c>
      <c r="C39">
        <f>balance!Q38</f>
        <v>42173.91</v>
      </c>
      <c r="D39" s="12"/>
      <c r="E39" s="12"/>
      <c r="F39" s="12"/>
      <c r="G39" s="10">
        <f t="shared" si="8"/>
        <v>616353607.80000007</v>
      </c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</row>
    <row r="40" spans="2:29" x14ac:dyDescent="0.3">
      <c r="B40" s="2">
        <v>34</v>
      </c>
      <c r="C40">
        <f>balance!Q39</f>
        <v>46041.070000000007</v>
      </c>
      <c r="D40" s="12"/>
      <c r="E40" s="12"/>
      <c r="F40" s="12"/>
      <c r="G40" s="10">
        <f t="shared" si="8"/>
        <v>672736800.60000002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</row>
    <row r="41" spans="2:29" x14ac:dyDescent="0.3">
      <c r="B41" s="2">
        <v>35</v>
      </c>
      <c r="C41">
        <f>balance!Q40</f>
        <v>50118.970000000008</v>
      </c>
      <c r="D41" s="12"/>
      <c r="E41" s="12"/>
      <c r="F41" s="12"/>
      <c r="G41" s="10">
        <f t="shared" si="8"/>
        <v>732192582.60000014</v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2:29" x14ac:dyDescent="0.3">
      <c r="B42" s="2">
        <v>36</v>
      </c>
      <c r="C42">
        <f>balance!Q41</f>
        <v>54421.830000000009</v>
      </c>
      <c r="D42" s="12"/>
      <c r="E42" s="12"/>
      <c r="F42" s="12"/>
      <c r="G42" s="10">
        <f t="shared" si="8"/>
        <v>794928281.4000001</v>
      </c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</row>
    <row r="43" spans="2:29" x14ac:dyDescent="0.3">
      <c r="B43" s="2">
        <v>37</v>
      </c>
      <c r="C43">
        <f>balance!Q42</f>
        <v>58963.890000000007</v>
      </c>
      <c r="D43" s="12"/>
      <c r="E43" s="12"/>
      <c r="F43" s="12"/>
      <c r="G43" s="10">
        <f t="shared" si="8"/>
        <v>861151516.20000017</v>
      </c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2:29" x14ac:dyDescent="0.3">
      <c r="B44" s="2">
        <v>38</v>
      </c>
      <c r="C44">
        <f>balance!Q43</f>
        <v>63759.450000000004</v>
      </c>
      <c r="D44" s="12"/>
      <c r="E44" s="12"/>
      <c r="F44" s="12"/>
      <c r="G44" s="10">
        <f t="shared" si="8"/>
        <v>931070781</v>
      </c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5" spans="2:29" x14ac:dyDescent="0.3">
      <c r="B45" s="2">
        <v>39</v>
      </c>
      <c r="C45">
        <f>balance!Q44</f>
        <v>68822.850000000006</v>
      </c>
      <c r="D45" s="12"/>
      <c r="E45" s="12"/>
      <c r="F45" s="12"/>
      <c r="G45" s="12"/>
      <c r="H45" s="10">
        <f>$H$4*(100+C45)/100</f>
        <v>9044056377.0000019</v>
      </c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spans="2:29" x14ac:dyDescent="0.3">
      <c r="B46" s="2">
        <v>40</v>
      </c>
      <c r="C46">
        <f>balance!Q45</f>
        <v>74168.450000000012</v>
      </c>
      <c r="D46" s="12"/>
      <c r="E46" s="12"/>
      <c r="F46" s="12"/>
      <c r="G46" s="12"/>
      <c r="H46" s="10">
        <f t="shared" ref="H46:H54" si="9">$H$4*(100+C46)/100</f>
        <v>9745506009.0000019</v>
      </c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spans="2:29" x14ac:dyDescent="0.3">
      <c r="B47" s="2">
        <v>41</v>
      </c>
      <c r="C47">
        <f>balance!Q46</f>
        <v>79817.610000000015</v>
      </c>
      <c r="D47" s="12"/>
      <c r="E47" s="12"/>
      <c r="F47" s="12"/>
      <c r="G47" s="12"/>
      <c r="H47" s="10">
        <f t="shared" si="9"/>
        <v>10486788784.200003</v>
      </c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spans="2:29" x14ac:dyDescent="0.3">
      <c r="B48" s="2">
        <v>42</v>
      </c>
      <c r="C48">
        <f>balance!Q47</f>
        <v>85784.800000000017</v>
      </c>
      <c r="D48" s="12"/>
      <c r="E48" s="12"/>
      <c r="F48" s="12"/>
      <c r="G48" s="12"/>
      <c r="H48" s="10">
        <f t="shared" si="9"/>
        <v>11269803456.000002</v>
      </c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2:18" x14ac:dyDescent="0.3">
      <c r="B49" s="2">
        <v>43</v>
      </c>
      <c r="C49">
        <f>balance!Q48</f>
        <v>92091.48000000001</v>
      </c>
      <c r="D49" s="12"/>
      <c r="E49" s="12"/>
      <c r="F49" s="12"/>
      <c r="G49" s="12"/>
      <c r="H49" s="10">
        <f t="shared" si="9"/>
        <v>12097366005.600002</v>
      </c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2:18" x14ac:dyDescent="0.3">
      <c r="B50" s="2">
        <v>44</v>
      </c>
      <c r="C50">
        <f>balance!Q49</f>
        <v>98759.16</v>
      </c>
      <c r="D50" s="12"/>
      <c r="E50" s="12"/>
      <c r="F50" s="12"/>
      <c r="G50" s="12"/>
      <c r="H50" s="10">
        <f t="shared" si="9"/>
        <v>12972298975.200001</v>
      </c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2:18" x14ac:dyDescent="0.3">
      <c r="B51" s="2">
        <v>45</v>
      </c>
      <c r="C51">
        <f>balance!Q50</f>
        <v>105809.43000000001</v>
      </c>
      <c r="D51" s="12"/>
      <c r="E51" s="12"/>
      <c r="F51" s="12"/>
      <c r="G51" s="12"/>
      <c r="H51" s="10">
        <f t="shared" si="9"/>
        <v>13897435404.6</v>
      </c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2:18" x14ac:dyDescent="0.3">
      <c r="B52" s="2">
        <v>46</v>
      </c>
      <c r="C52">
        <f>balance!Q51</f>
        <v>113270.90000000001</v>
      </c>
      <c r="D52" s="12"/>
      <c r="E52" s="12"/>
      <c r="F52" s="12"/>
      <c r="G52" s="12"/>
      <c r="H52" s="10">
        <f t="shared" si="9"/>
        <v>14876529498</v>
      </c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2:18" x14ac:dyDescent="0.3">
      <c r="B53" s="2">
        <v>47</v>
      </c>
      <c r="C53">
        <f>balance!Q52</f>
        <v>121165.28000000001</v>
      </c>
      <c r="D53" s="12"/>
      <c r="E53" s="12"/>
      <c r="F53" s="12"/>
      <c r="G53" s="12"/>
      <c r="H53" s="10">
        <f t="shared" si="9"/>
        <v>15912430041.600002</v>
      </c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2:18" x14ac:dyDescent="0.3">
      <c r="B54" s="2">
        <v>48</v>
      </c>
      <c r="C54">
        <f>balance!Q53</f>
        <v>129521.34000000001</v>
      </c>
      <c r="D54" s="12"/>
      <c r="E54" s="12"/>
      <c r="F54" s="12"/>
      <c r="G54" s="12"/>
      <c r="H54" s="10">
        <f t="shared" si="9"/>
        <v>17008912234.800003</v>
      </c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2:18" x14ac:dyDescent="0.3">
      <c r="B55" s="2">
        <v>49</v>
      </c>
      <c r="C55">
        <f>balance!Q54</f>
        <v>138374.90000000002</v>
      </c>
      <c r="D55" s="12"/>
      <c r="E55" s="12"/>
      <c r="F55" s="12"/>
      <c r="G55" s="12"/>
      <c r="H55" s="12"/>
      <c r="I55" s="10">
        <f>$I$4*(100+C55)/100</f>
        <v>163536087402.00003</v>
      </c>
      <c r="J55" s="12"/>
      <c r="K55" s="12"/>
      <c r="L55" s="12"/>
      <c r="M55" s="12"/>
      <c r="N55" s="12"/>
      <c r="O55" s="12"/>
      <c r="P55" s="12"/>
      <c r="Q55" s="12"/>
      <c r="R55" s="12"/>
    </row>
    <row r="56" spans="2:18" x14ac:dyDescent="0.3">
      <c r="B56" s="2">
        <v>50</v>
      </c>
      <c r="C56">
        <f>balance!Q55</f>
        <v>147754.90000000002</v>
      </c>
      <c r="D56" s="12"/>
      <c r="E56" s="12"/>
      <c r="F56" s="12"/>
      <c r="G56" s="12"/>
      <c r="H56" s="12"/>
      <c r="I56" s="10">
        <f>$I$4*(100+C56)/100</f>
        <v>174613679802.00003</v>
      </c>
      <c r="J56" s="12"/>
      <c r="K56" s="12"/>
      <c r="L56" s="12"/>
      <c r="M56" s="12"/>
      <c r="N56" s="12"/>
      <c r="O56" s="12"/>
      <c r="P56" s="12"/>
      <c r="Q56" s="12"/>
      <c r="R56" s="12"/>
    </row>
    <row r="57" spans="2:18" x14ac:dyDescent="0.3">
      <c r="B57" s="2">
        <v>51</v>
      </c>
      <c r="C57">
        <f>balance!Q56</f>
        <v>157697.36000000002</v>
      </c>
      <c r="D57" s="12"/>
      <c r="E57" s="12"/>
      <c r="F57" s="12"/>
      <c r="G57" s="12"/>
      <c r="H57" s="12"/>
      <c r="I57" s="10">
        <f t="shared" ref="I57:I64" si="10">$I$4*(100+C57)/100</f>
        <v>186355526212.79999</v>
      </c>
      <c r="J57" s="12"/>
      <c r="K57" s="12"/>
      <c r="L57" s="12"/>
      <c r="M57" s="12"/>
      <c r="N57" s="12"/>
      <c r="O57" s="12"/>
      <c r="P57" s="12"/>
      <c r="Q57" s="12"/>
      <c r="R57" s="12"/>
    </row>
    <row r="58" spans="2:18" x14ac:dyDescent="0.3">
      <c r="B58" s="2">
        <v>52</v>
      </c>
      <c r="C58">
        <f>balance!Q57</f>
        <v>168245.42</v>
      </c>
      <c r="D58" s="12"/>
      <c r="E58" s="12"/>
      <c r="F58" s="12"/>
      <c r="G58" s="12"/>
      <c r="H58" s="12"/>
      <c r="I58" s="10">
        <f t="shared" si="10"/>
        <v>198812574111.60001</v>
      </c>
      <c r="J58" s="12"/>
      <c r="K58" s="12"/>
      <c r="L58" s="12"/>
      <c r="M58" s="12"/>
      <c r="N58" s="12"/>
      <c r="O58" s="12"/>
      <c r="P58" s="12"/>
      <c r="Q58" s="12"/>
      <c r="R58" s="12"/>
    </row>
    <row r="59" spans="2:18" x14ac:dyDescent="0.3">
      <c r="B59" s="2">
        <v>53</v>
      </c>
      <c r="C59">
        <f>balance!Q58</f>
        <v>179442.32</v>
      </c>
      <c r="D59" s="12"/>
      <c r="E59" s="12"/>
      <c r="F59" s="12"/>
      <c r="G59" s="12"/>
      <c r="H59" s="12"/>
      <c r="I59" s="10">
        <f t="shared" si="10"/>
        <v>212035889073.60001</v>
      </c>
      <c r="J59" s="12"/>
      <c r="K59" s="12"/>
      <c r="L59" s="12"/>
      <c r="M59" s="12"/>
      <c r="N59" s="12"/>
      <c r="O59" s="12"/>
      <c r="P59" s="12"/>
      <c r="Q59" s="12"/>
      <c r="R59" s="12"/>
    </row>
    <row r="60" spans="2:18" x14ac:dyDescent="0.3">
      <c r="B60" s="2">
        <v>54</v>
      </c>
      <c r="C60">
        <f>balance!Q59</f>
        <v>191331.44</v>
      </c>
      <c r="D60" s="12"/>
      <c r="E60" s="12"/>
      <c r="F60" s="12"/>
      <c r="G60" s="12"/>
      <c r="H60" s="12"/>
      <c r="I60" s="10">
        <f t="shared" si="10"/>
        <v>226076702011.20001</v>
      </c>
      <c r="J60" s="12"/>
      <c r="K60" s="12"/>
      <c r="L60" s="12"/>
      <c r="M60" s="12"/>
      <c r="N60" s="12"/>
      <c r="O60" s="12"/>
      <c r="P60" s="12"/>
      <c r="Q60" s="12"/>
      <c r="R60" s="12"/>
    </row>
    <row r="61" spans="2:18" x14ac:dyDescent="0.3">
      <c r="B61" s="2">
        <v>55</v>
      </c>
      <c r="C61">
        <f>balance!Q60</f>
        <v>203963.31</v>
      </c>
      <c r="D61" s="12"/>
      <c r="E61" s="12"/>
      <c r="F61" s="12"/>
      <c r="G61" s="12"/>
      <c r="H61" s="12"/>
      <c r="I61" s="10">
        <f t="shared" si="10"/>
        <v>240994687843.79999</v>
      </c>
      <c r="J61" s="12"/>
      <c r="K61" s="12"/>
      <c r="L61" s="12"/>
      <c r="M61" s="12"/>
      <c r="N61" s="12"/>
      <c r="O61" s="12"/>
      <c r="P61" s="12"/>
      <c r="Q61" s="12"/>
      <c r="R61" s="12"/>
    </row>
    <row r="62" spans="2:18" x14ac:dyDescent="0.3">
      <c r="B62" s="2">
        <v>56</v>
      </c>
      <c r="C62">
        <f>balance!Q61</f>
        <v>217395.63</v>
      </c>
      <c r="D62" s="12"/>
      <c r="E62" s="12"/>
      <c r="F62" s="12"/>
      <c r="G62" s="12"/>
      <c r="H62" s="12"/>
      <c r="I62" s="10">
        <f t="shared" si="10"/>
        <v>256857989117.39999</v>
      </c>
      <c r="J62" s="12"/>
      <c r="K62" s="12"/>
      <c r="L62" s="12"/>
      <c r="M62" s="12"/>
      <c r="N62" s="12"/>
      <c r="O62" s="12"/>
      <c r="P62" s="12"/>
      <c r="Q62" s="12"/>
      <c r="R62" s="12"/>
    </row>
    <row r="63" spans="2:18" x14ac:dyDescent="0.3">
      <c r="B63" s="2">
        <v>57</v>
      </c>
      <c r="C63">
        <f>balance!Q62</f>
        <v>231686.27000000002</v>
      </c>
      <c r="D63" s="12"/>
      <c r="E63" s="12"/>
      <c r="F63" s="12"/>
      <c r="G63" s="12"/>
      <c r="H63" s="12"/>
      <c r="I63" s="10">
        <f t="shared" si="10"/>
        <v>273734949144.60004</v>
      </c>
      <c r="J63" s="12"/>
      <c r="K63" s="12"/>
      <c r="L63" s="12"/>
      <c r="M63" s="12"/>
      <c r="N63" s="12"/>
      <c r="O63" s="12"/>
      <c r="P63" s="12"/>
      <c r="Q63" s="12"/>
      <c r="R63" s="12"/>
    </row>
    <row r="64" spans="2:18" x14ac:dyDescent="0.3">
      <c r="B64" s="2">
        <v>58</v>
      </c>
      <c r="C64">
        <f>balance!Q63</f>
        <v>246900.31000000003</v>
      </c>
      <c r="D64" s="12"/>
      <c r="E64" s="12"/>
      <c r="F64" s="12"/>
      <c r="G64" s="12"/>
      <c r="H64" s="12"/>
      <c r="I64" s="10">
        <f t="shared" si="10"/>
        <v>291702426103.80005</v>
      </c>
      <c r="J64" s="12"/>
      <c r="K64" s="12"/>
      <c r="L64" s="12"/>
      <c r="M64" s="12"/>
      <c r="N64" s="12"/>
      <c r="O64" s="12"/>
      <c r="P64" s="12"/>
      <c r="Q64" s="12"/>
      <c r="R64" s="12"/>
    </row>
    <row r="65" spans="2:18" x14ac:dyDescent="0.3">
      <c r="B65" s="2">
        <v>59</v>
      </c>
      <c r="C65">
        <f>balance!Q64</f>
        <v>263103.01</v>
      </c>
      <c r="D65" s="12"/>
      <c r="E65" s="12"/>
      <c r="F65" s="12"/>
      <c r="G65" s="12"/>
      <c r="H65" s="12"/>
      <c r="I65" s="12"/>
      <c r="J65" s="10">
        <f>$J$4*(100+C65)/100</f>
        <v>2797537416748.2002</v>
      </c>
      <c r="K65" s="12"/>
      <c r="L65" s="12"/>
      <c r="M65" s="12"/>
      <c r="N65" s="12"/>
      <c r="O65" s="12"/>
      <c r="P65" s="12"/>
      <c r="Q65" s="12"/>
      <c r="R65" s="12"/>
    </row>
    <row r="66" spans="2:18" x14ac:dyDescent="0.3">
      <c r="B66" s="2">
        <v>60</v>
      </c>
      <c r="C66">
        <f>balance!Q65</f>
        <v>280373.95</v>
      </c>
      <c r="D66" s="12"/>
      <c r="E66" s="12"/>
      <c r="F66" s="12"/>
      <c r="G66" s="12"/>
      <c r="H66" s="12"/>
      <c r="I66" s="12"/>
      <c r="J66" s="10">
        <f t="shared" ref="J66:J74" si="11">$J$4*(100+C66)/100</f>
        <v>2981107129239</v>
      </c>
      <c r="K66" s="12"/>
      <c r="L66" s="12"/>
      <c r="M66" s="12"/>
      <c r="N66" s="12"/>
      <c r="O66" s="12"/>
      <c r="P66" s="12"/>
      <c r="Q66" s="12"/>
      <c r="R66" s="12"/>
    </row>
    <row r="67" spans="2:18" x14ac:dyDescent="0.3">
      <c r="B67" s="2">
        <v>61</v>
      </c>
      <c r="C67">
        <f>balance!Q66</f>
        <v>298792.91000000003</v>
      </c>
      <c r="D67" s="12"/>
      <c r="E67" s="12"/>
      <c r="F67" s="12"/>
      <c r="G67" s="12"/>
      <c r="H67" s="12"/>
      <c r="I67" s="12"/>
      <c r="J67" s="10">
        <f t="shared" si="11"/>
        <v>3176878939666.2007</v>
      </c>
      <c r="K67" s="12"/>
      <c r="L67" s="12"/>
      <c r="M67" s="12"/>
      <c r="N67" s="12"/>
      <c r="O67" s="12"/>
      <c r="P67" s="12"/>
      <c r="Q67" s="12"/>
      <c r="R67" s="12"/>
    </row>
    <row r="68" spans="2:18" x14ac:dyDescent="0.3">
      <c r="B68" s="2">
        <v>62</v>
      </c>
      <c r="C68">
        <f>balance!Q67</f>
        <v>318454.07</v>
      </c>
      <c r="D68" s="12"/>
      <c r="E68" s="12"/>
      <c r="F68" s="12"/>
      <c r="G68" s="12"/>
      <c r="H68" s="12"/>
      <c r="I68" s="12"/>
      <c r="J68" s="10">
        <f t="shared" si="11"/>
        <v>3385853870297.3999</v>
      </c>
      <c r="K68" s="12"/>
      <c r="L68" s="12"/>
      <c r="M68" s="12"/>
      <c r="N68" s="12"/>
      <c r="O68" s="12"/>
      <c r="P68" s="12"/>
      <c r="Q68" s="12"/>
      <c r="R68" s="12"/>
    </row>
    <row r="69" spans="2:18" x14ac:dyDescent="0.3">
      <c r="B69" s="2">
        <v>63</v>
      </c>
      <c r="C69">
        <f>balance!Q68</f>
        <v>339451.87</v>
      </c>
      <c r="D69" s="12"/>
      <c r="E69" s="12"/>
      <c r="F69" s="12"/>
      <c r="G69" s="12"/>
      <c r="H69" s="12"/>
      <c r="I69" s="12"/>
      <c r="J69" s="10">
        <f t="shared" si="11"/>
        <v>3609035706893.3999</v>
      </c>
      <c r="K69" s="12"/>
      <c r="L69" s="12"/>
      <c r="M69" s="12"/>
      <c r="N69" s="12"/>
      <c r="O69" s="12"/>
      <c r="P69" s="12"/>
      <c r="Q69" s="12"/>
      <c r="R69" s="12"/>
    </row>
    <row r="70" spans="2:18" x14ac:dyDescent="0.3">
      <c r="B70" s="2">
        <v>64</v>
      </c>
      <c r="C70">
        <f>balance!Q69</f>
        <v>361895.18</v>
      </c>
      <c r="D70" s="12"/>
      <c r="E70" s="12"/>
      <c r="F70" s="12"/>
      <c r="G70" s="12"/>
      <c r="H70" s="12"/>
      <c r="I70" s="12"/>
      <c r="J70" s="10">
        <f t="shared" si="11"/>
        <v>3847581609087.6001</v>
      </c>
      <c r="K70" s="12"/>
      <c r="L70" s="12"/>
      <c r="M70" s="12"/>
      <c r="N70" s="12"/>
      <c r="O70" s="12"/>
      <c r="P70" s="12"/>
      <c r="Q70" s="12"/>
      <c r="R70" s="12"/>
    </row>
    <row r="71" spans="2:18" x14ac:dyDescent="0.3">
      <c r="B71" s="2">
        <v>65</v>
      </c>
      <c r="C71">
        <f>balance!Q70</f>
        <v>385900.27999999997</v>
      </c>
      <c r="D71" s="12"/>
      <c r="E71" s="12"/>
      <c r="F71" s="12"/>
      <c r="G71" s="12"/>
      <c r="H71" s="12"/>
      <c r="I71" s="12"/>
      <c r="J71" s="10">
        <f t="shared" si="11"/>
        <v>4102727496069.5996</v>
      </c>
      <c r="K71" s="12"/>
      <c r="L71" s="12"/>
      <c r="M71" s="12"/>
      <c r="N71" s="12"/>
      <c r="O71" s="12"/>
      <c r="P71" s="12"/>
      <c r="Q71" s="12"/>
      <c r="R71" s="12"/>
    </row>
    <row r="72" spans="2:18" x14ac:dyDescent="0.3">
      <c r="B72" s="2">
        <v>66</v>
      </c>
      <c r="C72">
        <f>balance!Q71</f>
        <v>411590.87999999995</v>
      </c>
      <c r="D72" s="12"/>
      <c r="E72" s="12"/>
      <c r="F72" s="12"/>
      <c r="G72" s="12"/>
      <c r="H72" s="12"/>
      <c r="I72" s="12"/>
      <c r="J72" s="10">
        <f t="shared" si="11"/>
        <v>4375788259161.5996</v>
      </c>
      <c r="K72" s="12"/>
      <c r="L72" s="12"/>
      <c r="M72" s="12"/>
      <c r="N72" s="12"/>
      <c r="O72" s="12"/>
      <c r="P72" s="12"/>
      <c r="Q72" s="12"/>
      <c r="R72" s="12"/>
    </row>
    <row r="73" spans="2:18" x14ac:dyDescent="0.3">
      <c r="B73" s="2">
        <v>67</v>
      </c>
      <c r="C73">
        <f>balance!Q72</f>
        <v>439105.25999999995</v>
      </c>
      <c r="D73" s="12"/>
      <c r="E73" s="12"/>
      <c r="F73" s="12"/>
      <c r="G73" s="12"/>
      <c r="H73" s="12"/>
      <c r="I73" s="12"/>
      <c r="J73" s="10">
        <f t="shared" si="11"/>
        <v>4668233651593.1992</v>
      </c>
      <c r="K73" s="12"/>
      <c r="L73" s="12"/>
      <c r="M73" s="12"/>
      <c r="N73" s="12"/>
      <c r="O73" s="12"/>
      <c r="P73" s="12"/>
      <c r="Q73" s="12"/>
      <c r="R73" s="12"/>
    </row>
    <row r="74" spans="2:18" x14ac:dyDescent="0.3">
      <c r="B74" s="2">
        <v>68</v>
      </c>
      <c r="C74">
        <f>balance!Q73</f>
        <v>468596.29999999993</v>
      </c>
      <c r="D74" s="12"/>
      <c r="E74" s="12"/>
      <c r="F74" s="12"/>
      <c r="G74" s="12"/>
      <c r="H74" s="12"/>
      <c r="I74" s="12"/>
      <c r="J74" s="10">
        <f t="shared" si="11"/>
        <v>4981688607365.999</v>
      </c>
      <c r="K74" s="12"/>
      <c r="L74" s="12"/>
      <c r="M74" s="12"/>
      <c r="N74" s="12"/>
      <c r="O74" s="12"/>
      <c r="P74" s="12"/>
      <c r="Q74" s="12"/>
      <c r="R74" s="12"/>
    </row>
    <row r="75" spans="2:18" x14ac:dyDescent="0.3">
      <c r="B75" s="2">
        <v>69</v>
      </c>
      <c r="C75">
        <f>balance!Q74</f>
        <v>500231.57999999996</v>
      </c>
      <c r="D75" s="12"/>
      <c r="E75" s="12"/>
      <c r="F75" s="12"/>
      <c r="G75" s="12"/>
      <c r="H75" s="12"/>
      <c r="I75" s="12"/>
      <c r="J75" s="12"/>
      <c r="K75" s="10">
        <f>$K$4*(100+C75)/100</f>
        <v>47861408737220.398</v>
      </c>
      <c r="L75" s="12"/>
      <c r="M75" s="12"/>
      <c r="N75" s="12"/>
      <c r="O75" s="12"/>
      <c r="P75" s="12"/>
      <c r="Q75" s="12"/>
      <c r="R75" s="12"/>
    </row>
    <row r="76" spans="2:18" x14ac:dyDescent="0.3">
      <c r="B76" s="2">
        <v>70</v>
      </c>
      <c r="C76">
        <f>balance!Q75</f>
        <v>534193.38</v>
      </c>
      <c r="D76" s="12"/>
      <c r="E76" s="12"/>
      <c r="F76" s="12"/>
      <c r="G76" s="12"/>
      <c r="H76" s="12"/>
      <c r="I76" s="12"/>
      <c r="J76" s="12"/>
      <c r="K76" s="10">
        <f t="shared" ref="K76:K84" si="12">$K$4*(100+C76)/100</f>
        <v>51110173468904.398</v>
      </c>
      <c r="L76" s="12"/>
      <c r="M76" s="12"/>
      <c r="N76" s="12"/>
      <c r="O76" s="12"/>
      <c r="P76" s="12"/>
      <c r="Q76" s="12"/>
      <c r="R76" s="12"/>
    </row>
    <row r="77" spans="2:18" x14ac:dyDescent="0.3">
      <c r="B77" s="2">
        <v>71</v>
      </c>
      <c r="C77">
        <f>balance!Q76</f>
        <v>570609.05000000005</v>
      </c>
      <c r="D77" s="12"/>
      <c r="E77" s="12"/>
      <c r="F77" s="12"/>
      <c r="G77" s="12"/>
      <c r="H77" s="12"/>
      <c r="I77" s="12"/>
      <c r="J77" s="12"/>
      <c r="K77" s="10">
        <f t="shared" si="12"/>
        <v>54593673883389</v>
      </c>
      <c r="L77" s="12"/>
      <c r="M77" s="12"/>
      <c r="N77" s="12"/>
      <c r="O77" s="12"/>
      <c r="P77" s="12"/>
      <c r="Q77" s="12"/>
      <c r="R77" s="12"/>
    </row>
    <row r="78" spans="2:18" x14ac:dyDescent="0.3">
      <c r="B78" s="2">
        <v>72</v>
      </c>
      <c r="C78">
        <f>balance!Q77</f>
        <v>609729.1100000001</v>
      </c>
      <c r="D78" s="12"/>
      <c r="E78" s="12"/>
      <c r="F78" s="12"/>
      <c r="G78" s="12"/>
      <c r="H78" s="12"/>
      <c r="I78" s="12"/>
      <c r="J78" s="12"/>
      <c r="K78" s="10">
        <f t="shared" si="12"/>
        <v>58335874568551.813</v>
      </c>
      <c r="L78" s="12"/>
      <c r="M78" s="12"/>
      <c r="N78" s="12"/>
      <c r="O78" s="12"/>
      <c r="P78" s="12"/>
      <c r="Q78" s="12"/>
      <c r="R78" s="12"/>
    </row>
    <row r="79" spans="2:18" x14ac:dyDescent="0.3">
      <c r="B79" s="2">
        <v>73</v>
      </c>
      <c r="C79">
        <f>balance!Q78</f>
        <v>651787.25000000012</v>
      </c>
      <c r="D79" s="12"/>
      <c r="E79" s="12"/>
      <c r="F79" s="12"/>
      <c r="G79" s="12"/>
      <c r="H79" s="12"/>
      <c r="I79" s="12"/>
      <c r="J79" s="12"/>
      <c r="K79" s="10">
        <f t="shared" si="12"/>
        <v>62359130164905.008</v>
      </c>
      <c r="L79" s="12"/>
      <c r="M79" s="12"/>
      <c r="N79" s="12"/>
      <c r="O79" s="12"/>
      <c r="P79" s="12"/>
      <c r="Q79" s="12"/>
      <c r="R79" s="12"/>
    </row>
    <row r="80" spans="2:18" x14ac:dyDescent="0.3">
      <c r="B80" s="2">
        <v>74</v>
      </c>
      <c r="C80">
        <f>balance!Q79</f>
        <v>697039.24000000011</v>
      </c>
      <c r="D80" s="12"/>
      <c r="E80" s="12"/>
      <c r="F80" s="12"/>
      <c r="G80" s="12"/>
      <c r="H80" s="12"/>
      <c r="I80" s="12"/>
      <c r="J80" s="12"/>
      <c r="K80" s="10">
        <f t="shared" si="12"/>
        <v>66687907472071.211</v>
      </c>
      <c r="L80" s="12"/>
      <c r="M80" s="12"/>
      <c r="N80" s="12"/>
      <c r="O80" s="12"/>
      <c r="P80" s="12"/>
      <c r="Q80" s="12"/>
      <c r="R80" s="12"/>
    </row>
    <row r="81" spans="2:18" x14ac:dyDescent="0.3">
      <c r="B81" s="2">
        <v>75</v>
      </c>
      <c r="C81">
        <f>balance!Q80</f>
        <v>745763.04000000015</v>
      </c>
      <c r="D81" s="12"/>
      <c r="E81" s="12"/>
      <c r="F81" s="12"/>
      <c r="G81" s="12"/>
      <c r="H81" s="12"/>
      <c r="I81" s="12"/>
      <c r="J81" s="12"/>
      <c r="K81" s="10">
        <f t="shared" si="12"/>
        <v>71348795971315.203</v>
      </c>
      <c r="L81" s="12"/>
      <c r="M81" s="12"/>
      <c r="N81" s="12"/>
      <c r="O81" s="12"/>
      <c r="P81" s="12"/>
      <c r="Q81" s="12"/>
      <c r="R81" s="12"/>
    </row>
    <row r="82" spans="2:18" x14ac:dyDescent="0.3">
      <c r="B82" s="2">
        <v>76</v>
      </c>
      <c r="C82">
        <f>balance!Q81</f>
        <v>798273.2100000002</v>
      </c>
      <c r="D82" s="12"/>
      <c r="E82" s="12"/>
      <c r="F82" s="12"/>
      <c r="G82" s="12"/>
      <c r="H82" s="12"/>
      <c r="I82" s="12"/>
      <c r="J82" s="12"/>
      <c r="K82" s="10">
        <f t="shared" si="12"/>
        <v>76371886277209.813</v>
      </c>
      <c r="L82" s="12"/>
      <c r="M82" s="12"/>
      <c r="N82" s="12"/>
      <c r="O82" s="12"/>
      <c r="P82" s="12"/>
      <c r="Q82" s="12"/>
      <c r="R82" s="12"/>
    </row>
    <row r="83" spans="2:18" x14ac:dyDescent="0.3">
      <c r="B83" s="2">
        <v>77</v>
      </c>
      <c r="C83">
        <f>balance!Q82</f>
        <v>854906.68000000017</v>
      </c>
      <c r="D83" s="12"/>
      <c r="E83" s="12"/>
      <c r="F83" s="12"/>
      <c r="G83" s="12"/>
      <c r="H83" s="12"/>
      <c r="I83" s="12"/>
      <c r="J83" s="12"/>
      <c r="K83" s="10">
        <f t="shared" si="12"/>
        <v>81789408904658.422</v>
      </c>
      <c r="L83" s="12"/>
      <c r="M83" s="12"/>
      <c r="N83" s="12"/>
      <c r="O83" s="12"/>
      <c r="P83" s="12"/>
      <c r="Q83" s="12"/>
      <c r="R83" s="12"/>
    </row>
    <row r="84" spans="2:18" x14ac:dyDescent="0.3">
      <c r="B84" s="2">
        <v>78</v>
      </c>
      <c r="C84">
        <f>balance!Q83</f>
        <v>916037.20000000019</v>
      </c>
      <c r="D84" s="12"/>
      <c r="E84" s="12"/>
      <c r="F84" s="12"/>
      <c r="G84" s="12"/>
      <c r="H84" s="12"/>
      <c r="I84" s="12"/>
      <c r="J84" s="12"/>
      <c r="K84" s="10">
        <f t="shared" si="12"/>
        <v>87637116546936.016</v>
      </c>
      <c r="L84" s="12"/>
      <c r="M84" s="12"/>
      <c r="N84" s="12"/>
      <c r="O84" s="12"/>
      <c r="P84" s="12"/>
      <c r="Q84" s="12"/>
      <c r="R84" s="12"/>
    </row>
    <row r="85" spans="2:18" x14ac:dyDescent="0.3">
      <c r="B85" s="2">
        <v>79</v>
      </c>
      <c r="C85">
        <f>balance!Q84</f>
        <v>982075.48000000021</v>
      </c>
      <c r="D85" s="12"/>
      <c r="E85" s="12"/>
      <c r="F85" s="12"/>
      <c r="G85" s="12"/>
      <c r="H85" s="12"/>
      <c r="I85" s="12"/>
      <c r="J85" s="12"/>
      <c r="K85" s="12"/>
      <c r="L85" s="13">
        <f>$L$4*(100+C85)/100</f>
        <v>845588677212021.75</v>
      </c>
      <c r="M85" s="12"/>
      <c r="N85" s="12"/>
      <c r="O85" s="12"/>
      <c r="P85" s="12"/>
      <c r="Q85" s="12"/>
      <c r="R85" s="12"/>
    </row>
    <row r="86" spans="2:18" x14ac:dyDescent="0.3">
      <c r="B86" s="2">
        <v>80</v>
      </c>
      <c r="C86">
        <f>balance!Q85</f>
        <v>1053476.5100000002</v>
      </c>
      <c r="D86" s="12"/>
      <c r="E86" s="12"/>
      <c r="F86" s="12"/>
      <c r="G86" s="12"/>
      <c r="H86" s="12"/>
      <c r="I86" s="12"/>
      <c r="J86" s="12"/>
      <c r="K86" s="12"/>
      <c r="L86" s="10">
        <f t="shared" ref="L86:L94" si="13">$L$4*(100+C86)/100</f>
        <v>907060281562474.38</v>
      </c>
      <c r="M86" s="12"/>
      <c r="N86" s="12"/>
      <c r="O86" s="12"/>
      <c r="P86" s="12"/>
      <c r="Q86" s="12"/>
      <c r="R86" s="12"/>
    </row>
    <row r="87" spans="2:18" x14ac:dyDescent="0.3">
      <c r="B87" s="2">
        <v>81</v>
      </c>
      <c r="C87">
        <f>balance!Q86</f>
        <v>1130739.7100000002</v>
      </c>
      <c r="D87" s="12"/>
      <c r="E87" s="12"/>
      <c r="F87" s="12"/>
      <c r="G87" s="12"/>
      <c r="H87" s="12"/>
      <c r="I87" s="12"/>
      <c r="J87" s="12"/>
      <c r="K87" s="12"/>
      <c r="L87" s="10">
        <f t="shared" si="13"/>
        <v>973578829841818.38</v>
      </c>
      <c r="M87" s="12"/>
      <c r="N87" s="12"/>
      <c r="O87" s="12"/>
      <c r="P87" s="12"/>
      <c r="Q87" s="12"/>
      <c r="R87" s="12"/>
    </row>
    <row r="88" spans="2:18" x14ac:dyDescent="0.3">
      <c r="B88" s="2">
        <v>82</v>
      </c>
      <c r="C88">
        <f>balance!Q87</f>
        <v>1203722.3100000003</v>
      </c>
      <c r="D88" s="12"/>
      <c r="E88" s="12"/>
      <c r="F88" s="12"/>
      <c r="G88" s="12"/>
      <c r="H88" s="12"/>
      <c r="I88" s="12"/>
      <c r="J88" s="12"/>
      <c r="K88" s="12"/>
      <c r="L88" s="10">
        <f t="shared" si="13"/>
        <v>1036412062242910.4</v>
      </c>
      <c r="M88" s="12"/>
      <c r="N88" s="12"/>
      <c r="O88" s="12"/>
      <c r="P88" s="12"/>
      <c r="Q88" s="12"/>
      <c r="R88" s="12"/>
    </row>
    <row r="89" spans="2:18" x14ac:dyDescent="0.3">
      <c r="B89" s="2">
        <v>83</v>
      </c>
      <c r="C89">
        <f>balance!Q88</f>
        <v>1277438.8500000003</v>
      </c>
      <c r="D89" s="12"/>
      <c r="E89" s="12"/>
      <c r="F89" s="12"/>
      <c r="G89" s="12"/>
      <c r="H89" s="12"/>
      <c r="I89" s="12"/>
      <c r="J89" s="12"/>
      <c r="K89" s="12"/>
      <c r="L89" s="10">
        <f t="shared" si="13"/>
        <v>1099877168852217.3</v>
      </c>
      <c r="M89" s="12"/>
      <c r="N89" s="12"/>
      <c r="O89" s="12"/>
      <c r="P89" s="12"/>
      <c r="Q89" s="12"/>
      <c r="R89" s="12"/>
    </row>
    <row r="90" spans="2:18" x14ac:dyDescent="0.3">
      <c r="B90" s="2">
        <v>84</v>
      </c>
      <c r="C90">
        <f>balance!Q89</f>
        <v>1351896.0500000003</v>
      </c>
      <c r="D90" s="12"/>
      <c r="E90" s="12"/>
      <c r="F90" s="12"/>
      <c r="G90" s="12"/>
      <c r="H90" s="12"/>
      <c r="I90" s="12"/>
      <c r="J90" s="12"/>
      <c r="K90" s="12"/>
      <c r="L90" s="10">
        <f t="shared" si="13"/>
        <v>1163979935149041.3</v>
      </c>
      <c r="M90" s="12"/>
      <c r="N90" s="12"/>
      <c r="O90" s="12"/>
      <c r="P90" s="12"/>
      <c r="Q90" s="12"/>
      <c r="R90" s="12"/>
    </row>
    <row r="91" spans="2:18" x14ac:dyDescent="0.3">
      <c r="B91" s="2">
        <v>85</v>
      </c>
      <c r="C91">
        <f>balance!Q90</f>
        <v>1427100.6500000004</v>
      </c>
      <c r="D91" s="12"/>
      <c r="E91" s="12"/>
      <c r="F91" s="12"/>
      <c r="G91" s="12"/>
      <c r="H91" s="12"/>
      <c r="I91" s="12"/>
      <c r="J91" s="12"/>
      <c r="K91" s="12"/>
      <c r="L91" s="10">
        <f t="shared" si="13"/>
        <v>1228726163831373.3</v>
      </c>
      <c r="M91" s="12"/>
      <c r="N91" s="12"/>
      <c r="O91" s="12"/>
      <c r="P91" s="12"/>
      <c r="Q91" s="12"/>
      <c r="R91" s="12"/>
    </row>
    <row r="92" spans="2:18" x14ac:dyDescent="0.3">
      <c r="B92" s="2">
        <v>86</v>
      </c>
      <c r="C92">
        <f>balance!Q91</f>
        <v>1503059.3900000004</v>
      </c>
      <c r="D92" s="12"/>
      <c r="E92" s="12"/>
      <c r="F92" s="12"/>
      <c r="G92" s="12"/>
      <c r="H92" s="12"/>
      <c r="I92" s="12"/>
      <c r="J92" s="12"/>
      <c r="K92" s="12"/>
      <c r="L92" s="10">
        <f t="shared" si="13"/>
        <v>1294121657597204.3</v>
      </c>
      <c r="M92" s="12"/>
      <c r="N92" s="12"/>
      <c r="O92" s="12"/>
      <c r="P92" s="12"/>
      <c r="Q92" s="12"/>
      <c r="R92" s="12"/>
    </row>
    <row r="93" spans="2:18" x14ac:dyDescent="0.3">
      <c r="B93" s="2">
        <v>87</v>
      </c>
      <c r="C93">
        <f>balance!Q92</f>
        <v>1579778.9900000005</v>
      </c>
      <c r="D93" s="12"/>
      <c r="E93" s="12"/>
      <c r="F93" s="12"/>
      <c r="G93" s="12"/>
      <c r="H93" s="12"/>
      <c r="I93" s="12"/>
      <c r="J93" s="12"/>
      <c r="K93" s="12"/>
      <c r="L93" s="10">
        <f t="shared" si="13"/>
        <v>1360172201925836.3</v>
      </c>
      <c r="M93" s="12"/>
      <c r="N93" s="12"/>
      <c r="O93" s="12"/>
      <c r="P93" s="12"/>
      <c r="Q93" s="12"/>
      <c r="R93" s="12"/>
    </row>
    <row r="94" spans="2:18" x14ac:dyDescent="0.3">
      <c r="B94" s="2">
        <v>88</v>
      </c>
      <c r="C94">
        <f>balance!Q93</f>
        <v>1657266.1900000004</v>
      </c>
      <c r="D94" s="12"/>
      <c r="E94" s="12"/>
      <c r="F94" s="12"/>
      <c r="G94" s="12"/>
      <c r="H94" s="12"/>
      <c r="I94" s="12"/>
      <c r="J94" s="12"/>
      <c r="K94" s="12"/>
      <c r="L94" s="10">
        <f t="shared" si="13"/>
        <v>1426883599515260.3</v>
      </c>
      <c r="M94" s="12"/>
      <c r="N94" s="12"/>
      <c r="O94" s="12"/>
      <c r="P94" s="12"/>
      <c r="Q94" s="12"/>
      <c r="R94" s="12"/>
    </row>
    <row r="95" spans="2:18" x14ac:dyDescent="0.3">
      <c r="B95" s="2">
        <v>89</v>
      </c>
      <c r="C95">
        <f>balance!Q94</f>
        <v>1735534.4600000004</v>
      </c>
      <c r="D95" s="12"/>
      <c r="E95" s="12"/>
      <c r="F95" s="12"/>
      <c r="G95" s="12"/>
      <c r="H95" s="12"/>
      <c r="I95" s="12"/>
      <c r="J95" s="12"/>
      <c r="K95" s="12"/>
      <c r="L95" s="12"/>
      <c r="M95" s="10">
        <f>$M$4*(100+C95)/100</f>
        <v>2950578582000000.5</v>
      </c>
      <c r="N95" s="12"/>
      <c r="O95" s="12"/>
      <c r="P95" s="12"/>
      <c r="Q95" s="12"/>
      <c r="R95" s="12"/>
    </row>
    <row r="96" spans="2:18" x14ac:dyDescent="0.3">
      <c r="B96" s="2">
        <v>90</v>
      </c>
      <c r="C96">
        <f>balance!Q95</f>
        <v>1814590.5300000005</v>
      </c>
      <c r="D96" s="12"/>
      <c r="E96" s="12"/>
      <c r="F96" s="12"/>
      <c r="G96" s="12"/>
      <c r="H96" s="12"/>
      <c r="I96" s="12"/>
      <c r="J96" s="12"/>
      <c r="K96" s="12"/>
      <c r="L96" s="12"/>
      <c r="M96" s="10">
        <f t="shared" ref="M96:M104" si="14">$M$4*(100+C96)/100</f>
        <v>3084973901000000.5</v>
      </c>
      <c r="N96" s="12"/>
      <c r="O96" s="12"/>
      <c r="P96" s="12"/>
      <c r="Q96" s="12"/>
      <c r="R96" s="12"/>
    </row>
    <row r="97" spans="2:18" x14ac:dyDescent="0.3">
      <c r="B97" s="2">
        <v>91</v>
      </c>
      <c r="C97">
        <f>balance!Q96</f>
        <v>1854515.8300000005</v>
      </c>
      <c r="D97" s="12"/>
      <c r="E97" s="12"/>
      <c r="F97" s="12"/>
      <c r="G97" s="12"/>
      <c r="H97" s="12"/>
      <c r="I97" s="12"/>
      <c r="J97" s="12"/>
      <c r="K97" s="12"/>
      <c r="L97" s="12"/>
      <c r="M97" s="10">
        <f t="shared" si="14"/>
        <v>3152846911000000.5</v>
      </c>
      <c r="N97" s="12"/>
      <c r="O97" s="12"/>
      <c r="P97" s="12"/>
      <c r="Q97" s="12"/>
      <c r="R97" s="12"/>
    </row>
    <row r="98" spans="2:18" x14ac:dyDescent="0.3">
      <c r="B98" s="2">
        <v>92</v>
      </c>
      <c r="C98">
        <f>balance!Q97</f>
        <v>1894841.7700000005</v>
      </c>
      <c r="D98" s="12"/>
      <c r="E98" s="12"/>
      <c r="F98" s="12"/>
      <c r="G98" s="12"/>
      <c r="H98" s="12"/>
      <c r="I98" s="12"/>
      <c r="J98" s="12"/>
      <c r="K98" s="12"/>
      <c r="L98" s="12"/>
      <c r="M98" s="10">
        <f t="shared" si="14"/>
        <v>3221401009000000.5</v>
      </c>
      <c r="N98" s="12"/>
      <c r="O98" s="12"/>
      <c r="P98" s="12"/>
      <c r="Q98" s="12"/>
      <c r="R98" s="12"/>
    </row>
    <row r="99" spans="2:18" x14ac:dyDescent="0.3">
      <c r="B99" s="2">
        <v>93</v>
      </c>
      <c r="C99">
        <f>balance!Q98</f>
        <v>1935571.7100000004</v>
      </c>
      <c r="D99" s="12"/>
      <c r="E99" s="12"/>
      <c r="F99" s="12"/>
      <c r="G99" s="12"/>
      <c r="H99" s="12"/>
      <c r="I99" s="12"/>
      <c r="J99" s="12"/>
      <c r="K99" s="12"/>
      <c r="L99" s="12"/>
      <c r="M99" s="10">
        <f t="shared" si="14"/>
        <v>3290641907000000.5</v>
      </c>
      <c r="N99" s="12"/>
      <c r="O99" s="12"/>
      <c r="P99" s="12"/>
      <c r="Q99" s="12"/>
      <c r="R99" s="12"/>
    </row>
    <row r="100" spans="2:18" x14ac:dyDescent="0.3">
      <c r="B100" s="2">
        <v>94</v>
      </c>
      <c r="C100">
        <f>balance!Q99</f>
        <v>1976709.0100000005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0">
        <f t="shared" si="14"/>
        <v>3360575317000000.5</v>
      </c>
      <c r="N100" s="12"/>
      <c r="O100" s="12"/>
      <c r="P100" s="12"/>
      <c r="Q100" s="12"/>
      <c r="R100" s="12"/>
    </row>
    <row r="101" spans="2:18" x14ac:dyDescent="0.3">
      <c r="B101" s="2">
        <v>95</v>
      </c>
      <c r="C101">
        <f>balance!Q100</f>
        <v>2018260.4100000004</v>
      </c>
      <c r="D101" s="12"/>
      <c r="E101" s="12"/>
      <c r="F101" s="12"/>
      <c r="G101" s="12"/>
      <c r="H101" s="12"/>
      <c r="I101" s="12"/>
      <c r="J101" s="12"/>
      <c r="K101" s="12"/>
      <c r="L101" s="12"/>
      <c r="M101" s="10">
        <f t="shared" si="14"/>
        <v>3431212697000000.5</v>
      </c>
      <c r="N101" s="12"/>
      <c r="O101" s="12"/>
      <c r="P101" s="12"/>
      <c r="Q101" s="12"/>
      <c r="R101" s="12"/>
    </row>
    <row r="102" spans="2:18" x14ac:dyDescent="0.3">
      <c r="B102" s="2">
        <v>96</v>
      </c>
      <c r="C102">
        <f>balance!Q101</f>
        <v>2060229.2800000005</v>
      </c>
      <c r="D102" s="12"/>
      <c r="E102" s="12"/>
      <c r="F102" s="12"/>
      <c r="G102" s="12"/>
      <c r="H102" s="12"/>
      <c r="I102" s="12"/>
      <c r="J102" s="12"/>
      <c r="K102" s="12"/>
      <c r="L102" s="12"/>
      <c r="M102" s="10">
        <f t="shared" si="14"/>
        <v>3502559776000000.5</v>
      </c>
      <c r="N102" s="12"/>
      <c r="O102" s="12"/>
      <c r="P102" s="12"/>
      <c r="Q102" s="12"/>
      <c r="R102" s="12"/>
    </row>
    <row r="103" spans="2:18" x14ac:dyDescent="0.3">
      <c r="B103" s="2">
        <v>97</v>
      </c>
      <c r="C103">
        <f>balance!Q102</f>
        <v>2102618.9800000004</v>
      </c>
      <c r="D103" s="12"/>
      <c r="E103" s="12"/>
      <c r="F103" s="12"/>
      <c r="G103" s="12"/>
      <c r="H103" s="12"/>
      <c r="I103" s="12"/>
      <c r="J103" s="12"/>
      <c r="K103" s="12"/>
      <c r="L103" s="12"/>
      <c r="M103" s="10">
        <f t="shared" si="14"/>
        <v>3574622266000000.5</v>
      </c>
      <c r="N103" s="12"/>
      <c r="O103" s="12"/>
      <c r="P103" s="12"/>
      <c r="Q103" s="12"/>
      <c r="R103" s="12"/>
    </row>
    <row r="104" spans="2:18" x14ac:dyDescent="0.3">
      <c r="B104" s="2">
        <v>98</v>
      </c>
      <c r="C104">
        <f>balance!Q103</f>
        <v>2145432.8800000004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0">
        <f t="shared" si="14"/>
        <v>3647405896000000.5</v>
      </c>
      <c r="N104" s="12"/>
      <c r="O104" s="12"/>
      <c r="P104" s="12"/>
      <c r="Q104" s="12"/>
      <c r="R104" s="12"/>
    </row>
    <row r="105" spans="2:18" x14ac:dyDescent="0.3">
      <c r="B105" s="2">
        <v>99</v>
      </c>
      <c r="C105">
        <f>balance!Q104</f>
        <v>2188677.7200000002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0">
        <f>$N$4*(100+C105)/100</f>
        <v>4158677668000000.5</v>
      </c>
      <c r="O105" s="12"/>
      <c r="P105" s="12"/>
      <c r="Q105" s="12"/>
      <c r="R105" s="12"/>
    </row>
    <row r="106" spans="2:18" x14ac:dyDescent="0.3">
      <c r="B106" s="2">
        <v>100</v>
      </c>
      <c r="C106">
        <f>balance!Q105</f>
        <v>2232356.8600000003</v>
      </c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0">
        <f>$N$4*(100+C106)/100</f>
        <v>4241668034000000.5</v>
      </c>
      <c r="O106" s="12"/>
      <c r="P106" s="12"/>
      <c r="Q106" s="12"/>
      <c r="R106" s="12"/>
    </row>
    <row r="107" spans="2:18" x14ac:dyDescent="0.3">
      <c r="B107" s="2">
        <v>101</v>
      </c>
      <c r="C107">
        <f>balance!Q106</f>
        <v>2277352.4600000004</v>
      </c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0">
        <f t="shared" ref="N107:N114" si="15">$N$4*(100+C107)/100</f>
        <v>4327159674000000.5</v>
      </c>
      <c r="O107" s="12"/>
      <c r="P107" s="12"/>
      <c r="Q107" s="12"/>
      <c r="R107" s="12"/>
    </row>
    <row r="108" spans="2:18" x14ac:dyDescent="0.3">
      <c r="B108" s="2">
        <v>102</v>
      </c>
      <c r="C108">
        <f>balance!Q107</f>
        <v>2323249.0600000005</v>
      </c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0">
        <f t="shared" si="15"/>
        <v>4414363214000001.5</v>
      </c>
      <c r="O108" s="12"/>
      <c r="P108" s="12"/>
      <c r="Q108" s="12"/>
      <c r="R108" s="12"/>
    </row>
    <row r="109" spans="2:18" x14ac:dyDescent="0.3">
      <c r="B109" s="2">
        <v>103</v>
      </c>
      <c r="C109">
        <f>balance!Q108</f>
        <v>2370063.6600000006</v>
      </c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0">
        <f t="shared" si="15"/>
        <v>4503310954000001.5</v>
      </c>
      <c r="O109" s="12"/>
      <c r="P109" s="12"/>
      <c r="Q109" s="12"/>
      <c r="R109" s="12"/>
    </row>
    <row r="110" spans="2:18" x14ac:dyDescent="0.3">
      <c r="B110" s="2">
        <v>104</v>
      </c>
      <c r="C110">
        <f>balance!Q109</f>
        <v>2417816.6600000006</v>
      </c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0">
        <f t="shared" si="15"/>
        <v>4594041654000001</v>
      </c>
      <c r="O110" s="12"/>
      <c r="P110" s="12"/>
      <c r="Q110" s="12"/>
      <c r="R110" s="12"/>
    </row>
    <row r="111" spans="2:18" x14ac:dyDescent="0.3">
      <c r="B111" s="2">
        <v>105</v>
      </c>
      <c r="C111">
        <f>balance!Q110</f>
        <v>2466525.0600000005</v>
      </c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0">
        <f t="shared" si="15"/>
        <v>4686587614000001</v>
      </c>
      <c r="O111" s="12"/>
      <c r="P111" s="12"/>
      <c r="Q111" s="12"/>
      <c r="R111" s="12"/>
    </row>
    <row r="112" spans="2:18" x14ac:dyDescent="0.3">
      <c r="B112" s="2">
        <v>106</v>
      </c>
      <c r="C112">
        <f>balance!Q111</f>
        <v>2516209.2600000007</v>
      </c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0">
        <f t="shared" si="15"/>
        <v>4780987594000001</v>
      </c>
      <c r="O112" s="12"/>
      <c r="P112" s="12"/>
      <c r="Q112" s="12"/>
      <c r="R112" s="12"/>
    </row>
    <row r="113" spans="2:18" x14ac:dyDescent="0.3">
      <c r="B113" s="2">
        <v>107</v>
      </c>
      <c r="C113">
        <f>balance!Q112</f>
        <v>2566889.6600000006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0">
        <f t="shared" si="15"/>
        <v>4877280354000001</v>
      </c>
      <c r="O113" s="12"/>
      <c r="P113" s="12"/>
      <c r="Q113" s="12"/>
      <c r="R113" s="12"/>
    </row>
    <row r="114" spans="2:18" x14ac:dyDescent="0.3">
      <c r="B114" s="2">
        <v>108</v>
      </c>
      <c r="C114">
        <f>balance!Q113</f>
        <v>2618586.6600000006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0">
        <f t="shared" si="15"/>
        <v>4975504654000001</v>
      </c>
      <c r="O114" s="12"/>
      <c r="P114" s="12"/>
      <c r="Q114" s="12"/>
      <c r="R114" s="12"/>
    </row>
    <row r="115" spans="2:18" x14ac:dyDescent="0.3">
      <c r="B115" s="2">
        <v>109</v>
      </c>
      <c r="C115">
        <f>balance!Q114</f>
        <v>2671320.6600000006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3">
        <f>$O$4*(100+C115)/100</f>
        <v>5609983386000001</v>
      </c>
      <c r="P115" s="12"/>
      <c r="Q115" s="12"/>
      <c r="R115" s="12"/>
    </row>
    <row r="116" spans="2:18" x14ac:dyDescent="0.3">
      <c r="B116" s="2">
        <v>110</v>
      </c>
      <c r="C116">
        <f>balance!Q115</f>
        <v>2725112.0600000005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0">
        <f t="shared" ref="O116:O124" si="16">$O$4*(100+C116)/100</f>
        <v>5722945326000001</v>
      </c>
      <c r="P116" s="12"/>
      <c r="Q116" s="12"/>
      <c r="R116" s="12"/>
    </row>
    <row r="117" spans="2:18" x14ac:dyDescent="0.3">
      <c r="B117" s="2">
        <v>111</v>
      </c>
      <c r="C117">
        <f>balance!Q116</f>
        <v>2779981.2600000007</v>
      </c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0">
        <f t="shared" si="16"/>
        <v>5838170646000001</v>
      </c>
      <c r="P117" s="12"/>
      <c r="Q117" s="12"/>
      <c r="R117" s="12"/>
    </row>
    <row r="118" spans="2:18" x14ac:dyDescent="0.3">
      <c r="B118" s="2">
        <v>112</v>
      </c>
      <c r="C118">
        <f>balance!Q117</f>
        <v>2835948.6600000006</v>
      </c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0">
        <f t="shared" si="16"/>
        <v>5955702186000001</v>
      </c>
      <c r="P118" s="12"/>
      <c r="Q118" s="12"/>
      <c r="R118" s="12"/>
    </row>
    <row r="119" spans="2:18" x14ac:dyDescent="0.3">
      <c r="B119" s="2">
        <v>113</v>
      </c>
      <c r="C119">
        <f>balance!Q118</f>
        <v>2893038.0600000005</v>
      </c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0">
        <f t="shared" si="16"/>
        <v>6075589926000001</v>
      </c>
      <c r="P119" s="12"/>
      <c r="Q119" s="12"/>
      <c r="R119" s="12"/>
    </row>
    <row r="120" spans="2:18" x14ac:dyDescent="0.3">
      <c r="B120" s="2">
        <v>114</v>
      </c>
      <c r="C120">
        <f>balance!Q119</f>
        <v>2951269.8600000003</v>
      </c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0">
        <f t="shared" si="16"/>
        <v>6197876706000001</v>
      </c>
      <c r="P120" s="12"/>
      <c r="Q120" s="12"/>
      <c r="R120" s="12"/>
    </row>
    <row r="121" spans="2:18" x14ac:dyDescent="0.3">
      <c r="B121" s="2">
        <v>115</v>
      </c>
      <c r="C121">
        <f>balance!Q120</f>
        <v>3010667.8600000003</v>
      </c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0">
        <f t="shared" si="16"/>
        <v>6322612506000001</v>
      </c>
      <c r="P121" s="12"/>
      <c r="Q121" s="12"/>
      <c r="R121" s="12"/>
    </row>
    <row r="122" spans="2:18" x14ac:dyDescent="0.3">
      <c r="B122" s="2">
        <v>116</v>
      </c>
      <c r="C122">
        <f>balance!Q121</f>
        <v>3071255.8600000003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0">
        <f t="shared" si="16"/>
        <v>6449847306000001</v>
      </c>
      <c r="P122" s="12"/>
      <c r="Q122" s="12"/>
      <c r="R122" s="12"/>
    </row>
    <row r="123" spans="2:18" x14ac:dyDescent="0.3">
      <c r="B123" s="2">
        <v>117</v>
      </c>
      <c r="C123">
        <f>balance!Q122</f>
        <v>3133057.66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0">
        <f t="shared" si="16"/>
        <v>6579631086000000</v>
      </c>
      <c r="P123" s="12"/>
      <c r="Q123" s="12"/>
      <c r="R123" s="12"/>
    </row>
    <row r="124" spans="2:18" x14ac:dyDescent="0.3">
      <c r="B124" s="2">
        <v>118</v>
      </c>
      <c r="C124">
        <f>balance!Q123</f>
        <v>3196097.06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0">
        <f t="shared" si="16"/>
        <v>6712013826000000</v>
      </c>
      <c r="P124" s="12"/>
      <c r="Q124" s="12"/>
      <c r="R124" s="12"/>
    </row>
    <row r="125" spans="2:18" x14ac:dyDescent="0.3">
      <c r="B125" s="2">
        <v>119</v>
      </c>
      <c r="C125">
        <f>balance!Q124</f>
        <v>3260397.86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0">
        <f>$P$4*(100+C125)/100</f>
        <v>7499145078000000</v>
      </c>
      <c r="Q125" s="12"/>
      <c r="R125" s="12"/>
    </row>
    <row r="126" spans="2:18" x14ac:dyDescent="0.3">
      <c r="B126" s="2">
        <v>120</v>
      </c>
      <c r="C126">
        <f>balance!Q125</f>
        <v>3325987.26</v>
      </c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0">
        <f t="shared" ref="P126:P134" si="17">$P$4*(100+C126)/100</f>
        <v>7650000698000000</v>
      </c>
      <c r="Q126" s="12"/>
      <c r="R126" s="12"/>
    </row>
    <row r="127" spans="2:18" x14ac:dyDescent="0.3">
      <c r="B127" s="2">
        <v>121</v>
      </c>
      <c r="C127">
        <f>balance!Q126</f>
        <v>3359438.1599999997</v>
      </c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0">
        <f t="shared" si="17"/>
        <v>7726937767999999</v>
      </c>
      <c r="Q127" s="12"/>
      <c r="R127" s="12"/>
    </row>
    <row r="128" spans="2:18" x14ac:dyDescent="0.3">
      <c r="B128" s="2">
        <v>122</v>
      </c>
      <c r="C128">
        <f>balance!Q127</f>
        <v>3393558.86</v>
      </c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0">
        <f t="shared" si="17"/>
        <v>7805415378000000</v>
      </c>
      <c r="Q128" s="12"/>
      <c r="R128" s="12"/>
    </row>
    <row r="129" spans="2:18" x14ac:dyDescent="0.3">
      <c r="B129" s="2">
        <v>123</v>
      </c>
      <c r="C129">
        <f>balance!Q128</f>
        <v>3428362.96</v>
      </c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0">
        <f t="shared" si="17"/>
        <v>7885464808000000</v>
      </c>
      <c r="Q129" s="12"/>
      <c r="R129" s="12"/>
    </row>
    <row r="130" spans="2:18" x14ac:dyDescent="0.3">
      <c r="B130" s="2">
        <v>124</v>
      </c>
      <c r="C130">
        <f>balance!Q129</f>
        <v>3463864.06</v>
      </c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0">
        <f t="shared" si="17"/>
        <v>7967117338000000</v>
      </c>
      <c r="Q130" s="12"/>
      <c r="R130" s="12"/>
    </row>
    <row r="131" spans="2:18" x14ac:dyDescent="0.3">
      <c r="B131" s="2">
        <v>125</v>
      </c>
      <c r="C131">
        <f>balance!Q130</f>
        <v>3500075.7600000002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0">
        <f t="shared" si="17"/>
        <v>8050404248000000</v>
      </c>
      <c r="Q131" s="12"/>
      <c r="R131" s="12"/>
    </row>
    <row r="132" spans="2:18" x14ac:dyDescent="0.3">
      <c r="B132" s="2">
        <v>126</v>
      </c>
      <c r="C132">
        <f>balance!Q131</f>
        <v>3537013.3600000003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0">
        <f t="shared" si="17"/>
        <v>8135360728000001</v>
      </c>
      <c r="Q132" s="12"/>
      <c r="R132" s="12"/>
    </row>
    <row r="133" spans="2:18" x14ac:dyDescent="0.3">
      <c r="B133" s="2">
        <v>127</v>
      </c>
      <c r="C133">
        <f>balance!Q132</f>
        <v>3574690.4600000004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0">
        <f t="shared" si="17"/>
        <v>8222018058000001</v>
      </c>
      <c r="Q133" s="12"/>
      <c r="R133" s="12"/>
    </row>
    <row r="134" spans="2:18" x14ac:dyDescent="0.3">
      <c r="B134" s="2">
        <v>128</v>
      </c>
      <c r="C134">
        <f>balance!Q133</f>
        <v>3613122.3600000003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0">
        <f t="shared" si="17"/>
        <v>8310411428000001</v>
      </c>
      <c r="Q134" s="12"/>
      <c r="R134" s="12"/>
    </row>
    <row r="135" spans="2:18" x14ac:dyDescent="0.3">
      <c r="B135" s="2">
        <v>129</v>
      </c>
      <c r="C135">
        <f>balance!Q134</f>
        <v>3652324.3600000003</v>
      </c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0">
        <f>$Q$4*(100+C135)/100</f>
        <v>9131060900000002</v>
      </c>
      <c r="R135" s="12"/>
    </row>
    <row r="136" spans="2:18" x14ac:dyDescent="0.3">
      <c r="B136" s="2">
        <v>130</v>
      </c>
      <c r="C136">
        <f>balance!Q135</f>
        <v>3692311.7600000002</v>
      </c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0">
        <f t="shared" ref="Q136:Q144" si="18">$Q$4*(100+C136)/100</f>
        <v>9231029400000000</v>
      </c>
      <c r="R136" s="12"/>
    </row>
    <row r="137" spans="2:18" x14ac:dyDescent="0.3">
      <c r="B137" s="2">
        <v>131</v>
      </c>
      <c r="C137">
        <f>balance!Q136</f>
        <v>3733099.8600000003</v>
      </c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3">
        <f t="shared" si="18"/>
        <v>9332999650000002</v>
      </c>
      <c r="R137" s="12"/>
    </row>
    <row r="138" spans="2:18" x14ac:dyDescent="0.3">
      <c r="B138" s="2">
        <v>132</v>
      </c>
      <c r="C138">
        <f>balance!Q137</f>
        <v>3774703.9600000004</v>
      </c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0">
        <f t="shared" si="18"/>
        <v>9437009900000002</v>
      </c>
      <c r="R138" s="12"/>
    </row>
    <row r="139" spans="2:18" x14ac:dyDescent="0.3">
      <c r="B139" s="2">
        <v>133</v>
      </c>
      <c r="C139">
        <f>balance!Q138</f>
        <v>3817141.0600000005</v>
      </c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0">
        <f t="shared" si="18"/>
        <v>9543102650000002</v>
      </c>
      <c r="R139" s="12"/>
    </row>
    <row r="140" spans="2:18" x14ac:dyDescent="0.3">
      <c r="B140" s="2">
        <v>134</v>
      </c>
      <c r="C140">
        <f>balance!Q139</f>
        <v>3860428.1600000006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0">
        <f t="shared" si="18"/>
        <v>9651320400000002</v>
      </c>
      <c r="R140" s="12"/>
    </row>
    <row r="141" spans="2:18" x14ac:dyDescent="0.3">
      <c r="B141" s="2">
        <v>135</v>
      </c>
      <c r="C141">
        <f>balance!Q140</f>
        <v>3904582.2600000007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0">
        <f t="shared" si="18"/>
        <v>9761705650000002</v>
      </c>
      <c r="R141" s="12"/>
    </row>
    <row r="142" spans="2:18" x14ac:dyDescent="0.3">
      <c r="B142" s="2">
        <v>136</v>
      </c>
      <c r="C142">
        <f>balance!Q141</f>
        <v>3949620.3600000008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0">
        <f t="shared" si="18"/>
        <v>9874300900000002</v>
      </c>
      <c r="R142" s="12"/>
    </row>
    <row r="143" spans="2:18" x14ac:dyDescent="0.3">
      <c r="B143" s="2">
        <v>137</v>
      </c>
      <c r="C143">
        <f>balance!Q142</f>
        <v>3995559.4600000009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0">
        <f t="shared" si="18"/>
        <v>9989148650000002</v>
      </c>
      <c r="R143" s="12"/>
    </row>
    <row r="144" spans="2:18" x14ac:dyDescent="0.3">
      <c r="B144" s="2">
        <v>138</v>
      </c>
      <c r="C144">
        <f>balance!Q143</f>
        <v>4042418.2600000007</v>
      </c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0">
        <f t="shared" si="18"/>
        <v>1.0106295650000002E+16</v>
      </c>
      <c r="R144" s="12"/>
    </row>
    <row r="145" spans="2:18" x14ac:dyDescent="0.3">
      <c r="B145" s="2">
        <v>139</v>
      </c>
      <c r="C145">
        <f>balance!Q144</f>
        <v>4090215.4600000009</v>
      </c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0">
        <f>$R$4*(100+C145)/100</f>
        <v>1.1043851742000002E+16</v>
      </c>
    </row>
    <row r="146" spans="2:18" x14ac:dyDescent="0.3">
      <c r="B146" s="2">
        <v>140</v>
      </c>
      <c r="C146">
        <f>balance!Q145</f>
        <v>4138969.7600000007</v>
      </c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0">
        <f t="shared" ref="R146:R155" si="19">$R$4*(100+C146)/100</f>
        <v>1.1175488352000002E+16</v>
      </c>
    </row>
    <row r="147" spans="2:18" x14ac:dyDescent="0.3">
      <c r="B147" s="2">
        <v>141</v>
      </c>
      <c r="C147">
        <f>balance!Q146</f>
        <v>4188699.8600000008</v>
      </c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0">
        <f t="shared" si="19"/>
        <v>1.1309759622000002E+16</v>
      </c>
    </row>
    <row r="148" spans="2:18" x14ac:dyDescent="0.3">
      <c r="B148" s="2">
        <v>142</v>
      </c>
      <c r="C148">
        <f>balance!Q147</f>
        <v>4239426.1600000011</v>
      </c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0">
        <f t="shared" si="19"/>
        <v>1.1446720632000002E+16</v>
      </c>
    </row>
    <row r="149" spans="2:18" x14ac:dyDescent="0.3">
      <c r="B149" s="2">
        <v>143</v>
      </c>
      <c r="C149">
        <f>balance!Q148</f>
        <v>4291167.3600000013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0">
        <f t="shared" si="19"/>
        <v>1.1586421872000002E+16</v>
      </c>
    </row>
    <row r="150" spans="2:18" x14ac:dyDescent="0.3">
      <c r="B150" s="2">
        <v>144</v>
      </c>
      <c r="C150">
        <f>balance!Q149</f>
        <v>4343943.8600000013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0">
        <f t="shared" si="19"/>
        <v>1.1728918422000002E+16</v>
      </c>
    </row>
    <row r="151" spans="2:18" x14ac:dyDescent="0.3">
      <c r="B151" s="2">
        <v>145</v>
      </c>
      <c r="C151">
        <f>balance!Q150</f>
        <v>4397776.0600000015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0">
        <f t="shared" si="19"/>
        <v>1.1874265362000006E+16</v>
      </c>
    </row>
    <row r="152" spans="2:18" x14ac:dyDescent="0.3">
      <c r="B152" s="2">
        <v>146</v>
      </c>
      <c r="C152">
        <f>balance!Q151</f>
        <v>4452686.0600000015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0">
        <f t="shared" si="19"/>
        <v>1.2022522362000006E+16</v>
      </c>
    </row>
    <row r="153" spans="2:18" x14ac:dyDescent="0.3">
      <c r="B153" s="2">
        <v>147</v>
      </c>
      <c r="C153">
        <f>balance!Q152</f>
        <v>4508694.2600000016</v>
      </c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0">
        <f t="shared" si="19"/>
        <v>1.2173744502000006E+16</v>
      </c>
    </row>
    <row r="154" spans="2:18" x14ac:dyDescent="0.3">
      <c r="B154" s="2">
        <v>148</v>
      </c>
      <c r="C154">
        <f>balance!Q153</f>
        <v>4565822.7600000016</v>
      </c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0">
        <f t="shared" si="19"/>
        <v>1.2327991452000006E+16</v>
      </c>
    </row>
    <row r="155" spans="2:18" x14ac:dyDescent="0.3">
      <c r="B155" s="2">
        <v>149</v>
      </c>
      <c r="C155">
        <f>balance!Q154</f>
        <v>4624095.3600000013</v>
      </c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0">
        <f t="shared" si="19"/>
        <v>1.2485327472000002E+16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Dosul</vt:lpstr>
      <vt:lpstr>balance</vt:lpstr>
      <vt:lpstr>DosulDamage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gh934</dc:creator>
  <cp:lastModifiedBy>박용진</cp:lastModifiedBy>
  <dcterms:created xsi:type="dcterms:W3CDTF">2023-04-22T04:14:39Z</dcterms:created>
  <dcterms:modified xsi:type="dcterms:W3CDTF">2023-08-23T10:02:52Z</dcterms:modified>
</cp:coreProperties>
</file>