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A6A683D5-7E68-44AD-A438-7A0AA57B578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Sin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1" i="2" l="1"/>
  <c r="P41" i="2" s="1"/>
  <c r="O42" i="2"/>
  <c r="P42" i="2" s="1"/>
  <c r="O43" i="2"/>
  <c r="P43" i="2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G9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H27" i="2"/>
  <c r="I26" i="2" a="1"/>
  <c r="I26" i="2" s="1"/>
  <c r="E18" i="1" l="1"/>
  <c r="C18" i="1"/>
  <c r="E17" i="1"/>
  <c r="C17" i="1"/>
  <c r="J26" i="2"/>
  <c r="G26" i="2"/>
  <c r="H28" i="2"/>
  <c r="I27" i="2" a="1"/>
  <c r="I27" i="2" s="1"/>
  <c r="J27" i="2" l="1"/>
  <c r="G27" i="2"/>
  <c r="F26" i="2"/>
  <c r="H29" i="2"/>
  <c r="I28" i="2" a="1"/>
  <c r="I28" i="2" s="1"/>
  <c r="J28" i="2" l="1"/>
  <c r="G28" i="2"/>
  <c r="F27" i="2"/>
  <c r="H30" i="2"/>
  <c r="I29" i="2" a="1"/>
  <c r="I29" i="2" s="1"/>
  <c r="J29" i="2" l="1"/>
  <c r="G29" i="2"/>
  <c r="F28" i="2"/>
  <c r="I30" i="2" a="1"/>
  <c r="I30" i="2" s="1"/>
  <c r="J30" i="2" l="1"/>
  <c r="G30" i="2"/>
  <c r="F29" i="2"/>
  <c r="F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<sst xmlns="http://schemas.openxmlformats.org/spreadsheetml/2006/main" count="68" uniqueCount="64">
  <si>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</si>
  <si>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</si>
  <si>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</si>
  <si>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</si>
  <si>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</si>
  <si>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</si>
  <si>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</si>
  <si>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</si>
  <si>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</si>
  <si>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</si>
  <si>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</si>
  <si>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</si>
  <si>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</si>
  <si>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</si>
  <si>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</si>
  <si>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</si>
  <si>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</si>
  <si>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</si>
  <si>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</si>
  <si>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</si>
  <si>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</si>
  <si>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</si>
  <si>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</si>
  <si>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</si>
  <si>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</si>
  <si>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</si>
  <si>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</si>
  <si>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</si>
  <si>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</si>
  <si>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</si>
  <si>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</si>
  <si>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</si>
  <si>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</si>
  <si>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</si>
  <si>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</si>
  <si>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</si>
  <si>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</si>
  <si>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</si>
  <si>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</si>
  <si>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</si>
  <si>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</si>
  <si>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</si>
  <si>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</si>
  <si>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</si>
  <si>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</si>
  <si>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</si>
  <si>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</si>
  <si>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</si>
  <si>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</si>
  <si>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</si>
  <si>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</si>
  <si>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</si>
  <si>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</si>
  <si>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</si>
  <si>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</si>
  <si>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</si>
  <si>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</si>
  <si>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</si>
  <si>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</si>
  <si>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</si>
  <si>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B</t>
    <phoneticPr fontId="1" type="noConversion"/>
  </si>
  <si>
    <t>C</t>
    <phoneticPr fontId="1" type="noConversion"/>
  </si>
  <si>
    <t>1섬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</si>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</sst>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"/>
  <sheetViews>
    <sheetView tabSelected="1" zoomScaleNormal="100" workbookViewId="0">
      <pane ySplit="1" topLeftCell="A2" activePane="bottomLeft" state="frozen"/>
      <selection pane="bottomLeft" activeCell="H18" sqref="H18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1E+116</v>
      </c>
      <c r="C2" s="24" t="str">
        <f>VLOOKUP(B2,Balnace!F:G,2,FALSE)</f>
        <v>1섬</v>
      </c>
      <c r="D2" s="25">
        <v>43</v>
      </c>
      <c r="E2" s="24">
        <f>VLOOKUP(B2,Balnace!F:K,6,FALSE)</f>
        <v>1.02</v>
      </c>
    </row>
    <row r="3" spans="1:5" s="24" customFormat="1">
      <c r="A3" s="22">
        <v>1</v>
      </c>
      <c r="B3" s="23">
        <f>Balnace!F10</f>
        <v>2.0000000000000001E+117</v>
      </c>
      <c r="C3" s="24" t="str">
        <f>VLOOKUP(B3,Balnace!F:G,2,FALSE)</f>
        <v>20섬</v>
      </c>
      <c r="D3" s="25">
        <v>43</v>
      </c>
      <c r="E3" s="24">
        <f>VLOOKUP(B3,Balnace!F:K,6,FALSE)</f>
        <v>1.04</v>
      </c>
    </row>
    <row r="4" spans="1:5" s="24" customFormat="1">
      <c r="A4" s="22">
        <v>2</v>
      </c>
      <c r="B4" s="23">
        <f>Balnace!F11</f>
        <v>6.7000000000000003E+118</v>
      </c>
      <c r="C4" s="24" t="str">
        <f>VLOOKUP(B4,Balnace!F:G,2,FALSE)</f>
        <v>670섬</v>
      </c>
      <c r="D4" s="25">
        <v>43</v>
      </c>
      <c r="E4" s="24">
        <f>VLOOKUP(B4,Balnace!F:K,6,FALSE)</f>
        <v>1.06</v>
      </c>
    </row>
    <row r="5" spans="1:5" s="24" customFormat="1">
      <c r="A5" s="22">
        <v>3</v>
      </c>
      <c r="B5" s="23">
        <f>Balnace!F12</f>
        <v>2E+120</v>
      </c>
      <c r="C5" s="24" t="str">
        <f>VLOOKUP(B5,Balnace!F:G,2,FALSE)</f>
        <v>2찰</v>
      </c>
      <c r="D5" s="25">
        <v>43</v>
      </c>
      <c r="E5" s="24">
        <f>VLOOKUP(B5,Balnace!F:K,6,FALSE)</f>
        <v>1.08</v>
      </c>
    </row>
    <row r="6" spans="1:5" s="24" customFormat="1">
      <c r="A6" s="22">
        <v>4</v>
      </c>
      <c r="B6" s="23">
        <f>Balnace!F13</f>
        <v>3.9999999999999997E+121</v>
      </c>
      <c r="C6" s="24" t="str">
        <f>VLOOKUP(B6,Balnace!F:G,2,FALSE)</f>
        <v>40찰</v>
      </c>
      <c r="D6" s="25">
        <v>43</v>
      </c>
      <c r="E6" s="24">
        <f>VLOOKUP(B6,Balnace!F:K,6,FALSE)</f>
        <v>1.1100000000000001</v>
      </c>
    </row>
    <row r="7" spans="1:5" s="24" customFormat="1">
      <c r="A7" s="22">
        <v>5</v>
      </c>
      <c r="B7" s="23">
        <f>Balnace!F14</f>
        <v>1.1E+123</v>
      </c>
      <c r="C7" s="24" t="str">
        <f>VLOOKUP(B7,Balnace!F:G,2,FALSE)</f>
        <v>1100찰</v>
      </c>
      <c r="D7" s="25">
        <v>43</v>
      </c>
      <c r="E7" s="24">
        <f>VLOOKUP(B7,Balnace!F:K,6,FALSE)</f>
        <v>1.1400000000000001</v>
      </c>
    </row>
    <row r="8" spans="1:5" s="24" customFormat="1">
      <c r="A8" s="22">
        <v>6</v>
      </c>
      <c r="B8" s="23">
        <f>Balnace!F15</f>
        <v>3.9999999999999998E+124</v>
      </c>
      <c r="C8" s="24" t="str">
        <f>VLOOKUP(B8,Balnace!F:G,2,FALSE)</f>
        <v>4교</v>
      </c>
      <c r="D8" s="25">
        <v>43</v>
      </c>
      <c r="E8" s="24">
        <f>VLOOKUP(B8,Balnace!F:K,6,FALSE)</f>
        <v>1.1600000000000001</v>
      </c>
    </row>
    <row r="9" spans="1:5">
      <c r="A9" s="22">
        <v>7</v>
      </c>
      <c r="B9" s="23">
        <f>Balnace!F16</f>
        <v>7.9999999999999994E+125</v>
      </c>
      <c r="C9" s="24" t="str">
        <f>VLOOKUP(B9,Balnace!F:G,2,FALSE)</f>
        <v>80교</v>
      </c>
      <c r="D9" s="25">
        <v>43</v>
      </c>
      <c r="E9" s="24">
        <f>VLOOKUP(B9,Balnace!F:K,6,FALSE)</f>
        <v>1.18</v>
      </c>
    </row>
    <row r="10" spans="1:5">
      <c r="A10" s="22">
        <v>8</v>
      </c>
      <c r="B10" s="23">
        <f>Balnace!F17</f>
        <v>1.9999999999999999E+127</v>
      </c>
      <c r="C10" s="24" t="str">
        <f>VLOOKUP(B10,Balnace!F:G,2,FALSE)</f>
        <v>2000교</v>
      </c>
      <c r="D10" s="25">
        <v>43</v>
      </c>
      <c r="E10" s="24">
        <f>VLOOKUP(B10,Balnace!F:K,6,FALSE)</f>
        <v>1.2</v>
      </c>
    </row>
    <row r="11" spans="1:5">
      <c r="A11" s="22">
        <v>9</v>
      </c>
      <c r="B11" s="23">
        <f>Balnace!F18</f>
        <v>6.0000000000000005E+128</v>
      </c>
      <c r="C11" s="24" t="str">
        <f>VLOOKUP(B11,Balnace!F:G,2,FALSE)</f>
        <v>6위</v>
      </c>
      <c r="D11" s="25">
        <v>43</v>
      </c>
      <c r="E11" s="24">
        <f>VLOOKUP(B11,Balnace!F:K,6,FALSE)</f>
        <v>1.27</v>
      </c>
    </row>
    <row r="12" spans="1:5">
      <c r="A12" s="22">
        <v>10</v>
      </c>
      <c r="B12" s="23">
        <f>Balnace!F19</f>
        <v>1.4000000000000002E+130</v>
      </c>
      <c r="C12" s="24" t="str">
        <f>VLOOKUP(B12,Balnace!F:G,2,FALSE)</f>
        <v>140위</v>
      </c>
      <c r="D12" s="25">
        <v>43</v>
      </c>
      <c r="E12" s="24">
        <f>VLOOKUP(B12,Balnace!F:K,6,FALSE)</f>
        <v>1.35</v>
      </c>
    </row>
    <row r="13" spans="1:5">
      <c r="A13" s="22">
        <v>11</v>
      </c>
      <c r="B13" s="23">
        <f>Balnace!F20</f>
        <v>3.6000000000000003E+131</v>
      </c>
      <c r="C13" s="24" t="str">
        <f>VLOOKUP(B13,Balnace!F:G,2,FALSE)</f>
        <v>3600위</v>
      </c>
      <c r="D13" s="25">
        <v>43</v>
      </c>
      <c r="E13" s="24">
        <f>VLOOKUP(B13,Balnace!F:K,6,FALSE)</f>
        <v>1.37</v>
      </c>
    </row>
    <row r="14" spans="1:5">
      <c r="A14" s="22">
        <v>12</v>
      </c>
      <c r="B14" s="23">
        <f>Balnace!F21</f>
        <v>1E+133</v>
      </c>
      <c r="C14" s="24" t="str">
        <f>VLOOKUP(B14,Balnace!F:G,2,FALSE)</f>
        <v>10설</v>
      </c>
      <c r="D14" s="25">
        <v>43</v>
      </c>
      <c r="E14" s="24">
        <f>VLOOKUP(B14,Balnace!F:K,6,FALSE)</f>
        <v>1.3900000000000001</v>
      </c>
    </row>
    <row r="15" spans="1:5">
      <c r="A15" s="22">
        <v>13</v>
      </c>
      <c r="B15" s="23">
        <f>Balnace!F22</f>
        <v>2.4000000000000001E+134</v>
      </c>
      <c r="C15" s="24" t="str">
        <f>VLOOKUP(B15,Balnace!F:G,2,FALSE)</f>
        <v>240설</v>
      </c>
      <c r="D15" s="25">
        <v>43</v>
      </c>
      <c r="E15" s="24">
        <f>VLOOKUP(B15,Balnace!F:K,6,FALSE)</f>
        <v>1.4100000000000001</v>
      </c>
    </row>
    <row r="16" spans="1:5">
      <c r="A16" s="22">
        <v>14</v>
      </c>
      <c r="B16" s="23">
        <f>Balnace!F23</f>
        <v>6.3999999999999995E+135</v>
      </c>
      <c r="C16" s="24" t="str">
        <f>VLOOKUP(B16,Balnace!F:G,2,FALSE)</f>
        <v>6400설</v>
      </c>
      <c r="D16" s="25">
        <v>43</v>
      </c>
      <c r="E16" s="24">
        <f>VLOOKUP(B16,Balnace!F:K,6,FALSE)</f>
        <v>1.4300000000000002</v>
      </c>
    </row>
    <row r="17" spans="1:5">
      <c r="A17" s="22">
        <v>15</v>
      </c>
      <c r="B17" s="23">
        <f>Balnace!F24</f>
        <v>1E+137</v>
      </c>
      <c r="C17" s="24" t="str">
        <f>VLOOKUP(B17,Balnace!F:G,2,FALSE)</f>
        <v>10적</v>
      </c>
      <c r="D17" s="25">
        <v>43</v>
      </c>
      <c r="E17" s="24">
        <f>VLOOKUP(B17,Balnace!F:K,6,FALSE)</f>
        <v>1.4600000000000002</v>
      </c>
    </row>
    <row r="18" spans="1:5">
      <c r="A18" s="22">
        <v>16</v>
      </c>
      <c r="B18" s="23">
        <f>Balnace!F25</f>
        <v>4.3000000000000005E+138</v>
      </c>
      <c r="C18" s="24" t="str">
        <f>VLOOKUP(B18,Balnace!F:G,2,FALSE)</f>
        <v>430적</v>
      </c>
      <c r="D18" s="25">
        <v>43</v>
      </c>
      <c r="E18" s="24">
        <f>VLOOKUP(B18,Balnace!F:K,6,FALSE)</f>
        <v>1.4800000000000002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3" workbookViewId="0">
      <selection activeCell="B18" sqref="B18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6" t="s">
        <v>5</v>
      </c>
      <c r="B1" s="27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28"/>
      <c r="B2" s="29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0" t="s">
        <v>6</v>
      </c>
      <c r="B6" s="30"/>
      <c r="E6" s="9" t="s">
        <v>7</v>
      </c>
      <c r="M6" s="9" t="s">
        <v>8</v>
      </c>
    </row>
    <row r="7" spans="1:16" ht="17.25" thickBot="1">
      <c r="A7" s="12" t="s">
        <v>9</v>
      </c>
      <c r="B7" s="12"/>
      <c r="C7" s="13"/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M7" s="14" t="s">
        <v>15</v>
      </c>
      <c r="N7" s="14" t="s">
        <v>17</v>
      </c>
      <c r="O7" s="14"/>
      <c r="P7" s="14"/>
    </row>
    <row r="8" spans="1:16" ht="17.25" thickTop="1">
      <c r="A8" s="15" t="s">
        <v>18</v>
      </c>
      <c r="B8" s="15" t="s">
        <v>19</v>
      </c>
      <c r="C8" s="13"/>
      <c r="E8" s="16"/>
      <c r="F8" s="17"/>
      <c r="G8" s="17"/>
      <c r="H8" s="11"/>
      <c r="I8" s="16"/>
      <c r="J8" s="16"/>
      <c r="K8" s="16"/>
      <c r="M8" s="16" t="s">
        <v>20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21</v>
      </c>
      <c r="B9" s="19" t="s">
        <v>62</v>
      </c>
      <c r="C9" s="13"/>
      <c r="E9" s="16">
        <v>1</v>
      </c>
      <c r="F9" s="17">
        <f>IF(H9&lt;10,ROUNDUP(H9,0),IF(H9&lt;100,ROUNDDOWN(H9,-1),IF(H9&lt;1000,ROUNDDOWN(H9,-1),IF(H9&lt;10000,ROUNDDOWN(H9,-2),0))))*J9</f>
        <v>1E+116</v>
      </c>
      <c r="G9" s="17" t="str">
        <f>IF(H9&lt;10,ROUNDUP(H9,0),IF(H9&lt;100,ROUNDDOWN(H9,-1),IF(H9&lt;1000,ROUNDDOWN(H9,-1),IF(H9&lt;10000,ROUNDDOWN(H9,-2),0))))&amp;I9</f>
        <v>1섬</v>
      </c>
      <c r="H9" s="17">
        <v>1</v>
      </c>
      <c r="I9" s="16" t="s">
        <v>51</v>
      </c>
      <c r="J9" s="16" t="str">
        <f t="shared" ref="J9:J30" si="0">VLOOKUP(I9,M:P,4,FALSE)</f>
        <v>1E+116</v>
      </c>
      <c r="K9" s="16">
        <f>1+E9*$B$14+IF(E9&gt;=5,ROUNDUP((E9/5),0)*$B$15,0)+IF(E9&gt;=10,ROUNDUP((E9/10),0)*$B$16,0)+IF(E9&gt;=20,ROUNDUP((E9/20),0)*$B$17,0)</f>
        <v>1.02</v>
      </c>
      <c r="M9" s="16" t="s">
        <v>23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24</v>
      </c>
      <c r="B10" s="19">
        <v>2500</v>
      </c>
      <c r="C10" s="13"/>
      <c r="E10" s="16">
        <v>2</v>
      </c>
      <c r="F10" s="17">
        <f t="shared" ref="F10:F30" si="3">IF(H10&lt;10,ROUNDUP(H10,0),IF(H10&lt;100,ROUNDDOWN(H10,-1),IF(H10&lt;1000,ROUNDDOWN(H10,-1),IF(H10&lt;10000,ROUNDDOWN(H10,-2),0))))*J10</f>
        <v>2.0000000000000001E+117</v>
      </c>
      <c r="G10" s="17" t="str">
        <f t="shared" ref="G10:G30" si="4">IF(H10&lt;10,ROUNDUP(H10,0),IF(H10&lt;100,ROUNDDOWN(H10,-1),IF(H10&lt;1000,ROUNDDOWN(H10,-1),IF(H10&lt;10000,ROUNDDOWN(H10,-2),0))))&amp;I10</f>
        <v>20섬</v>
      </c>
      <c r="H10" s="17">
        <f>IF(ROUNDUP(H9*((100+$B$10)/100),0)&gt;10000,ROUNDUP(H9*((100+$B$10)/100)/10000,4),ROUNDUP(H9*((100+$B$10)/100),4))</f>
        <v>26</v>
      </c>
      <c r="I10" s="16" t="str" cm="1">
        <f t="array" ref="I10">IF(AND(H9&gt;100,H10&lt;100),INDEX(M:M,MATCH(I9,M:M,0)+1,0),I9)</f>
        <v>섬</v>
      </c>
      <c r="J10" s="16" t="str">
        <f t="shared" si="0"/>
        <v>1E+116</v>
      </c>
      <c r="K10" s="16">
        <f t="shared" ref="K10:K30" si="5">1+E10*$B$14+IF(E10&gt;=5,ROUNDUP((E10/5),0)*$B$15,0)+IF(E10&gt;=10,ROUNDUP((E10/10),0)*$B$16,0)+IF(E10&gt;=20,ROUNDUP((E10/20),0)*$B$17,0)</f>
        <v>1.04</v>
      </c>
      <c r="M10" s="16" t="s">
        <v>25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6.7000000000000003E+118</v>
      </c>
      <c r="G11" s="17" t="str">
        <f t="shared" si="4"/>
        <v>670섬</v>
      </c>
      <c r="H11" s="17">
        <f t="shared" ref="H11:H30" si="6">IF(ROUNDUP(H10*((100+$B$10)/100),0)&gt;10000,ROUNDUP(H10*((100+$B$10)/100)/10000,4),ROUNDUP(H10*((100+$B$10)/100),4))</f>
        <v>676</v>
      </c>
      <c r="I11" s="16" t="str" cm="1">
        <f t="array" ref="I11">IF(AND(H10&gt;100,H11&lt;100),INDEX(M:M,MATCH(I10,M:M,0)+1,0),I10)</f>
        <v>섬</v>
      </c>
      <c r="J11" s="16" t="str">
        <f t="shared" si="0"/>
        <v>1E+116</v>
      </c>
      <c r="K11" s="16">
        <f t="shared" si="5"/>
        <v>1.06</v>
      </c>
      <c r="M11" s="16" t="s">
        <v>26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27</v>
      </c>
      <c r="B12" s="12"/>
      <c r="C12" s="13"/>
      <c r="E12" s="16">
        <v>4</v>
      </c>
      <c r="F12" s="17">
        <f t="shared" si="3"/>
        <v>2E+120</v>
      </c>
      <c r="G12" s="17" t="str">
        <f t="shared" si="4"/>
        <v>2찰</v>
      </c>
      <c r="H12" s="17">
        <f t="shared" si="6"/>
        <v>1.7576000000000001</v>
      </c>
      <c r="I12" s="16" t="str" cm="1">
        <f t="array" ref="I12">IF(AND(H11&gt;100,H12&lt;100),INDEX(M:M,MATCH(I11,M:M,0)+1,0),I11)</f>
        <v>찰</v>
      </c>
      <c r="J12" s="16" t="str">
        <f t="shared" si="0"/>
        <v>1E+120</v>
      </c>
      <c r="K12" s="16">
        <f t="shared" si="5"/>
        <v>1.08</v>
      </c>
      <c r="M12" s="16" t="s">
        <v>28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18</v>
      </c>
      <c r="B13" s="15" t="s">
        <v>19</v>
      </c>
      <c r="C13" s="13"/>
      <c r="E13" s="16">
        <v>5</v>
      </c>
      <c r="F13" s="17">
        <f t="shared" si="3"/>
        <v>3.9999999999999997E+121</v>
      </c>
      <c r="G13" s="17" t="str">
        <f t="shared" si="4"/>
        <v>40찰</v>
      </c>
      <c r="H13" s="17">
        <f t="shared" si="6"/>
        <v>45.697600000000001</v>
      </c>
      <c r="I13" s="16" t="str" cm="1">
        <f t="array" ref="I13">IF(AND(H12&gt;100,H13&lt;100),INDEX(M:M,MATCH(I12,M:M,0)+1,0),I12)</f>
        <v>찰</v>
      </c>
      <c r="J13" s="16" t="str">
        <f t="shared" si="0"/>
        <v>1E+120</v>
      </c>
      <c r="K13" s="16">
        <f t="shared" si="5"/>
        <v>1.1100000000000001</v>
      </c>
      <c r="M13" s="16" t="s">
        <v>29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52</v>
      </c>
      <c r="B14" s="19">
        <v>0.02</v>
      </c>
      <c r="C14" s="13"/>
      <c r="E14" s="16">
        <v>6</v>
      </c>
      <c r="F14" s="17">
        <f t="shared" si="3"/>
        <v>1.1E+123</v>
      </c>
      <c r="G14" s="17" t="str">
        <f t="shared" si="4"/>
        <v>1100찰</v>
      </c>
      <c r="H14" s="17">
        <f t="shared" si="6"/>
        <v>1188.1376</v>
      </c>
      <c r="I14" s="16" t="str" cm="1">
        <f t="array" ref="I14">IF(AND(H13&gt;100,H14&lt;100),INDEX(M:M,MATCH(I13,M:M,0)+1,0),I13)</f>
        <v>찰</v>
      </c>
      <c r="J14" s="16" t="str">
        <f t="shared" si="0"/>
        <v>1E+120</v>
      </c>
      <c r="K14" s="16">
        <f t="shared" si="5"/>
        <v>1.1400000000000001</v>
      </c>
      <c r="M14" s="16" t="s">
        <v>30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53</v>
      </c>
      <c r="B15" s="19">
        <v>0.01</v>
      </c>
      <c r="C15" s="13"/>
      <c r="E15" s="16">
        <v>7</v>
      </c>
      <c r="F15" s="17">
        <f t="shared" si="3"/>
        <v>3.9999999999999998E+124</v>
      </c>
      <c r="G15" s="17" t="str">
        <f t="shared" si="4"/>
        <v>4교</v>
      </c>
      <c r="H15" s="17">
        <f t="shared" si="6"/>
        <v>3.0892000000000004</v>
      </c>
      <c r="I15" s="16" t="str" cm="1">
        <f t="array" ref="I15">IF(AND(H14&gt;100,H15&lt;100),INDEX(M:M,MATCH(I14,M:M,0)+1,0),I14)</f>
        <v>교</v>
      </c>
      <c r="J15" s="16" t="str">
        <f t="shared" si="0"/>
        <v>1E+124</v>
      </c>
      <c r="K15" s="16">
        <f t="shared" si="5"/>
        <v>1.1600000000000001</v>
      </c>
      <c r="M15" s="16" t="s">
        <v>31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54</v>
      </c>
      <c r="B16" s="19">
        <v>0.05</v>
      </c>
      <c r="C16" s="13"/>
      <c r="E16" s="16">
        <v>8</v>
      </c>
      <c r="F16" s="17">
        <f t="shared" si="3"/>
        <v>7.9999999999999994E+125</v>
      </c>
      <c r="G16" s="17" t="str">
        <f t="shared" si="4"/>
        <v>80교</v>
      </c>
      <c r="H16" s="17">
        <f t="shared" si="6"/>
        <v>80.319199999999995</v>
      </c>
      <c r="I16" s="16" t="str" cm="1">
        <f t="array" ref="I16">IF(AND(H15&gt;100,H16&lt;100),INDEX(M:M,MATCH(I15,M:M,0)+1,0),I15)</f>
        <v>교</v>
      </c>
      <c r="J16" s="16" t="str">
        <f t="shared" si="0"/>
        <v>1E+124</v>
      </c>
      <c r="K16" s="16">
        <f t="shared" si="5"/>
        <v>1.18</v>
      </c>
      <c r="M16" s="16" t="s">
        <v>32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55</v>
      </c>
      <c r="B17" s="19">
        <v>0.05</v>
      </c>
      <c r="C17" s="13"/>
      <c r="E17" s="16">
        <v>9</v>
      </c>
      <c r="F17" s="17">
        <f t="shared" si="3"/>
        <v>1.9999999999999999E+127</v>
      </c>
      <c r="G17" s="17" t="str">
        <f t="shared" si="4"/>
        <v>2000교</v>
      </c>
      <c r="H17" s="17">
        <f t="shared" si="6"/>
        <v>2088.2991999999999</v>
      </c>
      <c r="I17" s="16" t="str" cm="1">
        <f t="array" ref="I17">IF(AND(H16&gt;100,H17&lt;100),INDEX(M:M,MATCH(I16,M:M,0)+1,0),I16)</f>
        <v>교</v>
      </c>
      <c r="J17" s="16" t="str">
        <f t="shared" si="0"/>
        <v>1E+124</v>
      </c>
      <c r="K17" s="16">
        <f t="shared" si="5"/>
        <v>1.2</v>
      </c>
      <c r="M17" s="16" t="s">
        <v>33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6.0000000000000005E+128</v>
      </c>
      <c r="G18" s="17" t="str">
        <f t="shared" si="4"/>
        <v>6위</v>
      </c>
      <c r="H18" s="17">
        <f t="shared" si="6"/>
        <v>5.4295999999999998</v>
      </c>
      <c r="I18" s="16" t="str" cm="1">
        <f t="array" ref="I18">IF(AND(H17&gt;100,H18&lt;100),INDEX(M:M,MATCH(I17,M:M,0)+1,0),I17)</f>
        <v>위</v>
      </c>
      <c r="J18" s="16" t="str">
        <f t="shared" si="0"/>
        <v>1E+128</v>
      </c>
      <c r="K18" s="16">
        <f t="shared" si="5"/>
        <v>1.27</v>
      </c>
      <c r="M18" s="16" t="s">
        <v>34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C19" s="13"/>
      <c r="E19" s="16">
        <v>11</v>
      </c>
      <c r="F19" s="17">
        <f t="shared" si="3"/>
        <v>1.4000000000000002E+130</v>
      </c>
      <c r="G19" s="17" t="str">
        <f t="shared" si="4"/>
        <v>140위</v>
      </c>
      <c r="H19" s="17">
        <f t="shared" si="6"/>
        <v>141.1696</v>
      </c>
      <c r="I19" s="16" t="str" cm="1">
        <f t="array" ref="I19">IF(AND(H18&gt;100,H19&lt;100),INDEX(M:M,MATCH(I18,M:M,0)+1,0),I18)</f>
        <v>위</v>
      </c>
      <c r="J19" s="16" t="str">
        <f t="shared" si="0"/>
        <v>1E+128</v>
      </c>
      <c r="K19" s="16">
        <f t="shared" si="5"/>
        <v>1.35</v>
      </c>
      <c r="M19" s="16" t="s">
        <v>35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3.6000000000000003E+131</v>
      </c>
      <c r="G20" s="17" t="str">
        <f t="shared" si="4"/>
        <v>3600위</v>
      </c>
      <c r="H20" s="17">
        <f t="shared" si="6"/>
        <v>3670.4096</v>
      </c>
      <c r="I20" s="16" t="str" cm="1">
        <f t="array" ref="I20">IF(AND(H19&gt;100,H20&lt;100),INDEX(M:M,MATCH(I19,M:M,0)+1,0),I19)</f>
        <v>위</v>
      </c>
      <c r="J20" s="16" t="str">
        <f t="shared" si="0"/>
        <v>1E+128</v>
      </c>
      <c r="K20" s="16">
        <f t="shared" si="5"/>
        <v>1.37</v>
      </c>
      <c r="M20" s="16" t="s">
        <v>36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1E+133</v>
      </c>
      <c r="G21" s="17" t="str">
        <f t="shared" si="4"/>
        <v>10설</v>
      </c>
      <c r="H21" s="17">
        <f t="shared" si="6"/>
        <v>9.543099999999999</v>
      </c>
      <c r="I21" s="16" t="str" cm="1">
        <f t="array" ref="I21">IF(AND(H20&gt;100,H21&lt;100),INDEX(M:M,MATCH(I20,M:M,0)+1,0),I20)</f>
        <v>설</v>
      </c>
      <c r="J21" s="16" t="str">
        <f t="shared" si="0"/>
        <v>1E+132</v>
      </c>
      <c r="K21" s="16">
        <f t="shared" si="5"/>
        <v>1.3900000000000001</v>
      </c>
      <c r="M21" s="16" t="s">
        <v>37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2.4000000000000001E+134</v>
      </c>
      <c r="G22" s="17" t="str">
        <f t="shared" si="4"/>
        <v>240설</v>
      </c>
      <c r="H22" s="17">
        <f t="shared" si="6"/>
        <v>248.1206</v>
      </c>
      <c r="I22" s="16" t="str" cm="1">
        <f t="array" ref="I22">IF(AND(H21&gt;100,H22&lt;100),INDEX(M:M,MATCH(I21,M:M,0)+1,0),I21)</f>
        <v>설</v>
      </c>
      <c r="J22" s="16" t="str">
        <f t="shared" si="0"/>
        <v>1E+132</v>
      </c>
      <c r="K22" s="16">
        <f t="shared" si="5"/>
        <v>1.4100000000000001</v>
      </c>
      <c r="M22" s="16" t="s">
        <v>38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6.3999999999999995E+135</v>
      </c>
      <c r="G23" s="17" t="str">
        <f t="shared" si="4"/>
        <v>6400설</v>
      </c>
      <c r="H23" s="17">
        <f t="shared" si="6"/>
        <v>6451.1355999999996</v>
      </c>
      <c r="I23" s="16" t="str" cm="1">
        <f t="array" ref="I23">IF(AND(H22&gt;100,H23&lt;100),INDEX(M:M,MATCH(I22,M:M,0)+1,0),I22)</f>
        <v>설</v>
      </c>
      <c r="J23" s="16" t="str">
        <f t="shared" si="0"/>
        <v>1E+132</v>
      </c>
      <c r="K23" s="16">
        <f t="shared" si="5"/>
        <v>1.4300000000000002</v>
      </c>
      <c r="M23" s="16" t="s">
        <v>39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1E+137</v>
      </c>
      <c r="G24" s="17" t="str">
        <f t="shared" si="4"/>
        <v>10적</v>
      </c>
      <c r="H24" s="17">
        <f t="shared" si="6"/>
        <v>16.773</v>
      </c>
      <c r="I24" s="16" t="str" cm="1">
        <f t="array" ref="I24">IF(AND(H23&gt;100,H24&lt;100),INDEX(M:M,MATCH(I23,M:M,0)+1,0),I23)</f>
        <v>적</v>
      </c>
      <c r="J24" s="16" t="str">
        <f t="shared" si="0"/>
        <v>1E+136</v>
      </c>
      <c r="K24" s="16">
        <f t="shared" si="5"/>
        <v>1.4600000000000002</v>
      </c>
      <c r="M24" s="16" t="s">
        <v>40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4.3000000000000005E+138</v>
      </c>
      <c r="G25" s="17" t="str">
        <f t="shared" si="4"/>
        <v>430적</v>
      </c>
      <c r="H25" s="17">
        <f t="shared" si="6"/>
        <v>436.09800000000001</v>
      </c>
      <c r="I25" s="16" t="str" cm="1">
        <f t="array" ref="I25">IF(AND(H24&gt;100,H25&lt;100),INDEX(M:M,MATCH(I24,M:M,0)+1,0),I24)</f>
        <v>적</v>
      </c>
      <c r="J25" s="16" t="str">
        <f t="shared" si="0"/>
        <v>1E+136</v>
      </c>
      <c r="K25" s="16">
        <f t="shared" si="5"/>
        <v>1.4800000000000002</v>
      </c>
      <c r="M25" s="16" t="s">
        <v>41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2.0000000000000001E+140</v>
      </c>
      <c r="G26" s="17" t="str">
        <f t="shared" si="4"/>
        <v>2B</v>
      </c>
      <c r="H26" s="17">
        <f t="shared" si="6"/>
        <v>1.1338999999999999</v>
      </c>
      <c r="I26" s="16" t="str" cm="1">
        <f t="array" ref="I26">IF(AND(H25&gt;100,H26&lt;100),INDEX(M:M,MATCH(I25,M:M,0)+1,0),I25)</f>
        <v>B</v>
      </c>
      <c r="J26" s="16" t="str">
        <f t="shared" si="0"/>
        <v>1E+140</v>
      </c>
      <c r="K26" s="16">
        <f t="shared" si="5"/>
        <v>1.5</v>
      </c>
      <c r="M26" s="16" t="s">
        <v>42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2E+141</v>
      </c>
      <c r="G27" s="17" t="str">
        <f t="shared" si="4"/>
        <v>20B</v>
      </c>
      <c r="H27" s="17">
        <f t="shared" si="6"/>
        <v>29.481400000000001</v>
      </c>
      <c r="I27" s="16" t="str" cm="1">
        <f t="array" ref="I27">IF(AND(H26&gt;100,H27&lt;100),INDEX(M:M,MATCH(I26,M:M,0)+1,0),I26)</f>
        <v>B</v>
      </c>
      <c r="J27" s="16" t="str">
        <f t="shared" si="0"/>
        <v>1E+140</v>
      </c>
      <c r="K27" s="16">
        <f t="shared" si="5"/>
        <v>1.52</v>
      </c>
      <c r="M27" s="16" t="s">
        <v>43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7.6000000000000009E+142</v>
      </c>
      <c r="G28" s="17" t="str">
        <f t="shared" si="4"/>
        <v>760B</v>
      </c>
      <c r="H28" s="17">
        <f t="shared" si="6"/>
        <v>766.51639999999998</v>
      </c>
      <c r="I28" s="16" t="str" cm="1">
        <f t="array" ref="I28">IF(AND(H27&gt;100,H28&lt;100),INDEX(M:M,MATCH(I27,M:M,0)+1,0),I27)</f>
        <v>B</v>
      </c>
      <c r="J28" s="16" t="str">
        <f t="shared" si="0"/>
        <v>1E+140</v>
      </c>
      <c r="K28" s="16">
        <f t="shared" si="5"/>
        <v>1.59</v>
      </c>
      <c r="M28" s="16" t="s">
        <v>44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2E+144</v>
      </c>
      <c r="G29" s="17" t="str">
        <f t="shared" si="4"/>
        <v>2C</v>
      </c>
      <c r="H29" s="17">
        <f t="shared" si="6"/>
        <v>1.9929999999999999</v>
      </c>
      <c r="I29" s="16" t="str" cm="1">
        <f t="array" ref="I29">IF(AND(H28&gt;100,H29&lt;100),INDEX(M:M,MATCH(I28,M:M,0)+1,0),I28)</f>
        <v>C</v>
      </c>
      <c r="J29" s="16" t="str">
        <f t="shared" si="0"/>
        <v>1E+144</v>
      </c>
      <c r="K29" s="16">
        <f t="shared" si="5"/>
        <v>1.7200000000000002</v>
      </c>
      <c r="M29" s="16" t="s">
        <v>45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4.9999999999999997E+145</v>
      </c>
      <c r="G30" s="17" t="str">
        <f t="shared" si="4"/>
        <v>50C</v>
      </c>
      <c r="H30" s="17">
        <f t="shared" si="6"/>
        <v>51.817999999999998</v>
      </c>
      <c r="I30" s="16" t="str" cm="1">
        <f t="array" ref="I30">IF(AND(H29&gt;100,H30&lt;100),INDEX(M:M,MATCH(I29,M:M,0)+1,0),I29)</f>
        <v>C</v>
      </c>
      <c r="J30" s="16" t="str">
        <f t="shared" si="0"/>
        <v>1E+144</v>
      </c>
      <c r="K30" s="16">
        <f t="shared" si="5"/>
        <v>1.7400000000000002</v>
      </c>
      <c r="M30" s="16" t="s">
        <v>22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/>
      <c r="F31" s="17"/>
      <c r="G31" s="17"/>
      <c r="H31" s="17"/>
      <c r="I31" s="16"/>
      <c r="J31" s="16"/>
      <c r="K31" s="16"/>
      <c r="M31" s="16" t="s">
        <v>46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/>
      <c r="F32" s="17"/>
      <c r="G32" s="17"/>
      <c r="H32" s="17"/>
      <c r="I32" s="16"/>
      <c r="J32" s="16"/>
      <c r="K32" s="16"/>
      <c r="L32" s="16"/>
      <c r="M32" s="16" t="s">
        <v>47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/>
      <c r="F33" s="17"/>
      <c r="G33" s="17"/>
      <c r="H33" s="17"/>
      <c r="I33" s="16"/>
      <c r="J33" s="16"/>
      <c r="K33" s="16"/>
      <c r="L33" s="10"/>
      <c r="M33" s="16" t="s">
        <v>48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/>
      <c r="F34" s="17"/>
      <c r="G34" s="17"/>
      <c r="H34" s="17"/>
      <c r="I34" s="16"/>
      <c r="J34" s="16"/>
      <c r="K34" s="16"/>
      <c r="L34" s="10"/>
      <c r="M34" s="16" t="s">
        <v>49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/>
      <c r="F35" s="17"/>
      <c r="G35" s="17"/>
      <c r="H35" s="17"/>
      <c r="I35" s="16"/>
      <c r="J35" s="16"/>
      <c r="K35" s="16"/>
      <c r="L35" s="10"/>
      <c r="M35" s="16" t="s">
        <v>50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/>
      <c r="F36" s="17"/>
      <c r="G36" s="17"/>
      <c r="H36" s="17"/>
      <c r="I36" s="16"/>
      <c r="J36" s="16"/>
      <c r="K36" s="16"/>
      <c r="L36" s="10"/>
      <c r="M36" s="16" t="s">
        <v>51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/>
      <c r="F37" s="17"/>
      <c r="G37" s="17"/>
      <c r="H37" s="17"/>
      <c r="I37" s="16"/>
      <c r="J37" s="16"/>
      <c r="K37" s="16"/>
      <c r="L37" s="10"/>
      <c r="M37" s="16" t="s">
        <v>56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/>
      <c r="F38" s="17"/>
      <c r="G38" s="17"/>
      <c r="H38" s="17"/>
      <c r="I38" s="16"/>
      <c r="J38" s="16"/>
      <c r="K38" s="16"/>
      <c r="L38" s="10"/>
      <c r="M38" s="16" t="s">
        <v>57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/>
      <c r="F39" s="17"/>
      <c r="G39" s="17"/>
      <c r="H39" s="17"/>
      <c r="I39" s="16"/>
      <c r="J39" s="16"/>
      <c r="K39" s="16"/>
      <c r="M39" s="16" t="s">
        <v>58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/>
      <c r="F40" s="17"/>
      <c r="G40" s="17"/>
      <c r="H40" s="17"/>
      <c r="I40" s="16"/>
      <c r="J40" s="16"/>
      <c r="K40" s="16"/>
      <c r="M40" s="16" t="s">
        <v>59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/>
      <c r="F41" s="17"/>
      <c r="G41" s="17"/>
      <c r="H41" s="17"/>
      <c r="I41" s="16"/>
      <c r="J41" s="16"/>
      <c r="K41" s="16"/>
      <c r="M41" s="16" t="s">
        <v>63</v>
      </c>
      <c r="N41" s="16">
        <v>136</v>
      </c>
      <c r="O41" s="17">
        <f t="shared" ref="O41:O43" si="8">POWER(10,N41)</f>
        <v>1.0000000000000001E+136</v>
      </c>
      <c r="P41" s="17" t="str">
        <f t="shared" ref="P41:P43" si="9">RIGHT(O41,N41)</f>
        <v>1E+136</v>
      </c>
    </row>
    <row r="42" spans="5:25">
      <c r="E42" s="16"/>
      <c r="F42" s="17"/>
      <c r="G42" s="17"/>
      <c r="H42" s="17"/>
      <c r="I42" s="16"/>
      <c r="J42" s="16"/>
      <c r="K42" s="16"/>
      <c r="M42" s="16" t="s">
        <v>60</v>
      </c>
      <c r="N42" s="16">
        <v>140</v>
      </c>
      <c r="O42" s="17">
        <f t="shared" si="8"/>
        <v>1.0000000000000001E+140</v>
      </c>
      <c r="P42" s="17" t="str">
        <f t="shared" si="9"/>
        <v>1E+140</v>
      </c>
    </row>
    <row r="43" spans="5:25">
      <c r="E43" s="16"/>
      <c r="F43" s="17"/>
      <c r="G43" s="17"/>
      <c r="H43" s="17"/>
      <c r="I43" s="16"/>
      <c r="J43" s="16"/>
      <c r="K43" s="16"/>
      <c r="M43" s="16" t="s">
        <v>61</v>
      </c>
      <c r="N43" s="16">
        <v>144</v>
      </c>
      <c r="O43" s="17">
        <f t="shared" si="8"/>
        <v>1E+144</v>
      </c>
      <c r="P43" s="17" t="str">
        <f t="shared" si="9"/>
        <v>1E+144</v>
      </c>
    </row>
    <row r="44" spans="5:25">
      <c r="E44" s="16"/>
      <c r="F44" s="17"/>
      <c r="G44" s="17"/>
      <c r="H44" s="17"/>
      <c r="I44" s="16"/>
      <c r="J44" s="16"/>
      <c r="K44" s="16"/>
    </row>
    <row r="45" spans="5:25">
      <c r="E45" s="16"/>
      <c r="F45" s="17"/>
      <c r="G45" s="17"/>
      <c r="H45" s="17"/>
      <c r="I45" s="16"/>
      <c r="J45" s="16"/>
      <c r="K45" s="16"/>
    </row>
    <row r="46" spans="5:25">
      <c r="E46" s="16"/>
      <c r="F46" s="17"/>
      <c r="G46" s="17"/>
      <c r="H46" s="17"/>
      <c r="I46" s="16"/>
      <c r="J46" s="16"/>
      <c r="K46" s="16"/>
    </row>
    <row r="47" spans="5:25">
      <c r="E47" s="16"/>
      <c r="F47" s="17"/>
      <c r="G47" s="17"/>
      <c r="H47" s="17"/>
      <c r="I47" s="16"/>
      <c r="J47" s="16"/>
      <c r="K47" s="16"/>
    </row>
    <row r="48" spans="5:25">
      <c r="E48" s="16"/>
      <c r="F48" s="17"/>
      <c r="G48" s="17"/>
      <c r="H48" s="17"/>
      <c r="I48" s="16"/>
      <c r="J48" s="16"/>
      <c r="K48" s="16"/>
    </row>
    <row r="49" spans="5:11">
      <c r="E49" s="16"/>
      <c r="F49" s="17"/>
      <c r="G49" s="17"/>
      <c r="H49" s="17"/>
      <c r="I49" s="16"/>
      <c r="J49" s="16"/>
      <c r="K49" s="16"/>
    </row>
    <row r="50" spans="5:11">
      <c r="E50" s="16"/>
      <c r="F50" s="17"/>
      <c r="G50" s="17"/>
      <c r="H50" s="17"/>
      <c r="I50" s="16"/>
      <c r="J50" s="16"/>
      <c r="K50" s="16"/>
    </row>
    <row r="51" spans="5:11">
      <c r="E51" s="16"/>
      <c r="F51" s="17"/>
      <c r="G51" s="17"/>
      <c r="H51" s="17"/>
      <c r="I51" s="16"/>
      <c r="J51" s="16"/>
      <c r="K51" s="16"/>
    </row>
    <row r="52" spans="5:11">
      <c r="E52" s="16"/>
      <c r="F52" s="17"/>
      <c r="G52" s="17"/>
      <c r="H52" s="17"/>
      <c r="I52" s="16"/>
      <c r="J52" s="16"/>
      <c r="K52" s="16"/>
    </row>
    <row r="53" spans="5:11">
      <c r="E53" s="16"/>
      <c r="F53" s="17"/>
      <c r="G53" s="17"/>
      <c r="H53" s="17"/>
      <c r="I53" s="16"/>
      <c r="J53" s="16"/>
      <c r="K53" s="16"/>
    </row>
    <row r="54" spans="5:11">
      <c r="E54" s="16"/>
      <c r="F54" s="17"/>
      <c r="G54" s="17"/>
      <c r="H54" s="17"/>
      <c r="I54" s="16"/>
      <c r="J54" s="16"/>
      <c r="K54" s="16"/>
    </row>
    <row r="55" spans="5:11">
      <c r="E55" s="16"/>
      <c r="F55" s="17"/>
      <c r="G55" s="17"/>
      <c r="H55" s="17"/>
      <c r="I55" s="16"/>
      <c r="J55" s="16"/>
      <c r="K55" s="16"/>
    </row>
    <row r="56" spans="5:11">
      <c r="E56" s="16"/>
      <c r="F56" s="17"/>
      <c r="G56" s="17"/>
      <c r="H56" s="17"/>
      <c r="I56" s="16"/>
      <c r="J56" s="16"/>
      <c r="K56" s="16"/>
    </row>
    <row r="57" spans="5:11">
      <c r="E57" s="16"/>
      <c r="F57" s="17"/>
      <c r="G57" s="17"/>
      <c r="H57" s="17"/>
      <c r="I57" s="16"/>
      <c r="J57" s="16"/>
      <c r="K57" s="16"/>
    </row>
    <row r="58" spans="5:11">
      <c r="E58" s="16"/>
      <c r="F58" s="17"/>
      <c r="G58" s="17"/>
      <c r="H58" s="17"/>
      <c r="I58" s="16"/>
      <c r="J58" s="16"/>
      <c r="K58" s="16"/>
    </row>
    <row r="59" spans="5:11">
      <c r="E59" s="16"/>
      <c r="F59" s="17"/>
      <c r="G59" s="17"/>
      <c r="H59" s="17"/>
      <c r="I59" s="16"/>
      <c r="J59" s="16"/>
      <c r="K59" s="16"/>
    </row>
    <row r="60" spans="5:11">
      <c r="E60" s="16"/>
      <c r="F60" s="17"/>
      <c r="G60" s="17"/>
      <c r="H60" s="17"/>
      <c r="I60" s="16"/>
      <c r="J60" s="16"/>
      <c r="K60" s="16"/>
    </row>
    <row r="61" spans="5:11">
      <c r="E61" s="16"/>
      <c r="F61" s="17"/>
      <c r="G61" s="17"/>
      <c r="H61" s="17"/>
      <c r="I61" s="16"/>
      <c r="J61" s="16"/>
      <c r="K61" s="16"/>
    </row>
    <row r="62" spans="5:11">
      <c r="E62" s="16"/>
      <c r="F62" s="17"/>
      <c r="G62" s="17"/>
      <c r="H62" s="17"/>
      <c r="I62" s="16"/>
      <c r="J62" s="16"/>
      <c r="K62" s="16"/>
    </row>
    <row r="63" spans="5:11">
      <c r="E63" s="16"/>
      <c r="F63" s="17"/>
      <c r="G63" s="17"/>
      <c r="H63" s="17"/>
      <c r="I63" s="16"/>
      <c r="J63" s="16"/>
      <c r="K63" s="16"/>
    </row>
    <row r="64" spans="5:11">
      <c r="E64" s="16"/>
      <c r="F64" s="17"/>
      <c r="G64" s="17"/>
      <c r="H64" s="17"/>
      <c r="I64" s="16"/>
      <c r="J64" s="16"/>
      <c r="K64" s="16"/>
    </row>
    <row r="65" spans="5:11">
      <c r="E65" s="16"/>
      <c r="F65" s="17"/>
      <c r="G65" s="17"/>
      <c r="H65" s="17"/>
      <c r="I65" s="16"/>
      <c r="J65" s="16"/>
      <c r="K65" s="16"/>
    </row>
    <row r="66" spans="5:11">
      <c r="E66" s="16"/>
      <c r="F66" s="17"/>
      <c r="G66" s="17"/>
      <c r="H66" s="17"/>
      <c r="I66" s="16"/>
      <c r="J66" s="16"/>
      <c r="K66" s="16"/>
    </row>
    <row r="67" spans="5:11">
      <c r="E67" s="16"/>
      <c r="F67" s="17"/>
      <c r="G67" s="17"/>
      <c r="H67" s="17"/>
      <c r="I67" s="16"/>
      <c r="J67" s="16"/>
      <c r="K67" s="16"/>
    </row>
    <row r="68" spans="5:11">
      <c r="E68" s="16"/>
      <c r="F68" s="17"/>
      <c r="G68" s="17"/>
      <c r="H68" s="17"/>
      <c r="I68" s="16"/>
      <c r="J68" s="16"/>
      <c r="K68" s="16"/>
    </row>
    <row r="69" spans="5:11">
      <c r="E69" s="16"/>
      <c r="F69" s="17"/>
      <c r="G69" s="17"/>
      <c r="H69" s="17"/>
      <c r="I69" s="16"/>
      <c r="J69" s="16"/>
      <c r="K69" s="16"/>
    </row>
    <row r="70" spans="5:11">
      <c r="E70" s="16"/>
      <c r="F70" s="17"/>
      <c r="G70" s="17"/>
      <c r="H70" s="17"/>
      <c r="I70" s="16"/>
      <c r="J70" s="16"/>
      <c r="K70" s="16"/>
    </row>
    <row r="71" spans="5:11">
      <c r="E71" s="16"/>
      <c r="F71" s="17"/>
      <c r="G71" s="17"/>
      <c r="H71" s="17"/>
      <c r="I71" s="16"/>
      <c r="J71" s="16"/>
      <c r="K71" s="16"/>
    </row>
    <row r="72" spans="5:11">
      <c r="E72" s="16"/>
      <c r="F72" s="17"/>
      <c r="G72" s="17"/>
      <c r="H72" s="17"/>
      <c r="I72" s="16"/>
      <c r="J72" s="16"/>
      <c r="K72" s="16"/>
    </row>
    <row r="73" spans="5:11">
      <c r="E73" s="16"/>
      <c r="F73" s="17"/>
      <c r="G73" s="17"/>
      <c r="H73" s="17"/>
      <c r="I73" s="16"/>
      <c r="J73" s="16"/>
      <c r="K73" s="16"/>
    </row>
    <row r="74" spans="5:11">
      <c r="E74" s="16"/>
      <c r="F74" s="17"/>
      <c r="G74" s="17"/>
      <c r="H74" s="17"/>
      <c r="I74" s="16"/>
      <c r="J74" s="16"/>
      <c r="K74" s="16"/>
    </row>
    <row r="75" spans="5:11">
      <c r="E75" s="16"/>
      <c r="F75" s="17"/>
      <c r="G75" s="17"/>
      <c r="H75" s="17"/>
      <c r="I75" s="16"/>
      <c r="J75" s="16"/>
      <c r="K75" s="16"/>
    </row>
    <row r="76" spans="5:11">
      <c r="E76" s="16"/>
      <c r="F76" s="17"/>
      <c r="G76" s="17"/>
      <c r="H76" s="17"/>
      <c r="I76" s="16"/>
      <c r="J76" s="16"/>
      <c r="K76" s="16"/>
    </row>
    <row r="77" spans="5:11">
      <c r="E77" s="16"/>
      <c r="F77" s="17"/>
      <c r="G77" s="17"/>
      <c r="H77" s="17"/>
      <c r="I77" s="16"/>
      <c r="J77" s="16"/>
      <c r="K77" s="16"/>
    </row>
    <row r="78" spans="5:11">
      <c r="E78" s="16"/>
      <c r="F78" s="17"/>
      <c r="G78" s="17"/>
      <c r="H78" s="17"/>
      <c r="I78" s="16"/>
      <c r="J78" s="16"/>
      <c r="K78" s="16"/>
    </row>
    <row r="79" spans="5:11">
      <c r="E79" s="16"/>
      <c r="F79" s="17"/>
      <c r="G79" s="17"/>
      <c r="H79" s="17"/>
      <c r="I79" s="16"/>
      <c r="J79" s="16"/>
      <c r="K79" s="16"/>
    </row>
    <row r="80" spans="5:11">
      <c r="E80" s="16"/>
      <c r="F80" s="17"/>
      <c r="G80" s="17"/>
      <c r="H80" s="17"/>
      <c r="I80" s="16"/>
      <c r="J80" s="16"/>
      <c r="K80" s="16"/>
    </row>
    <row r="81" spans="5:11">
      <c r="E81" s="16"/>
      <c r="F81" s="17"/>
      <c r="G81" s="17"/>
      <c r="H81" s="17"/>
      <c r="I81" s="16"/>
      <c r="J81" s="16"/>
      <c r="K81" s="16"/>
    </row>
    <row r="82" spans="5:11">
      <c r="E82" s="16"/>
      <c r="F82" s="17"/>
      <c r="G82" s="17"/>
      <c r="H82" s="17"/>
      <c r="I82" s="16"/>
      <c r="J82" s="16"/>
      <c r="K82" s="16"/>
    </row>
    <row r="83" spans="5:11">
      <c r="E83" s="16"/>
      <c r="F83" s="17"/>
      <c r="G83" s="17"/>
      <c r="H83" s="17"/>
      <c r="I83" s="16"/>
      <c r="J83" s="16"/>
      <c r="K83" s="16"/>
    </row>
    <row r="84" spans="5:11">
      <c r="E84" s="16"/>
      <c r="F84" s="17"/>
      <c r="G84" s="17"/>
      <c r="H84" s="17"/>
      <c r="I84" s="16"/>
      <c r="J84" s="16"/>
      <c r="K84" s="16"/>
    </row>
    <row r="85" spans="5:11">
      <c r="E85" s="16"/>
      <c r="F85" s="17"/>
      <c r="G85" s="17"/>
      <c r="H85" s="17"/>
      <c r="I85" s="16"/>
      <c r="J85" s="16"/>
      <c r="K85" s="16"/>
    </row>
    <row r="86" spans="5:11">
      <c r="E86" s="16"/>
      <c r="F86" s="17"/>
      <c r="G86" s="17"/>
      <c r="H86" s="17"/>
      <c r="I86" s="16"/>
      <c r="J86" s="16"/>
      <c r="K86" s="16"/>
    </row>
    <row r="87" spans="5:11">
      <c r="E87" s="16"/>
      <c r="F87" s="17"/>
      <c r="G87" s="17"/>
      <c r="H87" s="17"/>
      <c r="I87" s="16"/>
      <c r="J87" s="16"/>
      <c r="K87" s="16"/>
    </row>
    <row r="88" spans="5:11">
      <c r="E88" s="16"/>
      <c r="F88" s="17"/>
      <c r="G88" s="17"/>
      <c r="H88" s="17"/>
      <c r="I88" s="16"/>
      <c r="J88" s="16"/>
      <c r="K88" s="16"/>
    </row>
    <row r="89" spans="5:11">
      <c r="E89" s="16"/>
      <c r="F89" s="17"/>
      <c r="G89" s="17"/>
      <c r="H89" s="17"/>
      <c r="I89" s="16"/>
      <c r="J89" s="16"/>
      <c r="K89" s="16"/>
    </row>
    <row r="90" spans="5:11">
      <c r="E90" s="16"/>
      <c r="F90" s="17"/>
      <c r="G90" s="17"/>
      <c r="H90" s="17"/>
      <c r="I90" s="16"/>
      <c r="J90" s="16"/>
      <c r="K90" s="16"/>
    </row>
    <row r="91" spans="5:11">
      <c r="E91" s="16"/>
      <c r="F91" s="17"/>
      <c r="G91" s="17"/>
      <c r="H91" s="17"/>
      <c r="I91" s="16"/>
      <c r="J91" s="16"/>
      <c r="K91" s="16"/>
    </row>
    <row r="92" spans="5:11">
      <c r="E92" s="16"/>
      <c r="F92" s="17"/>
      <c r="G92" s="17"/>
      <c r="H92" s="17"/>
      <c r="I92" s="16"/>
      <c r="J92" s="16"/>
      <c r="K92" s="16"/>
    </row>
    <row r="93" spans="5:11">
      <c r="E93" s="16"/>
      <c r="F93" s="17"/>
      <c r="G93" s="17"/>
      <c r="H93" s="17"/>
      <c r="I93" s="16"/>
      <c r="J93" s="16"/>
      <c r="K93" s="16"/>
    </row>
    <row r="94" spans="5:11">
      <c r="E94" s="16"/>
      <c r="F94" s="17"/>
      <c r="G94" s="17"/>
      <c r="H94" s="17"/>
      <c r="I94" s="16"/>
      <c r="J94" s="16"/>
      <c r="K94" s="16"/>
    </row>
    <row r="95" spans="5:11">
      <c r="E95" s="16"/>
      <c r="F95" s="17"/>
      <c r="G95" s="17"/>
      <c r="H95" s="17"/>
      <c r="I95" s="16"/>
      <c r="J95" s="16"/>
      <c r="K95" s="16"/>
    </row>
    <row r="96" spans="5:11">
      <c r="E96" s="16"/>
      <c r="F96" s="17"/>
      <c r="G96" s="17"/>
      <c r="H96" s="17"/>
      <c r="I96" s="16"/>
      <c r="J96" s="16"/>
      <c r="K96" s="16"/>
    </row>
    <row r="97" spans="5:11">
      <c r="E97" s="16"/>
      <c r="F97" s="17"/>
      <c r="G97" s="17"/>
      <c r="H97" s="17"/>
      <c r="I97" s="16"/>
      <c r="J97" s="16"/>
      <c r="K97" s="16"/>
    </row>
    <row r="98" spans="5:11">
      <c r="E98" s="16"/>
      <c r="F98" s="17"/>
      <c r="G98" s="17"/>
      <c r="H98" s="17"/>
      <c r="I98" s="16"/>
      <c r="J98" s="16"/>
      <c r="K98" s="16"/>
    </row>
    <row r="99" spans="5:11">
      <c r="E99" s="16"/>
      <c r="F99" s="17"/>
      <c r="G99" s="17"/>
      <c r="H99" s="17"/>
      <c r="I99" s="16"/>
      <c r="J99" s="16"/>
      <c r="K99" s="16"/>
    </row>
    <row r="100" spans="5:11">
      <c r="E100" s="16"/>
      <c r="F100" s="17"/>
      <c r="G100" s="17"/>
      <c r="H100" s="17"/>
      <c r="I100" s="16"/>
      <c r="J100" s="16"/>
      <c r="K100" s="16"/>
    </row>
    <row r="101" spans="5:11">
      <c r="E101" s="16"/>
      <c r="F101" s="17"/>
      <c r="G101" s="17"/>
      <c r="H101" s="17"/>
      <c r="I101" s="16"/>
      <c r="J101" s="16"/>
      <c r="K101" s="16"/>
    </row>
    <row r="102" spans="5:11">
      <c r="E102" s="16"/>
      <c r="F102" s="17"/>
      <c r="G102" s="17"/>
      <c r="H102" s="17"/>
      <c r="I102" s="16"/>
      <c r="J102" s="16"/>
      <c r="K102" s="16"/>
    </row>
    <row r="103" spans="5:11">
      <c r="E103" s="16"/>
      <c r="F103" s="17"/>
      <c r="G103" s="17"/>
      <c r="H103" s="17"/>
      <c r="I103" s="16"/>
      <c r="J103" s="16"/>
      <c r="K103" s="16"/>
    </row>
    <row r="104" spans="5:11">
      <c r="E104" s="16"/>
      <c r="F104" s="17"/>
      <c r="G104" s="17"/>
      <c r="H104" s="17"/>
      <c r="I104" s="16"/>
      <c r="J104" s="16"/>
      <c r="K104" s="16"/>
    </row>
    <row r="105" spans="5:11">
      <c r="E105" s="16"/>
      <c r="F105" s="17"/>
      <c r="G105" s="17"/>
      <c r="H105" s="17"/>
      <c r="I105" s="16"/>
      <c r="J105" s="16"/>
      <c r="K105" s="16"/>
    </row>
    <row r="106" spans="5:11">
      <c r="E106" s="16"/>
      <c r="F106" s="17"/>
      <c r="G106" s="17"/>
      <c r="H106" s="17"/>
      <c r="I106" s="16"/>
      <c r="J106" s="16"/>
      <c r="K106" s="16"/>
    </row>
    <row r="107" spans="5:11">
      <c r="E107" s="16"/>
      <c r="F107" s="17"/>
      <c r="G107" s="17"/>
      <c r="H107" s="17"/>
      <c r="I107" s="16"/>
      <c r="J107" s="16"/>
      <c r="K107" s="16"/>
    </row>
    <row r="108" spans="5:11">
      <c r="E108" s="16"/>
      <c r="F108" s="17"/>
      <c r="G108" s="17"/>
      <c r="H108" s="17"/>
      <c r="I108" s="16"/>
      <c r="J108" s="16"/>
      <c r="K108" s="16"/>
    </row>
    <row r="109" spans="5:11">
      <c r="E109" s="16"/>
      <c r="F109" s="17"/>
      <c r="G109" s="17"/>
      <c r="H109" s="17"/>
      <c r="I109" s="16"/>
      <c r="J109" s="16"/>
      <c r="K109" s="16"/>
    </row>
    <row r="110" spans="5:11">
      <c r="E110" s="16"/>
      <c r="F110" s="17"/>
      <c r="G110" s="17"/>
      <c r="H110" s="17"/>
      <c r="I110" s="16"/>
      <c r="J110" s="16"/>
      <c r="K110" s="16"/>
    </row>
    <row r="111" spans="5:11">
      <c r="E111" s="16"/>
      <c r="F111" s="17"/>
      <c r="G111" s="17"/>
      <c r="H111" s="17"/>
      <c r="I111" s="16"/>
      <c r="J111" s="16"/>
      <c r="K111" s="16"/>
    </row>
    <row r="112" spans="5:11">
      <c r="E112" s="16"/>
      <c r="F112" s="17"/>
      <c r="G112" s="17"/>
      <c r="H112" s="17"/>
      <c r="I112" s="16"/>
      <c r="J112" s="16"/>
      <c r="K112" s="16"/>
    </row>
    <row r="113" spans="5:11">
      <c r="E113" s="16"/>
      <c r="F113" s="17"/>
      <c r="G113" s="17"/>
      <c r="H113" s="17"/>
      <c r="I113" s="16"/>
      <c r="J113" s="16"/>
      <c r="K113" s="16"/>
    </row>
    <row r="114" spans="5:11">
      <c r="E114" s="16"/>
      <c r="F114" s="17"/>
      <c r="G114" s="17"/>
      <c r="H114" s="17"/>
      <c r="I114" s="16"/>
      <c r="J114" s="16"/>
      <c r="K114" s="16"/>
    </row>
    <row r="115" spans="5:11">
      <c r="E115" s="16"/>
      <c r="F115" s="17"/>
      <c r="G115" s="17"/>
      <c r="H115" s="17"/>
      <c r="I115" s="16"/>
      <c r="J115" s="16"/>
      <c r="K115" s="16"/>
    </row>
    <row r="116" spans="5:11">
      <c r="E116" s="16"/>
      <c r="F116" s="17"/>
      <c r="G116" s="17"/>
      <c r="H116" s="17"/>
      <c r="I116" s="16"/>
      <c r="J116" s="16"/>
      <c r="K116" s="16"/>
    </row>
    <row r="117" spans="5:11">
      <c r="E117" s="16"/>
      <c r="F117" s="17"/>
      <c r="G117" s="17"/>
      <c r="H117" s="17"/>
      <c r="I117" s="16"/>
      <c r="J117" s="16"/>
      <c r="K117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TestSin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2023-08-16T06:40:59Z</dcterms:modified>
</cp:coreProperties>
</file>