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D0169F5-3D39-47DE-8BA8-8864184EB787}" xr6:coauthVersionLast="47" xr6:coauthVersionMax="47" xr10:uidLastSave="{00000000-0000-0000-0000-000000000000}"/>
  <bookViews>
    <workbookView xWindow="28680" yWindow="-120" windowWidth="29040" windowHeight="1572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F24" i="1"/>
  <c r="G24" i="1"/>
  <c r="H24" i="1"/>
  <c r="K24" i="1"/>
  <c r="L24" i="1"/>
  <c r="C23" i="1"/>
  <c r="F23" i="1"/>
  <c r="G23" i="1"/>
  <c r="H23" i="1"/>
  <c r="K23" i="1"/>
  <c r="L23" i="1"/>
  <c r="C22" i="1"/>
  <c r="F22" i="1"/>
  <c r="G22" i="1"/>
  <c r="H22" i="1"/>
  <c r="K22" i="1"/>
  <c r="L22" i="1"/>
  <c r="F21" i="4"/>
  <c r="F20" i="4"/>
  <c r="F9" i="4"/>
  <c r="F8" i="4"/>
  <c r="Y12" i="3"/>
  <c r="Y33" i="3"/>
  <c r="F30" i="4" s="1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B23" i="3" s="1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U14" i="3" l="1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T34" i="3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</commentList>
</comments>
</file>

<file path=xl/sharedStrings.xml><?xml version="1.0" encoding="utf-8"?>
<sst xmlns="http://schemas.openxmlformats.org/spreadsheetml/2006/main" count="289" uniqueCount="179">
  <si>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</si>
  <si>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</si>
  <si>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</si>
  <si>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</si>
  <si>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</si>
  <si>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</si>
  <si>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</si>
  <si>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</si>
  <si>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</si>
  <si>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</si>
  <si>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</si>
  <si>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</si>
  <si>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</si>
  <si>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</si>
  <si>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</si>
  <si>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</si>
  <si>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</si>
  <si>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</si>
  <si>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</si>
  <si>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</si>
  <si>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</si>
  <si>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</si>
  <si>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</si>
  <si>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</si>
  <si>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</si>
  <si>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</si>
  <si>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</si>
  <si>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</si>
  <si>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</si>
  <si>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</si>
  <si>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</si>
  <si>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</si>
  <si>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</si>
  <si>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</si>
  <si>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</si>
  <si>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</si>
  <si>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</si>
  <si>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</si>
  <si>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</si>
  <si>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</si>
  <si>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</si>
  <si>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</si>
  <si>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스테이지 보스 체력 감소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</si>
  <si>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</si>
  <si>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</si>
  <si>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</si>
  <si>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</si>
  <si>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</si>
  <si>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</si>
  <si>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</si>
  <si>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</si>
  <si>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</si>
  <si>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</si>
  <si>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</si>
  <si>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</si>
  <si>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</si>
  <si>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</si>
  <si>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</si>
  <si>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</si>
  <si>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</si>
  <si>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</si>
  <si>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</si>
  <si>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</si>
  <si>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</si>
  <si>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</si>
  <si>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</si>
  <si>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</si>
  <si>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</si>
  <si>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</si>
  <si>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</si>
  <si>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</si>
  <si>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</si>
  <si>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</si>
  <si>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</si>
  <si>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</si>
  <si>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</si>
  <si>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</si>
  <si>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</si>
  <si>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</si>
  <si>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</si>
  <si>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</si>
  <si>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</si>
  <si>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</si>
  <si>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</si>
  <si>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</si>
  <si>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</si>
  <si>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</si>
  <si>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</si>
  <si>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</si>
  <si>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</si>
  <si>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</si>
  <si>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</si>
  <si>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</si>
  <si>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</si>
  <si>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</si>
  <si>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</si>
  <si>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</si>
  <si>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</si>
  <si>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</si>
  <si>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</si>
  <si>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</si>
  <si>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</si>
  <si>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</si>
  <si>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</si>
  <si>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</si>
  <si>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</si>
  <si>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</si>
  <si>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</si>
  <si>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</si>
  <si>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</si>
  <si>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</si>
  <si>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</si>
  <si>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</si>
  <si>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</si>
  <si>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</si>
  <si>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</si>
  <si>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</si>
  <si>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</si>
  <si>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</si>
  <si>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</si>
  <si>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</si>
  <si>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</si>
  <si>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</si>
  <si>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</si>
  <si>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</si>
  <si>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</si>
  <si>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</si>
  <si>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</si>
  <si>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</si>
  <si>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</si>
  <si>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</si>
  <si>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</si>
  <si>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</si>
  <si>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</si>
  <si>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</si>
  <si>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</si>
  <si>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</si>
  <si>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</si>
  <si>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</si>
  <si>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</si>
  <si>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</si>
  <si>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</si>
  <si>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</si>
  <si>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</si>
  <si>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</si>
  <si>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</si>
  <si>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</si>
  <si>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</si>
  <si>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</si>
  <si>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</si>
  <si>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</si>
  <si>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</si>
  <si>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</si>
  <si>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</si>
  <si>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</si>
  <si>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</si>
  <si>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</si>
  <si>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</si>
  <si>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</si>
  <si>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</si>
  <si>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</si>
  <si>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</si>
  <si>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</si>
  <si>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</si>
  <si>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</si>
  <si>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</si>
  <si>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</si>
  <si>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</si>
  <si>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</si>
  <si>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</si>
  <si>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</si>
  <si>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</si>
  <si>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</si>
  <si>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</si>
  <si>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</si>
  <si>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</si>
  <si>
    <t>guimoon22</t>
  </si>
  <si>
    <t>사흑 23 귀문</t>
  </si>
  <si>
    <t>창생 23 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</si>
</sst>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4"/>
  <sheetViews>
    <sheetView tabSelected="1" workbookViewId="0">
      <selection activeCell="J13" sqref="J13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99</v>
      </c>
      <c r="C1" t="s">
        <v>1</v>
      </c>
      <c r="D1" t="s">
        <v>97</v>
      </c>
      <c r="E1" t="s">
        <v>77</v>
      </c>
      <c r="F1" t="s">
        <v>71</v>
      </c>
      <c r="G1" t="s">
        <v>74</v>
      </c>
      <c r="H1" t="s">
        <v>73</v>
      </c>
      <c r="I1" t="s">
        <v>98</v>
      </c>
      <c r="J1" t="s">
        <v>78</v>
      </c>
      <c r="K1" t="s">
        <v>75</v>
      </c>
      <c r="L1" t="s">
        <v>72</v>
      </c>
      <c r="M1" t="s">
        <v>76</v>
      </c>
    </row>
    <row r="2" spans="1:13">
      <c r="A2">
        <v>0</v>
      </c>
      <c r="B2" t="s">
        <v>100</v>
      </c>
      <c r="C2">
        <v>1</v>
      </c>
      <c r="D2" s="1" t="s">
        <v>129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149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106</v>
      </c>
      <c r="C3">
        <v>1000</v>
      </c>
      <c r="D3" s="1" t="s">
        <v>130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150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107</v>
      </c>
      <c r="C4">
        <f>C3+1000</f>
        <v>2000</v>
      </c>
      <c r="D4" s="1" t="s">
        <v>131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151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108</v>
      </c>
      <c r="C5">
        <f>C4+1000</f>
        <v>3000</v>
      </c>
      <c r="D5" s="1" t="s">
        <v>132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152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109</v>
      </c>
      <c r="C6">
        <f t="shared" ref="C6:C20" si="0">C5+1000</f>
        <v>4000</v>
      </c>
      <c r="D6" s="1" t="s">
        <v>133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153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110</v>
      </c>
      <c r="C7">
        <f t="shared" si="0"/>
        <v>5000</v>
      </c>
      <c r="D7" s="1" t="s">
        <v>134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154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111</v>
      </c>
      <c r="C8">
        <f t="shared" si="0"/>
        <v>6000</v>
      </c>
      <c r="D8" s="1" t="s">
        <v>135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155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112</v>
      </c>
      <c r="C9">
        <f t="shared" si="0"/>
        <v>7000</v>
      </c>
      <c r="D9" s="1" t="s">
        <v>136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156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113</v>
      </c>
      <c r="C10">
        <f t="shared" si="0"/>
        <v>8000</v>
      </c>
      <c r="D10" s="1" t="s">
        <v>137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157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114</v>
      </c>
      <c r="C11">
        <f t="shared" si="0"/>
        <v>9000</v>
      </c>
      <c r="D11" s="1" t="s">
        <v>138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158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115</v>
      </c>
      <c r="C12">
        <f t="shared" si="0"/>
        <v>10000</v>
      </c>
      <c r="D12" s="1" t="s">
        <v>139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159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116</v>
      </c>
      <c r="C13">
        <f t="shared" si="0"/>
        <v>11000</v>
      </c>
      <c r="D13" s="1" t="s">
        <v>140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160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117</v>
      </c>
      <c r="C14">
        <f t="shared" si="0"/>
        <v>12000</v>
      </c>
      <c r="D14" s="1" t="s">
        <v>141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161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118</v>
      </c>
      <c r="C15">
        <f t="shared" si="0"/>
        <v>13000</v>
      </c>
      <c r="D15" s="1" t="s">
        <v>142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162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119</v>
      </c>
      <c r="C16">
        <f t="shared" si="0"/>
        <v>14000</v>
      </c>
      <c r="D16" s="1" t="s">
        <v>143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163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101</v>
      </c>
      <c r="C17">
        <f t="shared" si="0"/>
        <v>15000</v>
      </c>
      <c r="D17" s="1" t="s">
        <v>144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164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102</v>
      </c>
      <c r="C18">
        <f t="shared" si="0"/>
        <v>16000</v>
      </c>
      <c r="D18" s="1" t="s">
        <v>145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165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103</v>
      </c>
      <c r="C19">
        <f t="shared" si="0"/>
        <v>17000</v>
      </c>
      <c r="D19" s="1" t="s">
        <v>146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166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104</v>
      </c>
      <c r="C20">
        <f t="shared" si="0"/>
        <v>18000</v>
      </c>
      <c r="D20" s="1" t="s">
        <v>147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167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105</v>
      </c>
      <c r="C21">
        <f>C20+500</f>
        <v>18500</v>
      </c>
      <c r="D21" s="1" t="s">
        <v>148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168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169</v>
      </c>
      <c r="C22">
        <f>C21+500</f>
        <v>19000</v>
      </c>
      <c r="D22" s="1" t="s">
        <v>170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171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173</v>
      </c>
      <c r="C23">
        <f>C22+500</f>
        <v>19500</v>
      </c>
      <c r="D23" s="1" t="s">
        <v>174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175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  <row r="24" spans="1:13">
      <c r="A24">
        <v>22</v>
      </c>
      <c r="B24" t="s">
        <v>176</v>
      </c>
      <c r="C24">
        <f>C23+500</f>
        <v>20000</v>
      </c>
      <c r="D24" s="1" t="s">
        <v>177</v>
      </c>
      <c r="E24">
        <v>10000</v>
      </c>
      <c r="F24">
        <f>VLOOKUP(A24,Balance!A:F,3,FALSE)</f>
        <v>54</v>
      </c>
      <c r="G24">
        <f>VLOOKUP(A24,Balance!L:S,6,FALSE)</f>
        <v>4.0000000000000001E-3</v>
      </c>
      <c r="H24">
        <f>VLOOKUP(A24,Balance!L:S,8,FALSE)</f>
        <v>12</v>
      </c>
      <c r="I24" s="1" t="s">
        <v>178</v>
      </c>
      <c r="J24">
        <v>1</v>
      </c>
      <c r="K24">
        <f>VLOOKUP(A24,Balance!A:F,6,FALSE)</f>
        <v>57</v>
      </c>
      <c r="L24">
        <f>VLOOKUP(A24,Balance!L:AA,13,FALSE)</f>
        <v>20000</v>
      </c>
      <c r="M24"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A7" workbookViewId="0">
      <selection activeCell="E32" sqref="E32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87</v>
      </c>
      <c r="J5">
        <v>4</v>
      </c>
    </row>
    <row r="6" spans="1:28">
      <c r="I6" t="s">
        <v>86</v>
      </c>
      <c r="J6">
        <v>50</v>
      </c>
    </row>
    <row r="7" spans="1:28">
      <c r="I7" t="s">
        <v>92</v>
      </c>
      <c r="J7">
        <f>ROUNDUP(T34/(N28*J5),0)</f>
        <v>819</v>
      </c>
    </row>
    <row r="8" spans="1:28">
      <c r="I8" t="s">
        <v>94</v>
      </c>
      <c r="J8">
        <v>570</v>
      </c>
    </row>
    <row r="9" spans="1:28">
      <c r="A9" t="s">
        <v>91</v>
      </c>
      <c r="B9" s="1" t="s">
        <v>44</v>
      </c>
      <c r="D9" s="1" t="s">
        <v>45</v>
      </c>
      <c r="E9" s="1" t="s">
        <v>46</v>
      </c>
      <c r="I9" t="s">
        <v>95</v>
      </c>
      <c r="J9">
        <f>ROUNDUP((T34-(N28*J8))/(N28*J5),0)</f>
        <v>676</v>
      </c>
      <c r="L9" t="s">
        <v>91</v>
      </c>
      <c r="M9" s="1" t="s">
        <v>79</v>
      </c>
      <c r="N9" s="1" t="s">
        <v>81</v>
      </c>
      <c r="O9" s="1" t="s">
        <v>44</v>
      </c>
      <c r="P9" s="1" t="s">
        <v>77</v>
      </c>
      <c r="Q9" s="1" t="s">
        <v>74</v>
      </c>
      <c r="R9" s="1" t="s">
        <v>89</v>
      </c>
      <c r="S9" s="1" t="s">
        <v>82</v>
      </c>
      <c r="T9" s="1" t="s">
        <v>83</v>
      </c>
      <c r="U9" s="1" t="s">
        <v>88</v>
      </c>
      <c r="V9" s="1" t="s">
        <v>46</v>
      </c>
      <c r="W9" s="1" t="s">
        <v>78</v>
      </c>
      <c r="X9" s="1" t="s">
        <v>80</v>
      </c>
      <c r="Y9" s="1" t="s">
        <v>122</v>
      </c>
      <c r="Z9" s="1" t="s">
        <v>84</v>
      </c>
      <c r="AA9" s="1" t="s">
        <v>85</v>
      </c>
    </row>
    <row r="10" spans="1:28">
      <c r="A10">
        <v>0</v>
      </c>
      <c r="B10" s="1" t="s">
        <v>7</v>
      </c>
      <c r="C10">
        <v>2</v>
      </c>
      <c r="D10" s="5" t="s">
        <v>47</v>
      </c>
      <c r="E10" s="1" t="s">
        <v>5</v>
      </c>
      <c r="F10">
        <v>10</v>
      </c>
      <c r="I10" t="s">
        <v>93</v>
      </c>
      <c r="J10">
        <v>250</v>
      </c>
      <c r="L10">
        <v>0</v>
      </c>
      <c r="M10" s="1">
        <v>0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48</v>
      </c>
      <c r="E11" s="1" t="s">
        <v>6</v>
      </c>
      <c r="F11">
        <v>9</v>
      </c>
      <c r="I11" t="s">
        <v>96</v>
      </c>
      <c r="J11">
        <f>ROUNDUP((T34-(N28*J8)-(N28*J10))/(N28*J5),0)</f>
        <v>614</v>
      </c>
      <c r="L11">
        <v>1</v>
      </c>
      <c r="M11" s="1">
        <v>999</v>
      </c>
      <c r="N11" s="1">
        <f t="shared" ref="N11:N33" si="2">ROUNDUP((M11+1)/100,0)</f>
        <v>10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50</v>
      </c>
      <c r="V11" s="1" t="s">
        <v>6</v>
      </c>
      <c r="W11" s="7">
        <v>1</v>
      </c>
      <c r="X11">
        <v>10</v>
      </c>
      <c r="Y11" s="8">
        <f t="shared" ref="Y11:Y32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49</v>
      </c>
      <c r="E12" s="1" t="s">
        <v>9</v>
      </c>
      <c r="F12">
        <v>12</v>
      </c>
      <c r="L12">
        <v>2</v>
      </c>
      <c r="M12" s="1">
        <v>1999</v>
      </c>
      <c r="N12" s="1">
        <f t="shared" si="2"/>
        <v>20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50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50</v>
      </c>
      <c r="E13" s="1" t="s">
        <v>11</v>
      </c>
      <c r="F13">
        <v>7</v>
      </c>
      <c r="L13">
        <v>3</v>
      </c>
      <c r="M13" s="1">
        <v>2999</v>
      </c>
      <c r="N13" s="1">
        <f t="shared" si="2"/>
        <v>30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75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120</v>
      </c>
      <c r="C14">
        <v>0</v>
      </c>
      <c r="D14" s="5" t="s">
        <v>51</v>
      </c>
      <c r="E14" s="1" t="s">
        <v>13</v>
      </c>
      <c r="F14">
        <v>14</v>
      </c>
      <c r="L14">
        <v>4</v>
      </c>
      <c r="M14" s="1">
        <v>3999</v>
      </c>
      <c r="N14" s="1">
        <f t="shared" si="2"/>
        <v>40</v>
      </c>
      <c r="O14" s="1" t="s">
        <v>120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3" si="6">S12+1</f>
        <v>3</v>
      </c>
      <c r="T14" s="8">
        <f t="shared" si="0"/>
        <v>12000</v>
      </c>
      <c r="U14" s="9">
        <f t="shared" si="1"/>
        <v>75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 t="s">
        <v>52</v>
      </c>
      <c r="E15" s="1" t="s">
        <v>6</v>
      </c>
      <c r="F15">
        <v>9</v>
      </c>
      <c r="L15">
        <v>5</v>
      </c>
      <c r="M15" s="1">
        <v>4999</v>
      </c>
      <c r="N15" s="1">
        <f t="shared" si="2"/>
        <v>50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80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 t="s">
        <v>53</v>
      </c>
      <c r="E16" s="10" t="s">
        <v>5</v>
      </c>
      <c r="F16">
        <v>10</v>
      </c>
      <c r="L16">
        <v>6</v>
      </c>
      <c r="M16" s="1">
        <v>5999</v>
      </c>
      <c r="N16" s="1">
        <f t="shared" si="2"/>
        <v>60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66.666666666666671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54</v>
      </c>
      <c r="E17" s="1" t="s">
        <v>43</v>
      </c>
      <c r="F17">
        <v>72</v>
      </c>
      <c r="L17">
        <v>7</v>
      </c>
      <c r="M17" s="1">
        <v>6999</v>
      </c>
      <c r="N17" s="1">
        <f t="shared" si="2"/>
        <v>70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71.428571428571431</v>
      </c>
      <c r="V17" s="1" t="s">
        <v>43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55</v>
      </c>
      <c r="E18" s="1" t="s">
        <v>18</v>
      </c>
      <c r="F18">
        <v>64</v>
      </c>
      <c r="L18">
        <v>8</v>
      </c>
      <c r="M18" s="1">
        <v>7999</v>
      </c>
      <c r="N18" s="1">
        <f t="shared" si="2"/>
        <v>80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62.5</v>
      </c>
      <c r="V18" s="1" t="s">
        <v>123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 t="s">
        <v>56</v>
      </c>
      <c r="E19" s="1" t="s">
        <v>20</v>
      </c>
      <c r="F19">
        <v>65</v>
      </c>
      <c r="L19">
        <v>9</v>
      </c>
      <c r="M19" s="1">
        <v>8999</v>
      </c>
      <c r="N19" s="1">
        <f t="shared" si="2"/>
        <v>90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66.666666666666671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 t="s">
        <v>57</v>
      </c>
      <c r="E20" s="1" t="s">
        <v>22</v>
      </c>
      <c r="F20">
        <v>66</v>
      </c>
      <c r="L20">
        <v>10</v>
      </c>
      <c r="M20" s="1">
        <v>9999</v>
      </c>
      <c r="N20" s="1">
        <f t="shared" si="2"/>
        <v>100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60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58</v>
      </c>
      <c r="E21" s="1" t="s">
        <v>6</v>
      </c>
      <c r="F21">
        <v>9</v>
      </c>
      <c r="L21">
        <v>11</v>
      </c>
      <c r="M21" s="1">
        <v>10999</v>
      </c>
      <c r="N21" s="1">
        <f t="shared" si="2"/>
        <v>110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63.636363636363633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59</v>
      </c>
      <c r="E22" s="1" t="s">
        <v>24</v>
      </c>
      <c r="F22">
        <v>67</v>
      </c>
      <c r="L22">
        <v>12</v>
      </c>
      <c r="M22" s="1">
        <v>11999</v>
      </c>
      <c r="N22" s="1">
        <f t="shared" si="2"/>
        <v>120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58.333333333333336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 t="s">
        <v>60</v>
      </c>
      <c r="E23" s="1" t="s">
        <v>43</v>
      </c>
      <c r="F23">
        <v>72</v>
      </c>
      <c r="L23">
        <v>13</v>
      </c>
      <c r="M23" s="1">
        <v>12999</v>
      </c>
      <c r="N23" s="1">
        <f t="shared" si="2"/>
        <v>130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61.53846153846154</v>
      </c>
      <c r="V23" s="1" t="s">
        <v>43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61</v>
      </c>
      <c r="E24" s="1" t="s">
        <v>6</v>
      </c>
      <c r="F24">
        <v>9</v>
      </c>
      <c r="L24">
        <v>14</v>
      </c>
      <c r="M24" s="1">
        <v>13999</v>
      </c>
      <c r="N24" s="1">
        <f t="shared" si="2"/>
        <v>140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85.714285714285708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 t="s">
        <v>62</v>
      </c>
      <c r="E25" s="1" t="s">
        <v>5</v>
      </c>
      <c r="F25">
        <v>10</v>
      </c>
      <c r="L25">
        <v>15</v>
      </c>
      <c r="M25" s="1">
        <v>14999</v>
      </c>
      <c r="N25" s="1">
        <f t="shared" si="2"/>
        <v>150</v>
      </c>
      <c r="O25" s="1" t="s">
        <v>90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90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63</v>
      </c>
      <c r="E26" s="1" t="s">
        <v>32</v>
      </c>
      <c r="F26">
        <v>68</v>
      </c>
      <c r="L26">
        <v>16</v>
      </c>
      <c r="M26" s="1">
        <v>15999</v>
      </c>
      <c r="N26" s="1">
        <f t="shared" si="2"/>
        <v>160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112.5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 t="s">
        <v>64</v>
      </c>
      <c r="E27" s="1" t="s">
        <v>5</v>
      </c>
      <c r="F27">
        <v>10</v>
      </c>
      <c r="L27">
        <v>17</v>
      </c>
      <c r="M27" s="1">
        <v>16999</v>
      </c>
      <c r="N27" s="1">
        <f t="shared" si="2"/>
        <v>170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117.64705882352941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65</v>
      </c>
      <c r="E28" s="1" t="s">
        <v>34</v>
      </c>
      <c r="F28">
        <v>69</v>
      </c>
      <c r="L28">
        <v>18</v>
      </c>
      <c r="M28" s="1">
        <v>17999</v>
      </c>
      <c r="N28" s="1">
        <f t="shared" si="2"/>
        <v>180</v>
      </c>
      <c r="O28" s="1" t="s">
        <v>128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138.88888888888889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 t="s">
        <v>66</v>
      </c>
      <c r="E29" s="1" t="s">
        <v>36</v>
      </c>
      <c r="F29">
        <v>70</v>
      </c>
      <c r="L29">
        <v>19</v>
      </c>
      <c r="M29" s="1">
        <v>18999</v>
      </c>
      <c r="N29" s="1">
        <f t="shared" si="2"/>
        <v>190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144.73684210526315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 t="s">
        <v>67</v>
      </c>
      <c r="E30" s="1" t="s">
        <v>38</v>
      </c>
      <c r="F30">
        <v>71</v>
      </c>
      <c r="L30">
        <v>20</v>
      </c>
      <c r="M30" s="1">
        <v>19999</v>
      </c>
      <c r="N30" s="1">
        <f t="shared" si="2"/>
        <v>200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137.5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 t="s">
        <v>68</v>
      </c>
      <c r="E31" s="1" t="s">
        <v>172</v>
      </c>
      <c r="F31">
        <v>82</v>
      </c>
      <c r="L31">
        <v>21</v>
      </c>
      <c r="M31" s="1">
        <v>20999</v>
      </c>
      <c r="N31" s="1">
        <f t="shared" si="2"/>
        <v>210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142.85714285714286</v>
      </c>
      <c r="V31" s="1" t="s">
        <v>172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30</v>
      </c>
      <c r="C32">
        <v>54</v>
      </c>
      <c r="D32" s="5" t="s">
        <v>69</v>
      </c>
      <c r="E32" s="1" t="s">
        <v>39</v>
      </c>
      <c r="F32">
        <v>57</v>
      </c>
      <c r="L32">
        <v>22</v>
      </c>
      <c r="M32" s="1">
        <v>21999</v>
      </c>
      <c r="N32" s="1">
        <f t="shared" si="2"/>
        <v>220</v>
      </c>
      <c r="O32" s="1" t="s">
        <v>30</v>
      </c>
      <c r="P32" s="7">
        <v>10000</v>
      </c>
      <c r="Q32">
        <v>4.0000000000000001E-3</v>
      </c>
      <c r="R32" s="8">
        <f t="shared" si="7"/>
        <v>4000</v>
      </c>
      <c r="S32">
        <f t="shared" si="6"/>
        <v>12</v>
      </c>
      <c r="T32" s="8">
        <f t="shared" si="0"/>
        <v>120000</v>
      </c>
      <c r="U32" s="9">
        <f t="shared" si="1"/>
        <v>136.36363636363637</v>
      </c>
      <c r="V32" s="1" t="s">
        <v>39</v>
      </c>
      <c r="W32" s="7">
        <v>1</v>
      </c>
      <c r="X32">
        <v>20000</v>
      </c>
      <c r="Y32" s="8">
        <f t="shared" si="3"/>
        <v>2000000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70</v>
      </c>
      <c r="E33" s="1" t="s">
        <v>5</v>
      </c>
      <c r="F33">
        <v>10</v>
      </c>
      <c r="L33">
        <v>23</v>
      </c>
      <c r="M33" s="1">
        <v>22999</v>
      </c>
      <c r="N33" s="1">
        <f t="shared" si="2"/>
        <v>230</v>
      </c>
      <c r="O33" s="1" t="s">
        <v>41</v>
      </c>
      <c r="P33" s="7">
        <v>10000</v>
      </c>
      <c r="Q33">
        <v>1E-3</v>
      </c>
      <c r="R33" s="8">
        <f t="shared" si="7"/>
        <v>1000</v>
      </c>
      <c r="S33">
        <f t="shared" si="6"/>
        <v>13</v>
      </c>
      <c r="T33" s="8">
        <f t="shared" si="0"/>
        <v>130000</v>
      </c>
      <c r="U33" s="9">
        <f t="shared" si="1"/>
        <v>141.30434782608697</v>
      </c>
      <c r="V33" s="1" t="s">
        <v>5</v>
      </c>
      <c r="W33" s="7">
        <v>1</v>
      </c>
      <c r="X33">
        <v>3</v>
      </c>
      <c r="Y33" s="8">
        <f>X33*W33</f>
        <v>3</v>
      </c>
      <c r="Z33">
        <v>0</v>
      </c>
      <c r="AA33" s="8">
        <f>Z33*W33</f>
        <v>0</v>
      </c>
      <c r="AB33" s="9">
        <f>AA33/(N33*$J$5)</f>
        <v>0</v>
      </c>
    </row>
    <row r="34" spans="1:28">
      <c r="D34" s="5" t="s">
        <v>121</v>
      </c>
      <c r="E34" s="1" t="s">
        <v>43</v>
      </c>
      <c r="F34">
        <v>72</v>
      </c>
      <c r="T34" s="8">
        <f>SUM(T10:T28)</f>
        <v>589200</v>
      </c>
      <c r="U34" s="8"/>
      <c r="V34" s="1" t="s">
        <v>43</v>
      </c>
      <c r="W34" s="7">
        <v>1</v>
      </c>
      <c r="X34">
        <v>0.1</v>
      </c>
      <c r="Y34" s="8">
        <v>0.1</v>
      </c>
      <c r="Z34">
        <v>0</v>
      </c>
      <c r="AA34" s="8">
        <f t="shared" ref="AA34" si="8">Z34*W34</f>
        <v>0</v>
      </c>
      <c r="AB34" s="9">
        <f>AA34/(N33*$J$5)</f>
        <v>0</v>
      </c>
    </row>
    <row r="35" spans="1:28">
      <c r="E35" s="1" t="s">
        <v>42</v>
      </c>
      <c r="F35">
        <v>33</v>
      </c>
      <c r="V35" s="1" t="s">
        <v>42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124</v>
      </c>
      <c r="D6" s="2" t="s">
        <v>3</v>
      </c>
      <c r="E6" s="2" t="s">
        <v>4</v>
      </c>
      <c r="F6" s="2" t="s">
        <v>124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125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43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43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4000</v>
      </c>
      <c r="D29" s="4">
        <v>22000</v>
      </c>
      <c r="E29" s="3" t="s">
        <v>5</v>
      </c>
      <c r="F29" s="11">
        <f>VLOOKUP(A29,Balance!L:Y,14,FALSE)</f>
        <v>2000000</v>
      </c>
    </row>
    <row r="30" spans="1:6" ht="17.25" thickBot="1">
      <c r="A30">
        <v>23</v>
      </c>
      <c r="B30" s="3" t="s">
        <v>41</v>
      </c>
      <c r="C30" s="11">
        <f>VLOOKUP(A30,Balance!L:R,7,FALSE)</f>
        <v>1000</v>
      </c>
      <c r="D30" s="4">
        <v>23000</v>
      </c>
      <c r="E30" s="3" t="s">
        <v>43</v>
      </c>
      <c r="F30" s="11">
        <f>VLOOKUP(A30,Balance!L:Y,14,FALSE)</f>
        <v>3</v>
      </c>
    </row>
    <row r="35" spans="2:5">
      <c r="B35" s="12" t="s">
        <v>126</v>
      </c>
      <c r="C35" s="12"/>
      <c r="E35" s="1" t="s">
        <v>127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중범 최</cp:lastModifiedBy>
  <dcterms:created xsi:type="dcterms:W3CDTF">2023-07-04T05:35:36Z</dcterms:created>
  <dcterms:modified xsi:type="dcterms:W3CDTF">2023-11-06T04:59:00Z</dcterms:modified>
</cp:coreProperties>
</file>