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F042754-1A0A-4FE8-AD5A-B16DAFE69B3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Sumi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C31" i="1" s="1"/>
  <c r="B32" i="1"/>
  <c r="E32" i="1" s="1"/>
  <c r="K39" i="2"/>
  <c r="A19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C32" i="1" l="1"/>
  <c r="E31" i="1"/>
  <c r="B2" i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C18" i="1"/>
  <c r="H27" i="2"/>
  <c r="I26" i="2" a="1"/>
  <c r="I26" i="2" s="1"/>
  <c r="E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E22" i="1" s="1"/>
  <c r="H32" i="2"/>
  <c r="I31" i="2" a="1"/>
  <c r="I31" i="2" s="1"/>
  <c r="C22" i="1" l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J39" i="2"/>
  <c r="G39" i="2"/>
  <c r="I40" i="2" a="1"/>
  <c r="I40" i="2" s="1"/>
  <c r="H41" i="2"/>
  <c r="J40" i="2" l="1"/>
  <c r="G40" i="2"/>
  <c r="F39" i="2"/>
  <c r="H42" i="2"/>
  <c r="I41" i="2" a="1"/>
  <c r="I41" i="2" s="1"/>
  <c r="J41" i="2" l="1"/>
  <c r="G41" i="2"/>
  <c r="F40" i="2"/>
  <c r="H43" i="2"/>
  <c r="I42" i="2" a="1"/>
  <c r="I42" i="2" s="1"/>
  <c r="F41" i="2" l="1"/>
  <c r="J42" i="2"/>
  <c r="G42" i="2"/>
  <c r="H44" i="2"/>
  <c r="I43" i="2" a="1"/>
  <c r="I43" i="2" s="1"/>
  <c r="J43" i="2" l="1"/>
  <c r="G43" i="2"/>
  <c r="F42" i="2"/>
  <c r="H45" i="2"/>
  <c r="I44" i="2" a="1"/>
  <c r="I44" i="2" s="1"/>
  <c r="J44" i="2" l="1"/>
  <c r="G44" i="2"/>
  <c r="F43" i="2"/>
  <c r="H46" i="2"/>
  <c r="I45" i="2" a="1"/>
  <c r="I45" i="2" s="1"/>
  <c r="F44" i="2" l="1"/>
  <c r="J45" i="2"/>
  <c r="G45" i="2"/>
  <c r="H47" i="2"/>
  <c r="I46" i="2" a="1"/>
  <c r="I46" i="2" s="1"/>
  <c r="F45" i="2" l="1"/>
  <c r="J46" i="2"/>
  <c r="G46" i="2"/>
  <c r="H48" i="2"/>
  <c r="I47" i="2" a="1"/>
  <c r="I47" i="2" s="1"/>
  <c r="F46" i="2" l="1"/>
  <c r="J47" i="2"/>
  <c r="G47" i="2"/>
  <c r="I48" i="2" a="1"/>
  <c r="I48" i="2" s="1"/>
  <c r="H49" i="2"/>
  <c r="F47" i="2" l="1"/>
  <c r="J48" i="2"/>
  <c r="G48" i="2"/>
  <c r="H50" i="2"/>
  <c r="I49" i="2" a="1"/>
  <c r="I49" i="2" s="1"/>
  <c r="F48" i="2" l="1"/>
  <c r="J49" i="2"/>
  <c r="G49" i="2"/>
  <c r="H51" i="2"/>
  <c r="I50" i="2" a="1"/>
  <c r="I50" i="2" s="1"/>
  <c r="F49" i="2" l="1"/>
  <c r="J50" i="2"/>
  <c r="G50" i="2"/>
  <c r="I51" i="2" a="1"/>
  <c r="I51" i="2" s="1"/>
  <c r="H52" i="2"/>
  <c r="F50" i="2" l="1"/>
  <c r="J51" i="2"/>
  <c r="G51" i="2"/>
  <c r="H53" i="2"/>
  <c r="I52" i="2" a="1"/>
  <c r="I52" i="2" s="1"/>
  <c r="J52" i="2" l="1"/>
  <c r="G52" i="2"/>
  <c r="F51" i="2"/>
  <c r="H54" i="2"/>
  <c r="I53" i="2" a="1"/>
  <c r="I53" i="2" s="1"/>
  <c r="J53" i="2" l="1"/>
  <c r="G53" i="2"/>
  <c r="F52" i="2"/>
  <c r="I54" i="2" a="1"/>
  <c r="I54" i="2" s="1"/>
  <c r="H55" i="2"/>
  <c r="J54" i="2" l="1"/>
  <c r="G54" i="2"/>
  <c r="F53" i="2"/>
  <c r="I55" i="2" a="1"/>
  <c r="I55" i="2" s="1"/>
  <c r="H56" i="2"/>
  <c r="J55" i="2" l="1"/>
  <c r="G55" i="2"/>
  <c r="F54" i="2"/>
  <c r="H57" i="2"/>
  <c r="I56" i="2" a="1"/>
  <c r="I56" i="2" s="1"/>
  <c r="J56" i="2" l="1"/>
  <c r="G56" i="2"/>
  <c r="F55" i="2"/>
  <c r="H58" i="2"/>
  <c r="I57" i="2" a="1"/>
  <c r="I57" i="2" s="1"/>
  <c r="J57" i="2" l="1"/>
  <c r="G57" i="2"/>
  <c r="F56" i="2"/>
  <c r="I58" i="2" a="1"/>
  <c r="I58" i="2" s="1"/>
  <c r="H59" i="2"/>
  <c r="F57" i="2" l="1"/>
  <c r="J58" i="2"/>
  <c r="G58" i="2"/>
  <c r="H60" i="2"/>
  <c r="I59" i="2" a="1"/>
  <c r="I59" i="2" s="1"/>
  <c r="J59" i="2" l="1"/>
  <c r="G59" i="2"/>
  <c r="F58" i="2"/>
  <c r="I60" i="2" a="1"/>
  <c r="I60" i="2" s="1"/>
  <c r="H61" i="2"/>
  <c r="J60" i="2" l="1"/>
  <c r="G60" i="2"/>
  <c r="F59" i="2"/>
  <c r="H62" i="2"/>
  <c r="I61" i="2" a="1"/>
  <c r="I61" i="2" s="1"/>
  <c r="F60" i="2" l="1"/>
  <c r="J61" i="2"/>
  <c r="G61" i="2"/>
  <c r="H63" i="2"/>
  <c r="I62" i="2" a="1"/>
  <c r="I62" i="2" s="1"/>
  <c r="F61" i="2" l="1"/>
  <c r="J62" i="2"/>
  <c r="G62" i="2"/>
  <c r="I63" i="2" a="1"/>
  <c r="I63" i="2" s="1"/>
  <c r="H64" i="2"/>
  <c r="J63" i="2" l="1"/>
  <c r="G63" i="2"/>
  <c r="F62" i="2"/>
  <c r="H65" i="2"/>
  <c r="I64" i="2" a="1"/>
  <c r="I64" i="2" s="1"/>
  <c r="J64" i="2" l="1"/>
  <c r="G64" i="2"/>
  <c r="F63" i="2"/>
  <c r="I65" i="2" a="1"/>
  <c r="I65" i="2" s="1"/>
  <c r="H66" i="2"/>
  <c r="J65" i="2" l="1"/>
  <c r="G65" i="2"/>
  <c r="F64" i="2"/>
  <c r="H67" i="2"/>
  <c r="I66" i="2" a="1"/>
  <c r="I66" i="2" s="1"/>
  <c r="J66" i="2" l="1"/>
  <c r="G66" i="2"/>
  <c r="F65" i="2"/>
  <c r="I67" i="2" a="1"/>
  <c r="I67" i="2" s="1"/>
  <c r="H68" i="2"/>
  <c r="I68" i="2" l="1" a="1"/>
  <c r="I68" i="2" s="1"/>
  <c r="F66" i="2"/>
  <c r="J67" i="2"/>
  <c r="G67" i="2"/>
  <c r="H69" i="2"/>
  <c r="F67" i="2" l="1"/>
  <c r="J68" i="2"/>
  <c r="G68" i="2"/>
  <c r="I69" i="2" a="1"/>
  <c r="I69" i="2" s="1"/>
  <c r="H70" i="2"/>
  <c r="F68" i="2" l="1"/>
  <c r="I70" i="2" a="1"/>
  <c r="I70" i="2" s="1"/>
  <c r="J69" i="2"/>
  <c r="G69" i="2"/>
  <c r="H71" i="2"/>
  <c r="F69" i="2" l="1"/>
  <c r="J70" i="2"/>
  <c r="G70" i="2"/>
  <c r="I71" i="2" a="1"/>
  <c r="I71" i="2" s="1"/>
  <c r="H72" i="2"/>
  <c r="J71" i="2" l="1"/>
  <c r="G71" i="2"/>
  <c r="F70" i="2"/>
  <c r="I72" i="2" a="1"/>
  <c r="I72" i="2" s="1"/>
  <c r="H73" i="2"/>
  <c r="J72" i="2" l="1"/>
  <c r="G72" i="2"/>
  <c r="F71" i="2"/>
  <c r="H74" i="2"/>
  <c r="I73" i="2" a="1"/>
  <c r="I73" i="2" s="1"/>
  <c r="J73" i="2" l="1"/>
  <c r="G73" i="2"/>
  <c r="F72" i="2"/>
  <c r="H75" i="2"/>
  <c r="I74" i="2" a="1"/>
  <c r="I74" i="2" s="1"/>
  <c r="F73" i="2" l="1"/>
  <c r="J74" i="2"/>
  <c r="G74" i="2"/>
  <c r="I75" i="2" a="1"/>
  <c r="I75" i="2" s="1"/>
  <c r="H76" i="2"/>
  <c r="I76" i="2" l="1" a="1"/>
  <c r="I76" i="2" s="1"/>
  <c r="J76" i="2" s="1"/>
  <c r="F76" i="2" s="1"/>
  <c r="J75" i="2"/>
  <c r="F75" i="2" s="1"/>
  <c r="G75" i="2"/>
  <c r="F74" i="2"/>
  <c r="H77" i="2"/>
  <c r="G76" i="2" l="1"/>
  <c r="I77" i="2" a="1"/>
  <c r="I77" i="2" s="1"/>
  <c r="H78" i="2"/>
  <c r="J77" i="2" l="1"/>
  <c r="F77" i="2" s="1"/>
  <c r="G77" i="2"/>
  <c r="I78" i="2" a="1"/>
  <c r="I78" i="2" s="1"/>
  <c r="H79" i="2"/>
  <c r="I79" i="2" l="1" a="1"/>
  <c r="I79" i="2" s="1"/>
  <c r="J79" i="2" s="1"/>
  <c r="F79" i="2" s="1"/>
  <c r="J78" i="2"/>
  <c r="F78" i="2" s="1"/>
  <c r="G78" i="2"/>
  <c r="H80" i="2"/>
  <c r="G79" i="2" l="1"/>
  <c r="H81" i="2"/>
  <c r="I80" i="2" a="1"/>
  <c r="I80" i="2" s="1"/>
  <c r="J80" i="2" l="1"/>
  <c r="F80" i="2" s="1"/>
  <c r="G80" i="2"/>
  <c r="H82" i="2"/>
  <c r="I81" i="2" a="1"/>
  <c r="I81" i="2" s="1"/>
  <c r="J81" i="2" l="1"/>
  <c r="F81" i="2" s="1"/>
  <c r="G81" i="2"/>
  <c r="I82" i="2" a="1"/>
  <c r="I82" i="2" s="1"/>
  <c r="H83" i="2"/>
  <c r="J82" i="2" l="1"/>
  <c r="F82" i="2" s="1"/>
  <c r="G82" i="2"/>
  <c r="I83" i="2" a="1"/>
  <c r="I83" i="2" s="1"/>
  <c r="H84" i="2"/>
  <c r="I84" i="2" l="1" a="1"/>
  <c r="I84" i="2" s="1"/>
  <c r="J84" i="2" s="1"/>
  <c r="F84" i="2" s="1"/>
  <c r="J83" i="2"/>
  <c r="F83" i="2" s="1"/>
  <c r="G83" i="2"/>
  <c r="H85" i="2"/>
  <c r="I85" i="2" l="1" a="1"/>
  <c r="I85" i="2" s="1"/>
  <c r="J85" i="2" s="1"/>
  <c r="F85" i="2" s="1"/>
  <c r="G84" i="2"/>
  <c r="H86" i="2"/>
  <c r="G85" i="2" l="1"/>
  <c r="I86" i="2" a="1"/>
  <c r="I86" i="2" s="1"/>
  <c r="J86" i="2" s="1"/>
  <c r="F86" i="2" s="1"/>
  <c r="H87" i="2"/>
  <c r="G86" i="2" l="1"/>
  <c r="I87" i="2" a="1"/>
  <c r="I87" i="2" s="1"/>
  <c r="H88" i="2"/>
  <c r="J87" i="2" l="1"/>
  <c r="F87" i="2" s="1"/>
  <c r="G87" i="2"/>
  <c r="I88" i="2" a="1"/>
  <c r="I88" i="2" s="1"/>
  <c r="H89" i="2"/>
  <c r="J88" i="2" l="1"/>
  <c r="F88" i="2" s="1"/>
  <c r="G88" i="2"/>
  <c r="I89" i="2" a="1"/>
  <c r="I89" i="2" s="1"/>
  <c r="H90" i="2"/>
  <c r="J89" i="2" l="1"/>
  <c r="F89" i="2" s="1"/>
  <c r="G89" i="2"/>
  <c r="H91" i="2"/>
  <c r="I90" i="2" a="1"/>
  <c r="I90" i="2" s="1"/>
  <c r="J90" i="2" l="1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s="1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s="1" a="1"/>
  <c r="I113" i="2" s="1"/>
  <c r="J113" i="2" l="1"/>
  <c r="F113" i="2" s="1"/>
  <c r="G113" i="2"/>
  <c r="H114" i="2"/>
  <c r="I114" i="2" s="1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s="1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<sst xmlns="http://schemas.openxmlformats.org/spreadsheetml/2006/main" count="65" uniqueCount="61">
  <si>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</si>
  <si>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</si>
  <si>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</si>
  <si>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</si>
  <si>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</si>
  <si>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</si>
  <si>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</si>
  <si>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</si>
  <si>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</si>
  <si>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</si>
  <si>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</si>
  <si>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</si>
  <si>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</si>
  <si>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</si>
  <si>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</si>
  <si>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</si>
  <si>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</si>
  <si>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</si>
  <si>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</si>
  <si>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</si>
  <si>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</si>
  <si>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</si>
  <si>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</si>
  <si>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</si>
  <si>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</si>
  <si>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</si>
  <si>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</si>
  <si>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</si>
  <si>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</si>
  <si>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</si>
  <si>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</si>
  <si>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</si>
  <si>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</si>
  <si>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</si>
  <si>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</si>
  <si>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</si>
  <si>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</si>
  <si>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</si>
  <si>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</si>
  <si>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</si>
  <si>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</si>
  <si>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</si>
  <si>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</si>
  <si>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</si>
  <si>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</si>
  <si>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</si>
  <si>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</si>
  <si>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</si>
  <si>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</si>
  <si>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</si>
  <si>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</si>
  <si>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</si>
  <si>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</si>
  <si>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</si>
  <si>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</si>
  <si>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</si>
  <si>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</si>
  <si>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</si>
  <si>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</si>
  <si>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</si>
  <si>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1언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</si>
</sst>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2"/>
  <sheetViews>
    <sheetView tabSelected="1" zoomScaleNormal="100" workbookViewId="0">
      <pane ySplit="1" topLeftCell="A11" activePane="bottomLeft" state="frozen"/>
      <selection pane="bottomLeft" activeCell="J23" sqref="J23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1E+100</v>
      </c>
      <c r="C2" s="24" t="str">
        <f>VLOOKUP(B2,Balnace!F:G,2,FALSE)</f>
        <v>1언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9.9999999999999998E+100</v>
      </c>
      <c r="C3" s="24" t="str">
        <f>VLOOKUP(B3,Balnace!F:G,2,FALSE)</f>
        <v>10언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1.2E+102</v>
      </c>
      <c r="C4" s="24" t="str">
        <f>VLOOKUP(B4,Balnace!F:G,2,FALSE)</f>
        <v>120언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1.3000000000000001E+103</v>
      </c>
      <c r="C5" s="24" t="str">
        <f>VLOOKUP(B5,Balnace!F:G,2,FALSE)</f>
        <v>1300언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2E+104</v>
      </c>
      <c r="C6" s="24" t="str">
        <f>VLOOKUP(B6,Balnace!F:G,2,FALSE)</f>
        <v>2승</v>
      </c>
      <c r="D6" s="25">
        <v>43</v>
      </c>
      <c r="E6" s="24">
        <f>VLOOKUP(B6,Balnace!F:K,6,FALSE)</f>
        <v>1.1000000000000001</v>
      </c>
    </row>
    <row r="7" spans="1:5" s="24" customFormat="1">
      <c r="A7" s="22">
        <v>5</v>
      </c>
      <c r="B7" s="23">
        <f>Balnace!F14</f>
        <v>9.9999999999999994E+104</v>
      </c>
      <c r="C7" s="24" t="str">
        <f>VLOOKUP(B7,Balnace!F:G,2,FALSE)</f>
        <v>10승</v>
      </c>
      <c r="D7" s="25">
        <v>43</v>
      </c>
      <c r="E7" s="24">
        <f>VLOOKUP(B7,Balnace!F:K,6,FALSE)</f>
        <v>1.1200000000000001</v>
      </c>
    </row>
    <row r="8" spans="1:5" s="24" customFormat="1">
      <c r="A8" s="22">
        <v>6</v>
      </c>
      <c r="B8" s="23">
        <f>Balnace!F15</f>
        <v>1.7E+106</v>
      </c>
      <c r="C8" s="24" t="str">
        <f>VLOOKUP(B8,Balnace!F:G,2,FALSE)</f>
        <v>170승</v>
      </c>
      <c r="D8" s="25">
        <v>43</v>
      </c>
      <c r="E8" s="24">
        <f>VLOOKUP(B8,Balnace!F:K,6,FALSE)</f>
        <v>1.1400000000000001</v>
      </c>
    </row>
    <row r="9" spans="1:5">
      <c r="A9" s="22">
        <v>7</v>
      </c>
      <c r="B9" s="23">
        <f>Balnace!F16</f>
        <v>1.8999999999999999E+107</v>
      </c>
      <c r="C9" s="24" t="str">
        <f>VLOOKUP(B9,Balnace!F:G,2,FALSE)</f>
        <v>1900승</v>
      </c>
      <c r="D9" s="25">
        <v>43</v>
      </c>
      <c r="E9" s="24">
        <f>VLOOKUP(B9,Balnace!F:K,6,FALSE)</f>
        <v>1.1599999999999999</v>
      </c>
    </row>
    <row r="10" spans="1:5">
      <c r="A10" s="22">
        <v>8</v>
      </c>
      <c r="B10" s="23">
        <f>Balnace!F17</f>
        <v>3.0000000000000004E+108</v>
      </c>
      <c r="C10" s="24" t="str">
        <f>VLOOKUP(B10,Balnace!F:G,2,FALSE)</f>
        <v>3마</v>
      </c>
      <c r="D10" s="25">
        <v>43</v>
      </c>
      <c r="E10" s="24">
        <f>VLOOKUP(B10,Balnace!F:K,6,FALSE)</f>
        <v>1.18</v>
      </c>
    </row>
    <row r="11" spans="1:5">
      <c r="A11" s="22">
        <v>9</v>
      </c>
      <c r="B11" s="23">
        <f>Balnace!F18</f>
        <v>2E+109</v>
      </c>
      <c r="C11" s="24" t="str">
        <f>VLOOKUP(B11,Balnace!F:G,2,FALSE)</f>
        <v>20마</v>
      </c>
      <c r="D11" s="25">
        <v>43</v>
      </c>
      <c r="E11" s="24">
        <f>VLOOKUP(B11,Balnace!F:K,6,FALSE)</f>
        <v>1.23</v>
      </c>
    </row>
    <row r="12" spans="1:5">
      <c r="A12" s="22">
        <v>10</v>
      </c>
      <c r="B12" s="23">
        <f>Balnace!F19</f>
        <v>2.5000000000000002E+110</v>
      </c>
      <c r="C12" s="24" t="str">
        <f>VLOOKUP(B12,Balnace!F:G,2,FALSE)</f>
        <v>250마</v>
      </c>
      <c r="D12" s="25">
        <v>43</v>
      </c>
      <c r="E12" s="24">
        <f>VLOOKUP(B12,Balnace!F:K,6,FALSE)</f>
        <v>1.28</v>
      </c>
    </row>
    <row r="13" spans="1:5">
      <c r="A13" s="22">
        <v>11</v>
      </c>
      <c r="B13" s="23">
        <f>Balnace!F20</f>
        <v>2.7999999999999999E+111</v>
      </c>
      <c r="C13" s="24" t="str">
        <f>VLOOKUP(B13,Balnace!F:G,2,FALSE)</f>
        <v>2800마</v>
      </c>
      <c r="D13" s="25">
        <v>43</v>
      </c>
      <c r="E13" s="24">
        <f>VLOOKUP(B13,Balnace!F:K,6,FALSE)</f>
        <v>1.3</v>
      </c>
    </row>
    <row r="14" spans="1:5">
      <c r="A14" s="22">
        <v>12</v>
      </c>
      <c r="B14" s="23">
        <f>Balnace!F21</f>
        <v>3.9999999999999997E+112</v>
      </c>
      <c r="C14" s="24" t="str">
        <f>VLOOKUP(B14,Balnace!F:G,2,FALSE)</f>
        <v>4살</v>
      </c>
      <c r="D14" s="25">
        <v>43</v>
      </c>
      <c r="E14" s="24">
        <f>VLOOKUP(B14,Balnace!F:K,6,FALSE)</f>
        <v>1.32</v>
      </c>
    </row>
    <row r="15" spans="1:5">
      <c r="A15" s="22">
        <v>13</v>
      </c>
      <c r="B15" s="23">
        <f>Balnace!F22</f>
        <v>2.9999999999999997E+113</v>
      </c>
      <c r="C15" s="24" t="str">
        <f>VLOOKUP(B15,Balnace!F:G,2,FALSE)</f>
        <v>30살</v>
      </c>
      <c r="D15" s="25">
        <v>43</v>
      </c>
      <c r="E15" s="24">
        <f>VLOOKUP(B15,Balnace!F:K,6,FALSE)</f>
        <v>1.34</v>
      </c>
    </row>
    <row r="16" spans="1:5">
      <c r="A16" s="22">
        <v>14</v>
      </c>
      <c r="B16" s="23">
        <f>Balnace!F23</f>
        <v>3.6999999999999995E+114</v>
      </c>
      <c r="C16" s="24" t="str">
        <f>VLOOKUP(B16,Balnace!F:G,2,FALSE)</f>
        <v>370살</v>
      </c>
      <c r="D16" s="25">
        <v>43</v>
      </c>
      <c r="E16" s="24">
        <f>VLOOKUP(B16,Balnace!F:K,6,FALSE)</f>
        <v>1.36</v>
      </c>
    </row>
    <row r="17" spans="1:5">
      <c r="A17" s="22">
        <v>15</v>
      </c>
      <c r="B17" s="23">
        <f>Balnace!F24</f>
        <v>4.0999999999999996E+115</v>
      </c>
      <c r="C17" s="24" t="str">
        <f>VLOOKUP(B17,Balnace!F:G,2,FALSE)</f>
        <v>4100살</v>
      </c>
      <c r="D17" s="25">
        <v>43</v>
      </c>
      <c r="E17" s="24">
        <f>VLOOKUP(B17,Balnace!F:K,6,FALSE)</f>
        <v>1.3800000000000001</v>
      </c>
    </row>
    <row r="18" spans="1:5">
      <c r="A18" s="22">
        <v>16</v>
      </c>
      <c r="B18" s="23">
        <f>Balnace!F25</f>
        <v>5.0000000000000003E+116</v>
      </c>
      <c r="C18" s="24" t="str">
        <f>VLOOKUP(B18,Balnace!F:G,2,FALSE)</f>
        <v>5섬</v>
      </c>
      <c r="D18" s="25">
        <v>43</v>
      </c>
      <c r="E18" s="24">
        <f>VLOOKUP(B18,Balnace!F:K,6,FALSE)</f>
        <v>1.4000000000000001</v>
      </c>
    </row>
    <row r="19" spans="1:5" s="27" customFormat="1">
      <c r="A19" s="26">
        <v>17</v>
      </c>
      <c r="B19" s="23">
        <f>Balnace!F26</f>
        <v>4.9999999999999998E+117</v>
      </c>
      <c r="C19" s="24" t="str">
        <f>VLOOKUP(B19,Balnace!F:G,2,FALSE)</f>
        <v>50섬</v>
      </c>
      <c r="D19" s="25">
        <v>43</v>
      </c>
      <c r="E19" s="24">
        <f>VLOOKUP(B19,Balnace!F:K,6,FALSE)</f>
        <v>1.42</v>
      </c>
    </row>
    <row r="20" spans="1:5">
      <c r="A20" s="22">
        <v>18</v>
      </c>
      <c r="B20" s="23">
        <f>Balnace!F27</f>
        <v>5.5000000000000003E+118</v>
      </c>
      <c r="C20" s="24" t="str">
        <f>VLOOKUP(B20,Balnace!F:G,2,FALSE)</f>
        <v>550섬</v>
      </c>
      <c r="D20" s="25">
        <v>43</v>
      </c>
      <c r="E20" s="24">
        <f>VLOOKUP(B20,Balnace!F:K,6,FALSE)</f>
        <v>1.44</v>
      </c>
    </row>
    <row r="21" spans="1:5">
      <c r="A21" s="26">
        <v>19</v>
      </c>
      <c r="B21" s="23">
        <f>Balnace!F28</f>
        <v>6.1E+119</v>
      </c>
      <c r="C21" s="24" t="str">
        <f>VLOOKUP(B21,Balnace!F:G,2,FALSE)</f>
        <v>6100섬</v>
      </c>
      <c r="D21" s="25">
        <v>43</v>
      </c>
      <c r="E21" s="24">
        <f>VLOOKUP(B21,Balnace!F:K,6,FALSE)</f>
        <v>1.46</v>
      </c>
    </row>
    <row r="22" spans="1:5">
      <c r="A22" s="22">
        <v>20</v>
      </c>
      <c r="B22" s="23">
        <f>Balnace!F29</f>
        <v>7.0000000000000001E+120</v>
      </c>
      <c r="C22" s="24" t="str">
        <f>VLOOKUP(B22,Balnace!F:G,2,FALSE)</f>
        <v>7찰</v>
      </c>
      <c r="D22" s="25">
        <v>43</v>
      </c>
      <c r="E22" s="24">
        <f>VLOOKUP(B22,Balnace!F:K,6,FALSE)</f>
        <v>1.51</v>
      </c>
    </row>
    <row r="23" spans="1:5">
      <c r="A23" s="22">
        <v>21</v>
      </c>
      <c r="B23" s="23">
        <f>Balnace!F30</f>
        <v>6.9999999999999999E+121</v>
      </c>
      <c r="C23" s="24" t="str">
        <f>VLOOKUP(B23,Balnace!F:G,2,FALSE)</f>
        <v>70찰</v>
      </c>
      <c r="D23" s="25">
        <v>43</v>
      </c>
      <c r="E23" s="24">
        <f>VLOOKUP(B23,Balnace!F:K,6,FALSE)</f>
        <v>1.53</v>
      </c>
    </row>
    <row r="24" spans="1:5">
      <c r="A24" s="26">
        <v>22</v>
      </c>
      <c r="B24" s="23">
        <f>Balnace!F31</f>
        <v>8.0999999999999995E+122</v>
      </c>
      <c r="C24" s="24" t="str">
        <f>VLOOKUP(B24,Balnace!F:G,2,FALSE)</f>
        <v>810찰</v>
      </c>
      <c r="D24" s="25">
        <v>43</v>
      </c>
      <c r="E24" s="24">
        <f>VLOOKUP(B24,Balnace!F:K,6,FALSE)</f>
        <v>1.55</v>
      </c>
    </row>
    <row r="25" spans="1:5">
      <c r="A25" s="22">
        <v>23</v>
      </c>
      <c r="B25" s="23">
        <f>Balnace!F32</f>
        <v>8.8999999999999997E+123</v>
      </c>
      <c r="C25" s="24" t="str">
        <f>VLOOKUP(B25,Balnace!F:G,2,FALSE)</f>
        <v>8900찰</v>
      </c>
      <c r="D25" s="25">
        <v>43</v>
      </c>
      <c r="E25" s="24">
        <f>VLOOKUP(B25,Balnace!F:K,6,FALSE)</f>
        <v>1.57</v>
      </c>
    </row>
    <row r="26" spans="1:5">
      <c r="A26" s="22">
        <v>24</v>
      </c>
      <c r="B26" s="23">
        <f>Balnace!F33</f>
        <v>9.9999999999999992E+124</v>
      </c>
      <c r="C26" s="24" t="str">
        <f>VLOOKUP(B26,Balnace!F:G,2,FALSE)</f>
        <v>10교</v>
      </c>
      <c r="D26" s="25">
        <v>43</v>
      </c>
      <c r="E26" s="24">
        <f>VLOOKUP(B26,Balnace!F:K,6,FALSE)</f>
        <v>1.59</v>
      </c>
    </row>
    <row r="27" spans="1:5">
      <c r="A27" s="22">
        <v>25</v>
      </c>
      <c r="B27" s="23">
        <f>Balnace!F34</f>
        <v>9.9999999999999992E+125</v>
      </c>
      <c r="C27" s="24" t="str">
        <f>VLOOKUP(B27,Balnace!F:G,2,FALSE)</f>
        <v>100교</v>
      </c>
      <c r="D27" s="25">
        <v>43</v>
      </c>
      <c r="E27" s="24">
        <f>VLOOKUP(B27,Balnace!F:K,6,FALSE)</f>
        <v>1.61</v>
      </c>
    </row>
    <row r="28" spans="1:5">
      <c r="A28" s="22">
        <v>26</v>
      </c>
      <c r="B28" s="23">
        <f>Balnace!F35</f>
        <v>1.0999999999999998E+127</v>
      </c>
      <c r="C28" s="24" t="str">
        <f>VLOOKUP(B28,Balnace!F:G,2,FALSE)</f>
        <v>1100교</v>
      </c>
      <c r="D28" s="25">
        <v>43</v>
      </c>
      <c r="E28" s="24">
        <f>VLOOKUP(B28,Balnace!F:K,6,FALSE)</f>
        <v>1.6300000000000001</v>
      </c>
    </row>
    <row r="29" spans="1:5">
      <c r="A29" s="22">
        <v>27</v>
      </c>
      <c r="B29" s="23">
        <f>Balnace!F36</f>
        <v>2.0000000000000002E+128</v>
      </c>
      <c r="C29" s="24" t="str">
        <f>VLOOKUP(B29,Balnace!F:G,2,FALSE)</f>
        <v>2위</v>
      </c>
      <c r="D29" s="25">
        <v>43</v>
      </c>
      <c r="E29" s="24">
        <f>VLOOKUP(B29,Balnace!F:K,6,FALSE)</f>
        <v>1.6500000000000001</v>
      </c>
    </row>
    <row r="30" spans="1:5">
      <c r="A30" s="22">
        <v>28</v>
      </c>
      <c r="B30" s="23">
        <f>Balnace!F37</f>
        <v>1E+129</v>
      </c>
      <c r="C30" s="24" t="str">
        <f>VLOOKUP(B30,Balnace!F:G,2,FALSE)</f>
        <v>10위</v>
      </c>
      <c r="D30" s="25">
        <v>43</v>
      </c>
      <c r="E30" s="24">
        <f>VLOOKUP(B30,Balnace!F:K,6,FALSE)</f>
        <v>1.6700000000000002</v>
      </c>
    </row>
    <row r="31" spans="1:5">
      <c r="A31" s="22">
        <v>29</v>
      </c>
      <c r="B31" s="23">
        <f>Balnace!F38</f>
        <v>1.5000000000000002E+130</v>
      </c>
      <c r="C31" s="24" t="str">
        <f>VLOOKUP(B31,Balnace!F:G,2,FALSE)</f>
        <v>150위</v>
      </c>
      <c r="D31" s="25">
        <v>43</v>
      </c>
      <c r="E31" s="24">
        <f>VLOOKUP(B31,Balnace!F:K,6,FALSE)</f>
        <v>1.6900000000000002</v>
      </c>
    </row>
    <row r="32" spans="1:5">
      <c r="A32" s="22">
        <v>30</v>
      </c>
      <c r="B32" s="23">
        <f>Balnace!F39</f>
        <v>1.7000000000000001E+131</v>
      </c>
      <c r="C32" s="24" t="str">
        <f>VLOOKUP(B32,Balnace!F:G,2,FALSE)</f>
        <v>1700위</v>
      </c>
      <c r="D32" s="25">
        <v>43</v>
      </c>
      <c r="E32" s="24">
        <f>VLOOKUP(B32,Balnace!F:K,6,FALSE)</f>
        <v>1.7400000000000002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15" workbookViewId="0">
      <selection activeCell="L33" sqref="L33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5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6</v>
      </c>
      <c r="B6" s="32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60</v>
      </c>
      <c r="C9" s="13"/>
      <c r="E9" s="16">
        <v>1</v>
      </c>
      <c r="F9" s="17">
        <f>IF(H9&lt;10,ROUNDUP(H9,0),IF(H9&lt;100,ROUNDDOWN(H9,-1),IF(H9&lt;1000,ROUNDDOWN(H9,-1),IF(H9&lt;10000,ROUNDDOWN(H9,-2),0))))*J9</f>
        <v>1E+100</v>
      </c>
      <c r="G9" s="17" t="str">
        <f>IF(H9&lt;10,ROUNDUP(H9,0),IF(H9&lt;100,ROUNDDOWN(H9,-1),IF(H9&lt;1000,ROUNDDOWN(H9,-1),IF(H9&lt;10000,ROUNDDOWN(H9,-2),0))))&amp;I9</f>
        <v>1언</v>
      </c>
      <c r="H9" s="17">
        <v>1</v>
      </c>
      <c r="I9" s="16" t="s">
        <v>47</v>
      </c>
      <c r="J9" s="16" t="str">
        <f t="shared" ref="J9:J40" si="0">VLOOKUP(I9,M:P,4,FALSE)</f>
        <v>1E+100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1000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9.9999999999999998E+100</v>
      </c>
      <c r="G10" s="17" t="str">
        <f t="shared" ref="G10:G73" si="4">IF(H10&lt;10,ROUNDUP(H10,0),IF(H10&lt;100,ROUNDDOWN(H10,-1),IF(H10&lt;1000,ROUNDDOWN(H10,-1),IF(H10&lt;10000,ROUNDDOWN(H10,-2),0))))&amp;I10</f>
        <v>10언</v>
      </c>
      <c r="H10" s="17">
        <f>IF(ROUNDUP(H9*((100+$B$10)/100),0)&gt;10000,ROUNDUP(H9*((100+$B$10)/100)/10000,4),ROUNDUP(H9*((100+$B$10)/100),4))</f>
        <v>11</v>
      </c>
      <c r="I10" s="16" t="str" cm="1">
        <f t="array" ref="I10">IF(AND(H9&gt;100,H10&lt;100),INDEX(M:M,MATCH(I9,M:M,0)+1,0),I9)</f>
        <v>언</v>
      </c>
      <c r="J10" s="16" t="str">
        <f t="shared" si="0"/>
        <v>1E+100</v>
      </c>
      <c r="K10" s="16">
        <f t="shared" ref="K10:K73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1.2E+102</v>
      </c>
      <c r="G11" s="17" t="str">
        <f t="shared" si="4"/>
        <v>120언</v>
      </c>
      <c r="H11" s="17">
        <f t="shared" ref="H11:H117" si="6">IF(ROUNDUP(H10*((100+$B$10)/100),0)&gt;10000,ROUNDUP(H10*((100+$B$10)/100)/10000,4),ROUNDUP(H10*((100+$B$10)/100),4))</f>
        <v>121</v>
      </c>
      <c r="I11" s="16" t="str" cm="1">
        <f t="array" ref="I11">IF(AND(H10&gt;100,H11&lt;100),INDEX(M:M,MATCH(I10,M:M,0)+1,0),I10)</f>
        <v>언</v>
      </c>
      <c r="J11" s="16" t="str">
        <f t="shared" si="0"/>
        <v>1E+100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1.3000000000000001E+103</v>
      </c>
      <c r="G12" s="17" t="str">
        <f t="shared" si="4"/>
        <v>1300언</v>
      </c>
      <c r="H12" s="17">
        <f t="shared" si="6"/>
        <v>1331</v>
      </c>
      <c r="I12" s="16" t="str" cm="1">
        <f t="array" ref="I12">IF(AND(H11&gt;100,H12&lt;100),INDEX(M:M,MATCH(I11,M:M,0)+1,0),I11)</f>
        <v>언</v>
      </c>
      <c r="J12" s="16" t="str">
        <f t="shared" si="0"/>
        <v>1E+100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2E+104</v>
      </c>
      <c r="G13" s="17" t="str">
        <f t="shared" si="4"/>
        <v>2승</v>
      </c>
      <c r="H13" s="17">
        <f t="shared" si="6"/>
        <v>1.4641</v>
      </c>
      <c r="I13" s="16" t="str" cm="1">
        <f t="array" ref="I13">IF(AND(H12&gt;100,H13&lt;100),INDEX(M:M,MATCH(I12,M:M,0)+1,0),I12)</f>
        <v>승</v>
      </c>
      <c r="J13" s="16" t="str">
        <f t="shared" si="0"/>
        <v>1E+104</v>
      </c>
      <c r="K13" s="16">
        <f t="shared" si="5"/>
        <v>1.1000000000000001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53</v>
      </c>
      <c r="B14" s="19">
        <v>0.02</v>
      </c>
      <c r="C14" s="13"/>
      <c r="E14" s="16">
        <v>6</v>
      </c>
      <c r="F14" s="17">
        <f t="shared" si="3"/>
        <v>9.9999999999999994E+104</v>
      </c>
      <c r="G14" s="17" t="str">
        <f t="shared" si="4"/>
        <v>10승</v>
      </c>
      <c r="H14" s="17">
        <f t="shared" si="6"/>
        <v>16.1051</v>
      </c>
      <c r="I14" s="16" t="str" cm="1">
        <f t="array" ref="I14">IF(AND(H13&gt;100,H14&lt;100),INDEX(M:M,MATCH(I13,M:M,0)+1,0),I13)</f>
        <v>승</v>
      </c>
      <c r="J14" s="16" t="str">
        <f t="shared" si="0"/>
        <v>1E+104</v>
      </c>
      <c r="K14" s="16">
        <f t="shared" si="5"/>
        <v>1.1200000000000001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54</v>
      </c>
      <c r="B15" s="19">
        <v>0</v>
      </c>
      <c r="C15" s="13"/>
      <c r="E15" s="16">
        <v>7</v>
      </c>
      <c r="F15" s="17">
        <f t="shared" si="3"/>
        <v>1.7E+106</v>
      </c>
      <c r="G15" s="17" t="str">
        <f t="shared" si="4"/>
        <v>170승</v>
      </c>
      <c r="H15" s="17">
        <f t="shared" si="6"/>
        <v>177.15610000000001</v>
      </c>
      <c r="I15" s="16" t="str" cm="1">
        <f t="array" ref="I15">IF(AND(H14&gt;100,H15&lt;100),INDEX(M:M,MATCH(I14,M:M,0)+1,0),I14)</f>
        <v>승</v>
      </c>
      <c r="J15" s="16" t="str">
        <f t="shared" si="0"/>
        <v>1E+104</v>
      </c>
      <c r="K15" s="16">
        <f t="shared" si="5"/>
        <v>1.1400000000000001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55</v>
      </c>
      <c r="B16" s="19">
        <v>0.03</v>
      </c>
      <c r="C16" s="13"/>
      <c r="E16" s="16">
        <v>8</v>
      </c>
      <c r="F16" s="17">
        <f t="shared" si="3"/>
        <v>1.8999999999999999E+107</v>
      </c>
      <c r="G16" s="17" t="str">
        <f t="shared" si="4"/>
        <v>1900승</v>
      </c>
      <c r="H16" s="17">
        <f t="shared" si="6"/>
        <v>1948.7171000000001</v>
      </c>
      <c r="I16" s="16" t="str" cm="1">
        <f t="array" ref="I16">IF(AND(H15&gt;100,H16&lt;100),INDEX(M:M,MATCH(I15,M:M,0)+1,0),I15)</f>
        <v>승</v>
      </c>
      <c r="J16" s="16" t="str">
        <f t="shared" si="0"/>
        <v>1E+104</v>
      </c>
      <c r="K16" s="16">
        <f t="shared" si="5"/>
        <v>1.1599999999999999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56</v>
      </c>
      <c r="B17" s="19">
        <v>0</v>
      </c>
      <c r="C17" s="13"/>
      <c r="E17" s="16">
        <v>9</v>
      </c>
      <c r="F17" s="17">
        <f t="shared" si="3"/>
        <v>3.0000000000000004E+108</v>
      </c>
      <c r="G17" s="17" t="str">
        <f t="shared" si="4"/>
        <v>3마</v>
      </c>
      <c r="H17" s="17">
        <f t="shared" si="6"/>
        <v>2.1436000000000002</v>
      </c>
      <c r="I17" s="16" t="str" cm="1">
        <f t="array" ref="I17">IF(AND(H16&gt;100,H17&lt;100),INDEX(M:M,MATCH(I16,M:M,0)+1,0),I16)</f>
        <v>마</v>
      </c>
      <c r="J17" s="16" t="str">
        <f t="shared" si="0"/>
        <v>1E+108</v>
      </c>
      <c r="K17" s="16">
        <f t="shared" si="5"/>
        <v>1.18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2E+109</v>
      </c>
      <c r="G18" s="17" t="str">
        <f t="shared" si="4"/>
        <v>20마</v>
      </c>
      <c r="H18" s="17">
        <f t="shared" si="6"/>
        <v>23.579599999999999</v>
      </c>
      <c r="I18" s="16" t="str" cm="1">
        <f t="array" ref="I18">IF(AND(H17&gt;100,H18&lt;100),INDEX(M:M,MATCH(I17,M:M,0)+1,0),I17)</f>
        <v>마</v>
      </c>
      <c r="J18" s="16" t="str">
        <f t="shared" si="0"/>
        <v>1E+108</v>
      </c>
      <c r="K18" s="16">
        <f t="shared" si="5"/>
        <v>1.23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A19" s="7">
        <f>K39</f>
        <v>1.7400000000000002</v>
      </c>
      <c r="C19" s="13"/>
      <c r="E19" s="16">
        <v>11</v>
      </c>
      <c r="F19" s="17">
        <f t="shared" si="3"/>
        <v>2.5000000000000002E+110</v>
      </c>
      <c r="G19" s="17" t="str">
        <f t="shared" si="4"/>
        <v>250마</v>
      </c>
      <c r="H19" s="17">
        <f t="shared" si="6"/>
        <v>259.37560000000002</v>
      </c>
      <c r="I19" s="16" t="str" cm="1">
        <f t="array" ref="I19">IF(AND(H18&gt;100,H19&lt;100),INDEX(M:M,MATCH(I18,M:M,0)+1,0),I18)</f>
        <v>마</v>
      </c>
      <c r="J19" s="16" t="str">
        <f t="shared" si="0"/>
        <v>1E+108</v>
      </c>
      <c r="K19" s="16">
        <f t="shared" si="5"/>
        <v>1.28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2.7999999999999999E+111</v>
      </c>
      <c r="G20" s="17" t="str">
        <f t="shared" si="4"/>
        <v>2800마</v>
      </c>
      <c r="H20" s="17">
        <f t="shared" si="6"/>
        <v>2853.1316000000002</v>
      </c>
      <c r="I20" s="16" t="str" cm="1">
        <f t="array" ref="I20">IF(AND(H19&gt;100,H20&lt;100),INDEX(M:M,MATCH(I19,M:M,0)+1,0),I19)</f>
        <v>마</v>
      </c>
      <c r="J20" s="16" t="str">
        <f t="shared" si="0"/>
        <v>1E+108</v>
      </c>
      <c r="K20" s="16">
        <f t="shared" si="5"/>
        <v>1.3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3.9999999999999997E+112</v>
      </c>
      <c r="G21" s="17" t="str">
        <f t="shared" si="4"/>
        <v>4살</v>
      </c>
      <c r="H21" s="17">
        <f t="shared" si="6"/>
        <v>3.1385000000000001</v>
      </c>
      <c r="I21" s="16" t="str" cm="1">
        <f t="array" ref="I21">IF(AND(H20&gt;100,H21&lt;100),INDEX(M:M,MATCH(I20,M:M,0)+1,0),I20)</f>
        <v>살</v>
      </c>
      <c r="J21" s="16" t="str">
        <f t="shared" si="0"/>
        <v>1E+112</v>
      </c>
      <c r="K21" s="16">
        <f t="shared" si="5"/>
        <v>1.32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2.9999999999999997E+113</v>
      </c>
      <c r="G22" s="17" t="str">
        <f t="shared" si="4"/>
        <v>30살</v>
      </c>
      <c r="H22" s="17">
        <f t="shared" si="6"/>
        <v>34.523499999999999</v>
      </c>
      <c r="I22" s="16" t="str" cm="1">
        <f t="array" ref="I22">IF(AND(H21&gt;100,H22&lt;100),INDEX(M:M,MATCH(I21,M:M,0)+1,0),I21)</f>
        <v>살</v>
      </c>
      <c r="J22" s="16" t="str">
        <f t="shared" si="0"/>
        <v>1E+112</v>
      </c>
      <c r="K22" s="16">
        <f t="shared" si="5"/>
        <v>1.34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3.6999999999999995E+114</v>
      </c>
      <c r="G23" s="17" t="str">
        <f t="shared" si="4"/>
        <v>370살</v>
      </c>
      <c r="H23" s="17">
        <f t="shared" si="6"/>
        <v>379.75850000000003</v>
      </c>
      <c r="I23" s="16" t="str" cm="1">
        <f t="array" ref="I23">IF(AND(H22&gt;100,H23&lt;100),INDEX(M:M,MATCH(I22,M:M,0)+1,0),I22)</f>
        <v>살</v>
      </c>
      <c r="J23" s="16" t="str">
        <f t="shared" si="0"/>
        <v>1E+112</v>
      </c>
      <c r="K23" s="16">
        <f t="shared" si="5"/>
        <v>1.36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4.0999999999999996E+115</v>
      </c>
      <c r="G24" s="17" t="str">
        <f t="shared" si="4"/>
        <v>4100살</v>
      </c>
      <c r="H24" s="17">
        <f t="shared" si="6"/>
        <v>4177.3434999999999</v>
      </c>
      <c r="I24" s="16" t="str" cm="1">
        <f t="array" ref="I24">IF(AND(H23&gt;100,H24&lt;100),INDEX(M:M,MATCH(I23,M:M,0)+1,0),I23)</f>
        <v>살</v>
      </c>
      <c r="J24" s="16" t="str">
        <f t="shared" si="0"/>
        <v>1E+112</v>
      </c>
      <c r="K24" s="16">
        <f t="shared" si="5"/>
        <v>1.3800000000000001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5.0000000000000003E+116</v>
      </c>
      <c r="G25" s="17" t="str">
        <f t="shared" si="4"/>
        <v>5섬</v>
      </c>
      <c r="H25" s="17">
        <f t="shared" si="6"/>
        <v>4.5950999999999995</v>
      </c>
      <c r="I25" s="16" t="str" cm="1">
        <f t="array" ref="I25">IF(AND(H24&gt;100,H25&lt;100),INDEX(M:M,MATCH(I24,M:M,0)+1,0),I24)</f>
        <v>섬</v>
      </c>
      <c r="J25" s="16" t="str">
        <f t="shared" si="0"/>
        <v>1E+116</v>
      </c>
      <c r="K25" s="16">
        <f t="shared" si="5"/>
        <v>1.4000000000000001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4.9999999999999998E+117</v>
      </c>
      <c r="G26" s="17" t="str">
        <f t="shared" si="4"/>
        <v>50섬</v>
      </c>
      <c r="H26" s="17">
        <f t="shared" si="6"/>
        <v>50.546100000000003</v>
      </c>
      <c r="I26" s="16" t="str" cm="1">
        <f t="array" ref="I26">IF(AND(H25&gt;100,H26&lt;100),INDEX(M:M,MATCH(I25,M:M,0)+1,0),I25)</f>
        <v>섬</v>
      </c>
      <c r="J26" s="16" t="str">
        <f t="shared" si="0"/>
        <v>1E+116</v>
      </c>
      <c r="K26" s="16">
        <f t="shared" si="5"/>
        <v>1.42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5.5000000000000003E+118</v>
      </c>
      <c r="G27" s="17" t="str">
        <f t="shared" si="4"/>
        <v>550섬</v>
      </c>
      <c r="H27" s="17">
        <f t="shared" si="6"/>
        <v>556.00710000000004</v>
      </c>
      <c r="I27" s="16" t="str" cm="1">
        <f t="array" ref="I27">IF(AND(H26&gt;100,H27&lt;100),INDEX(M:M,MATCH(I26,M:M,0)+1,0),I26)</f>
        <v>섬</v>
      </c>
      <c r="J27" s="16" t="str">
        <f t="shared" si="0"/>
        <v>1E+116</v>
      </c>
      <c r="K27" s="16">
        <f t="shared" si="5"/>
        <v>1.44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6.1E+119</v>
      </c>
      <c r="G28" s="17" t="str">
        <f t="shared" si="4"/>
        <v>6100섬</v>
      </c>
      <c r="H28" s="17">
        <f t="shared" si="6"/>
        <v>6116.0780999999997</v>
      </c>
      <c r="I28" s="16" t="str" cm="1">
        <f t="array" ref="I28">IF(AND(H27&gt;100,H28&lt;100),INDEX(M:M,MATCH(I27,M:M,0)+1,0),I27)</f>
        <v>섬</v>
      </c>
      <c r="J28" s="16" t="str">
        <f t="shared" si="0"/>
        <v>1E+116</v>
      </c>
      <c r="K28" s="16">
        <f t="shared" si="5"/>
        <v>1.46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7.0000000000000001E+120</v>
      </c>
      <c r="G29" s="17" t="str">
        <f t="shared" si="4"/>
        <v>7찰</v>
      </c>
      <c r="H29" s="17">
        <f t="shared" si="6"/>
        <v>6.7276999999999996</v>
      </c>
      <c r="I29" s="16" t="str" cm="1">
        <f t="array" ref="I29">IF(AND(H28&gt;100,H29&lt;100),INDEX(M:M,MATCH(I28,M:M,0)+1,0),I28)</f>
        <v>찰</v>
      </c>
      <c r="J29" s="16" t="str">
        <f t="shared" si="0"/>
        <v>1E+120</v>
      </c>
      <c r="K29" s="16">
        <f t="shared" si="5"/>
        <v>1.51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6.9999999999999999E+121</v>
      </c>
      <c r="G30" s="17" t="str">
        <f t="shared" si="4"/>
        <v>70찰</v>
      </c>
      <c r="H30" s="17">
        <f t="shared" si="6"/>
        <v>74.0047</v>
      </c>
      <c r="I30" s="16" t="str" cm="1">
        <f t="array" ref="I30">IF(AND(H29&gt;100,H30&lt;100),INDEX(M:M,MATCH(I29,M:M,0)+1,0),I29)</f>
        <v>찰</v>
      </c>
      <c r="J30" s="16" t="str">
        <f t="shared" si="0"/>
        <v>1E+120</v>
      </c>
      <c r="K30" s="16">
        <f t="shared" si="5"/>
        <v>1.53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8.0999999999999995E+122</v>
      </c>
      <c r="G31" s="17" t="str">
        <f t="shared" si="4"/>
        <v>810찰</v>
      </c>
      <c r="H31" s="17">
        <f t="shared" si="6"/>
        <v>814.05169999999998</v>
      </c>
      <c r="I31" s="16" t="str" cm="1">
        <f t="array" ref="I31">IF(AND(H30&gt;100,H31&lt;100),INDEX(M:M,MATCH(I30,M:M,0)+1,0),I30)</f>
        <v>찰</v>
      </c>
      <c r="J31" s="16" t="str">
        <f t="shared" si="0"/>
        <v>1E+120</v>
      </c>
      <c r="K31" s="16">
        <f t="shared" si="5"/>
        <v>1.55</v>
      </c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8.8999999999999997E+123</v>
      </c>
      <c r="G32" s="17" t="str">
        <f t="shared" si="4"/>
        <v>8900찰</v>
      </c>
      <c r="H32" s="17">
        <f t="shared" si="6"/>
        <v>8954.5686999999998</v>
      </c>
      <c r="I32" s="16" t="str" cm="1">
        <f t="array" ref="I32">IF(AND(H31&gt;100,H32&lt;100),INDEX(M:M,MATCH(I31,M:M,0)+1,0),I31)</f>
        <v>찰</v>
      </c>
      <c r="J32" s="16" t="str">
        <f t="shared" si="0"/>
        <v>1E+120</v>
      </c>
      <c r="K32" s="16">
        <f t="shared" si="5"/>
        <v>1.57</v>
      </c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9.9999999999999992E+124</v>
      </c>
      <c r="G33" s="17" t="str">
        <f t="shared" si="4"/>
        <v>10교</v>
      </c>
      <c r="H33" s="17">
        <f t="shared" si="6"/>
        <v>9.8500999999999994</v>
      </c>
      <c r="I33" s="16" t="str" cm="1">
        <f t="array" ref="I33">IF(AND(H32&gt;100,H33&lt;100),INDEX(M:M,MATCH(I32,M:M,0)+1,0),I32)</f>
        <v>교</v>
      </c>
      <c r="J33" s="16" t="str">
        <f t="shared" si="0"/>
        <v>1E+124</v>
      </c>
      <c r="K33" s="16">
        <f t="shared" si="5"/>
        <v>1.59</v>
      </c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9.9999999999999992E+125</v>
      </c>
      <c r="G34" s="17" t="str">
        <f t="shared" si="4"/>
        <v>100교</v>
      </c>
      <c r="H34" s="17">
        <f t="shared" si="6"/>
        <v>108.3511</v>
      </c>
      <c r="I34" s="16" t="str" cm="1">
        <f t="array" ref="I34">IF(AND(H33&gt;100,H34&lt;100),INDEX(M:M,MATCH(I33,M:M,0)+1,0),I33)</f>
        <v>교</v>
      </c>
      <c r="J34" s="16" t="str">
        <f t="shared" si="0"/>
        <v>1E+124</v>
      </c>
      <c r="K34" s="16">
        <f t="shared" si="5"/>
        <v>1.61</v>
      </c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1.0999999999999998E+127</v>
      </c>
      <c r="G35" s="17" t="str">
        <f t="shared" si="4"/>
        <v>1100교</v>
      </c>
      <c r="H35" s="17">
        <f t="shared" si="6"/>
        <v>1191.8621000000001</v>
      </c>
      <c r="I35" s="16" t="str" cm="1">
        <f t="array" ref="I35">IF(AND(H34&gt;100,H35&lt;100),INDEX(M:M,MATCH(I34,M:M,0)+1,0),I34)</f>
        <v>교</v>
      </c>
      <c r="J35" s="16" t="str">
        <f t="shared" si="0"/>
        <v>1E+124</v>
      </c>
      <c r="K35" s="16">
        <f t="shared" si="5"/>
        <v>1.6300000000000001</v>
      </c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2.0000000000000002E+128</v>
      </c>
      <c r="G36" s="17" t="str">
        <f t="shared" si="4"/>
        <v>2위</v>
      </c>
      <c r="H36" s="17">
        <f t="shared" si="6"/>
        <v>1.3110999999999999</v>
      </c>
      <c r="I36" s="16" t="str" cm="1">
        <f t="array" ref="I36">IF(AND(H35&gt;100,H36&lt;100),INDEX(M:M,MATCH(I35,M:M,0)+1,0),I35)</f>
        <v>위</v>
      </c>
      <c r="J36" s="16" t="str">
        <f t="shared" si="0"/>
        <v>1E+128</v>
      </c>
      <c r="K36" s="16">
        <f t="shared" si="5"/>
        <v>1.6500000000000001</v>
      </c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1E+129</v>
      </c>
      <c r="G37" s="17" t="str">
        <f t="shared" si="4"/>
        <v>10위</v>
      </c>
      <c r="H37" s="17">
        <f t="shared" si="6"/>
        <v>14.4221</v>
      </c>
      <c r="I37" s="16" t="str" cm="1">
        <f t="array" ref="I37">IF(AND(H36&gt;100,H37&lt;100),INDEX(M:M,MATCH(I36,M:M,0)+1,0),I36)</f>
        <v>위</v>
      </c>
      <c r="J37" s="16" t="str">
        <f t="shared" si="0"/>
        <v>1E+128</v>
      </c>
      <c r="K37" s="16">
        <f t="shared" si="5"/>
        <v>1.6700000000000002</v>
      </c>
      <c r="L37" s="10"/>
      <c r="M37" s="16" t="s">
        <v>57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1.5000000000000002E+130</v>
      </c>
      <c r="G38" s="17" t="str">
        <f t="shared" si="4"/>
        <v>150위</v>
      </c>
      <c r="H38" s="17">
        <f t="shared" si="6"/>
        <v>158.6431</v>
      </c>
      <c r="I38" s="16" t="str" cm="1">
        <f t="array" ref="I38">IF(AND(H37&gt;100,H38&lt;100),INDEX(M:M,MATCH(I37,M:M,0)+1,0),I37)</f>
        <v>위</v>
      </c>
      <c r="J38" s="16" t="str">
        <f t="shared" si="0"/>
        <v>1E+128</v>
      </c>
      <c r="K38" s="16">
        <f t="shared" si="5"/>
        <v>1.6900000000000002</v>
      </c>
      <c r="L38" s="10"/>
      <c r="M38" s="16" t="s">
        <v>58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1.7000000000000001E+131</v>
      </c>
      <c r="G39" s="17" t="str">
        <f t="shared" si="4"/>
        <v>1700위</v>
      </c>
      <c r="H39" s="17">
        <f t="shared" si="6"/>
        <v>1745.0741</v>
      </c>
      <c r="I39" s="16" t="str" cm="1">
        <f t="array" ref="I39">IF(AND(H38&gt;100,H39&lt;100),INDEX(M:M,MATCH(I38,M:M,0)+1,0),I38)</f>
        <v>위</v>
      </c>
      <c r="J39" s="16" t="str">
        <f t="shared" si="0"/>
        <v>1E+128</v>
      </c>
      <c r="K39" s="16">
        <f t="shared" si="5"/>
        <v>1.7400000000000002</v>
      </c>
      <c r="M39" s="16" t="s">
        <v>59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2E+132</v>
      </c>
      <c r="G40" s="17" t="str">
        <f t="shared" si="4"/>
        <v>2d</v>
      </c>
      <c r="H40" s="17">
        <f t="shared" si="6"/>
        <v>1.9196</v>
      </c>
      <c r="I40" s="16" t="str" cm="1">
        <f t="array" ref="I40">IF(AND(H39&gt;100,H40&lt;100),INDEX(M:M,MATCH(I39,M:M,0)+1,0),I39)</f>
        <v>d</v>
      </c>
      <c r="J40" s="16" t="str">
        <f t="shared" si="0"/>
        <v>1E+132</v>
      </c>
      <c r="K40" s="16">
        <f t="shared" si="5"/>
        <v>1.7600000000000002</v>
      </c>
      <c r="M40" s="16" t="s">
        <v>52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2E+133</v>
      </c>
      <c r="G41" s="17" t="str">
        <f t="shared" si="4"/>
        <v>20d</v>
      </c>
      <c r="H41" s="17">
        <f t="shared" si="6"/>
        <v>21.115600000000001</v>
      </c>
      <c r="I41" s="16" t="str" cm="1">
        <f t="array" ref="I41">IF(AND(H40&gt;100,H41&lt;100),INDEX(M:M,MATCH(I40,M:M,0)+1,0),I40)</f>
        <v>d</v>
      </c>
      <c r="J41" s="16" t="str">
        <f t="shared" ref="J41:J72" si="8">VLOOKUP(I41,M:P,4,FALSE)</f>
        <v>1E+132</v>
      </c>
      <c r="K41" s="16">
        <f t="shared" si="5"/>
        <v>1.7800000000000002</v>
      </c>
    </row>
    <row r="42" spans="5:25">
      <c r="E42" s="16">
        <v>34</v>
      </c>
      <c r="F42" s="17">
        <f t="shared" si="3"/>
        <v>2.2999999999999998E+134</v>
      </c>
      <c r="G42" s="17" t="str">
        <f t="shared" si="4"/>
        <v>230d</v>
      </c>
      <c r="H42" s="17">
        <f t="shared" si="6"/>
        <v>232.27160000000001</v>
      </c>
      <c r="I42" s="16" t="str" cm="1">
        <f t="array" ref="I42">IF(AND(H41&gt;100,H42&lt;100),INDEX(M:M,MATCH(I41,M:M,0)+1,0),I41)</f>
        <v>d</v>
      </c>
      <c r="J42" s="16" t="str">
        <f t="shared" si="8"/>
        <v>1E+132</v>
      </c>
      <c r="K42" s="16">
        <f t="shared" si="5"/>
        <v>1.8000000000000003</v>
      </c>
    </row>
    <row r="43" spans="5:25">
      <c r="E43" s="16">
        <v>35</v>
      </c>
      <c r="F43" s="17">
        <f t="shared" si="3"/>
        <v>2.4999999999999998E+135</v>
      </c>
      <c r="G43" s="17" t="str">
        <f t="shared" si="4"/>
        <v>2500d</v>
      </c>
      <c r="H43" s="17">
        <f t="shared" si="6"/>
        <v>2554.9875999999999</v>
      </c>
      <c r="I43" s="16" t="str" cm="1">
        <f t="array" ref="I43">IF(AND(H42&gt;100,H43&lt;100),INDEX(M:M,MATCH(I42,M:M,0)+1,0),I42)</f>
        <v>d</v>
      </c>
      <c r="J43" s="16" t="str">
        <f t="shared" si="8"/>
        <v>1E+132</v>
      </c>
      <c r="K43" s="16">
        <f t="shared" si="5"/>
        <v>1.8200000000000003</v>
      </c>
    </row>
    <row r="44" spans="5:25">
      <c r="E44" s="16">
        <v>36</v>
      </c>
      <c r="F44" s="17" t="e">
        <f t="shared" si="3"/>
        <v>#N/A</v>
      </c>
      <c r="G44" s="17" t="str">
        <f t="shared" si="4"/>
        <v>30</v>
      </c>
      <c r="H44" s="17">
        <f t="shared" si="6"/>
        <v>2.8105000000000002</v>
      </c>
      <c r="I44" s="16" cm="1">
        <f t="array" ref="I44">IF(AND(H43&gt;100,H44&lt;100),INDEX(M:M,MATCH(I43,M:M,0)+1,0),I43)</f>
        <v>0</v>
      </c>
      <c r="J44" s="16" t="e">
        <f t="shared" si="8"/>
        <v>#N/A</v>
      </c>
      <c r="K44" s="16">
        <f t="shared" si="5"/>
        <v>1.8399999999999999</v>
      </c>
    </row>
    <row r="45" spans="5:25">
      <c r="E45" s="16">
        <v>37</v>
      </c>
      <c r="F45" s="17" t="e">
        <f t="shared" si="3"/>
        <v>#N/A</v>
      </c>
      <c r="G45" s="17" t="str">
        <f t="shared" si="4"/>
        <v>300</v>
      </c>
      <c r="H45" s="17">
        <f t="shared" si="6"/>
        <v>30.915500000000002</v>
      </c>
      <c r="I45" s="16" cm="1">
        <f t="array" ref="I45">IF(AND(H44&gt;100,H45&lt;100),INDEX(M:M,MATCH(I44,M:M,0)+1,0),I44)</f>
        <v>0</v>
      </c>
      <c r="J45" s="16" t="e">
        <f t="shared" si="8"/>
        <v>#N/A</v>
      </c>
      <c r="K45" s="16">
        <f t="shared" si="5"/>
        <v>1.8599999999999999</v>
      </c>
    </row>
    <row r="46" spans="5:25">
      <c r="E46" s="16">
        <v>38</v>
      </c>
      <c r="F46" s="17" t="e">
        <f t="shared" si="3"/>
        <v>#N/A</v>
      </c>
      <c r="G46" s="17" t="str">
        <f t="shared" si="4"/>
        <v>3400</v>
      </c>
      <c r="H46" s="17">
        <f t="shared" si="6"/>
        <v>340.07049999999998</v>
      </c>
      <c r="I46" s="16" cm="1">
        <f t="array" ref="I46">IF(AND(H45&gt;100,H46&lt;100),INDEX(M:M,MATCH(I45,M:M,0)+1,0),I45)</f>
        <v>0</v>
      </c>
      <c r="J46" s="16" t="e">
        <f t="shared" si="8"/>
        <v>#N/A</v>
      </c>
      <c r="K46" s="16">
        <f t="shared" si="5"/>
        <v>1.88</v>
      </c>
    </row>
    <row r="47" spans="5:25">
      <c r="E47" s="16">
        <v>39</v>
      </c>
      <c r="F47" s="17" t="e">
        <f t="shared" si="3"/>
        <v>#N/A</v>
      </c>
      <c r="G47" s="17" t="str">
        <f t="shared" si="4"/>
        <v>37000</v>
      </c>
      <c r="H47" s="17">
        <f t="shared" si="6"/>
        <v>3740.7755000000002</v>
      </c>
      <c r="I47" s="16" cm="1">
        <f t="array" ref="I47">IF(AND(H46&gt;100,H47&lt;100),INDEX(M:M,MATCH(I46,M:M,0)+1,0),I46)</f>
        <v>0</v>
      </c>
      <c r="J47" s="16" t="e">
        <f t="shared" si="8"/>
        <v>#N/A</v>
      </c>
      <c r="K47" s="16">
        <f t="shared" si="5"/>
        <v>1.9</v>
      </c>
    </row>
    <row r="48" spans="5:25">
      <c r="E48" s="16">
        <v>40</v>
      </c>
      <c r="F48" s="17" t="e">
        <f t="shared" si="3"/>
        <v>#N/A</v>
      </c>
      <c r="G48" s="17" t="e">
        <f t="shared" si="4"/>
        <v>#N/A</v>
      </c>
      <c r="H48" s="17">
        <f t="shared" si="6"/>
        <v>4.1148999999999996</v>
      </c>
      <c r="I48" s="16" t="e" cm="1">
        <f t="array" ref="I48">IF(AND(H47&gt;100,H48&lt;100),INDEX(M:M,MATCH(I47,M:M,0)+1,0),I47)</f>
        <v>#N/A</v>
      </c>
      <c r="J48" s="16" t="e">
        <f t="shared" si="8"/>
        <v>#N/A</v>
      </c>
      <c r="K48" s="16">
        <f t="shared" si="5"/>
        <v>1.92</v>
      </c>
    </row>
    <row r="49" spans="5:11">
      <c r="E49" s="16">
        <v>41</v>
      </c>
      <c r="F49" s="17" t="e">
        <f t="shared" si="3"/>
        <v>#N/A</v>
      </c>
      <c r="G49" s="17" t="e">
        <f t="shared" si="4"/>
        <v>#N/A</v>
      </c>
      <c r="H49" s="17">
        <f t="shared" si="6"/>
        <v>45.2639</v>
      </c>
      <c r="I49" s="16" t="e" cm="1">
        <f t="array" ref="I49">IF(AND(H48&gt;100,H49&lt;100),INDEX(M:M,MATCH(I48,M:M,0)+1,0),I48)</f>
        <v>#N/A</v>
      </c>
      <c r="J49" s="16" t="e">
        <f t="shared" si="8"/>
        <v>#N/A</v>
      </c>
      <c r="K49" s="16">
        <f t="shared" si="5"/>
        <v>1.97</v>
      </c>
    </row>
    <row r="50" spans="5:11">
      <c r="E50" s="16">
        <v>42</v>
      </c>
      <c r="F50" s="17" t="e">
        <f t="shared" si="3"/>
        <v>#N/A</v>
      </c>
      <c r="G50" s="17" t="e">
        <f t="shared" si="4"/>
        <v>#N/A</v>
      </c>
      <c r="H50" s="17">
        <f t="shared" si="6"/>
        <v>497.90289999999999</v>
      </c>
      <c r="I50" s="16" t="e" cm="1">
        <f t="array" ref="I50">IF(AND(H49&gt;100,H50&lt;100),INDEX(M:M,MATCH(I49,M:M,0)+1,0),I49)</f>
        <v>#N/A</v>
      </c>
      <c r="J50" s="16" t="e">
        <f t="shared" si="8"/>
        <v>#N/A</v>
      </c>
      <c r="K50" s="16">
        <f t="shared" si="5"/>
        <v>1.9899999999999998</v>
      </c>
    </row>
    <row r="51" spans="5:11">
      <c r="E51" s="16">
        <v>43</v>
      </c>
      <c r="F51" s="17" t="e">
        <f t="shared" si="3"/>
        <v>#N/A</v>
      </c>
      <c r="G51" s="17" t="e">
        <f t="shared" si="4"/>
        <v>#N/A</v>
      </c>
      <c r="H51" s="17">
        <f t="shared" si="6"/>
        <v>5476.9318999999996</v>
      </c>
      <c r="I51" s="16" t="e" cm="1">
        <f t="array" ref="I51">IF(AND(H50&gt;100,H51&lt;100),INDEX(M:M,MATCH(I50,M:M,0)+1,0),I50)</f>
        <v>#N/A</v>
      </c>
      <c r="J51" s="16" t="e">
        <f t="shared" si="8"/>
        <v>#N/A</v>
      </c>
      <c r="K51" s="16">
        <f t="shared" si="5"/>
        <v>2.0099999999999998</v>
      </c>
    </row>
    <row r="52" spans="5:11">
      <c r="E52" s="16">
        <v>44</v>
      </c>
      <c r="F52" s="17" t="e">
        <f t="shared" si="3"/>
        <v>#N/A</v>
      </c>
      <c r="G52" s="17" t="e">
        <f t="shared" si="4"/>
        <v>#N/A</v>
      </c>
      <c r="H52" s="17">
        <f t="shared" si="6"/>
        <v>6.0247000000000002</v>
      </c>
      <c r="I52" s="16" t="e" cm="1">
        <f t="array" ref="I52">IF(AND(H51&gt;100,H52&lt;100),INDEX(M:M,MATCH(I51,M:M,0)+1,0),I51)</f>
        <v>#N/A</v>
      </c>
      <c r="J52" s="16" t="e">
        <f t="shared" si="8"/>
        <v>#N/A</v>
      </c>
      <c r="K52" s="16">
        <f t="shared" si="5"/>
        <v>2.0299999999999998</v>
      </c>
    </row>
    <row r="53" spans="5:11">
      <c r="E53" s="16">
        <v>45</v>
      </c>
      <c r="F53" s="17" t="e">
        <f t="shared" si="3"/>
        <v>#N/A</v>
      </c>
      <c r="G53" s="17" t="e">
        <f t="shared" si="4"/>
        <v>#N/A</v>
      </c>
      <c r="H53" s="17">
        <f t="shared" si="6"/>
        <v>66.271699999999996</v>
      </c>
      <c r="I53" s="16" t="e" cm="1">
        <f t="array" ref="I53">IF(AND(H52&gt;100,H53&lt;100),INDEX(M:M,MATCH(I52,M:M,0)+1,0),I52)</f>
        <v>#N/A</v>
      </c>
      <c r="J53" s="16" t="e">
        <f t="shared" si="8"/>
        <v>#N/A</v>
      </c>
      <c r="K53" s="16">
        <f t="shared" si="5"/>
        <v>2.0499999999999998</v>
      </c>
    </row>
    <row r="54" spans="5:11">
      <c r="E54" s="16">
        <v>46</v>
      </c>
      <c r="F54" s="17" t="e">
        <f t="shared" si="3"/>
        <v>#N/A</v>
      </c>
      <c r="G54" s="17" t="e">
        <f t="shared" si="4"/>
        <v>#N/A</v>
      </c>
      <c r="H54" s="17">
        <f t="shared" si="6"/>
        <v>728.98869999999999</v>
      </c>
      <c r="I54" s="16" t="e" cm="1">
        <f t="array" ref="I54">IF(AND(H53&gt;100,H54&lt;100),INDEX(M:M,MATCH(I53,M:M,0)+1,0),I53)</f>
        <v>#N/A</v>
      </c>
      <c r="J54" s="16" t="e">
        <f t="shared" si="8"/>
        <v>#N/A</v>
      </c>
      <c r="K54" s="16">
        <f t="shared" si="5"/>
        <v>2.0699999999999998</v>
      </c>
    </row>
    <row r="55" spans="5:11">
      <c r="E55" s="16">
        <v>47</v>
      </c>
      <c r="F55" s="17" t="e">
        <f t="shared" si="3"/>
        <v>#N/A</v>
      </c>
      <c r="G55" s="17" t="e">
        <f t="shared" si="4"/>
        <v>#N/A</v>
      </c>
      <c r="H55" s="17">
        <f t="shared" si="6"/>
        <v>8018.8756999999996</v>
      </c>
      <c r="I55" s="16" t="e" cm="1">
        <f t="array" ref="I55">IF(AND(H54&gt;100,H55&lt;100),INDEX(M:M,MATCH(I54,M:M,0)+1,0),I54)</f>
        <v>#N/A</v>
      </c>
      <c r="J55" s="16" t="e">
        <f t="shared" si="8"/>
        <v>#N/A</v>
      </c>
      <c r="K55" s="16">
        <f t="shared" si="5"/>
        <v>2.09</v>
      </c>
    </row>
    <row r="56" spans="5:11">
      <c r="E56" s="16">
        <v>48</v>
      </c>
      <c r="F56" s="17" t="e">
        <f t="shared" si="3"/>
        <v>#N/A</v>
      </c>
      <c r="G56" s="17" t="e">
        <f t="shared" si="4"/>
        <v>#N/A</v>
      </c>
      <c r="H56" s="17">
        <f t="shared" si="6"/>
        <v>8.8208000000000002</v>
      </c>
      <c r="I56" s="16" t="e" cm="1">
        <f t="array" ref="I56">IF(AND(H55&gt;100,H56&lt;100),INDEX(M:M,MATCH(I55,M:M,0)+1,0),I55)</f>
        <v>#N/A</v>
      </c>
      <c r="J56" s="16" t="e">
        <f t="shared" si="8"/>
        <v>#N/A</v>
      </c>
      <c r="K56" s="16">
        <f t="shared" si="5"/>
        <v>2.11</v>
      </c>
    </row>
    <row r="57" spans="5:11">
      <c r="E57" s="16">
        <v>49</v>
      </c>
      <c r="F57" s="17" t="e">
        <f t="shared" si="3"/>
        <v>#N/A</v>
      </c>
      <c r="G57" s="17" t="e">
        <f t="shared" si="4"/>
        <v>#N/A</v>
      </c>
      <c r="H57" s="17">
        <f t="shared" si="6"/>
        <v>97.028800000000004</v>
      </c>
      <c r="I57" s="16" t="e" cm="1">
        <f t="array" ref="I57">IF(AND(H56&gt;100,H57&lt;100),INDEX(M:M,MATCH(I56,M:M,0)+1,0),I56)</f>
        <v>#N/A</v>
      </c>
      <c r="J57" s="16" t="e">
        <f t="shared" si="8"/>
        <v>#N/A</v>
      </c>
      <c r="K57" s="16">
        <f t="shared" si="5"/>
        <v>2.13</v>
      </c>
    </row>
    <row r="58" spans="5:11">
      <c r="E58" s="16">
        <v>50</v>
      </c>
      <c r="F58" s="17" t="e">
        <f t="shared" si="3"/>
        <v>#N/A</v>
      </c>
      <c r="G58" s="17" t="e">
        <f t="shared" si="4"/>
        <v>#N/A</v>
      </c>
      <c r="H58" s="17">
        <f t="shared" si="6"/>
        <v>1067.3168000000001</v>
      </c>
      <c r="I58" s="16" t="e" cm="1">
        <f t="array" ref="I58">IF(AND(H57&gt;100,H58&lt;100),INDEX(M:M,MATCH(I57,M:M,0)+1,0),I57)</f>
        <v>#N/A</v>
      </c>
      <c r="J58" s="16" t="e">
        <f t="shared" si="8"/>
        <v>#N/A</v>
      </c>
      <c r="K58" s="16">
        <f t="shared" si="5"/>
        <v>2.15</v>
      </c>
    </row>
    <row r="59" spans="5:11">
      <c r="E59" s="16">
        <v>51</v>
      </c>
      <c r="F59" s="17" t="e">
        <f t="shared" si="3"/>
        <v>#N/A</v>
      </c>
      <c r="G59" s="17" t="e">
        <f t="shared" si="4"/>
        <v>#N/A</v>
      </c>
      <c r="H59" s="17">
        <f t="shared" si="6"/>
        <v>1.1740999999999999</v>
      </c>
      <c r="I59" s="16" t="e" cm="1">
        <f t="array" ref="I59">IF(AND(H58&gt;100,H59&lt;100),INDEX(M:M,MATCH(I58,M:M,0)+1,0),I58)</f>
        <v>#N/A</v>
      </c>
      <c r="J59" s="16" t="e">
        <f t="shared" si="8"/>
        <v>#N/A</v>
      </c>
      <c r="K59" s="16">
        <f t="shared" si="5"/>
        <v>2.2000000000000002</v>
      </c>
    </row>
    <row r="60" spans="5:11">
      <c r="E60" s="16">
        <v>52</v>
      </c>
      <c r="F60" s="17" t="e">
        <f t="shared" si="3"/>
        <v>#N/A</v>
      </c>
      <c r="G60" s="17" t="e">
        <f t="shared" si="4"/>
        <v>#N/A</v>
      </c>
      <c r="H60" s="17">
        <f t="shared" si="6"/>
        <v>12.915100000000001</v>
      </c>
      <c r="I60" s="16" t="e" cm="1">
        <f t="array" ref="I60">IF(AND(H59&gt;100,H60&lt;100),INDEX(M:M,MATCH(I59,M:M,0)+1,0),I59)</f>
        <v>#N/A</v>
      </c>
      <c r="J60" s="16" t="e">
        <f t="shared" si="8"/>
        <v>#N/A</v>
      </c>
      <c r="K60" s="16">
        <f t="shared" si="5"/>
        <v>2.2200000000000002</v>
      </c>
    </row>
    <row r="61" spans="5:11">
      <c r="E61" s="16">
        <v>53</v>
      </c>
      <c r="F61" s="17" t="e">
        <f t="shared" si="3"/>
        <v>#N/A</v>
      </c>
      <c r="G61" s="17" t="e">
        <f t="shared" si="4"/>
        <v>#N/A</v>
      </c>
      <c r="H61" s="17">
        <f t="shared" si="6"/>
        <v>142.06610000000001</v>
      </c>
      <c r="I61" s="16" t="e" cm="1">
        <f t="array" ref="I61">IF(AND(H60&gt;100,H61&lt;100),INDEX(M:M,MATCH(I60,M:M,0)+1,0),I60)</f>
        <v>#N/A</v>
      </c>
      <c r="J61" s="16" t="e">
        <f t="shared" si="8"/>
        <v>#N/A</v>
      </c>
      <c r="K61" s="16">
        <f t="shared" si="5"/>
        <v>2.2400000000000002</v>
      </c>
    </row>
    <row r="62" spans="5:11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1562.7271000000001</v>
      </c>
      <c r="I62" s="16" t="e" cm="1">
        <f t="array" ref="I62">IF(AND(H61&gt;100,H62&lt;100),INDEX(M:M,MATCH(I61,M:M,0)+1,0),I61)</f>
        <v>#N/A</v>
      </c>
      <c r="J62" s="16" t="e">
        <f t="shared" si="8"/>
        <v>#N/A</v>
      </c>
      <c r="K62" s="16">
        <f t="shared" si="5"/>
        <v>2.2600000000000002</v>
      </c>
    </row>
    <row r="63" spans="5:11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1.7190000000000001</v>
      </c>
      <c r="I63" s="16" t="e" cm="1">
        <f t="array" ref="I63">IF(AND(H62&gt;100,H63&lt;100),INDEX(M:M,MATCH(I62,M:M,0)+1,0),I62)</f>
        <v>#N/A</v>
      </c>
      <c r="J63" s="16" t="e">
        <f t="shared" si="8"/>
        <v>#N/A</v>
      </c>
      <c r="K63" s="16">
        <f t="shared" si="5"/>
        <v>2.2800000000000002</v>
      </c>
    </row>
    <row r="64" spans="5:11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18.908999999999999</v>
      </c>
      <c r="I64" s="16" t="e" cm="1">
        <f t="array" ref="I64">IF(AND(H63&gt;100,H64&lt;100),INDEX(M:M,MATCH(I63,M:M,0)+1,0),I63)</f>
        <v>#N/A</v>
      </c>
      <c r="J64" s="16" t="e">
        <f t="shared" si="8"/>
        <v>#N/A</v>
      </c>
      <c r="K64" s="16">
        <f t="shared" si="5"/>
        <v>2.3000000000000003</v>
      </c>
    </row>
    <row r="65" spans="5:11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207.999</v>
      </c>
      <c r="I65" s="16" t="e" cm="1">
        <f t="array" ref="I65">IF(AND(H64&gt;100,H65&lt;100),INDEX(M:M,MATCH(I64,M:M,0)+1,0),I64)</f>
        <v>#N/A</v>
      </c>
      <c r="J65" s="16" t="e">
        <f t="shared" si="8"/>
        <v>#N/A</v>
      </c>
      <c r="K65" s="16">
        <f t="shared" si="5"/>
        <v>2.3200000000000003</v>
      </c>
    </row>
    <row r="66" spans="5:11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2287.989</v>
      </c>
      <c r="I66" s="16" t="e" cm="1">
        <f t="array" ref="I66">IF(AND(H65&gt;100,H66&lt;100),INDEX(M:M,MATCH(I65,M:M,0)+1,0),I65)</f>
        <v>#N/A</v>
      </c>
      <c r="J66" s="16" t="e">
        <f t="shared" si="8"/>
        <v>#N/A</v>
      </c>
      <c r="K66" s="16">
        <f t="shared" si="5"/>
        <v>2.3400000000000003</v>
      </c>
    </row>
    <row r="67" spans="5:11">
      <c r="E67" s="16">
        <v>59</v>
      </c>
      <c r="F67" s="17" t="e">
        <f t="shared" si="3"/>
        <v>#N/A</v>
      </c>
      <c r="G67" s="17" t="e">
        <f t="shared" si="4"/>
        <v>#N/A</v>
      </c>
      <c r="H67" s="17">
        <f t="shared" si="6"/>
        <v>2.5168000000000004</v>
      </c>
      <c r="I67" s="16" t="e" cm="1">
        <f t="array" ref="I67">IF(AND(H66&gt;100,H67&lt;100),INDEX(M:M,MATCH(I66,M:M,0)+1,0),I66)</f>
        <v>#N/A</v>
      </c>
      <c r="J67" s="16" t="e">
        <f t="shared" si="8"/>
        <v>#N/A</v>
      </c>
      <c r="K67" s="16">
        <f t="shared" si="5"/>
        <v>2.36</v>
      </c>
    </row>
    <row r="68" spans="5:11">
      <c r="E68" s="16">
        <v>60</v>
      </c>
      <c r="F68" s="17" t="e">
        <f t="shared" si="3"/>
        <v>#N/A</v>
      </c>
      <c r="G68" s="17" t="e">
        <f t="shared" si="4"/>
        <v>#N/A</v>
      </c>
      <c r="H68" s="17">
        <f t="shared" si="6"/>
        <v>27.684799999999999</v>
      </c>
      <c r="I68" s="16" t="e" cm="1">
        <f t="array" ref="I68">IF(AND(H67&gt;100,H68&lt;100),INDEX(M:M,MATCH(I67,M:M,0)+1,0),I67)</f>
        <v>#N/A</v>
      </c>
      <c r="J68" s="16" t="e">
        <f t="shared" si="8"/>
        <v>#N/A</v>
      </c>
      <c r="K68" s="16">
        <f t="shared" si="5"/>
        <v>2.3800000000000003</v>
      </c>
    </row>
    <row r="69" spans="5:11">
      <c r="E69" s="16">
        <v>61</v>
      </c>
      <c r="F69" s="17" t="e">
        <f t="shared" si="3"/>
        <v>#N/A</v>
      </c>
      <c r="G69" s="17" t="e">
        <f t="shared" si="4"/>
        <v>#N/A</v>
      </c>
      <c r="H69" s="17">
        <f t="shared" si="6"/>
        <v>304.53280000000001</v>
      </c>
      <c r="I69" s="16" t="e" cm="1">
        <f t="array" ref="I69">IF(AND(H68&gt;100,H69&lt;100),INDEX(M:M,MATCH(I68,M:M,0)+1,0),I68)</f>
        <v>#N/A</v>
      </c>
      <c r="J69" s="16" t="e">
        <f t="shared" si="8"/>
        <v>#N/A</v>
      </c>
      <c r="K69" s="16">
        <f t="shared" si="5"/>
        <v>2.4299999999999997</v>
      </c>
    </row>
    <row r="70" spans="5:11">
      <c r="E70" s="16">
        <v>62</v>
      </c>
      <c r="F70" s="17" t="e">
        <f t="shared" si="3"/>
        <v>#N/A</v>
      </c>
      <c r="G70" s="17" t="e">
        <f t="shared" si="4"/>
        <v>#N/A</v>
      </c>
      <c r="H70" s="17">
        <f t="shared" si="6"/>
        <v>3349.8607999999999</v>
      </c>
      <c r="I70" s="16" t="e" cm="1">
        <f t="array" ref="I70">IF(AND(H69&gt;100,H70&lt;100),INDEX(M:M,MATCH(I69,M:M,0)+1,0),I69)</f>
        <v>#N/A</v>
      </c>
      <c r="J70" s="16" t="e">
        <f t="shared" si="8"/>
        <v>#N/A</v>
      </c>
      <c r="K70" s="16">
        <f t="shared" si="5"/>
        <v>2.4500000000000002</v>
      </c>
    </row>
    <row r="71" spans="5:11">
      <c r="E71" s="16">
        <v>63</v>
      </c>
      <c r="F71" s="17" t="e">
        <f t="shared" si="3"/>
        <v>#N/A</v>
      </c>
      <c r="G71" s="17" t="e">
        <f t="shared" si="4"/>
        <v>#N/A</v>
      </c>
      <c r="H71" s="17">
        <f t="shared" si="6"/>
        <v>3.6849000000000003</v>
      </c>
      <c r="I71" s="16" t="e" cm="1">
        <f t="array" ref="I71">IF(AND(H70&gt;100,H71&lt;100),INDEX(M:M,MATCH(I70,M:M,0)+1,0),I70)</f>
        <v>#N/A</v>
      </c>
      <c r="J71" s="16" t="e">
        <f t="shared" si="8"/>
        <v>#N/A</v>
      </c>
      <c r="K71" s="16">
        <f t="shared" si="5"/>
        <v>2.4699999999999998</v>
      </c>
    </row>
    <row r="72" spans="5:11">
      <c r="E72" s="16">
        <v>64</v>
      </c>
      <c r="F72" s="17" t="e">
        <f t="shared" si="3"/>
        <v>#N/A</v>
      </c>
      <c r="G72" s="17" t="e">
        <f t="shared" si="4"/>
        <v>#N/A</v>
      </c>
      <c r="H72" s="17">
        <f t="shared" si="6"/>
        <v>40.533900000000003</v>
      </c>
      <c r="I72" s="16" t="e" cm="1">
        <f t="array" ref="I72">IF(AND(H71&gt;100,H72&lt;100),INDEX(M:M,MATCH(I71,M:M,0)+1,0),I71)</f>
        <v>#N/A</v>
      </c>
      <c r="J72" s="16" t="e">
        <f t="shared" si="8"/>
        <v>#N/A</v>
      </c>
      <c r="K72" s="16">
        <f t="shared" si="5"/>
        <v>2.4900000000000002</v>
      </c>
    </row>
    <row r="73" spans="5:11">
      <c r="E73" s="16">
        <v>65</v>
      </c>
      <c r="F73" s="17" t="e">
        <f t="shared" si="3"/>
        <v>#N/A</v>
      </c>
      <c r="G73" s="17" t="e">
        <f t="shared" si="4"/>
        <v>#N/A</v>
      </c>
      <c r="H73" s="17">
        <f t="shared" si="6"/>
        <v>445.87290000000002</v>
      </c>
      <c r="I73" s="16" t="e" cm="1">
        <f t="array" ref="I73">IF(AND(H72&gt;100,H73&lt;100),INDEX(M:M,MATCH(I72,M:M,0)+1,0),I72)</f>
        <v>#N/A</v>
      </c>
      <c r="J73" s="16" t="e">
        <f t="shared" ref="J73:J104" si="9">VLOOKUP(I73,M:P,4,FALSE)</f>
        <v>#N/A</v>
      </c>
      <c r="K73" s="16">
        <f t="shared" si="5"/>
        <v>2.5099999999999998</v>
      </c>
    </row>
    <row r="74" spans="5:11">
      <c r="E74" s="16">
        <v>66</v>
      </c>
      <c r="F74" s="17" t="e">
        <f t="shared" ref="F74:F117" si="10">IF(H74&lt;10,ROUNDUP(H74,0),IF(H74&lt;100,ROUNDDOWN(H74,-1),IF(H74&lt;1000,ROUNDDOWN(H74,-1),IF(H74&lt;10000,ROUNDDOWN(H74,-2),0))))*J74</f>
        <v>#N/A</v>
      </c>
      <c r="G74" s="17" t="e">
        <f t="shared" ref="G74:G117" si="11">IF(H74&lt;10,ROUNDUP(H74,0),IF(H74&lt;100,ROUNDDOWN(H74,-1),IF(H74&lt;1000,ROUNDDOWN(H74,-1),IF(H74&lt;10000,ROUNDDOWN(H74,-2),0))))&amp;I74</f>
        <v>#N/A</v>
      </c>
      <c r="H74" s="17">
        <f t="shared" si="6"/>
        <v>4904.6018999999997</v>
      </c>
      <c r="I74" s="16" t="e" cm="1">
        <f t="array" ref="I74">IF(AND(H73&gt;100,H74&lt;100),INDEX(M:M,MATCH(I73,M:M,0)+1,0),I73)</f>
        <v>#N/A</v>
      </c>
      <c r="J74" s="16" t="e">
        <f t="shared" si="9"/>
        <v>#N/A</v>
      </c>
      <c r="K74" s="16">
        <f t="shared" ref="K74:K80" si="12">1+E74*$B$14+IF(E74&gt;=5,ROUNDUP((E74/5),0)*$B$15,0)+IF(E74&gt;=10,ROUNDUP((E74/10),0)*$B$16,0)+IF(E74&gt;=20,ROUNDUP((E74/20),0)*$B$17,0)</f>
        <v>2.5300000000000002</v>
      </c>
    </row>
    <row r="75" spans="5:11">
      <c r="E75" s="16">
        <v>67</v>
      </c>
      <c r="F75" s="17" t="e">
        <f t="shared" si="10"/>
        <v>#N/A</v>
      </c>
      <c r="G75" s="17" t="e">
        <f t="shared" si="11"/>
        <v>#N/A</v>
      </c>
      <c r="H75" s="17">
        <f t="shared" si="6"/>
        <v>5.3950999999999993</v>
      </c>
      <c r="I75" s="16" t="e" cm="1">
        <f t="array" ref="I75">IF(AND(H74&gt;100,H75&lt;100),INDEX(M:M,MATCH(I74,M:M,0)+1,0),I74)</f>
        <v>#N/A</v>
      </c>
      <c r="J75" s="16" t="e">
        <f t="shared" si="9"/>
        <v>#N/A</v>
      </c>
      <c r="K75" s="16">
        <f t="shared" si="12"/>
        <v>2.5499999999999998</v>
      </c>
    </row>
    <row r="76" spans="5:11">
      <c r="E76" s="16">
        <v>68</v>
      </c>
      <c r="F76" s="17" t="e">
        <f t="shared" si="10"/>
        <v>#N/A</v>
      </c>
      <c r="G76" s="17" t="e">
        <f t="shared" si="11"/>
        <v>#N/A</v>
      </c>
      <c r="H76" s="17">
        <f t="shared" si="6"/>
        <v>59.3461</v>
      </c>
      <c r="I76" s="16" t="e" cm="1">
        <f t="array" ref="I76">IF(AND(H75&gt;100,H76&lt;100),INDEX(M:M,MATCH(I75,M:M,0)+1,0),I75)</f>
        <v>#N/A</v>
      </c>
      <c r="J76" s="16" t="e">
        <f t="shared" si="9"/>
        <v>#N/A</v>
      </c>
      <c r="K76" s="16">
        <f t="shared" si="12"/>
        <v>2.5700000000000003</v>
      </c>
    </row>
    <row r="77" spans="5:11">
      <c r="E77" s="16">
        <v>69</v>
      </c>
      <c r="F77" s="17" t="e">
        <f t="shared" si="10"/>
        <v>#N/A</v>
      </c>
      <c r="G77" s="17" t="e">
        <f t="shared" si="11"/>
        <v>#N/A</v>
      </c>
      <c r="H77" s="17">
        <f t="shared" si="6"/>
        <v>652.80709999999999</v>
      </c>
      <c r="I77" s="16" t="e" cm="1">
        <f t="array" ref="I77">IF(AND(H76&gt;100,H77&lt;100),INDEX(M:M,MATCH(I76,M:M,0)+1,0),I76)</f>
        <v>#N/A</v>
      </c>
      <c r="J77" s="16" t="e">
        <f t="shared" si="9"/>
        <v>#N/A</v>
      </c>
      <c r="K77" s="16">
        <f t="shared" si="12"/>
        <v>2.59</v>
      </c>
    </row>
    <row r="78" spans="5:11">
      <c r="E78" s="16">
        <v>70</v>
      </c>
      <c r="F78" s="17" t="e">
        <f t="shared" si="10"/>
        <v>#N/A</v>
      </c>
      <c r="G78" s="17" t="e">
        <f t="shared" si="11"/>
        <v>#N/A</v>
      </c>
      <c r="H78" s="17">
        <f t="shared" si="6"/>
        <v>7180.8780999999999</v>
      </c>
      <c r="I78" s="16" t="e" cm="1">
        <f t="array" ref="I78">IF(AND(H77&gt;100,H78&lt;100),INDEX(M:M,MATCH(I77,M:M,0)+1,0),I77)</f>
        <v>#N/A</v>
      </c>
      <c r="J78" s="16" t="e">
        <f t="shared" si="9"/>
        <v>#N/A</v>
      </c>
      <c r="K78" s="16">
        <f t="shared" si="12"/>
        <v>2.6100000000000003</v>
      </c>
    </row>
    <row r="79" spans="5:11">
      <c r="E79" s="16">
        <v>71</v>
      </c>
      <c r="F79" s="17" t="e">
        <f t="shared" si="10"/>
        <v>#N/A</v>
      </c>
      <c r="G79" s="17" t="e">
        <f t="shared" si="11"/>
        <v>#N/A</v>
      </c>
      <c r="H79" s="17">
        <f t="shared" si="6"/>
        <v>7.899</v>
      </c>
      <c r="I79" s="16" t="e" cm="1">
        <f t="array" ref="I79">IF(AND(H78&gt;100,H79&lt;100),INDEX(M:M,MATCH(I78,M:M,0)+1,0),I78)</f>
        <v>#N/A</v>
      </c>
      <c r="J79" s="16" t="e">
        <f t="shared" si="9"/>
        <v>#N/A</v>
      </c>
      <c r="K79" s="16">
        <f t="shared" si="12"/>
        <v>2.66</v>
      </c>
    </row>
    <row r="80" spans="5:11">
      <c r="E80" s="16">
        <v>72</v>
      </c>
      <c r="F80" s="17" t="e">
        <f t="shared" si="10"/>
        <v>#N/A</v>
      </c>
      <c r="G80" s="17" t="e">
        <f t="shared" si="11"/>
        <v>#N/A</v>
      </c>
      <c r="H80" s="17">
        <f t="shared" si="6"/>
        <v>86.888999999999996</v>
      </c>
      <c r="I80" s="16" t="e" cm="1">
        <f t="array" ref="I80">IF(AND(H79&gt;100,H80&lt;100),INDEX(M:M,MATCH(I79,M:M,0)+1,0),I79)</f>
        <v>#N/A</v>
      </c>
      <c r="J80" s="16" t="e">
        <f t="shared" si="9"/>
        <v>#N/A</v>
      </c>
      <c r="K80" s="16">
        <f t="shared" si="12"/>
        <v>2.6799999999999997</v>
      </c>
    </row>
    <row r="81" spans="5:11">
      <c r="E81" s="16">
        <v>73</v>
      </c>
      <c r="F81" s="17" t="e">
        <f t="shared" si="10"/>
        <v>#N/A</v>
      </c>
      <c r="G81" s="17" t="e">
        <f t="shared" si="11"/>
        <v>#N/A</v>
      </c>
      <c r="H81" s="17">
        <f t="shared" si="6"/>
        <v>955.779</v>
      </c>
      <c r="I81" s="16" t="e" cm="1">
        <f t="array" ref="I81">IF(AND(H80&gt;100,H81&lt;100),INDEX(M:M,MATCH(I80,M:M,0)+1,0),I80)</f>
        <v>#N/A</v>
      </c>
      <c r="J81" s="16" t="e">
        <f t="shared" si="9"/>
        <v>#N/A</v>
      </c>
      <c r="K81" s="16">
        <f t="shared" ref="K81:K111" si="13">1+E81*$B$14+IF(E81&gt;=5,ROUNDUP((E81/5),0)*$B$15,0)+IF(E81&gt;=10,ROUNDUP((E81/10),0)*$B$16,0)+IF(E81&gt;=20,ROUNDUP((E81/20),0)*$B$17,0)</f>
        <v>2.7</v>
      </c>
    </row>
    <row r="82" spans="5:11">
      <c r="E82" s="16">
        <v>74</v>
      </c>
      <c r="F82" s="17" t="e">
        <f t="shared" si="10"/>
        <v>#N/A</v>
      </c>
      <c r="G82" s="17" t="e">
        <f t="shared" si="11"/>
        <v>#N/A</v>
      </c>
      <c r="H82" s="17">
        <f t="shared" si="6"/>
        <v>1.0513999999999999</v>
      </c>
      <c r="I82" s="16" t="e" cm="1">
        <f t="array" ref="I82">IF(AND(H81&gt;100,H82&lt;100),INDEX(M:M,MATCH(I81,M:M,0)+1,0),I81)</f>
        <v>#N/A</v>
      </c>
      <c r="J82" s="16" t="e">
        <f t="shared" si="9"/>
        <v>#N/A</v>
      </c>
      <c r="K82" s="16">
        <f t="shared" si="13"/>
        <v>2.7199999999999998</v>
      </c>
    </row>
    <row r="83" spans="5:11">
      <c r="E83" s="16">
        <v>75</v>
      </c>
      <c r="F83" s="17" t="e">
        <f t="shared" si="10"/>
        <v>#N/A</v>
      </c>
      <c r="G83" s="17" t="e">
        <f t="shared" si="11"/>
        <v>#N/A</v>
      </c>
      <c r="H83" s="17">
        <f t="shared" si="6"/>
        <v>11.5654</v>
      </c>
      <c r="I83" s="16" t="e" cm="1">
        <f t="array" ref="I83">IF(AND(H82&gt;100,H83&lt;100),INDEX(M:M,MATCH(I82,M:M,0)+1,0),I82)</f>
        <v>#N/A</v>
      </c>
      <c r="J83" s="16" t="e">
        <f t="shared" si="9"/>
        <v>#N/A</v>
      </c>
      <c r="K83" s="16">
        <f t="shared" si="13"/>
        <v>2.74</v>
      </c>
    </row>
    <row r="84" spans="5:11">
      <c r="E84" s="16">
        <v>76</v>
      </c>
      <c r="F84" s="17" t="e">
        <f t="shared" si="10"/>
        <v>#N/A</v>
      </c>
      <c r="G84" s="17" t="e">
        <f t="shared" si="11"/>
        <v>#N/A</v>
      </c>
      <c r="H84" s="17">
        <f t="shared" si="6"/>
        <v>127.21939999999999</v>
      </c>
      <c r="I84" s="16" t="e" cm="1">
        <f t="array" ref="I84">IF(AND(H83&gt;100,H84&lt;100),INDEX(M:M,MATCH(I83,M:M,0)+1,0),I83)</f>
        <v>#N/A</v>
      </c>
      <c r="J84" s="16" t="e">
        <f t="shared" si="9"/>
        <v>#N/A</v>
      </c>
      <c r="K84" s="16">
        <f t="shared" si="13"/>
        <v>2.76</v>
      </c>
    </row>
    <row r="85" spans="5:11">
      <c r="E85" s="16">
        <v>77</v>
      </c>
      <c r="F85" s="17" t="e">
        <f t="shared" si="10"/>
        <v>#N/A</v>
      </c>
      <c r="G85" s="17" t="e">
        <f t="shared" si="11"/>
        <v>#N/A</v>
      </c>
      <c r="H85" s="17">
        <f t="shared" si="6"/>
        <v>1399.4133999999999</v>
      </c>
      <c r="I85" s="16" t="e" cm="1">
        <f t="array" ref="I85">IF(AND(H84&gt;100,H85&lt;100),INDEX(M:M,MATCH(I84,M:M,0)+1,0),I84)</f>
        <v>#N/A</v>
      </c>
      <c r="J85" s="16" t="e">
        <f t="shared" si="9"/>
        <v>#N/A</v>
      </c>
      <c r="K85" s="16">
        <f t="shared" si="13"/>
        <v>2.7800000000000002</v>
      </c>
    </row>
    <row r="86" spans="5:11">
      <c r="E86" s="16">
        <v>78</v>
      </c>
      <c r="F86" s="17" t="e">
        <f t="shared" si="10"/>
        <v>#N/A</v>
      </c>
      <c r="G86" s="17" t="e">
        <f t="shared" si="11"/>
        <v>#N/A</v>
      </c>
      <c r="H86" s="17">
        <f t="shared" si="6"/>
        <v>1.5393999999999999</v>
      </c>
      <c r="I86" s="16" t="e" cm="1">
        <f t="array" ref="I86">IF(AND(H85&gt;100,H86&lt;100),INDEX(M:M,MATCH(I85,M:M,0)+1,0),I85)</f>
        <v>#N/A</v>
      </c>
      <c r="J86" s="16" t="e">
        <f t="shared" si="9"/>
        <v>#N/A</v>
      </c>
      <c r="K86" s="16">
        <f t="shared" si="13"/>
        <v>2.8</v>
      </c>
    </row>
    <row r="87" spans="5:11">
      <c r="E87" s="16">
        <v>79</v>
      </c>
      <c r="F87" s="17" t="e">
        <f t="shared" si="10"/>
        <v>#N/A</v>
      </c>
      <c r="G87" s="17" t="e">
        <f t="shared" si="11"/>
        <v>#N/A</v>
      </c>
      <c r="H87" s="17">
        <f t="shared" si="6"/>
        <v>16.933399999999999</v>
      </c>
      <c r="I87" s="16" t="e" cm="1">
        <f t="array" ref="I87">IF(AND(H86&gt;100,H87&lt;100),INDEX(M:M,MATCH(I86,M:M,0)+1,0),I86)</f>
        <v>#N/A</v>
      </c>
      <c r="J87" s="16" t="e">
        <f t="shared" si="9"/>
        <v>#N/A</v>
      </c>
      <c r="K87" s="16">
        <f t="shared" si="13"/>
        <v>2.8200000000000003</v>
      </c>
    </row>
    <row r="88" spans="5:11">
      <c r="E88" s="16">
        <v>80</v>
      </c>
      <c r="F88" s="17" t="e">
        <f t="shared" si="10"/>
        <v>#N/A</v>
      </c>
      <c r="G88" s="17" t="e">
        <f t="shared" si="11"/>
        <v>#N/A</v>
      </c>
      <c r="H88" s="17">
        <f t="shared" si="6"/>
        <v>186.26740000000001</v>
      </c>
      <c r="I88" s="16" t="e" cm="1">
        <f t="array" ref="I88">IF(AND(H87&gt;100,H88&lt;100),INDEX(M:M,MATCH(I87,M:M,0)+1,0),I87)</f>
        <v>#N/A</v>
      </c>
      <c r="J88" s="16" t="e">
        <f t="shared" si="9"/>
        <v>#N/A</v>
      </c>
      <c r="K88" s="16">
        <f t="shared" si="13"/>
        <v>2.84</v>
      </c>
    </row>
    <row r="89" spans="5:11">
      <c r="E89" s="16">
        <v>81</v>
      </c>
      <c r="F89" s="17" t="e">
        <f t="shared" si="10"/>
        <v>#N/A</v>
      </c>
      <c r="G89" s="17" t="e">
        <f t="shared" si="11"/>
        <v>#N/A</v>
      </c>
      <c r="H89" s="17">
        <f t="shared" si="6"/>
        <v>2048.9414000000002</v>
      </c>
      <c r="I89" s="16" t="e" cm="1">
        <f t="array" ref="I89">IF(AND(H88&gt;100,H89&lt;100),INDEX(M:M,MATCH(I88,M:M,0)+1,0),I88)</f>
        <v>#N/A</v>
      </c>
      <c r="J89" s="16" t="e">
        <f t="shared" si="9"/>
        <v>#N/A</v>
      </c>
      <c r="K89" s="16">
        <f t="shared" si="13"/>
        <v>2.89</v>
      </c>
    </row>
    <row r="90" spans="5:11">
      <c r="E90" s="16">
        <v>82</v>
      </c>
      <c r="F90" s="17" t="e">
        <f t="shared" si="10"/>
        <v>#N/A</v>
      </c>
      <c r="G90" s="17" t="e">
        <f t="shared" si="11"/>
        <v>#N/A</v>
      </c>
      <c r="H90" s="17">
        <f t="shared" si="6"/>
        <v>2.2539000000000002</v>
      </c>
      <c r="I90" s="16" t="e" cm="1">
        <f t="array" ref="I90">IF(AND(H89&gt;100,H90&lt;100),INDEX(M:M,MATCH(I89,M:M,0)+1,0),I89)</f>
        <v>#N/A</v>
      </c>
      <c r="J90" s="16" t="e">
        <f t="shared" si="9"/>
        <v>#N/A</v>
      </c>
      <c r="K90" s="16">
        <f t="shared" si="13"/>
        <v>2.91</v>
      </c>
    </row>
    <row r="91" spans="5:11">
      <c r="E91" s="16">
        <v>83</v>
      </c>
      <c r="F91" s="17" t="e">
        <f t="shared" si="10"/>
        <v>#N/A</v>
      </c>
      <c r="G91" s="17" t="e">
        <f t="shared" si="11"/>
        <v>#N/A</v>
      </c>
      <c r="H91" s="17">
        <f t="shared" si="6"/>
        <v>24.792899999999999</v>
      </c>
      <c r="I91" s="16" t="e" cm="1">
        <f t="array" ref="I91">IF(AND(H90&gt;100,H91&lt;100),INDEX(M:M,MATCH(I90,M:M,0)+1,0),I90)</f>
        <v>#N/A</v>
      </c>
      <c r="J91" s="16" t="e">
        <f t="shared" si="9"/>
        <v>#N/A</v>
      </c>
      <c r="K91" s="16">
        <f t="shared" si="13"/>
        <v>2.93</v>
      </c>
    </row>
    <row r="92" spans="5:11">
      <c r="E92" s="16">
        <v>84</v>
      </c>
      <c r="F92" s="17" t="e">
        <f t="shared" si="10"/>
        <v>#N/A</v>
      </c>
      <c r="G92" s="17" t="e">
        <f t="shared" si="11"/>
        <v>#N/A</v>
      </c>
      <c r="H92" s="17">
        <f t="shared" si="6"/>
        <v>272.72190000000001</v>
      </c>
      <c r="I92" s="16" t="e" cm="1">
        <f t="array" ref="I92">IF(AND(H91&gt;100,H92&lt;100),INDEX(M:M,MATCH(I91,M:M,0)+1,0),I91)</f>
        <v>#N/A</v>
      </c>
      <c r="J92" s="16" t="e">
        <f t="shared" si="9"/>
        <v>#N/A</v>
      </c>
      <c r="K92" s="16">
        <f t="shared" si="13"/>
        <v>2.9499999999999997</v>
      </c>
    </row>
    <row r="93" spans="5:11">
      <c r="E93" s="16">
        <v>85</v>
      </c>
      <c r="F93" s="17" t="e">
        <f t="shared" si="10"/>
        <v>#N/A</v>
      </c>
      <c r="G93" s="17" t="e">
        <f t="shared" si="11"/>
        <v>#N/A</v>
      </c>
      <c r="H93" s="17">
        <f t="shared" si="6"/>
        <v>2999.9409000000001</v>
      </c>
      <c r="I93" s="16" t="e" cm="1">
        <f t="array" ref="I93">IF(AND(H92&gt;100,H93&lt;100),INDEX(M:M,MATCH(I92,M:M,0)+1,0),I92)</f>
        <v>#N/A</v>
      </c>
      <c r="J93" s="16" t="e">
        <f t="shared" si="9"/>
        <v>#N/A</v>
      </c>
      <c r="K93" s="16">
        <f t="shared" si="13"/>
        <v>2.97</v>
      </c>
    </row>
    <row r="94" spans="5:11">
      <c r="E94" s="16">
        <v>86</v>
      </c>
      <c r="F94" s="17" t="e">
        <f t="shared" si="10"/>
        <v>#N/A</v>
      </c>
      <c r="G94" s="17" t="e">
        <f t="shared" si="11"/>
        <v>#N/A</v>
      </c>
      <c r="H94" s="17">
        <f t="shared" si="6"/>
        <v>3.3000000000000003</v>
      </c>
      <c r="I94" s="16" t="e" cm="1">
        <f t="array" ref="I94">IF(AND(H93&gt;100,H94&lt;100),INDEX(M:M,MATCH(I93,M:M,0)+1,0),I93)</f>
        <v>#N/A</v>
      </c>
      <c r="J94" s="16" t="e">
        <f t="shared" si="9"/>
        <v>#N/A</v>
      </c>
      <c r="K94" s="16">
        <f t="shared" si="13"/>
        <v>2.9899999999999998</v>
      </c>
    </row>
    <row r="95" spans="5:11">
      <c r="E95" s="16">
        <v>87</v>
      </c>
      <c r="F95" s="17" t="e">
        <f t="shared" si="10"/>
        <v>#N/A</v>
      </c>
      <c r="G95" s="17" t="e">
        <f t="shared" si="11"/>
        <v>#N/A</v>
      </c>
      <c r="H95" s="17">
        <f t="shared" si="6"/>
        <v>36.299999999999997</v>
      </c>
      <c r="I95" s="16" t="e" cm="1">
        <f t="array" ref="I95">IF(AND(H94&gt;100,H95&lt;100),INDEX(M:M,MATCH(I94,M:M,0)+1,0),I94)</f>
        <v>#N/A</v>
      </c>
      <c r="J95" s="16" t="e">
        <f t="shared" si="9"/>
        <v>#N/A</v>
      </c>
      <c r="K95" s="16">
        <f t="shared" si="13"/>
        <v>3.0100000000000002</v>
      </c>
    </row>
    <row r="96" spans="5:11">
      <c r="E96" s="16">
        <v>88</v>
      </c>
      <c r="F96" s="17" t="e">
        <f t="shared" si="10"/>
        <v>#N/A</v>
      </c>
      <c r="G96" s="17" t="e">
        <f t="shared" si="11"/>
        <v>#N/A</v>
      </c>
      <c r="H96" s="17">
        <f t="shared" si="6"/>
        <v>399.3</v>
      </c>
      <c r="I96" s="16" t="e" cm="1">
        <f t="array" ref="I96">IF(AND(H95&gt;100,H96&lt;100),INDEX(M:M,MATCH(I95,M:M,0)+1,0),I95)</f>
        <v>#N/A</v>
      </c>
      <c r="J96" s="16" t="e">
        <f t="shared" si="9"/>
        <v>#N/A</v>
      </c>
      <c r="K96" s="16">
        <f t="shared" si="13"/>
        <v>3.03</v>
      </c>
    </row>
    <row r="97" spans="5:11">
      <c r="E97" s="16">
        <v>89</v>
      </c>
      <c r="F97" s="17" t="e">
        <f t="shared" si="10"/>
        <v>#N/A</v>
      </c>
      <c r="G97" s="17" t="e">
        <f t="shared" si="11"/>
        <v>#N/A</v>
      </c>
      <c r="H97" s="17">
        <f t="shared" si="6"/>
        <v>4392.3</v>
      </c>
      <c r="I97" s="16" t="e" cm="1">
        <f t="array" ref="I97">IF(AND(H96&gt;100,H97&lt;100),INDEX(M:M,MATCH(I96,M:M,0)+1,0),I96)</f>
        <v>#N/A</v>
      </c>
      <c r="J97" s="16" t="e">
        <f t="shared" si="9"/>
        <v>#N/A</v>
      </c>
      <c r="K97" s="16">
        <f t="shared" si="13"/>
        <v>3.0500000000000003</v>
      </c>
    </row>
    <row r="98" spans="5:11">
      <c r="E98" s="16">
        <v>90</v>
      </c>
      <c r="F98" s="17" t="e">
        <f t="shared" si="10"/>
        <v>#N/A</v>
      </c>
      <c r="G98" s="17" t="e">
        <f t="shared" si="11"/>
        <v>#N/A</v>
      </c>
      <c r="H98" s="17">
        <f t="shared" si="6"/>
        <v>4.8315999999999999</v>
      </c>
      <c r="I98" s="16" t="e" cm="1">
        <f t="array" ref="I98">IF(AND(H97&gt;100,H98&lt;100),INDEX(M:M,MATCH(I97,M:M,0)+1,0),I97)</f>
        <v>#N/A</v>
      </c>
      <c r="J98" s="16" t="e">
        <f t="shared" si="9"/>
        <v>#N/A</v>
      </c>
      <c r="K98" s="16">
        <f t="shared" si="13"/>
        <v>3.07</v>
      </c>
    </row>
    <row r="99" spans="5:11">
      <c r="E99" s="16">
        <v>91</v>
      </c>
      <c r="F99" s="17" t="e">
        <f t="shared" si="10"/>
        <v>#N/A</v>
      </c>
      <c r="G99" s="17" t="e">
        <f t="shared" si="11"/>
        <v>#N/A</v>
      </c>
      <c r="H99" s="17">
        <f t="shared" si="6"/>
        <v>53.147599999999997</v>
      </c>
      <c r="I99" s="16" t="e" cm="1">
        <f t="array" ref="I99">IF(AND(H98&gt;100,H99&lt;100),INDEX(M:M,MATCH(I98,M:M,0)+1,0),I98)</f>
        <v>#N/A</v>
      </c>
      <c r="J99" s="16" t="e">
        <f t="shared" si="9"/>
        <v>#N/A</v>
      </c>
      <c r="K99" s="16">
        <f t="shared" si="13"/>
        <v>3.12</v>
      </c>
    </row>
    <row r="100" spans="5:11">
      <c r="E100" s="16">
        <v>92</v>
      </c>
      <c r="F100" s="17" t="e">
        <f t="shared" si="10"/>
        <v>#N/A</v>
      </c>
      <c r="G100" s="17" t="e">
        <f t="shared" si="11"/>
        <v>#N/A</v>
      </c>
      <c r="H100" s="17">
        <f t="shared" si="6"/>
        <v>584.62360000000001</v>
      </c>
      <c r="I100" s="16" t="e" cm="1">
        <f t="array" ref="I100">IF(AND(H99&gt;100,H100&lt;100),INDEX(M:M,MATCH(I99,M:M,0)+1,0),I99)</f>
        <v>#N/A</v>
      </c>
      <c r="J100" s="16" t="e">
        <f t="shared" si="9"/>
        <v>#N/A</v>
      </c>
      <c r="K100" s="16">
        <f t="shared" si="13"/>
        <v>3.1399999999999997</v>
      </c>
    </row>
    <row r="101" spans="5:11">
      <c r="E101" s="16">
        <v>93</v>
      </c>
      <c r="F101" s="17" t="e">
        <f t="shared" si="10"/>
        <v>#N/A</v>
      </c>
      <c r="G101" s="17" t="e">
        <f t="shared" si="11"/>
        <v>#N/A</v>
      </c>
      <c r="H101" s="17">
        <f t="shared" si="6"/>
        <v>6430.8595999999998</v>
      </c>
      <c r="I101" s="16" t="e" cm="1">
        <f t="array" ref="I101">IF(AND(H100&gt;100,H101&lt;100),INDEX(M:M,MATCH(I100,M:M,0)+1,0),I100)</f>
        <v>#N/A</v>
      </c>
      <c r="J101" s="16" t="e">
        <f t="shared" si="9"/>
        <v>#N/A</v>
      </c>
      <c r="K101" s="16">
        <f t="shared" si="13"/>
        <v>3.16</v>
      </c>
    </row>
    <row r="102" spans="5:11">
      <c r="E102" s="16">
        <v>94</v>
      </c>
      <c r="F102" s="17" t="e">
        <f t="shared" si="10"/>
        <v>#N/A</v>
      </c>
      <c r="G102" s="17" t="e">
        <f t="shared" si="11"/>
        <v>#N/A</v>
      </c>
      <c r="H102" s="17">
        <f t="shared" si="6"/>
        <v>7.0739999999999998</v>
      </c>
      <c r="I102" s="16" t="e" cm="1">
        <f t="array" ref="I102">IF(AND(H101&gt;100,H102&lt;100),INDEX(M:M,MATCH(I101,M:M,0)+1,0),I101)</f>
        <v>#N/A</v>
      </c>
      <c r="J102" s="16" t="e">
        <f t="shared" si="9"/>
        <v>#N/A</v>
      </c>
      <c r="K102" s="16">
        <f t="shared" si="13"/>
        <v>3.1799999999999997</v>
      </c>
    </row>
    <row r="103" spans="5:11">
      <c r="E103" s="16">
        <v>95</v>
      </c>
      <c r="F103" s="17" t="e">
        <f t="shared" si="10"/>
        <v>#N/A</v>
      </c>
      <c r="G103" s="17" t="e">
        <f t="shared" si="11"/>
        <v>#N/A</v>
      </c>
      <c r="H103" s="17">
        <f t="shared" si="6"/>
        <v>77.813999999999993</v>
      </c>
      <c r="I103" s="16" t="e" cm="1">
        <f t="array" ref="I103">IF(AND(H102&gt;100,H103&lt;100),INDEX(M:M,MATCH(I102,M:M,0)+1,0),I102)</f>
        <v>#N/A</v>
      </c>
      <c r="J103" s="16" t="e">
        <f t="shared" si="9"/>
        <v>#N/A</v>
      </c>
      <c r="K103" s="16">
        <f t="shared" si="13"/>
        <v>3.2</v>
      </c>
    </row>
    <row r="104" spans="5:11">
      <c r="E104" s="16">
        <v>96</v>
      </c>
      <c r="F104" s="17" t="e">
        <f t="shared" si="10"/>
        <v>#N/A</v>
      </c>
      <c r="G104" s="17" t="e">
        <f t="shared" si="11"/>
        <v>#N/A</v>
      </c>
      <c r="H104" s="17">
        <f t="shared" si="6"/>
        <v>855.95399999999995</v>
      </c>
      <c r="I104" s="16" t="e" cm="1">
        <f t="array" ref="I104">IF(AND(H103&gt;100,H104&lt;100),INDEX(M:M,MATCH(I103,M:M,0)+1,0),I103)</f>
        <v>#N/A</v>
      </c>
      <c r="J104" s="16" t="e">
        <f t="shared" si="9"/>
        <v>#N/A</v>
      </c>
      <c r="K104" s="16">
        <f t="shared" si="13"/>
        <v>3.2199999999999998</v>
      </c>
    </row>
    <row r="105" spans="5:11">
      <c r="E105" s="16">
        <v>97</v>
      </c>
      <c r="F105" s="17" t="e">
        <f t="shared" si="10"/>
        <v>#N/A</v>
      </c>
      <c r="G105" s="17" t="e">
        <f t="shared" si="11"/>
        <v>#N/A</v>
      </c>
      <c r="H105" s="17">
        <f t="shared" si="6"/>
        <v>9415.4940000000006</v>
      </c>
      <c r="I105" s="16" t="e" cm="1">
        <f t="array" ref="I105">IF(AND(H104&gt;100,H105&lt;100),INDEX(M:M,MATCH(I104,M:M,0)+1,0),I104)</f>
        <v>#N/A</v>
      </c>
      <c r="J105" s="16" t="e">
        <f t="shared" ref="J105:J117" si="14">VLOOKUP(I105,M:P,4,FALSE)</f>
        <v>#N/A</v>
      </c>
      <c r="K105" s="16">
        <f t="shared" si="13"/>
        <v>3.2399999999999998</v>
      </c>
    </row>
    <row r="106" spans="5:11">
      <c r="E106" s="16">
        <v>98</v>
      </c>
      <c r="F106" s="17" t="e">
        <f t="shared" si="10"/>
        <v>#N/A</v>
      </c>
      <c r="G106" s="17" t="e">
        <f t="shared" si="11"/>
        <v>#N/A</v>
      </c>
      <c r="H106" s="17">
        <f t="shared" si="6"/>
        <v>10.357099999999999</v>
      </c>
      <c r="I106" s="16" t="e" cm="1">
        <f t="array" ref="I106">IF(AND(H105&gt;100,H106&lt;100),INDEX(M:M,MATCH(I105,M:M,0)+1,0),I105)</f>
        <v>#N/A</v>
      </c>
      <c r="J106" s="16" t="e">
        <f t="shared" si="14"/>
        <v>#N/A</v>
      </c>
      <c r="K106" s="16">
        <f t="shared" si="13"/>
        <v>3.26</v>
      </c>
    </row>
    <row r="107" spans="5:11">
      <c r="E107" s="16">
        <v>99</v>
      </c>
      <c r="F107" s="17" t="e">
        <f t="shared" si="10"/>
        <v>#N/A</v>
      </c>
      <c r="G107" s="17" t="e">
        <f t="shared" si="11"/>
        <v>#N/A</v>
      </c>
      <c r="H107" s="17">
        <f t="shared" si="6"/>
        <v>113.9281</v>
      </c>
      <c r="I107" s="16" t="e" cm="1">
        <f t="array" ref="I107">IF(AND(H106&gt;100,H107&lt;100),INDEX(M:M,MATCH(I106,M:M,0)+1,0),I106)</f>
        <v>#N/A</v>
      </c>
      <c r="J107" s="16" t="e">
        <f t="shared" si="14"/>
        <v>#N/A</v>
      </c>
      <c r="K107" s="16">
        <f t="shared" si="13"/>
        <v>3.28</v>
      </c>
    </row>
    <row r="108" spans="5:11">
      <c r="E108" s="16">
        <v>100</v>
      </c>
      <c r="F108" s="17" t="e">
        <f t="shared" si="10"/>
        <v>#N/A</v>
      </c>
      <c r="G108" s="17" t="e">
        <f t="shared" si="11"/>
        <v>#N/A</v>
      </c>
      <c r="H108" s="17">
        <f t="shared" si="6"/>
        <v>1253.2091</v>
      </c>
      <c r="I108" s="16" t="e" cm="1">
        <f t="array" ref="I108">IF(AND(H107&gt;100,H108&lt;100),INDEX(M:M,MATCH(I107,M:M,0)+1,0),I107)</f>
        <v>#N/A</v>
      </c>
      <c r="J108" s="16" t="e">
        <f t="shared" si="14"/>
        <v>#N/A</v>
      </c>
      <c r="K108" s="16">
        <f t="shared" si="13"/>
        <v>3.3</v>
      </c>
    </row>
    <row r="109" spans="5:11">
      <c r="E109" s="16">
        <v>101</v>
      </c>
      <c r="F109" s="17" t="e">
        <f t="shared" si="10"/>
        <v>#N/A</v>
      </c>
      <c r="G109" s="17" t="e">
        <f t="shared" si="11"/>
        <v>#N/A</v>
      </c>
      <c r="H109" s="17">
        <f t="shared" si="6"/>
        <v>1.3786</v>
      </c>
      <c r="I109" s="16" t="e" cm="1">
        <f t="array" ref="I109">IF(AND(H108&gt;100,H109&lt;100),INDEX(M:M,MATCH(I108,M:M,0)+1,0),I108)</f>
        <v>#N/A</v>
      </c>
      <c r="J109" s="16" t="e">
        <f t="shared" si="14"/>
        <v>#N/A</v>
      </c>
      <c r="K109" s="16">
        <f t="shared" si="13"/>
        <v>3.35</v>
      </c>
    </row>
    <row r="110" spans="5:11">
      <c r="E110" s="16">
        <v>102</v>
      </c>
      <c r="F110" s="17" t="e">
        <f t="shared" si="10"/>
        <v>#N/A</v>
      </c>
      <c r="G110" s="17" t="e">
        <f t="shared" si="11"/>
        <v>#N/A</v>
      </c>
      <c r="H110" s="17">
        <f t="shared" si="6"/>
        <v>15.1646</v>
      </c>
      <c r="I110" s="16" t="e" cm="1">
        <f t="array" ref="I110">IF(AND(H109&gt;100,H110&lt;100),INDEX(M:M,MATCH(I109,M:M,0)+1,0),I109)</f>
        <v>#N/A</v>
      </c>
      <c r="J110" s="16" t="e">
        <f t="shared" si="14"/>
        <v>#N/A</v>
      </c>
      <c r="K110" s="16">
        <f t="shared" si="13"/>
        <v>3.37</v>
      </c>
    </row>
    <row r="111" spans="5:11">
      <c r="E111" s="16">
        <v>103</v>
      </c>
      <c r="F111" s="17" t="e">
        <f t="shared" si="10"/>
        <v>#N/A</v>
      </c>
      <c r="G111" s="17" t="e">
        <f t="shared" si="11"/>
        <v>#N/A</v>
      </c>
      <c r="H111" s="17">
        <f t="shared" si="6"/>
        <v>166.81059999999999</v>
      </c>
      <c r="I111" s="16" t="e" cm="1">
        <f t="array" ref="I111">IF(AND(H110&gt;100,H111&lt;100),INDEX(M:M,MATCH(I110,M:M,0)+1,0),I110)</f>
        <v>#N/A</v>
      </c>
      <c r="J111" s="16" t="e">
        <f t="shared" si="14"/>
        <v>#N/A</v>
      </c>
      <c r="K111" s="16">
        <f t="shared" si="13"/>
        <v>3.39</v>
      </c>
    </row>
    <row r="112" spans="5:11">
      <c r="E112" s="16">
        <v>104</v>
      </c>
      <c r="F112" s="17" t="e">
        <f t="shared" si="10"/>
        <v>#N/A</v>
      </c>
      <c r="G112" s="17" t="e">
        <f t="shared" si="11"/>
        <v>#N/A</v>
      </c>
      <c r="H112" s="17">
        <f t="shared" si="6"/>
        <v>1834.9166</v>
      </c>
      <c r="I112" s="16" t="e" cm="1">
        <f t="array" ref="I112">IF(AND(H111&gt;100,H112&lt;100),INDEX(M:M,MATCH(I111,M:M,0)+1,0),I111)</f>
        <v>#N/A</v>
      </c>
      <c r="J112" s="16" t="e">
        <f t="shared" si="14"/>
        <v>#N/A</v>
      </c>
      <c r="K112" s="16">
        <f t="shared" ref="K112:K117" si="15">1+E112*$B$14+IF(E112&gt;=5,ROUNDUP((E112/5),0)*$B$15,0)+IF(E112&gt;=10,ROUNDUP((E112/10),0)*$B$16,0)+IF(E112&gt;=20,ROUNDUP((E112/20),0)*$B$17,0)</f>
        <v>3.41</v>
      </c>
    </row>
    <row r="113" spans="5:11">
      <c r="E113" s="16">
        <v>105</v>
      </c>
      <c r="F113" s="17" t="e">
        <f t="shared" si="10"/>
        <v>#N/A</v>
      </c>
      <c r="G113" s="17" t="e">
        <f t="shared" si="11"/>
        <v>#N/A</v>
      </c>
      <c r="H113" s="17">
        <f t="shared" si="6"/>
        <v>2.0185000000000004</v>
      </c>
      <c r="I113" s="16" t="e" cm="1">
        <f t="array" ref="I113">IF(AND(H112&gt;100,H113&lt;100),INDEX(M:M,MATCH(I112,M:M,0)+1,0),I112)</f>
        <v>#N/A</v>
      </c>
      <c r="J113" s="16" t="e">
        <f t="shared" si="14"/>
        <v>#N/A</v>
      </c>
      <c r="K113" s="16">
        <f t="shared" si="15"/>
        <v>3.43</v>
      </c>
    </row>
    <row r="114" spans="5:11">
      <c r="E114" s="16">
        <v>106</v>
      </c>
      <c r="F114" s="17" t="e">
        <f t="shared" si="10"/>
        <v>#N/A</v>
      </c>
      <c r="G114" s="17" t="e">
        <f t="shared" si="11"/>
        <v>#N/A</v>
      </c>
      <c r="H114" s="17">
        <f t="shared" si="6"/>
        <v>22.203499999999998</v>
      </c>
      <c r="I114" s="16" t="e" cm="1">
        <f t="array" ref="I114">IF(AND(H113&gt;100,H114&lt;100),INDEX(M:M,MATCH(I113,M:M,0)+1,0),I113)</f>
        <v>#N/A</v>
      </c>
      <c r="J114" s="16" t="e">
        <f t="shared" si="14"/>
        <v>#N/A</v>
      </c>
      <c r="K114" s="16">
        <f t="shared" si="15"/>
        <v>3.45</v>
      </c>
    </row>
    <row r="115" spans="5:11">
      <c r="E115" s="16">
        <v>107</v>
      </c>
      <c r="F115" s="17" t="e">
        <f t="shared" si="10"/>
        <v>#N/A</v>
      </c>
      <c r="G115" s="17" t="e">
        <f t="shared" si="11"/>
        <v>#N/A</v>
      </c>
      <c r="H115" s="17">
        <f t="shared" si="6"/>
        <v>244.23849999999999</v>
      </c>
      <c r="I115" s="16" t="e" cm="1">
        <f t="array" ref="I115">IF(AND(H114&gt;100,H115&lt;100),INDEX(M:M,MATCH(I114,M:M,0)+1,0),I114)</f>
        <v>#N/A</v>
      </c>
      <c r="J115" s="16" t="e">
        <f t="shared" si="14"/>
        <v>#N/A</v>
      </c>
      <c r="K115" s="16">
        <f t="shared" si="15"/>
        <v>3.47</v>
      </c>
    </row>
    <row r="116" spans="5:11">
      <c r="E116" s="16">
        <v>108</v>
      </c>
      <c r="F116" s="17" t="e">
        <f t="shared" si="10"/>
        <v>#N/A</v>
      </c>
      <c r="G116" s="17" t="e">
        <f t="shared" si="11"/>
        <v>#N/A</v>
      </c>
      <c r="H116" s="17">
        <f t="shared" si="6"/>
        <v>2686.6235000000001</v>
      </c>
      <c r="I116" s="16" t="e" cm="1">
        <f t="array" ref="I116">IF(AND(H115&gt;100,H116&lt;100),INDEX(M:M,MATCH(I115,M:M,0)+1,0),I115)</f>
        <v>#N/A</v>
      </c>
      <c r="J116" s="16" t="e">
        <f t="shared" si="14"/>
        <v>#N/A</v>
      </c>
      <c r="K116" s="16">
        <f t="shared" si="15"/>
        <v>3.49</v>
      </c>
    </row>
    <row r="117" spans="5:11">
      <c r="E117" s="16">
        <v>109</v>
      </c>
      <c r="F117" s="17" t="e">
        <f t="shared" si="10"/>
        <v>#N/A</v>
      </c>
      <c r="G117" s="17" t="e">
        <f t="shared" si="11"/>
        <v>#N/A</v>
      </c>
      <c r="H117" s="17">
        <f t="shared" si="6"/>
        <v>2.9553000000000003</v>
      </c>
      <c r="I117" s="16" t="e" cm="1">
        <f t="array" ref="I117">IF(AND(H116&gt;100,H117&lt;100),INDEX(M:M,MATCH(I116,M:M,0)+1,0),I116)</f>
        <v>#N/A</v>
      </c>
      <c r="J117" s="16" t="e">
        <f t="shared" si="14"/>
        <v>#N/A</v>
      </c>
      <c r="K117" s="16">
        <f t="shared" si="15"/>
        <v>3.5100000000000002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TestSumi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2023-07-25T00:51:26Z</dcterms:modified>
</cp:coreProperties>
</file>