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B05892E-C081-4F6E-923D-9D0199A3A0D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1" i="1" l="1"/>
  <c r="C181" i="1"/>
  <c r="D181" i="1"/>
  <c r="E181" i="1"/>
  <c r="E185" i="2"/>
  <c r="J185" i="2"/>
  <c r="J186" i="2" s="1"/>
  <c r="E186" i="2"/>
  <c r="E187" i="2" s="1"/>
  <c r="O54" i="2"/>
  <c r="P54" i="2" s="1"/>
  <c r="C178" i="1"/>
  <c r="D178" i="1"/>
  <c r="C179" i="1"/>
  <c r="D179" i="1"/>
  <c r="C180" i="1"/>
  <c r="D180" i="1"/>
  <c r="C170" i="1"/>
  <c r="D170" i="1"/>
  <c r="E170" i="1"/>
  <c r="C171" i="1"/>
  <c r="D171" i="1"/>
  <c r="E171" i="1"/>
  <c r="C172" i="1"/>
  <c r="C173" i="1" s="1"/>
  <c r="C174" i="1" s="1"/>
  <c r="C175" i="1" s="1"/>
  <c r="C176" i="1" s="1"/>
  <c r="C177" i="1" s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I10" i="2"/>
  <c r="E3" i="1" s="1"/>
  <c r="E188" i="2" l="1"/>
  <c r="I186" i="2"/>
  <c r="E179" i="1" s="1"/>
  <c r="J187" i="2"/>
  <c r="I185" i="2"/>
  <c r="E178" i="1" s="1"/>
  <c r="F185" i="2" a="1"/>
  <c r="F185" i="2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185" i="2" l="1"/>
  <c r="C185" i="2" s="1"/>
  <c r="B178" i="1" s="1"/>
  <c r="F186" i="2" a="1"/>
  <c r="F186" i="2" s="1"/>
  <c r="J188" i="2"/>
  <c r="I188" i="2" s="1"/>
  <c r="I187" i="2"/>
  <c r="E180" i="1" s="1"/>
  <c r="D185" i="2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86" i="2" l="1"/>
  <c r="C186" i="2" s="1"/>
  <c r="B179" i="1" s="1"/>
  <c r="F187" i="2" a="1"/>
  <c r="F187" i="2" s="1"/>
  <c r="D186" i="2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87" i="2" l="1"/>
  <c r="C187" i="2" s="1"/>
  <c r="B180" i="1" s="1"/>
  <c r="F188" i="2" a="1"/>
  <c r="F188" i="2" s="1"/>
  <c r="D187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88" i="2" l="1"/>
  <c r="C188" i="2" s="1"/>
  <c r="D188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I116" i="2"/>
  <c r="E109" i="1" s="1"/>
  <c r="G184" i="2" l="1"/>
  <c r="C184" i="2" s="1"/>
  <c r="B177" i="1" s="1"/>
  <c r="D184" i="2"/>
  <c r="I117" i="2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<sst xmlns="http://schemas.openxmlformats.org/spreadsheetml/2006/main" count="248" uniqueCount="65">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</sst>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1"/>
  <sheetViews>
    <sheetView tabSelected="1" workbookViewId="0">
      <pane ySplit="1" topLeftCell="A164" activePane="bottomLeft" state="frozen"/>
      <selection pane="bottomLeft" activeCell="B174" sqref="B17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81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88"/>
  <sheetViews>
    <sheetView topLeftCell="A165" workbookViewId="0">
      <selection activeCell="F185" sqref="F18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9">E67*G67</f>
        <v>9.9999999999999992E+69</v>
      </c>
      <c r="D67" s="14" t="str">
        <f t="shared" ref="D67:D111" si="30">E67&amp;F67</f>
        <v>100무</v>
      </c>
      <c r="E67" s="14">
        <f t="shared" ref="E67:E111" si="3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9"/>
        <v>9.9999999999999992E+70</v>
      </c>
      <c r="D68" s="14" t="str">
        <f t="shared" si="30"/>
        <v>1000무</v>
      </c>
      <c r="E68" s="14">
        <f t="shared" si="3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9"/>
        <v>9.9999999999999994E+71</v>
      </c>
      <c r="D69" s="14" t="str">
        <f t="shared" si="30"/>
        <v>1대</v>
      </c>
      <c r="E69" s="14">
        <f t="shared" si="3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9"/>
        <v>9.9999999999999998E+72</v>
      </c>
      <c r="D70" s="14" t="str">
        <f t="shared" si="30"/>
        <v>10대</v>
      </c>
      <c r="E70" s="14">
        <f t="shared" si="3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9"/>
        <v>9.9999999999999995E+73</v>
      </c>
      <c r="D71" s="14" t="str">
        <f t="shared" si="30"/>
        <v>100대</v>
      </c>
      <c r="E71" s="14">
        <f t="shared" si="3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9"/>
        <v>9.9999999999999993E+74</v>
      </c>
      <c r="D72" s="14" t="str">
        <f t="shared" si="30"/>
        <v>1000대</v>
      </c>
      <c r="E72" s="14">
        <f t="shared" si="3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9"/>
        <v>1E+76</v>
      </c>
      <c r="D73" s="14" t="str">
        <f t="shared" si="30"/>
        <v>1겁</v>
      </c>
      <c r="E73" s="14">
        <f t="shared" si="31"/>
        <v>1</v>
      </c>
      <c r="F73" s="13" t="str" cm="1">
        <f t="array" ref="F73">IF(AND(E72&gt;100,E73&lt;100),INDEX(M:M,MATCH(F72,M:M,0)+1,0),F72)</f>
        <v>겁</v>
      </c>
      <c r="G73" s="13" t="str">
        <f t="shared" ref="G73:G104" si="3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9"/>
        <v>1.0000000000000001E+77</v>
      </c>
      <c r="D74" s="14" t="str">
        <f t="shared" si="30"/>
        <v>10겁</v>
      </c>
      <c r="E74" s="14">
        <f t="shared" si="31"/>
        <v>10</v>
      </c>
      <c r="F74" s="13" t="str" cm="1">
        <f t="array" ref="F74">IF(AND(E73&gt;100,E74&lt;100),INDEX(M:M,MATCH(F73,M:M,0)+1,0),F73)</f>
        <v>겁</v>
      </c>
      <c r="G74" s="13" t="str">
        <f t="shared" si="32"/>
        <v>1E+76</v>
      </c>
      <c r="H74" s="13">
        <v>0.7</v>
      </c>
      <c r="I74" s="13" t="str">
        <f t="shared" ref="I74:I111" si="33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9"/>
        <v>1E+78</v>
      </c>
      <c r="D75" s="14" t="str">
        <f t="shared" si="30"/>
        <v>100겁</v>
      </c>
      <c r="E75" s="14">
        <f t="shared" si="31"/>
        <v>100</v>
      </c>
      <c r="F75" s="13" t="str" cm="1">
        <f t="array" ref="F75">IF(AND(E74&gt;100,E75&lt;100),INDEX(M:M,MATCH(F74,M:M,0)+1,0),F74)</f>
        <v>겁</v>
      </c>
      <c r="G75" s="13" t="str">
        <f t="shared" si="32"/>
        <v>1E+76</v>
      </c>
      <c r="H75" s="13">
        <v>0.72</v>
      </c>
      <c r="I75" s="13" t="str">
        <f t="shared" si="33"/>
        <v>태극 67단</v>
      </c>
      <c r="J75" s="13">
        <f t="shared" ref="J75:J188" si="34">J74+1</f>
        <v>67</v>
      </c>
      <c r="K75" s="13" t="s">
        <v>46</v>
      </c>
    </row>
    <row r="76" spans="2:11" x14ac:dyDescent="0.3">
      <c r="B76" s="13">
        <v>67</v>
      </c>
      <c r="C76" s="14">
        <f t="shared" si="29"/>
        <v>9.9999999999999997E+78</v>
      </c>
      <c r="D76" s="14" t="str">
        <f t="shared" si="30"/>
        <v>1000겁</v>
      </c>
      <c r="E76" s="14">
        <f t="shared" si="31"/>
        <v>1000</v>
      </c>
      <c r="F76" s="13" t="str" cm="1">
        <f t="array" ref="F76">IF(AND(E75&gt;100,E76&lt;100),INDEX(M:M,MATCH(F75,M:M,0)+1,0),F75)</f>
        <v>겁</v>
      </c>
      <c r="G76" s="13" t="str">
        <f t="shared" si="32"/>
        <v>1E+76</v>
      </c>
      <c r="H76" s="13">
        <v>0.74</v>
      </c>
      <c r="I76" s="13" t="str">
        <f t="shared" si="33"/>
        <v>태극 68단</v>
      </c>
      <c r="J76" s="13">
        <f t="shared" si="34"/>
        <v>68</v>
      </c>
      <c r="K76" s="13" t="s">
        <v>46</v>
      </c>
    </row>
    <row r="77" spans="2:11" x14ac:dyDescent="0.3">
      <c r="B77" s="13">
        <v>68</v>
      </c>
      <c r="C77" s="14">
        <f t="shared" si="29"/>
        <v>1E+80</v>
      </c>
      <c r="D77" s="14" t="str">
        <f t="shared" si="30"/>
        <v>1업</v>
      </c>
      <c r="E77" s="14">
        <f t="shared" si="31"/>
        <v>1</v>
      </c>
      <c r="F77" s="13" t="str" cm="1">
        <f t="array" ref="F77">IF(AND(E76&gt;100,E77&lt;100),INDEX(M:M,MATCH(F76,M:M,0)+1,0),F76)</f>
        <v>업</v>
      </c>
      <c r="G77" s="13" t="str">
        <f t="shared" si="32"/>
        <v>1E+80</v>
      </c>
      <c r="H77" s="13">
        <v>0.76</v>
      </c>
      <c r="I77" s="13" t="str">
        <f t="shared" si="33"/>
        <v>태극 69단</v>
      </c>
      <c r="J77" s="13">
        <f t="shared" si="34"/>
        <v>69</v>
      </c>
      <c r="K77" s="13" t="s">
        <v>46</v>
      </c>
    </row>
    <row r="78" spans="2:11" x14ac:dyDescent="0.3">
      <c r="B78" s="13">
        <v>69</v>
      </c>
      <c r="C78" s="14">
        <f t="shared" si="29"/>
        <v>9.9999999999999992E+80</v>
      </c>
      <c r="D78" s="14" t="str">
        <f t="shared" si="30"/>
        <v>10업</v>
      </c>
      <c r="E78" s="14">
        <f t="shared" si="31"/>
        <v>10</v>
      </c>
      <c r="F78" s="13" t="str" cm="1">
        <f t="array" ref="F78">IF(AND(E77&gt;100,E78&lt;100),INDEX(M:M,MATCH(F77,M:M,0)+1,0),F77)</f>
        <v>업</v>
      </c>
      <c r="G78" s="13" t="str">
        <f t="shared" si="32"/>
        <v>1E+80</v>
      </c>
      <c r="H78" s="13">
        <v>0.78</v>
      </c>
      <c r="I78" s="13" t="str">
        <f t="shared" si="33"/>
        <v>태극 70단</v>
      </c>
      <c r="J78" s="13">
        <f t="shared" si="34"/>
        <v>70</v>
      </c>
      <c r="K78" s="13" t="s">
        <v>46</v>
      </c>
    </row>
    <row r="79" spans="2:11" x14ac:dyDescent="0.3">
      <c r="B79" s="13">
        <v>70</v>
      </c>
      <c r="C79" s="14">
        <f t="shared" si="29"/>
        <v>9.9999999999999996E+81</v>
      </c>
      <c r="D79" s="14" t="str">
        <f t="shared" si="30"/>
        <v>100업</v>
      </c>
      <c r="E79" s="14">
        <f t="shared" si="31"/>
        <v>100</v>
      </c>
      <c r="F79" s="13" t="str" cm="1">
        <f t="array" ref="F79">IF(AND(E78&gt;100,E79&lt;100),INDEX(M:M,MATCH(F78,M:M,0)+1,0),F78)</f>
        <v>업</v>
      </c>
      <c r="G79" s="13" t="str">
        <f t="shared" si="32"/>
        <v>1E+80</v>
      </c>
      <c r="H79" s="13">
        <v>0.8</v>
      </c>
      <c r="I79" s="13" t="str">
        <f t="shared" si="33"/>
        <v>태극 71단</v>
      </c>
      <c r="J79" s="13">
        <f t="shared" si="34"/>
        <v>71</v>
      </c>
      <c r="K79" s="13" t="s">
        <v>46</v>
      </c>
    </row>
    <row r="80" spans="2:11" x14ac:dyDescent="0.3">
      <c r="B80" s="13">
        <v>71</v>
      </c>
      <c r="C80" s="14">
        <f t="shared" si="29"/>
        <v>1E+83</v>
      </c>
      <c r="D80" s="14" t="str">
        <f t="shared" si="30"/>
        <v>1000업</v>
      </c>
      <c r="E80" s="14">
        <f t="shared" si="31"/>
        <v>1000</v>
      </c>
      <c r="F80" s="13" t="str" cm="1">
        <f t="array" ref="F80">IF(AND(E79&gt;100,E80&lt;100),INDEX(M:M,MATCH(F79,M:M,0)+1,0),F79)</f>
        <v>업</v>
      </c>
      <c r="G80" s="13" t="str">
        <f t="shared" si="32"/>
        <v>1E+80</v>
      </c>
      <c r="H80" s="13">
        <v>0.84</v>
      </c>
      <c r="I80" s="13" t="str">
        <f t="shared" si="33"/>
        <v>태극 72단</v>
      </c>
      <c r="J80" s="13">
        <f t="shared" si="34"/>
        <v>72</v>
      </c>
      <c r="K80" s="13" t="s">
        <v>46</v>
      </c>
    </row>
    <row r="81" spans="2:11" x14ac:dyDescent="0.3">
      <c r="B81" s="13">
        <v>72</v>
      </c>
      <c r="C81" s="14">
        <f t="shared" si="29"/>
        <v>1.0000000000000001E+84</v>
      </c>
      <c r="D81" s="14" t="str">
        <f t="shared" si="30"/>
        <v>1긍</v>
      </c>
      <c r="E81" s="14">
        <f t="shared" si="31"/>
        <v>1</v>
      </c>
      <c r="F81" s="13" t="str" cm="1">
        <f t="array" ref="F81">IF(AND(E80&gt;100,E81&lt;100),INDEX(M:M,MATCH(F80,M:M,0)+1,0),F80)</f>
        <v>긍</v>
      </c>
      <c r="G81" s="13" t="str">
        <f t="shared" si="32"/>
        <v>1E+84</v>
      </c>
      <c r="H81" s="13">
        <v>0.88</v>
      </c>
      <c r="I81" s="13" t="str">
        <f t="shared" si="33"/>
        <v>태극 73단</v>
      </c>
      <c r="J81" s="13">
        <f t="shared" si="34"/>
        <v>73</v>
      </c>
      <c r="K81" s="13" t="s">
        <v>46</v>
      </c>
    </row>
    <row r="82" spans="2:11" x14ac:dyDescent="0.3">
      <c r="B82" s="13">
        <v>73</v>
      </c>
      <c r="C82" s="14">
        <f t="shared" si="29"/>
        <v>1E+85</v>
      </c>
      <c r="D82" s="14" t="str">
        <f t="shared" si="30"/>
        <v>10긍</v>
      </c>
      <c r="E82" s="14">
        <f t="shared" si="31"/>
        <v>10</v>
      </c>
      <c r="F82" s="13" t="str" cm="1">
        <f t="array" ref="F82">IF(AND(E81&gt;100,E82&lt;100),INDEX(M:M,MATCH(F81,M:M,0)+1,0),F81)</f>
        <v>긍</v>
      </c>
      <c r="G82" s="13" t="str">
        <f t="shared" si="32"/>
        <v>1E+84</v>
      </c>
      <c r="H82" s="13">
        <v>0.92</v>
      </c>
      <c r="I82" s="13" t="str">
        <f t="shared" si="33"/>
        <v>태극 74단</v>
      </c>
      <c r="J82" s="13">
        <f t="shared" si="34"/>
        <v>74</v>
      </c>
      <c r="K82" s="13" t="s">
        <v>46</v>
      </c>
    </row>
    <row r="83" spans="2:11" x14ac:dyDescent="0.3">
      <c r="B83" s="13">
        <v>74</v>
      </c>
      <c r="C83" s="14">
        <f t="shared" si="29"/>
        <v>1E+86</v>
      </c>
      <c r="D83" s="14" t="str">
        <f t="shared" si="30"/>
        <v>100긍</v>
      </c>
      <c r="E83" s="14">
        <f t="shared" si="31"/>
        <v>100</v>
      </c>
      <c r="F83" s="13" t="str" cm="1">
        <f t="array" ref="F83">IF(AND(E82&gt;100,E83&lt;100),INDEX(M:M,MATCH(F82,M:M,0)+1,0),F82)</f>
        <v>긍</v>
      </c>
      <c r="G83" s="13" t="str">
        <f t="shared" si="32"/>
        <v>1E+84</v>
      </c>
      <c r="H83" s="13">
        <v>0.96</v>
      </c>
      <c r="I83" s="13" t="str">
        <f t="shared" si="33"/>
        <v>태극 75단</v>
      </c>
      <c r="J83" s="13">
        <f t="shared" si="34"/>
        <v>75</v>
      </c>
      <c r="K83" s="13" t="s">
        <v>46</v>
      </c>
    </row>
    <row r="84" spans="2:11" x14ac:dyDescent="0.3">
      <c r="B84" s="13">
        <v>75</v>
      </c>
      <c r="C84" s="14">
        <f t="shared" si="29"/>
        <v>9.9999999999999996E+86</v>
      </c>
      <c r="D84" s="14" t="str">
        <f t="shared" si="30"/>
        <v>1000긍</v>
      </c>
      <c r="E84" s="14">
        <f t="shared" si="31"/>
        <v>1000</v>
      </c>
      <c r="F84" s="13" t="str" cm="1">
        <f t="array" ref="F84">IF(AND(E83&gt;100,E84&lt;100),INDEX(M:M,MATCH(F83,M:M,0)+1,0),F83)</f>
        <v>긍</v>
      </c>
      <c r="G84" s="13" t="str">
        <f t="shared" si="32"/>
        <v>1E+84</v>
      </c>
      <c r="H84" s="13">
        <v>1</v>
      </c>
      <c r="I84" s="13" t="str">
        <f t="shared" si="33"/>
        <v>태극 76단</v>
      </c>
      <c r="J84" s="13">
        <f t="shared" si="34"/>
        <v>76</v>
      </c>
      <c r="K84" s="13" t="s">
        <v>46</v>
      </c>
    </row>
    <row r="85" spans="2:11" x14ac:dyDescent="0.3">
      <c r="B85" s="13">
        <v>76</v>
      </c>
      <c r="C85" s="14">
        <f t="shared" si="29"/>
        <v>9.9999999999999996E+87</v>
      </c>
      <c r="D85" s="14" t="str">
        <f t="shared" si="30"/>
        <v>1갈</v>
      </c>
      <c r="E85" s="14">
        <f t="shared" si="31"/>
        <v>1</v>
      </c>
      <c r="F85" s="13" t="str" cm="1">
        <f t="array" ref="F85">IF(AND(E84&gt;100,E85&lt;100),INDEX(M:M,MATCH(F84,M:M,0)+1,0),F84)</f>
        <v>갈</v>
      </c>
      <c r="G85" s="13" t="str">
        <f t="shared" si="32"/>
        <v>1E+88</v>
      </c>
      <c r="H85" s="13">
        <v>1.04</v>
      </c>
      <c r="I85" s="13" t="str">
        <f t="shared" si="33"/>
        <v>태극 77단</v>
      </c>
      <c r="J85" s="13">
        <f t="shared" si="34"/>
        <v>77</v>
      </c>
      <c r="K85" s="13" t="s">
        <v>46</v>
      </c>
    </row>
    <row r="86" spans="2:11" x14ac:dyDescent="0.3">
      <c r="B86" s="13">
        <v>77</v>
      </c>
      <c r="C86" s="14">
        <f t="shared" si="29"/>
        <v>9.9999999999999999E+88</v>
      </c>
      <c r="D86" s="14" t="str">
        <f t="shared" si="30"/>
        <v>10갈</v>
      </c>
      <c r="E86" s="14">
        <f t="shared" si="31"/>
        <v>10</v>
      </c>
      <c r="F86" s="13" t="str" cm="1">
        <f t="array" ref="F86">IF(AND(E85&gt;100,E86&lt;100),INDEX(M:M,MATCH(F85,M:M,0)+1,0),F85)</f>
        <v>갈</v>
      </c>
      <c r="G86" s="13" t="str">
        <f t="shared" si="32"/>
        <v>1E+88</v>
      </c>
      <c r="H86" s="13">
        <v>1.08</v>
      </c>
      <c r="I86" s="13" t="str">
        <f t="shared" si="33"/>
        <v>태극 78단</v>
      </c>
      <c r="J86" s="13">
        <f t="shared" si="34"/>
        <v>78</v>
      </c>
      <c r="K86" s="13" t="s">
        <v>46</v>
      </c>
    </row>
    <row r="87" spans="2:11" x14ac:dyDescent="0.3">
      <c r="B87" s="13">
        <v>78</v>
      </c>
      <c r="C87" s="14">
        <f t="shared" si="29"/>
        <v>9.9999999999999997E+89</v>
      </c>
      <c r="D87" s="14" t="str">
        <f t="shared" si="30"/>
        <v>100갈</v>
      </c>
      <c r="E87" s="14">
        <f t="shared" si="31"/>
        <v>100</v>
      </c>
      <c r="F87" s="13" t="str" cm="1">
        <f t="array" ref="F87">IF(AND(E86&gt;100,E87&lt;100),INDEX(M:M,MATCH(F86,M:M,0)+1,0),F86)</f>
        <v>갈</v>
      </c>
      <c r="G87" s="13" t="str">
        <f t="shared" si="32"/>
        <v>1E+88</v>
      </c>
      <c r="H87" s="13">
        <v>1.1200000000000001</v>
      </c>
      <c r="I87" s="13" t="str">
        <f t="shared" si="33"/>
        <v>태극 79단</v>
      </c>
      <c r="J87" s="13">
        <f t="shared" si="34"/>
        <v>79</v>
      </c>
      <c r="K87" s="13" t="s">
        <v>46</v>
      </c>
    </row>
    <row r="88" spans="2:11" x14ac:dyDescent="0.3">
      <c r="B88" s="13">
        <v>79</v>
      </c>
      <c r="C88" s="14">
        <f t="shared" si="29"/>
        <v>9.999999999999999E+90</v>
      </c>
      <c r="D88" s="14" t="str">
        <f t="shared" si="30"/>
        <v>1000갈</v>
      </c>
      <c r="E88" s="14">
        <f t="shared" si="31"/>
        <v>1000</v>
      </c>
      <c r="F88" s="13" t="str" cm="1">
        <f t="array" ref="F88">IF(AND(E87&gt;100,E88&lt;100),INDEX(M:M,MATCH(F87,M:M,0)+1,0),F87)</f>
        <v>갈</v>
      </c>
      <c r="G88" s="13" t="str">
        <f t="shared" si="32"/>
        <v>1E+88</v>
      </c>
      <c r="H88" s="13">
        <v>1.1599999999999999</v>
      </c>
      <c r="I88" s="13" t="str">
        <f t="shared" si="33"/>
        <v>태극 80단</v>
      </c>
      <c r="J88" s="13">
        <f t="shared" si="34"/>
        <v>80</v>
      </c>
      <c r="K88" s="13" t="s">
        <v>46</v>
      </c>
    </row>
    <row r="89" spans="2:11" x14ac:dyDescent="0.3">
      <c r="B89" s="13">
        <v>80</v>
      </c>
      <c r="C89" s="14">
        <f t="shared" si="29"/>
        <v>1E+92</v>
      </c>
      <c r="D89" s="14" t="str">
        <f t="shared" si="30"/>
        <v>1라</v>
      </c>
      <c r="E89" s="14">
        <f t="shared" si="31"/>
        <v>1</v>
      </c>
      <c r="F89" s="13" t="str" cm="1">
        <f t="array" ref="F89">IF(AND(E88&gt;100,E89&lt;100),INDEX(M:M,MATCH(F88,M:M,0)+1,0),F88)</f>
        <v>라</v>
      </c>
      <c r="G89" s="13" t="str">
        <f t="shared" si="32"/>
        <v>1E+92</v>
      </c>
      <c r="H89" s="13">
        <v>1.2</v>
      </c>
      <c r="I89" s="13" t="str">
        <f t="shared" si="33"/>
        <v>태극 81단</v>
      </c>
      <c r="J89" s="13">
        <f t="shared" si="34"/>
        <v>81</v>
      </c>
      <c r="K89" s="13" t="s">
        <v>46</v>
      </c>
    </row>
    <row r="90" spans="2:11" x14ac:dyDescent="0.3">
      <c r="B90" s="13">
        <v>81</v>
      </c>
      <c r="C90" s="14">
        <f t="shared" si="29"/>
        <v>1E+93</v>
      </c>
      <c r="D90" s="14" t="str">
        <f t="shared" si="30"/>
        <v>10라</v>
      </c>
      <c r="E90" s="14">
        <f t="shared" si="31"/>
        <v>10</v>
      </c>
      <c r="F90" s="13" t="str" cm="1">
        <f t="array" ref="F90">IF(AND(E89&gt;100,E90&lt;100),INDEX(M:M,MATCH(F89,M:M,0)+1,0),F89)</f>
        <v>라</v>
      </c>
      <c r="G90" s="13" t="str">
        <f t="shared" si="32"/>
        <v>1E+92</v>
      </c>
      <c r="H90" s="13">
        <v>1.24</v>
      </c>
      <c r="I90" s="13" t="str">
        <f t="shared" si="33"/>
        <v>태극 82단</v>
      </c>
      <c r="J90" s="13">
        <f t="shared" si="34"/>
        <v>82</v>
      </c>
      <c r="K90" s="13" t="s">
        <v>46</v>
      </c>
    </row>
    <row r="91" spans="2:11" x14ac:dyDescent="0.3">
      <c r="B91" s="13">
        <v>82</v>
      </c>
      <c r="C91" s="14">
        <f t="shared" si="29"/>
        <v>1E+94</v>
      </c>
      <c r="D91" s="14" t="str">
        <f t="shared" si="30"/>
        <v>100라</v>
      </c>
      <c r="E91" s="14">
        <f t="shared" si="31"/>
        <v>100</v>
      </c>
      <c r="F91" s="13" t="str" cm="1">
        <f t="array" ref="F91">IF(AND(E90&gt;100,E91&lt;100),INDEX(M:M,MATCH(F90,M:M,0)+1,0),F90)</f>
        <v>라</v>
      </c>
      <c r="G91" s="13" t="str">
        <f t="shared" si="32"/>
        <v>1E+92</v>
      </c>
      <c r="H91" s="13">
        <v>1.28</v>
      </c>
      <c r="I91" s="13" t="str">
        <f t="shared" si="33"/>
        <v>태극 83단</v>
      </c>
      <c r="J91" s="13">
        <f t="shared" si="34"/>
        <v>83</v>
      </c>
      <c r="K91" s="13" t="s">
        <v>46</v>
      </c>
    </row>
    <row r="92" spans="2:11" x14ac:dyDescent="0.3">
      <c r="B92" s="13">
        <v>83</v>
      </c>
      <c r="C92" s="14">
        <f t="shared" si="29"/>
        <v>1E+95</v>
      </c>
      <c r="D92" s="14" t="str">
        <f t="shared" si="30"/>
        <v>1000라</v>
      </c>
      <c r="E92" s="14">
        <f t="shared" si="31"/>
        <v>1000</v>
      </c>
      <c r="F92" s="13" t="str" cm="1">
        <f t="array" ref="F92">IF(AND(E91&gt;100,E92&lt;100),INDEX(M:M,MATCH(F91,M:M,0)+1,0),F91)</f>
        <v>라</v>
      </c>
      <c r="G92" s="13" t="str">
        <f t="shared" si="32"/>
        <v>1E+92</v>
      </c>
      <c r="H92" s="13">
        <v>1.32</v>
      </c>
      <c r="I92" s="13" t="str">
        <f t="shared" si="33"/>
        <v>태극 84단</v>
      </c>
      <c r="J92" s="13">
        <f t="shared" si="34"/>
        <v>84</v>
      </c>
      <c r="K92" s="13" t="s">
        <v>46</v>
      </c>
    </row>
    <row r="93" spans="2:11" x14ac:dyDescent="0.3">
      <c r="B93" s="13">
        <v>84</v>
      </c>
      <c r="C93" s="14">
        <f t="shared" si="29"/>
        <v>1E+96</v>
      </c>
      <c r="D93" s="14" t="str">
        <f t="shared" si="30"/>
        <v>1가</v>
      </c>
      <c r="E93" s="14">
        <f t="shared" si="31"/>
        <v>1</v>
      </c>
      <c r="F93" s="13" t="str" cm="1">
        <f t="array" ref="F93">IF(AND(E92&gt;100,E93&lt;100),INDEX(M:M,MATCH(F92,M:M,0)+1,0),F92)</f>
        <v>가</v>
      </c>
      <c r="G93" s="13" t="str">
        <f t="shared" si="32"/>
        <v>1E+96</v>
      </c>
      <c r="H93" s="13">
        <v>1.36</v>
      </c>
      <c r="I93" s="13" t="str">
        <f t="shared" si="33"/>
        <v>태극 85단</v>
      </c>
      <c r="J93" s="13">
        <f t="shared" si="34"/>
        <v>85</v>
      </c>
      <c r="K93" s="13" t="s">
        <v>46</v>
      </c>
    </row>
    <row r="94" spans="2:11" x14ac:dyDescent="0.3">
      <c r="B94" s="13">
        <v>85</v>
      </c>
      <c r="C94" s="14">
        <f t="shared" si="29"/>
        <v>1.0000000000000001E+97</v>
      </c>
      <c r="D94" s="14" t="str">
        <f t="shared" si="30"/>
        <v>10가</v>
      </c>
      <c r="E94" s="14">
        <f t="shared" si="31"/>
        <v>10</v>
      </c>
      <c r="F94" s="13" t="str" cm="1">
        <f t="array" ref="F94">IF(AND(E93&gt;100,E94&lt;100),INDEX(M:M,MATCH(F93,M:M,0)+1,0),F93)</f>
        <v>가</v>
      </c>
      <c r="G94" s="13" t="str">
        <f t="shared" si="32"/>
        <v>1E+96</v>
      </c>
      <c r="H94" s="13">
        <v>1.4</v>
      </c>
      <c r="I94" s="13" t="str">
        <f t="shared" si="33"/>
        <v>태극 86단</v>
      </c>
      <c r="J94" s="13">
        <f t="shared" si="34"/>
        <v>86</v>
      </c>
      <c r="K94" s="13" t="s">
        <v>46</v>
      </c>
    </row>
    <row r="95" spans="2:11" x14ac:dyDescent="0.3">
      <c r="B95" s="13">
        <v>86</v>
      </c>
      <c r="C95" s="14">
        <f t="shared" si="29"/>
        <v>1E+98</v>
      </c>
      <c r="D95" s="14" t="str">
        <f t="shared" si="30"/>
        <v>100가</v>
      </c>
      <c r="E95" s="14">
        <f t="shared" si="31"/>
        <v>100</v>
      </c>
      <c r="F95" s="13" t="str" cm="1">
        <f t="array" ref="F95">IF(AND(E94&gt;100,E95&lt;100),INDEX(M:M,MATCH(F94,M:M,0)+1,0),F94)</f>
        <v>가</v>
      </c>
      <c r="G95" s="13" t="str">
        <f t="shared" si="32"/>
        <v>1E+96</v>
      </c>
      <c r="H95" s="13">
        <v>1.44</v>
      </c>
      <c r="I95" s="13" t="str">
        <f t="shared" si="33"/>
        <v>태극 87단</v>
      </c>
      <c r="J95" s="13">
        <f t="shared" si="34"/>
        <v>87</v>
      </c>
      <c r="K95" s="13" t="s">
        <v>46</v>
      </c>
    </row>
    <row r="96" spans="2:11" x14ac:dyDescent="0.3">
      <c r="B96" s="13">
        <v>87</v>
      </c>
      <c r="C96" s="14">
        <f t="shared" si="29"/>
        <v>1.0000000000000001E+99</v>
      </c>
      <c r="D96" s="14" t="str">
        <f t="shared" si="30"/>
        <v>1000가</v>
      </c>
      <c r="E96" s="14">
        <f t="shared" si="31"/>
        <v>1000</v>
      </c>
      <c r="F96" s="13" t="str" cm="1">
        <f t="array" ref="F96">IF(AND(E95&gt;100,E96&lt;100),INDEX(M:M,MATCH(F95,M:M,0)+1,0),F95)</f>
        <v>가</v>
      </c>
      <c r="G96" s="13" t="str">
        <f t="shared" si="32"/>
        <v>1E+96</v>
      </c>
      <c r="H96" s="13">
        <v>1.48</v>
      </c>
      <c r="I96" s="13" t="str">
        <f t="shared" si="33"/>
        <v>태극 88단</v>
      </c>
      <c r="J96" s="13">
        <f t="shared" si="34"/>
        <v>88</v>
      </c>
      <c r="K96" s="13" t="s">
        <v>46</v>
      </c>
    </row>
    <row r="97" spans="2:11" x14ac:dyDescent="0.3">
      <c r="B97" s="13">
        <v>88</v>
      </c>
      <c r="C97" s="14">
        <f t="shared" si="29"/>
        <v>1E+100</v>
      </c>
      <c r="D97" s="14" t="str">
        <f t="shared" si="30"/>
        <v>1언</v>
      </c>
      <c r="E97" s="14">
        <f t="shared" si="31"/>
        <v>1</v>
      </c>
      <c r="F97" s="13" t="str" cm="1">
        <f t="array" ref="F97">IF(AND(E96&gt;100,E97&lt;100),INDEX(M:M,MATCH(F96,M:M,0)+1,0),F96)</f>
        <v>언</v>
      </c>
      <c r="G97" s="13" t="str">
        <f t="shared" si="32"/>
        <v>1E+100</v>
      </c>
      <c r="H97" s="13">
        <v>1.52</v>
      </c>
      <c r="I97" s="13" t="str">
        <f t="shared" si="33"/>
        <v>태극 89단</v>
      </c>
      <c r="J97" s="13">
        <f t="shared" si="34"/>
        <v>89</v>
      </c>
      <c r="K97" s="13" t="s">
        <v>46</v>
      </c>
    </row>
    <row r="98" spans="2:11" x14ac:dyDescent="0.3">
      <c r="B98" s="13">
        <v>89</v>
      </c>
      <c r="C98" s="14">
        <f t="shared" si="29"/>
        <v>9.9999999999999998E+100</v>
      </c>
      <c r="D98" s="14" t="str">
        <f t="shared" si="30"/>
        <v>10언</v>
      </c>
      <c r="E98" s="14">
        <f t="shared" si="31"/>
        <v>10</v>
      </c>
      <c r="F98" s="13" t="str" cm="1">
        <f t="array" ref="F98">IF(AND(E97&gt;100,E98&lt;100),INDEX(M:M,MATCH(F97,M:M,0)+1,0),F97)</f>
        <v>언</v>
      </c>
      <c r="G98" s="13" t="str">
        <f t="shared" si="32"/>
        <v>1E+100</v>
      </c>
      <c r="H98" s="13">
        <v>1.56</v>
      </c>
      <c r="I98" s="13" t="str">
        <f t="shared" si="33"/>
        <v>태극 90단</v>
      </c>
      <c r="J98" s="13">
        <f t="shared" si="34"/>
        <v>90</v>
      </c>
      <c r="K98" s="13" t="s">
        <v>46</v>
      </c>
    </row>
    <row r="99" spans="2:11" x14ac:dyDescent="0.3">
      <c r="B99" s="13">
        <v>90</v>
      </c>
      <c r="C99" s="14">
        <f t="shared" si="29"/>
        <v>9.9999999999999998E+101</v>
      </c>
      <c r="D99" s="14" t="str">
        <f t="shared" si="30"/>
        <v>100언</v>
      </c>
      <c r="E99" s="14">
        <f t="shared" si="31"/>
        <v>100</v>
      </c>
      <c r="F99" s="13" t="str" cm="1">
        <f t="array" ref="F99">IF(AND(E98&gt;100,E99&lt;100),INDEX(M:M,MATCH(F98,M:M,0)+1,0),F98)</f>
        <v>언</v>
      </c>
      <c r="G99" s="13" t="str">
        <f t="shared" si="32"/>
        <v>1E+100</v>
      </c>
      <c r="H99" s="13">
        <v>1.6</v>
      </c>
      <c r="I99" s="13" t="str">
        <f t="shared" si="33"/>
        <v>태극 91단</v>
      </c>
      <c r="J99" s="13">
        <f t="shared" si="34"/>
        <v>91</v>
      </c>
      <c r="K99" s="13" t="s">
        <v>46</v>
      </c>
    </row>
    <row r="100" spans="2:11" x14ac:dyDescent="0.3">
      <c r="B100" s="13">
        <v>91</v>
      </c>
      <c r="C100" s="14">
        <f t="shared" si="29"/>
        <v>1E+103</v>
      </c>
      <c r="D100" s="14" t="str">
        <f t="shared" si="30"/>
        <v>1000언</v>
      </c>
      <c r="E100" s="14">
        <f t="shared" si="31"/>
        <v>1000</v>
      </c>
      <c r="F100" s="13" t="str" cm="1">
        <f t="array" ref="F100">IF(AND(E99&gt;100,E100&lt;100),INDEX(M:M,MATCH(F99,M:M,0)+1,0),F99)</f>
        <v>언</v>
      </c>
      <c r="G100" s="13" t="str">
        <f t="shared" si="32"/>
        <v>1E+100</v>
      </c>
      <c r="H100" s="13">
        <v>1.64</v>
      </c>
      <c r="I100" s="13" t="str">
        <f t="shared" si="33"/>
        <v>태극 92단</v>
      </c>
      <c r="J100" s="13">
        <f t="shared" si="34"/>
        <v>92</v>
      </c>
      <c r="K100" s="13" t="s">
        <v>46</v>
      </c>
    </row>
    <row r="101" spans="2:11" x14ac:dyDescent="0.3">
      <c r="B101" s="13">
        <v>92</v>
      </c>
      <c r="C101" s="14">
        <f t="shared" si="29"/>
        <v>1E+104</v>
      </c>
      <c r="D101" s="14" t="str">
        <f t="shared" si="30"/>
        <v>1승</v>
      </c>
      <c r="E101" s="14">
        <f t="shared" si="31"/>
        <v>1</v>
      </c>
      <c r="F101" s="13" t="str" cm="1">
        <f t="array" ref="F101">IF(AND(E100&gt;100,E101&lt;100),INDEX(M:M,MATCH(F100,M:M,0)+1,0),F100)</f>
        <v>승</v>
      </c>
      <c r="G101" s="13" t="str">
        <f t="shared" si="32"/>
        <v>1E+104</v>
      </c>
      <c r="H101" s="13">
        <v>1.68</v>
      </c>
      <c r="I101" s="13" t="str">
        <f t="shared" si="33"/>
        <v>태극 93단</v>
      </c>
      <c r="J101" s="13">
        <f t="shared" si="34"/>
        <v>93</v>
      </c>
      <c r="K101" s="13" t="s">
        <v>46</v>
      </c>
    </row>
    <row r="102" spans="2:11" x14ac:dyDescent="0.3">
      <c r="B102" s="13">
        <v>93</v>
      </c>
      <c r="C102" s="14">
        <f t="shared" si="29"/>
        <v>9.9999999999999994E+104</v>
      </c>
      <c r="D102" s="14" t="str">
        <f t="shared" si="30"/>
        <v>10승</v>
      </c>
      <c r="E102" s="14">
        <f t="shared" si="31"/>
        <v>10</v>
      </c>
      <c r="F102" s="13" t="str" cm="1">
        <f t="array" ref="F102">IF(AND(E101&gt;100,E102&lt;100),INDEX(M:M,MATCH(F101,M:M,0)+1,0),F101)</f>
        <v>승</v>
      </c>
      <c r="G102" s="13" t="str">
        <f t="shared" si="32"/>
        <v>1E+104</v>
      </c>
      <c r="H102" s="13">
        <v>1.72</v>
      </c>
      <c r="I102" s="13" t="str">
        <f t="shared" si="33"/>
        <v>태극 94단</v>
      </c>
      <c r="J102" s="13">
        <f t="shared" si="34"/>
        <v>94</v>
      </c>
      <c r="K102" s="13" t="s">
        <v>46</v>
      </c>
    </row>
    <row r="103" spans="2:11" x14ac:dyDescent="0.3">
      <c r="B103" s="13">
        <v>94</v>
      </c>
      <c r="C103" s="14">
        <f t="shared" si="29"/>
        <v>1.0000000000000001E+106</v>
      </c>
      <c r="D103" s="14" t="str">
        <f t="shared" si="30"/>
        <v>100승</v>
      </c>
      <c r="E103" s="14">
        <f t="shared" si="31"/>
        <v>100</v>
      </c>
      <c r="F103" s="13" t="str" cm="1">
        <f t="array" ref="F103">IF(AND(E102&gt;100,E103&lt;100),INDEX(M:M,MATCH(F102,M:M,0)+1,0),F102)</f>
        <v>승</v>
      </c>
      <c r="G103" s="13" t="str">
        <f t="shared" si="32"/>
        <v>1E+104</v>
      </c>
      <c r="H103" s="13">
        <v>1.76</v>
      </c>
      <c r="I103" s="13" t="str">
        <f t="shared" si="33"/>
        <v>태극 95단</v>
      </c>
      <c r="J103" s="13">
        <f t="shared" si="34"/>
        <v>95</v>
      </c>
      <c r="K103" s="13" t="s">
        <v>46</v>
      </c>
    </row>
    <row r="104" spans="2:11" x14ac:dyDescent="0.3">
      <c r="B104" s="13">
        <v>95</v>
      </c>
      <c r="C104" s="14">
        <f t="shared" si="29"/>
        <v>9.9999999999999997E+106</v>
      </c>
      <c r="D104" s="14" t="str">
        <f t="shared" si="30"/>
        <v>1000승</v>
      </c>
      <c r="E104" s="14">
        <f t="shared" si="31"/>
        <v>1000</v>
      </c>
      <c r="F104" s="13" t="str" cm="1">
        <f t="array" ref="F104">IF(AND(E103&gt;100,E104&lt;100),INDEX(M:M,MATCH(F103,M:M,0)+1,0),F103)</f>
        <v>승</v>
      </c>
      <c r="G104" s="13" t="str">
        <f t="shared" si="32"/>
        <v>1E+104</v>
      </c>
      <c r="H104" s="13">
        <v>1.8</v>
      </c>
      <c r="I104" s="13" t="str">
        <f t="shared" si="33"/>
        <v>태극 96단</v>
      </c>
      <c r="J104" s="13">
        <f t="shared" si="34"/>
        <v>96</v>
      </c>
      <c r="K104" s="13" t="s">
        <v>46</v>
      </c>
    </row>
    <row r="105" spans="2:11" x14ac:dyDescent="0.3">
      <c r="B105" s="13">
        <v>96</v>
      </c>
      <c r="C105" s="14">
        <f t="shared" si="29"/>
        <v>1E+108</v>
      </c>
      <c r="D105" s="14" t="str">
        <f t="shared" si="30"/>
        <v>1마</v>
      </c>
      <c r="E105" s="14">
        <f t="shared" si="31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35">VLOOKUP(F105,M:P,4,FALSE)</f>
        <v>1E+108</v>
      </c>
      <c r="H105" s="13">
        <v>1.84</v>
      </c>
      <c r="I105" s="13" t="str">
        <f t="shared" si="33"/>
        <v>태극 97단</v>
      </c>
      <c r="J105" s="13">
        <f t="shared" si="34"/>
        <v>97</v>
      </c>
      <c r="K105" s="13" t="s">
        <v>46</v>
      </c>
    </row>
    <row r="106" spans="2:11" x14ac:dyDescent="0.3">
      <c r="B106" s="13">
        <v>97</v>
      </c>
      <c r="C106" s="14">
        <f t="shared" si="29"/>
        <v>9.9999999999999998E+108</v>
      </c>
      <c r="D106" s="14" t="str">
        <f t="shared" si="30"/>
        <v>10마</v>
      </c>
      <c r="E106" s="14">
        <f t="shared" si="31"/>
        <v>10</v>
      </c>
      <c r="F106" s="13" t="str" cm="1">
        <f t="array" ref="F106">IF(AND(E105&gt;100,E106&lt;100),INDEX(M:M,MATCH(F105,M:M,0)+1,0),F105)</f>
        <v>마</v>
      </c>
      <c r="G106" s="13" t="str">
        <f t="shared" si="35"/>
        <v>1E+108</v>
      </c>
      <c r="H106" s="13">
        <v>1.88</v>
      </c>
      <c r="I106" s="13" t="str">
        <f t="shared" si="33"/>
        <v>태극 98단</v>
      </c>
      <c r="J106" s="13">
        <f t="shared" si="34"/>
        <v>98</v>
      </c>
      <c r="K106" s="13" t="s">
        <v>46</v>
      </c>
    </row>
    <row r="107" spans="2:11" x14ac:dyDescent="0.3">
      <c r="B107" s="13">
        <v>98</v>
      </c>
      <c r="C107" s="14">
        <f t="shared" si="29"/>
        <v>1E+110</v>
      </c>
      <c r="D107" s="14" t="str">
        <f t="shared" si="30"/>
        <v>100마</v>
      </c>
      <c r="E107" s="14">
        <f t="shared" si="31"/>
        <v>100</v>
      </c>
      <c r="F107" s="13" t="str" cm="1">
        <f t="array" ref="F107">IF(AND(E106&gt;100,E107&lt;100),INDEX(M:M,MATCH(F106,M:M,0)+1,0),F106)</f>
        <v>마</v>
      </c>
      <c r="G107" s="13" t="str">
        <f t="shared" si="35"/>
        <v>1E+108</v>
      </c>
      <c r="H107" s="13">
        <v>1.92</v>
      </c>
      <c r="I107" s="13" t="str">
        <f t="shared" si="33"/>
        <v>태극 99단</v>
      </c>
      <c r="J107" s="13">
        <f t="shared" si="34"/>
        <v>99</v>
      </c>
      <c r="K107" s="13" t="s">
        <v>46</v>
      </c>
    </row>
    <row r="108" spans="2:11" x14ac:dyDescent="0.3">
      <c r="B108" s="13">
        <v>99</v>
      </c>
      <c r="C108" s="14">
        <f t="shared" si="29"/>
        <v>1.0000000000000001E+111</v>
      </c>
      <c r="D108" s="14" t="str">
        <f t="shared" si="30"/>
        <v>1000마</v>
      </c>
      <c r="E108" s="14">
        <f t="shared" si="31"/>
        <v>1000</v>
      </c>
      <c r="F108" s="13" t="str" cm="1">
        <f t="array" ref="F108">IF(AND(E107&gt;100,E108&lt;100),INDEX(M:M,MATCH(F107,M:M,0)+1,0),F107)</f>
        <v>마</v>
      </c>
      <c r="G108" s="13" t="str">
        <f t="shared" si="35"/>
        <v>1E+108</v>
      </c>
      <c r="H108" s="13">
        <v>1.96</v>
      </c>
      <c r="I108" s="13" t="str">
        <f t="shared" si="33"/>
        <v>태극 100단</v>
      </c>
      <c r="J108" s="13">
        <f t="shared" si="34"/>
        <v>100</v>
      </c>
      <c r="K108" s="13" t="s">
        <v>46</v>
      </c>
    </row>
    <row r="109" spans="2:11" x14ac:dyDescent="0.3">
      <c r="B109" s="13">
        <v>100</v>
      </c>
      <c r="C109" s="14">
        <f t="shared" si="29"/>
        <v>9.9999999999999993E+111</v>
      </c>
      <c r="D109" s="14" t="str">
        <f t="shared" si="30"/>
        <v>1살</v>
      </c>
      <c r="E109" s="14">
        <f t="shared" si="31"/>
        <v>1</v>
      </c>
      <c r="F109" s="13" t="str" cm="1">
        <f t="array" ref="F109">IF(AND(E108&gt;100,E109&lt;100),INDEX(M:M,MATCH(F108,M:M,0)+1,0),F108)</f>
        <v>살</v>
      </c>
      <c r="G109" s="13" t="str">
        <f t="shared" si="35"/>
        <v>1E+112</v>
      </c>
      <c r="H109" s="13">
        <v>2</v>
      </c>
      <c r="I109" s="13" t="str">
        <f t="shared" si="33"/>
        <v>태극 101단</v>
      </c>
      <c r="J109" s="13">
        <f t="shared" si="34"/>
        <v>101</v>
      </c>
      <c r="K109" s="13" t="s">
        <v>46</v>
      </c>
    </row>
    <row r="110" spans="2:11" x14ac:dyDescent="0.3">
      <c r="B110" s="13">
        <v>101</v>
      </c>
      <c r="C110" s="14">
        <f t="shared" si="29"/>
        <v>1E+113</v>
      </c>
      <c r="D110" s="14" t="str">
        <f t="shared" si="30"/>
        <v>10살</v>
      </c>
      <c r="E110" s="14">
        <f t="shared" si="31"/>
        <v>10</v>
      </c>
      <c r="F110" s="13" t="str" cm="1">
        <f t="array" ref="F110">IF(AND(E109&gt;100,E110&lt;100),INDEX(M:M,MATCH(F109,M:M,0)+1,0),F109)</f>
        <v>살</v>
      </c>
      <c r="G110" s="13" t="str">
        <f t="shared" si="35"/>
        <v>1E+112</v>
      </c>
      <c r="H110" s="13">
        <v>2.08</v>
      </c>
      <c r="I110" s="13" t="str">
        <f t="shared" si="33"/>
        <v>태극 102단</v>
      </c>
      <c r="J110" s="13">
        <f t="shared" si="34"/>
        <v>102</v>
      </c>
      <c r="K110" s="13" t="s">
        <v>46</v>
      </c>
    </row>
    <row r="111" spans="2:11" x14ac:dyDescent="0.3">
      <c r="B111" s="13">
        <v>102</v>
      </c>
      <c r="C111" s="14">
        <f t="shared" si="29"/>
        <v>9.9999999999999988E+113</v>
      </c>
      <c r="D111" s="14" t="str">
        <f t="shared" si="30"/>
        <v>100살</v>
      </c>
      <c r="E111" s="14">
        <f t="shared" si="31"/>
        <v>100</v>
      </c>
      <c r="F111" s="13" t="str" cm="1">
        <f t="array" ref="F111">IF(AND(E110&gt;100,E111&lt;100),INDEX(M:M,MATCH(F110,M:M,0)+1,0),F110)</f>
        <v>살</v>
      </c>
      <c r="G111" s="13" t="str">
        <f t="shared" si="35"/>
        <v>1E+112</v>
      </c>
      <c r="H111" s="13">
        <v>2.16</v>
      </c>
      <c r="I111" s="13" t="str">
        <f t="shared" si="33"/>
        <v>태극 103단</v>
      </c>
      <c r="J111" s="13">
        <f t="shared" si="34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6">E112*G112</f>
        <v>1E+115</v>
      </c>
      <c r="D112" s="14" t="str">
        <f t="shared" ref="D112:D124" si="37">E112&amp;F112</f>
        <v>1000살</v>
      </c>
      <c r="E112" s="14">
        <f t="shared" ref="E112:E188" si="3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35"/>
        <v>1E+112</v>
      </c>
      <c r="H112" s="13">
        <v>2.2400000000000002</v>
      </c>
      <c r="I112" s="13" t="str">
        <f t="shared" ref="I112:I124" si="39">K112&amp;" "&amp;J112&amp;"단"</f>
        <v>태극 104단</v>
      </c>
      <c r="J112" s="13">
        <f t="shared" si="34"/>
        <v>104</v>
      </c>
      <c r="K112" s="13" t="s">
        <v>46</v>
      </c>
    </row>
    <row r="113" spans="2:11" x14ac:dyDescent="0.3">
      <c r="B113" s="13">
        <v>104</v>
      </c>
      <c r="C113" s="14">
        <f t="shared" si="36"/>
        <v>1E+116</v>
      </c>
      <c r="D113" s="14" t="str">
        <f t="shared" si="37"/>
        <v>1섬</v>
      </c>
      <c r="E113" s="14">
        <f t="shared" si="38"/>
        <v>1</v>
      </c>
      <c r="F113" s="13" t="str" cm="1">
        <f t="array" ref="F113">IF(AND(E112&gt;100,E113&lt;100),INDEX(M:M,MATCH(F112,M:M,0)+1,0),F112)</f>
        <v>섬</v>
      </c>
      <c r="G113" s="13" t="str">
        <f t="shared" si="35"/>
        <v>1E+116</v>
      </c>
      <c r="H113" s="13">
        <v>2.3199999999999998</v>
      </c>
      <c r="I113" s="13" t="str">
        <f t="shared" si="39"/>
        <v>태극 105단</v>
      </c>
      <c r="J113" s="13">
        <f t="shared" si="34"/>
        <v>105</v>
      </c>
      <c r="K113" s="13" t="s">
        <v>46</v>
      </c>
    </row>
    <row r="114" spans="2:11" x14ac:dyDescent="0.3">
      <c r="B114" s="13">
        <v>105</v>
      </c>
      <c r="C114" s="14">
        <f t="shared" si="36"/>
        <v>1.0000000000000001E+117</v>
      </c>
      <c r="D114" s="14" t="str">
        <f t="shared" si="37"/>
        <v>10섬</v>
      </c>
      <c r="E114" s="14">
        <f t="shared" si="38"/>
        <v>10</v>
      </c>
      <c r="F114" s="13" t="str" cm="1">
        <f t="array" ref="F114">IF(AND(E113&gt;100,E114&lt;100),INDEX(M:M,MATCH(F113,M:M,0)+1,0),F113)</f>
        <v>섬</v>
      </c>
      <c r="G114" s="13" t="str">
        <f t="shared" si="35"/>
        <v>1E+116</v>
      </c>
      <c r="H114" s="13">
        <v>2.4</v>
      </c>
      <c r="I114" s="13" t="str">
        <f t="shared" si="39"/>
        <v>태극 106단</v>
      </c>
      <c r="J114" s="13">
        <f t="shared" si="34"/>
        <v>106</v>
      </c>
      <c r="K114" s="13" t="s">
        <v>46</v>
      </c>
    </row>
    <row r="115" spans="2:11" x14ac:dyDescent="0.3">
      <c r="B115" s="13">
        <v>106</v>
      </c>
      <c r="C115" s="14">
        <f t="shared" si="36"/>
        <v>9.9999999999999997E+117</v>
      </c>
      <c r="D115" s="14" t="str">
        <f t="shared" si="37"/>
        <v>100섬</v>
      </c>
      <c r="E115" s="14">
        <f t="shared" si="38"/>
        <v>100</v>
      </c>
      <c r="F115" s="13" t="str" cm="1">
        <f t="array" ref="F115">IF(AND(E114&gt;100,E115&lt;100),INDEX(M:M,MATCH(F114,M:M,0)+1,0),F114)</f>
        <v>섬</v>
      </c>
      <c r="G115" s="13" t="str">
        <f t="shared" si="35"/>
        <v>1E+116</v>
      </c>
      <c r="H115" s="13">
        <v>2.48</v>
      </c>
      <c r="I115" s="13" t="str">
        <f t="shared" si="39"/>
        <v>태극 107단</v>
      </c>
      <c r="J115" s="13">
        <f t="shared" si="34"/>
        <v>107</v>
      </c>
      <c r="K115" s="13" t="s">
        <v>46</v>
      </c>
    </row>
    <row r="116" spans="2:11" x14ac:dyDescent="0.3">
      <c r="B116" s="13">
        <v>107</v>
      </c>
      <c r="C116" s="14">
        <f t="shared" si="36"/>
        <v>9.9999999999999994E+118</v>
      </c>
      <c r="D116" s="14" t="str">
        <f t="shared" si="37"/>
        <v>1000섬</v>
      </c>
      <c r="E116" s="14">
        <f t="shared" si="38"/>
        <v>1000</v>
      </c>
      <c r="F116" s="13" t="str" cm="1">
        <f t="array" ref="F116">IF(AND(E115&gt;100,E116&lt;100),INDEX(M:M,MATCH(F115,M:M,0)+1,0),F115)</f>
        <v>섬</v>
      </c>
      <c r="G116" s="13" t="str">
        <f t="shared" si="35"/>
        <v>1E+116</v>
      </c>
      <c r="H116" s="13">
        <v>2.56</v>
      </c>
      <c r="I116" s="13" t="str">
        <f t="shared" si="39"/>
        <v>태극 108단</v>
      </c>
      <c r="J116" s="13">
        <f t="shared" si="34"/>
        <v>108</v>
      </c>
      <c r="K116" s="13" t="s">
        <v>46</v>
      </c>
    </row>
    <row r="117" spans="2:11" x14ac:dyDescent="0.3">
      <c r="B117" s="13">
        <v>108</v>
      </c>
      <c r="C117" s="14">
        <f t="shared" si="36"/>
        <v>9.9999999999999998E+119</v>
      </c>
      <c r="D117" s="14" t="str">
        <f t="shared" si="37"/>
        <v>1찰</v>
      </c>
      <c r="E117" s="14">
        <f t="shared" si="38"/>
        <v>1</v>
      </c>
      <c r="F117" s="13" t="str" cm="1">
        <f t="array" ref="F117">IF(AND(E116&gt;100,E117&lt;100),INDEX(M:M,MATCH(F116,M:M,0)+1,0),F116)</f>
        <v>찰</v>
      </c>
      <c r="G117" s="13" t="str">
        <f t="shared" si="35"/>
        <v>1E+120</v>
      </c>
      <c r="H117" s="13">
        <v>2.64</v>
      </c>
      <c r="I117" s="13" t="str">
        <f t="shared" si="39"/>
        <v>태극 109단</v>
      </c>
      <c r="J117" s="13">
        <f t="shared" si="34"/>
        <v>109</v>
      </c>
      <c r="K117" s="13" t="s">
        <v>46</v>
      </c>
    </row>
    <row r="118" spans="2:11" x14ac:dyDescent="0.3">
      <c r="B118" s="13">
        <v>109</v>
      </c>
      <c r="C118" s="14">
        <f t="shared" si="36"/>
        <v>9.9999999999999992E+120</v>
      </c>
      <c r="D118" s="14" t="str">
        <f t="shared" si="37"/>
        <v>10찰</v>
      </c>
      <c r="E118" s="14">
        <f t="shared" si="38"/>
        <v>10</v>
      </c>
      <c r="F118" s="13" t="str" cm="1">
        <f t="array" ref="F118">IF(AND(E117&gt;100,E118&lt;100),INDEX(M:M,MATCH(F117,M:M,0)+1,0),F117)</f>
        <v>찰</v>
      </c>
      <c r="G118" s="13" t="str">
        <f t="shared" si="35"/>
        <v>1E+120</v>
      </c>
      <c r="H118" s="13">
        <v>2.72</v>
      </c>
      <c r="I118" s="13" t="str">
        <f t="shared" si="39"/>
        <v>태극 110단</v>
      </c>
      <c r="J118" s="13">
        <f t="shared" si="34"/>
        <v>110</v>
      </c>
      <c r="K118" s="13" t="s">
        <v>46</v>
      </c>
    </row>
    <row r="119" spans="2:11" x14ac:dyDescent="0.3">
      <c r="B119" s="13">
        <v>110</v>
      </c>
      <c r="C119" s="14">
        <f t="shared" si="36"/>
        <v>1E+122</v>
      </c>
      <c r="D119" s="14" t="str">
        <f t="shared" si="37"/>
        <v>100찰</v>
      </c>
      <c r="E119" s="14">
        <f t="shared" si="38"/>
        <v>100</v>
      </c>
      <c r="F119" s="13" t="str" cm="1">
        <f t="array" ref="F119">IF(AND(E118&gt;100,E119&lt;100),INDEX(M:M,MATCH(F118,M:M,0)+1,0),F118)</f>
        <v>찰</v>
      </c>
      <c r="G119" s="13" t="str">
        <f t="shared" si="35"/>
        <v>1E+120</v>
      </c>
      <c r="H119" s="13">
        <v>2.8</v>
      </c>
      <c r="I119" s="13" t="str">
        <f t="shared" si="39"/>
        <v>태극 111단</v>
      </c>
      <c r="J119" s="13">
        <f t="shared" si="34"/>
        <v>111</v>
      </c>
      <c r="K119" s="13" t="s">
        <v>46</v>
      </c>
    </row>
    <row r="120" spans="2:11" x14ac:dyDescent="0.3">
      <c r="B120" s="13">
        <v>111</v>
      </c>
      <c r="C120" s="14">
        <f t="shared" si="36"/>
        <v>9.9999999999999998E+122</v>
      </c>
      <c r="D120" s="14" t="str">
        <f t="shared" si="37"/>
        <v>1000찰</v>
      </c>
      <c r="E120" s="14">
        <f t="shared" si="38"/>
        <v>1000</v>
      </c>
      <c r="F120" s="13" t="str" cm="1">
        <f t="array" ref="F120">IF(AND(E119&gt;100,E120&lt;100),INDEX(M:M,MATCH(F119,M:M,0)+1,0),F119)</f>
        <v>찰</v>
      </c>
      <c r="G120" s="13" t="str">
        <f t="shared" si="35"/>
        <v>1E+120</v>
      </c>
      <c r="H120" s="13">
        <v>2.88</v>
      </c>
      <c r="I120" s="13" t="str">
        <f t="shared" si="39"/>
        <v>태극 112단</v>
      </c>
      <c r="J120" s="13">
        <f t="shared" si="34"/>
        <v>112</v>
      </c>
      <c r="K120" s="13" t="s">
        <v>46</v>
      </c>
    </row>
    <row r="121" spans="2:11" x14ac:dyDescent="0.3">
      <c r="B121" s="13">
        <v>112</v>
      </c>
      <c r="C121" s="14">
        <f t="shared" si="36"/>
        <v>9.9999999999999995E+123</v>
      </c>
      <c r="D121" s="14" t="str">
        <f t="shared" si="37"/>
        <v>1교</v>
      </c>
      <c r="E121" s="14">
        <f t="shared" si="38"/>
        <v>1</v>
      </c>
      <c r="F121" s="13" t="str" cm="1">
        <f t="array" ref="F121">IF(AND(E120&gt;100,E121&lt;100),INDEX(M:M,MATCH(F120,M:M,0)+1,0),F120)</f>
        <v>교</v>
      </c>
      <c r="G121" s="13" t="str">
        <f t="shared" si="35"/>
        <v>1E+124</v>
      </c>
      <c r="H121" s="13">
        <v>2.96</v>
      </c>
      <c r="I121" s="13" t="str">
        <f t="shared" si="39"/>
        <v>태극 113단</v>
      </c>
      <c r="J121" s="13">
        <f t="shared" si="34"/>
        <v>113</v>
      </c>
      <c r="K121" s="13" t="s">
        <v>46</v>
      </c>
    </row>
    <row r="122" spans="2:11" x14ac:dyDescent="0.3">
      <c r="B122" s="13">
        <v>113</v>
      </c>
      <c r="C122" s="14">
        <f t="shared" si="36"/>
        <v>9.9999999999999992E+124</v>
      </c>
      <c r="D122" s="14" t="str">
        <f t="shared" si="37"/>
        <v>10교</v>
      </c>
      <c r="E122" s="14">
        <f t="shared" si="38"/>
        <v>10</v>
      </c>
      <c r="F122" s="13" t="str" cm="1">
        <f t="array" ref="F122">IF(AND(E121&gt;100,E122&lt;100),INDEX(M:M,MATCH(F121,M:M,0)+1,0),F121)</f>
        <v>교</v>
      </c>
      <c r="G122" s="13" t="str">
        <f t="shared" si="35"/>
        <v>1E+124</v>
      </c>
      <c r="H122" s="13">
        <v>3.04</v>
      </c>
      <c r="I122" s="13" t="str">
        <f t="shared" si="39"/>
        <v>태극 114단</v>
      </c>
      <c r="J122" s="13">
        <f t="shared" si="34"/>
        <v>114</v>
      </c>
      <c r="K122" s="13" t="s">
        <v>46</v>
      </c>
    </row>
    <row r="123" spans="2:11" x14ac:dyDescent="0.3">
      <c r="B123" s="13">
        <v>114</v>
      </c>
      <c r="C123" s="14">
        <f t="shared" si="36"/>
        <v>9.9999999999999992E+125</v>
      </c>
      <c r="D123" s="14" t="str">
        <f t="shared" si="37"/>
        <v>100교</v>
      </c>
      <c r="E123" s="14">
        <f t="shared" si="38"/>
        <v>100</v>
      </c>
      <c r="F123" s="13" t="str" cm="1">
        <f t="array" ref="F123">IF(AND(E122&gt;100,E123&lt;100),INDEX(M:M,MATCH(F122,M:M,0)+1,0),F122)</f>
        <v>교</v>
      </c>
      <c r="G123" s="13" t="str">
        <f t="shared" si="35"/>
        <v>1E+124</v>
      </c>
      <c r="H123" s="13">
        <v>3.12</v>
      </c>
      <c r="I123" s="13" t="str">
        <f t="shared" si="39"/>
        <v>태극 115단</v>
      </c>
      <c r="J123" s="13">
        <f t="shared" si="34"/>
        <v>115</v>
      </c>
      <c r="K123" s="13" t="s">
        <v>46</v>
      </c>
    </row>
    <row r="124" spans="2:11" x14ac:dyDescent="0.3">
      <c r="B124" s="13">
        <v>115</v>
      </c>
      <c r="C124" s="14">
        <f t="shared" si="36"/>
        <v>9.9999999999999995E+126</v>
      </c>
      <c r="D124" s="14" t="str">
        <f t="shared" si="37"/>
        <v>1000교</v>
      </c>
      <c r="E124" s="14">
        <f t="shared" si="38"/>
        <v>1000</v>
      </c>
      <c r="F124" s="13" t="str" cm="1">
        <f t="array" ref="F124">IF(AND(E123&gt;100,E124&lt;100),INDEX(M:M,MATCH(F123,M:M,0)+1,0),F123)</f>
        <v>교</v>
      </c>
      <c r="G124" s="13" t="str">
        <f t="shared" si="35"/>
        <v>1E+124</v>
      </c>
      <c r="H124" s="13">
        <v>3.2</v>
      </c>
      <c r="I124" s="13" t="str">
        <f t="shared" si="39"/>
        <v>태극 116단</v>
      </c>
      <c r="J124" s="13">
        <f t="shared" si="34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0">E125*G125</f>
        <v>1.0000000000000001E+128</v>
      </c>
      <c r="D125" s="14" t="str">
        <f t="shared" ref="D125:D130" si="41">E125&amp;F125</f>
        <v>1위</v>
      </c>
      <c r="E125" s="14">
        <f t="shared" si="38"/>
        <v>1</v>
      </c>
      <c r="F125" s="13" t="str" cm="1">
        <f t="array" ref="F125">IF(AND(E124&gt;100,E125&lt;100),INDEX(M:M,MATCH(F124,M:M,0)+1,0),F124)</f>
        <v>위</v>
      </c>
      <c r="G125" s="13" t="str">
        <f t="shared" si="35"/>
        <v>1E+128</v>
      </c>
      <c r="H125" s="13">
        <v>3.28</v>
      </c>
      <c r="I125" s="13" t="str">
        <f t="shared" ref="I125:I130" si="42">K125&amp;" "&amp;J125&amp;"단"</f>
        <v>태극 117단</v>
      </c>
      <c r="J125" s="13">
        <f t="shared" si="34"/>
        <v>117</v>
      </c>
      <c r="K125" s="13" t="s">
        <v>46</v>
      </c>
    </row>
    <row r="126" spans="2:11" x14ac:dyDescent="0.3">
      <c r="B126" s="13">
        <v>117</v>
      </c>
      <c r="C126" s="14">
        <f t="shared" si="40"/>
        <v>1E+129</v>
      </c>
      <c r="D126" s="14" t="str">
        <f t="shared" si="41"/>
        <v>10위</v>
      </c>
      <c r="E126" s="14">
        <f t="shared" si="38"/>
        <v>10</v>
      </c>
      <c r="F126" s="13" t="str" cm="1">
        <f t="array" ref="F126">IF(AND(E125&gt;100,E126&lt;100),INDEX(M:M,MATCH(F125,M:M,0)+1,0),F125)</f>
        <v>위</v>
      </c>
      <c r="G126" s="13" t="str">
        <f t="shared" si="35"/>
        <v>1E+128</v>
      </c>
      <c r="H126" s="13">
        <v>3.36</v>
      </c>
      <c r="I126" s="13" t="str">
        <f t="shared" si="42"/>
        <v>태극 118단</v>
      </c>
      <c r="J126" s="13">
        <f t="shared" si="34"/>
        <v>118</v>
      </c>
      <c r="K126" s="13" t="s">
        <v>46</v>
      </c>
    </row>
    <row r="127" spans="2:11" x14ac:dyDescent="0.3">
      <c r="B127" s="13">
        <v>118</v>
      </c>
      <c r="C127" s="14">
        <f t="shared" si="40"/>
        <v>1.0000000000000001E+130</v>
      </c>
      <c r="D127" s="14" t="str">
        <f t="shared" si="41"/>
        <v>100위</v>
      </c>
      <c r="E127" s="14">
        <f t="shared" si="38"/>
        <v>100</v>
      </c>
      <c r="F127" s="13" t="str" cm="1">
        <f t="array" ref="F127">IF(AND(E126&gt;100,E127&lt;100),INDEX(M:M,MATCH(F126,M:M,0)+1,0),F126)</f>
        <v>위</v>
      </c>
      <c r="G127" s="13" t="str">
        <f t="shared" si="35"/>
        <v>1E+128</v>
      </c>
      <c r="H127" s="13">
        <v>3.44</v>
      </c>
      <c r="I127" s="13" t="str">
        <f t="shared" si="42"/>
        <v>태극 119단</v>
      </c>
      <c r="J127" s="13">
        <f t="shared" si="34"/>
        <v>119</v>
      </c>
      <c r="K127" s="13" t="s">
        <v>46</v>
      </c>
    </row>
    <row r="128" spans="2:11" x14ac:dyDescent="0.3">
      <c r="B128" s="13">
        <v>119</v>
      </c>
      <c r="C128" s="14">
        <f t="shared" si="40"/>
        <v>1.0000000000000001E+131</v>
      </c>
      <c r="D128" s="14" t="str">
        <f t="shared" si="41"/>
        <v>1000위</v>
      </c>
      <c r="E128" s="14">
        <f t="shared" si="38"/>
        <v>1000</v>
      </c>
      <c r="F128" s="13" t="str" cm="1">
        <f t="array" ref="F128">IF(AND(E127&gt;100,E128&lt;100),INDEX(M:M,MATCH(F127,M:M,0)+1,0),F127)</f>
        <v>위</v>
      </c>
      <c r="G128" s="13" t="str">
        <f t="shared" si="35"/>
        <v>1E+128</v>
      </c>
      <c r="H128" s="13">
        <v>3.52</v>
      </c>
      <c r="I128" s="13" t="str">
        <f t="shared" si="42"/>
        <v>태극 120단</v>
      </c>
      <c r="J128" s="13">
        <f t="shared" si="34"/>
        <v>120</v>
      </c>
      <c r="K128" s="13" t="s">
        <v>46</v>
      </c>
    </row>
    <row r="129" spans="2:11" x14ac:dyDescent="0.3">
      <c r="B129" s="13">
        <v>120</v>
      </c>
      <c r="C129" s="14">
        <f t="shared" si="40"/>
        <v>9.9999999999999999E+131</v>
      </c>
      <c r="D129" s="14" t="str">
        <f t="shared" si="41"/>
        <v>1설</v>
      </c>
      <c r="E129" s="14">
        <f t="shared" si="38"/>
        <v>1</v>
      </c>
      <c r="F129" s="13" t="str" cm="1">
        <f t="array" ref="F129">IF(AND(E128&gt;100,E129&lt;100),INDEX(M:M,MATCH(F128,M:M,0)+1,0),F128)</f>
        <v>설</v>
      </c>
      <c r="G129" s="13" t="str">
        <f t="shared" si="35"/>
        <v>1E+132</v>
      </c>
      <c r="H129" s="13">
        <v>3.6</v>
      </c>
      <c r="I129" s="13" t="str">
        <f t="shared" si="42"/>
        <v>태극 121단</v>
      </c>
      <c r="J129" s="13">
        <f t="shared" si="34"/>
        <v>121</v>
      </c>
      <c r="K129" s="13" t="s">
        <v>46</v>
      </c>
    </row>
    <row r="130" spans="2:11" x14ac:dyDescent="0.3">
      <c r="B130" s="13">
        <v>121</v>
      </c>
      <c r="C130" s="14">
        <f t="shared" si="40"/>
        <v>1E+133</v>
      </c>
      <c r="D130" s="14" t="str">
        <f t="shared" si="41"/>
        <v>10설</v>
      </c>
      <c r="E130" s="14">
        <f t="shared" si="38"/>
        <v>10</v>
      </c>
      <c r="F130" s="13" t="str" cm="1">
        <f t="array" ref="F130">IF(AND(E129&gt;100,E130&lt;100),INDEX(M:M,MATCH(F129,M:M,0)+1,0),F129)</f>
        <v>설</v>
      </c>
      <c r="G130" s="13" t="str">
        <f t="shared" si="35"/>
        <v>1E+132</v>
      </c>
      <c r="H130" s="13">
        <v>3.68</v>
      </c>
      <c r="I130" s="13" t="str">
        <f t="shared" si="42"/>
        <v>태극 122단</v>
      </c>
      <c r="J130" s="13">
        <f t="shared" si="34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43">E131*G131</f>
        <v>9.9999999999999992E+133</v>
      </c>
      <c r="D131" s="14" t="str">
        <f t="shared" ref="D131:D134" si="44">E131&amp;F131</f>
        <v>100설</v>
      </c>
      <c r="E131" s="14">
        <f t="shared" si="38"/>
        <v>100</v>
      </c>
      <c r="F131" s="13" t="str" cm="1">
        <f t="array" ref="F131">IF(AND(E130&gt;100,E131&lt;100),INDEX(M:M,MATCH(F130,M:M,0)+1,0),F130)</f>
        <v>설</v>
      </c>
      <c r="G131" s="13" t="str">
        <f t="shared" si="35"/>
        <v>1E+132</v>
      </c>
      <c r="H131" s="13">
        <v>3.76</v>
      </c>
      <c r="I131" s="13" t="str">
        <f t="shared" ref="I131:I134" si="45">K131&amp;" "&amp;J131&amp;"단"</f>
        <v>태극 123단</v>
      </c>
      <c r="J131" s="13">
        <f t="shared" si="34"/>
        <v>123</v>
      </c>
      <c r="K131" s="13" t="s">
        <v>46</v>
      </c>
    </row>
    <row r="132" spans="2:11" x14ac:dyDescent="0.3">
      <c r="B132" s="13">
        <v>123</v>
      </c>
      <c r="C132" s="14">
        <f t="shared" si="43"/>
        <v>9.9999999999999996E+134</v>
      </c>
      <c r="D132" s="14" t="str">
        <f t="shared" si="44"/>
        <v>1000설</v>
      </c>
      <c r="E132" s="14">
        <f t="shared" si="38"/>
        <v>1000</v>
      </c>
      <c r="F132" s="13" t="str" cm="1">
        <f t="array" ref="F132">IF(AND(E131&gt;100,E132&lt;100),INDEX(M:M,MATCH(F131,M:M,0)+1,0),F131)</f>
        <v>설</v>
      </c>
      <c r="G132" s="13" t="str">
        <f t="shared" si="35"/>
        <v>1E+132</v>
      </c>
      <c r="H132" s="13">
        <v>3.84</v>
      </c>
      <c r="I132" s="13" t="str">
        <f t="shared" si="45"/>
        <v>태극 124단</v>
      </c>
      <c r="J132" s="13">
        <f t="shared" si="34"/>
        <v>124</v>
      </c>
      <c r="K132" s="13" t="s">
        <v>46</v>
      </c>
    </row>
    <row r="133" spans="2:11" x14ac:dyDescent="0.3">
      <c r="B133" s="13">
        <v>124</v>
      </c>
      <c r="C133" s="14">
        <f t="shared" si="43"/>
        <v>1.0000000000000001E+136</v>
      </c>
      <c r="D133" s="14" t="str">
        <f t="shared" si="44"/>
        <v>1적</v>
      </c>
      <c r="E133" s="14">
        <f t="shared" si="38"/>
        <v>1</v>
      </c>
      <c r="F133" s="13" t="str" cm="1">
        <f t="array" ref="F133">IF(AND(E132&gt;100,E133&lt;100),INDEX(M:M,MATCH(F132,M:M,0)+1,0),F132)</f>
        <v>적</v>
      </c>
      <c r="G133" s="13" t="str">
        <f t="shared" si="35"/>
        <v>1E+136</v>
      </c>
      <c r="H133" s="13">
        <v>3.92</v>
      </c>
      <c r="I133" s="13" t="str">
        <f t="shared" si="45"/>
        <v>태극 125단</v>
      </c>
      <c r="J133" s="13">
        <f t="shared" si="34"/>
        <v>125</v>
      </c>
      <c r="K133" s="13" t="s">
        <v>46</v>
      </c>
    </row>
    <row r="134" spans="2:11" x14ac:dyDescent="0.3">
      <c r="B134" s="13">
        <v>125</v>
      </c>
      <c r="C134" s="14">
        <f t="shared" si="43"/>
        <v>1E+137</v>
      </c>
      <c r="D134" s="14" t="str">
        <f t="shared" si="44"/>
        <v>10적</v>
      </c>
      <c r="E134" s="14">
        <f t="shared" si="38"/>
        <v>10</v>
      </c>
      <c r="F134" s="13" t="str" cm="1">
        <f t="array" ref="F134">IF(AND(E133&gt;100,E134&lt;100),INDEX(M:M,MATCH(F133,M:M,0)+1,0),F133)</f>
        <v>적</v>
      </c>
      <c r="G134" s="13" t="str">
        <f t="shared" si="35"/>
        <v>1E+136</v>
      </c>
      <c r="H134" s="13">
        <v>4</v>
      </c>
      <c r="I134" s="13" t="str">
        <f t="shared" si="45"/>
        <v>태극 126단</v>
      </c>
      <c r="J134" s="13">
        <f t="shared" si="34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6">E135*G135</f>
        <v>1E+138</v>
      </c>
      <c r="D135" s="14" t="str">
        <f t="shared" ref="D135:D138" si="47">E135&amp;F135</f>
        <v>100적</v>
      </c>
      <c r="E135" s="14">
        <f t="shared" si="38"/>
        <v>100</v>
      </c>
      <c r="F135" s="13" t="str" cm="1">
        <f t="array" ref="F135">IF(AND(E134&gt;100,E135&lt;100),INDEX(M:M,MATCH(F134,M:M,0)+1,0),F134)</f>
        <v>적</v>
      </c>
      <c r="G135" s="13" t="str">
        <f t="shared" si="35"/>
        <v>1E+136</v>
      </c>
      <c r="H135" s="13">
        <v>4.08</v>
      </c>
      <c r="I135" s="13" t="str">
        <f t="shared" ref="I135:I138" si="48">K135&amp;" "&amp;J135&amp;"단"</f>
        <v>태극 127단</v>
      </c>
      <c r="J135" s="13">
        <f t="shared" si="34"/>
        <v>127</v>
      </c>
      <c r="K135" s="13" t="s">
        <v>46</v>
      </c>
    </row>
    <row r="136" spans="2:11" x14ac:dyDescent="0.3">
      <c r="B136" s="13">
        <v>127</v>
      </c>
      <c r="C136" s="14">
        <f t="shared" si="46"/>
        <v>1E+139</v>
      </c>
      <c r="D136" s="14" t="str">
        <f t="shared" si="47"/>
        <v>1000적</v>
      </c>
      <c r="E136" s="14">
        <f t="shared" si="38"/>
        <v>1000</v>
      </c>
      <c r="F136" s="13" t="str" cm="1">
        <f t="array" ref="F136">IF(AND(E135&gt;100,E136&lt;100),INDEX(M:M,MATCH(F135,M:M,0)+1,0),F135)</f>
        <v>적</v>
      </c>
      <c r="G136" s="13" t="str">
        <f t="shared" si="35"/>
        <v>1E+136</v>
      </c>
      <c r="H136" s="13">
        <v>4.16</v>
      </c>
      <c r="I136" s="13" t="str">
        <f t="shared" si="48"/>
        <v>태극 128단</v>
      </c>
      <c r="J136" s="13">
        <f t="shared" si="34"/>
        <v>128</v>
      </c>
      <c r="K136" s="13" t="s">
        <v>46</v>
      </c>
    </row>
    <row r="137" spans="2:11" x14ac:dyDescent="0.3">
      <c r="B137" s="13">
        <v>128</v>
      </c>
      <c r="C137" s="14">
        <f t="shared" si="46"/>
        <v>1.0000000000000001E+140</v>
      </c>
      <c r="D137" s="14" t="str">
        <f t="shared" si="47"/>
        <v>1고</v>
      </c>
      <c r="E137" s="14">
        <f t="shared" si="38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49">VLOOKUP(F137,M:P,4,FALSE)</f>
        <v>1E+140</v>
      </c>
      <c r="H137" s="13">
        <v>4.24</v>
      </c>
      <c r="I137" s="13" t="str">
        <f t="shared" si="48"/>
        <v>태극 129단</v>
      </c>
      <c r="J137" s="13">
        <f t="shared" si="34"/>
        <v>129</v>
      </c>
      <c r="K137" s="13" t="s">
        <v>46</v>
      </c>
    </row>
    <row r="138" spans="2:11" x14ac:dyDescent="0.3">
      <c r="B138" s="13">
        <v>129</v>
      </c>
      <c r="C138" s="14">
        <f t="shared" si="46"/>
        <v>1E+141</v>
      </c>
      <c r="D138" s="14" t="str">
        <f t="shared" si="47"/>
        <v>10고</v>
      </c>
      <c r="E138" s="14">
        <f t="shared" si="38"/>
        <v>10</v>
      </c>
      <c r="F138" s="13" t="str" cm="1">
        <f t="array" ref="F138">IF(AND(E137&gt;100,E138&lt;100),INDEX(M:M,MATCH(F137,M:M,0)+1,0),F137)</f>
        <v>고</v>
      </c>
      <c r="G138" s="13" t="str">
        <f t="shared" si="49"/>
        <v>1E+140</v>
      </c>
      <c r="H138" s="13">
        <v>4.32</v>
      </c>
      <c r="I138" s="13" t="str">
        <f t="shared" si="48"/>
        <v>태극 130단</v>
      </c>
      <c r="J138" s="13">
        <f t="shared" si="34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0">E139*G139</f>
        <v>1.0000000000000001E+142</v>
      </c>
      <c r="D139" s="14" t="str">
        <f t="shared" ref="D139:D142" si="51">E139&amp;F139</f>
        <v>100고</v>
      </c>
      <c r="E139" s="14">
        <f t="shared" si="38"/>
        <v>100</v>
      </c>
      <c r="F139" s="13" t="str" cm="1">
        <f t="array" ref="F139">IF(AND(E138&gt;100,E139&lt;100),INDEX(M:M,MATCH(F138,M:M,0)+1,0),F138)</f>
        <v>고</v>
      </c>
      <c r="G139" s="13" t="str">
        <f t="shared" si="49"/>
        <v>1E+140</v>
      </c>
      <c r="H139" s="13">
        <v>4.4000000000000004</v>
      </c>
      <c r="I139" s="13" t="str">
        <f t="shared" ref="I139:I142" si="52">K139&amp;" "&amp;J139&amp;"단"</f>
        <v>태극 131단</v>
      </c>
      <c r="J139" s="13">
        <f t="shared" si="34"/>
        <v>131</v>
      </c>
      <c r="K139" s="13" t="s">
        <v>46</v>
      </c>
    </row>
    <row r="140" spans="2:11" x14ac:dyDescent="0.3">
      <c r="B140" s="13">
        <v>131</v>
      </c>
      <c r="C140" s="14">
        <f t="shared" si="50"/>
        <v>1E+143</v>
      </c>
      <c r="D140" s="14" t="str">
        <f t="shared" si="51"/>
        <v>1000고</v>
      </c>
      <c r="E140" s="14">
        <f t="shared" si="38"/>
        <v>1000</v>
      </c>
      <c r="F140" s="13" t="str" cm="1">
        <f t="array" ref="F140">IF(AND(E139&gt;100,E140&lt;100),INDEX(M:M,MATCH(F139,M:M,0)+1,0),F139)</f>
        <v>고</v>
      </c>
      <c r="G140" s="13" t="str">
        <f t="shared" si="49"/>
        <v>1E+140</v>
      </c>
      <c r="H140" s="13">
        <v>4.4800000000000004</v>
      </c>
      <c r="I140" s="13" t="str">
        <f t="shared" si="52"/>
        <v>태극 132단</v>
      </c>
      <c r="J140" s="13">
        <f t="shared" si="34"/>
        <v>132</v>
      </c>
      <c r="K140" s="13" t="s">
        <v>46</v>
      </c>
    </row>
    <row r="141" spans="2:11" x14ac:dyDescent="0.3">
      <c r="B141" s="13">
        <v>132</v>
      </c>
      <c r="C141" s="14">
        <f t="shared" si="50"/>
        <v>1E+144</v>
      </c>
      <c r="D141" s="14" t="str">
        <f t="shared" si="51"/>
        <v>1화</v>
      </c>
      <c r="E141" s="14">
        <f t="shared" si="38"/>
        <v>1</v>
      </c>
      <c r="F141" s="13" t="str" cm="1">
        <f t="array" ref="F141">IF(AND(E140&gt;100,E141&lt;100),INDEX(M:M,MATCH(F140,M:M,0)+1,0),F140)</f>
        <v>화</v>
      </c>
      <c r="G141" s="13" t="str">
        <f t="shared" si="49"/>
        <v>1E+144</v>
      </c>
      <c r="H141" s="13">
        <v>4.5599999999999996</v>
      </c>
      <c r="I141" s="13" t="str">
        <f t="shared" si="52"/>
        <v>태극 133단</v>
      </c>
      <c r="J141" s="13">
        <f t="shared" si="34"/>
        <v>133</v>
      </c>
      <c r="K141" s="13" t="s">
        <v>46</v>
      </c>
    </row>
    <row r="142" spans="2:11" x14ac:dyDescent="0.3">
      <c r="B142" s="13">
        <v>133</v>
      </c>
      <c r="C142" s="14">
        <f t="shared" si="50"/>
        <v>9.9999999999999999E+144</v>
      </c>
      <c r="D142" s="14" t="str">
        <f t="shared" si="51"/>
        <v>10화</v>
      </c>
      <c r="E142" s="14">
        <f t="shared" si="38"/>
        <v>10</v>
      </c>
      <c r="F142" s="13" t="str" cm="1">
        <f t="array" ref="F142">IF(AND(E141&gt;100,E142&lt;100),INDEX(M:M,MATCH(F141,M:M,0)+1,0),F141)</f>
        <v>화</v>
      </c>
      <c r="G142" s="13" t="str">
        <f t="shared" si="49"/>
        <v>1E+144</v>
      </c>
      <c r="H142" s="13">
        <v>4.6399999999999997</v>
      </c>
      <c r="I142" s="13" t="str">
        <f t="shared" si="52"/>
        <v>태극 134단</v>
      </c>
      <c r="J142" s="13">
        <f t="shared" si="34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53">E143*G143</f>
        <v>9.9999999999999993E+145</v>
      </c>
      <c r="D143" s="14" t="str">
        <f t="shared" ref="D143:D146" si="54">E143&amp;F143</f>
        <v>100화</v>
      </c>
      <c r="E143" s="14">
        <f t="shared" si="38"/>
        <v>100</v>
      </c>
      <c r="F143" s="13" t="str" cm="1">
        <f t="array" ref="F143">IF(AND(E142&gt;100,E143&lt;100),INDEX(M:M,MATCH(F142,M:M,0)+1,0),F142)</f>
        <v>화</v>
      </c>
      <c r="G143" s="13" t="str">
        <f t="shared" si="49"/>
        <v>1E+144</v>
      </c>
      <c r="H143" s="13">
        <v>4.72</v>
      </c>
      <c r="I143" s="13" t="str">
        <f t="shared" ref="I143:I146" si="55">K143&amp;" "&amp;J143&amp;"단"</f>
        <v>태극 135단</v>
      </c>
      <c r="J143" s="13">
        <f t="shared" si="34"/>
        <v>135</v>
      </c>
      <c r="K143" s="13" t="s">
        <v>46</v>
      </c>
    </row>
    <row r="144" spans="2:11" x14ac:dyDescent="0.3">
      <c r="B144" s="13">
        <v>135</v>
      </c>
      <c r="C144" s="14">
        <f t="shared" si="53"/>
        <v>9.9999999999999998E+146</v>
      </c>
      <c r="D144" s="14" t="str">
        <f t="shared" si="54"/>
        <v>1000화</v>
      </c>
      <c r="E144" s="14">
        <f t="shared" si="38"/>
        <v>1000</v>
      </c>
      <c r="F144" s="13" t="str" cm="1">
        <f t="array" ref="F144">IF(AND(E143&gt;100,E144&lt;100),INDEX(M:M,MATCH(F143,M:M,0)+1,0),F143)</f>
        <v>화</v>
      </c>
      <c r="G144" s="13" t="str">
        <f t="shared" si="49"/>
        <v>1E+144</v>
      </c>
      <c r="H144" s="13">
        <v>4.8</v>
      </c>
      <c r="I144" s="13" t="str">
        <f t="shared" si="55"/>
        <v>태극 136단</v>
      </c>
      <c r="J144" s="13">
        <f t="shared" si="34"/>
        <v>136</v>
      </c>
      <c r="K144" s="13" t="s">
        <v>46</v>
      </c>
    </row>
    <row r="145" spans="2:11" x14ac:dyDescent="0.3">
      <c r="B145" s="13">
        <v>136</v>
      </c>
      <c r="C145" s="14">
        <f t="shared" si="53"/>
        <v>1E+148</v>
      </c>
      <c r="D145" s="14" t="str">
        <f t="shared" si="54"/>
        <v>1명</v>
      </c>
      <c r="E145" s="14">
        <f t="shared" si="38"/>
        <v>1</v>
      </c>
      <c r="F145" s="13" t="str" cm="1">
        <f t="array" ref="F145">IF(AND(E144&gt;100,E145&lt;100),INDEX(M:M,MATCH(F144,M:M,0)+1,0),F144)</f>
        <v>명</v>
      </c>
      <c r="G145" s="13" t="str">
        <f t="shared" si="49"/>
        <v>1E+148</v>
      </c>
      <c r="H145" s="13">
        <v>4.88</v>
      </c>
      <c r="I145" s="13" t="str">
        <f t="shared" si="55"/>
        <v>태극 137단</v>
      </c>
      <c r="J145" s="13">
        <f t="shared" si="34"/>
        <v>137</v>
      </c>
      <c r="K145" s="13" t="s">
        <v>46</v>
      </c>
    </row>
    <row r="146" spans="2:11" x14ac:dyDescent="0.3">
      <c r="B146" s="13">
        <v>137</v>
      </c>
      <c r="C146" s="14">
        <f t="shared" si="53"/>
        <v>1E+149</v>
      </c>
      <c r="D146" s="14" t="str">
        <f t="shared" si="54"/>
        <v>10명</v>
      </c>
      <c r="E146" s="14">
        <f t="shared" si="38"/>
        <v>10</v>
      </c>
      <c r="F146" s="13" t="str" cm="1">
        <f t="array" ref="F146">IF(AND(E145&gt;100,E146&lt;100),INDEX(M:M,MATCH(F145,M:M,0)+1,0),F145)</f>
        <v>명</v>
      </c>
      <c r="G146" s="13" t="str">
        <f t="shared" si="49"/>
        <v>1E+148</v>
      </c>
      <c r="H146" s="13">
        <v>4.96</v>
      </c>
      <c r="I146" s="13" t="str">
        <f t="shared" si="55"/>
        <v>태극 138단</v>
      </c>
      <c r="J146" s="13">
        <f t="shared" si="34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6">E147*G147</f>
        <v>9.9999999999999998E+149</v>
      </c>
      <c r="D147" s="14" t="str">
        <f t="shared" ref="D147:D150" si="57">E147&amp;F147</f>
        <v>100명</v>
      </c>
      <c r="E147" s="14">
        <f t="shared" si="38"/>
        <v>100</v>
      </c>
      <c r="F147" s="13" t="str" cm="1">
        <f t="array" ref="F147">IF(AND(E146&gt;100,E147&lt;100),INDEX(M:M,MATCH(F146,M:M,0)+1,0),F146)</f>
        <v>명</v>
      </c>
      <c r="G147" s="13" t="str">
        <f t="shared" si="49"/>
        <v>1E+148</v>
      </c>
      <c r="H147" s="13">
        <v>5.04</v>
      </c>
      <c r="I147" s="13" t="str">
        <f t="shared" ref="I147:I150" si="58">K147&amp;" "&amp;J147&amp;"단"</f>
        <v>태극 139단</v>
      </c>
      <c r="J147" s="13">
        <f t="shared" si="34"/>
        <v>139</v>
      </c>
      <c r="K147" s="13" t="s">
        <v>46</v>
      </c>
    </row>
    <row r="148" spans="2:11" x14ac:dyDescent="0.3">
      <c r="B148" s="13">
        <v>139</v>
      </c>
      <c r="C148" s="14">
        <f t="shared" si="56"/>
        <v>1E+151</v>
      </c>
      <c r="D148" s="14" t="str">
        <f t="shared" si="57"/>
        <v>1000명</v>
      </c>
      <c r="E148" s="14">
        <f t="shared" si="38"/>
        <v>1000</v>
      </c>
      <c r="F148" s="13" t="str" cm="1">
        <f t="array" ref="F148">IF(AND(E147&gt;100,E148&lt;100),INDEX(M:M,MATCH(F147,M:M,0)+1,0),F147)</f>
        <v>명</v>
      </c>
      <c r="G148" s="13" t="str">
        <f t="shared" si="49"/>
        <v>1E+148</v>
      </c>
      <c r="H148" s="13">
        <v>5.12</v>
      </c>
      <c r="I148" s="13" t="str">
        <f t="shared" si="58"/>
        <v>태극 140단</v>
      </c>
      <c r="J148" s="13">
        <f t="shared" si="34"/>
        <v>140</v>
      </c>
      <c r="K148" s="13" t="s">
        <v>46</v>
      </c>
    </row>
    <row r="149" spans="2:11" x14ac:dyDescent="0.3">
      <c r="B149" s="13">
        <v>140</v>
      </c>
      <c r="C149" s="14">
        <f t="shared" si="56"/>
        <v>1E+152</v>
      </c>
      <c r="D149" s="14" t="str">
        <f t="shared" si="57"/>
        <v>1월</v>
      </c>
      <c r="E149" s="14">
        <f t="shared" si="38"/>
        <v>1</v>
      </c>
      <c r="F149" s="13" t="str" cm="1">
        <f t="array" ref="F149">IF(AND(E148&gt;100,E149&lt;100),INDEX(M:M,MATCH(F148,M:M,0)+1,0),F148)</f>
        <v>월</v>
      </c>
      <c r="G149" s="13" t="str">
        <f t="shared" si="49"/>
        <v>1E+152</v>
      </c>
      <c r="H149" s="13">
        <v>5.2</v>
      </c>
      <c r="I149" s="13" t="str">
        <f t="shared" si="58"/>
        <v>태극 141단</v>
      </c>
      <c r="J149" s="13">
        <f t="shared" si="34"/>
        <v>141</v>
      </c>
      <c r="K149" s="13" t="s">
        <v>46</v>
      </c>
    </row>
    <row r="150" spans="2:11" x14ac:dyDescent="0.3">
      <c r="B150" s="13">
        <v>141</v>
      </c>
      <c r="C150" s="14">
        <f t="shared" si="56"/>
        <v>1E+153</v>
      </c>
      <c r="D150" s="14" t="str">
        <f t="shared" si="57"/>
        <v>10월</v>
      </c>
      <c r="E150" s="14">
        <f t="shared" si="38"/>
        <v>10</v>
      </c>
      <c r="F150" s="13" t="str" cm="1">
        <f t="array" ref="F150">IF(AND(E149&gt;100,E150&lt;100),INDEX(M:M,MATCH(F149,M:M,0)+1,0),F149)</f>
        <v>월</v>
      </c>
      <c r="G150" s="13" t="str">
        <f t="shared" si="49"/>
        <v>1E+152</v>
      </c>
      <c r="H150" s="13">
        <v>5.28</v>
      </c>
      <c r="I150" s="13" t="str">
        <f t="shared" si="58"/>
        <v>태극 142단</v>
      </c>
      <c r="J150" s="13">
        <f t="shared" si="34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9">E151*G151</f>
        <v>1E+154</v>
      </c>
      <c r="D151" s="14" t="str">
        <f t="shared" ref="D151:D154" si="60">E151&amp;F151</f>
        <v>100월</v>
      </c>
      <c r="E151" s="14">
        <f t="shared" si="38"/>
        <v>100</v>
      </c>
      <c r="F151" s="13" t="str" cm="1">
        <f t="array" ref="F151">IF(AND(E150&gt;100,E151&lt;100),INDEX(M:M,MATCH(F150,M:M,0)+1,0),F150)</f>
        <v>월</v>
      </c>
      <c r="G151" s="13" t="str">
        <f t="shared" si="49"/>
        <v>1E+152</v>
      </c>
      <c r="H151" s="13">
        <v>5.36</v>
      </c>
      <c r="I151" s="13" t="str">
        <f t="shared" ref="I151:I154" si="61">K151&amp;" "&amp;J151&amp;"단"</f>
        <v>태극 143단</v>
      </c>
      <c r="J151" s="13">
        <f t="shared" si="34"/>
        <v>143</v>
      </c>
      <c r="K151" s="13" t="s">
        <v>46</v>
      </c>
    </row>
    <row r="152" spans="2:11" x14ac:dyDescent="0.3">
      <c r="B152" s="13">
        <v>143</v>
      </c>
      <c r="C152" s="14">
        <f t="shared" si="59"/>
        <v>1E+155</v>
      </c>
      <c r="D152" s="14" t="str">
        <f t="shared" si="60"/>
        <v>1000월</v>
      </c>
      <c r="E152" s="14">
        <f t="shared" si="38"/>
        <v>1000</v>
      </c>
      <c r="F152" s="13" t="str" cm="1">
        <f t="array" ref="F152">IF(AND(E151&gt;100,E152&lt;100),INDEX(M:M,MATCH(F151,M:M,0)+1,0),F151)</f>
        <v>월</v>
      </c>
      <c r="G152" s="13" t="str">
        <f t="shared" si="49"/>
        <v>1E+152</v>
      </c>
      <c r="H152" s="13">
        <v>5.44</v>
      </c>
      <c r="I152" s="13" t="str">
        <f t="shared" si="61"/>
        <v>태극 144단</v>
      </c>
      <c r="J152" s="13">
        <f t="shared" si="34"/>
        <v>144</v>
      </c>
      <c r="K152" s="13" t="s">
        <v>46</v>
      </c>
    </row>
    <row r="153" spans="2:11" x14ac:dyDescent="0.3">
      <c r="B153" s="13">
        <v>144</v>
      </c>
      <c r="C153" s="14">
        <f t="shared" si="59"/>
        <v>9.9999999999999998E+155</v>
      </c>
      <c r="D153" s="14" t="str">
        <f t="shared" si="60"/>
        <v>1후</v>
      </c>
      <c r="E153" s="14">
        <f t="shared" si="38"/>
        <v>1</v>
      </c>
      <c r="F153" s="13" t="str" cm="1">
        <f t="array" ref="F153">IF(AND(E152&gt;100,E153&lt;100),INDEX(M:M,MATCH(F152,M:M,0)+1,0),F152)</f>
        <v>후</v>
      </c>
      <c r="G153" s="13" t="str">
        <f t="shared" si="49"/>
        <v>1E+156</v>
      </c>
      <c r="H153" s="13">
        <v>5.52</v>
      </c>
      <c r="I153" s="13" t="str">
        <f t="shared" si="61"/>
        <v>태극 145단</v>
      </c>
      <c r="J153" s="13">
        <f t="shared" si="34"/>
        <v>145</v>
      </c>
      <c r="K153" s="13" t="s">
        <v>46</v>
      </c>
    </row>
    <row r="154" spans="2:11" x14ac:dyDescent="0.3">
      <c r="B154" s="13">
        <v>145</v>
      </c>
      <c r="C154" s="14">
        <f t="shared" si="59"/>
        <v>9.9999999999999998E+156</v>
      </c>
      <c r="D154" s="14" t="str">
        <f t="shared" si="60"/>
        <v>10후</v>
      </c>
      <c r="E154" s="14">
        <f t="shared" si="38"/>
        <v>10</v>
      </c>
      <c r="F154" s="13" t="str" cm="1">
        <f t="array" ref="F154">IF(AND(E153&gt;100,E154&lt;100),INDEX(M:M,MATCH(F153,M:M,0)+1,0),F153)</f>
        <v>후</v>
      </c>
      <c r="G154" s="13" t="str">
        <f t="shared" si="49"/>
        <v>1E+156</v>
      </c>
      <c r="H154" s="13">
        <v>5.6</v>
      </c>
      <c r="I154" s="13" t="str">
        <f t="shared" si="61"/>
        <v>태극 146단</v>
      </c>
      <c r="J154" s="13">
        <f t="shared" si="34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2">E155*G155</f>
        <v>9.9999999999999995E+157</v>
      </c>
      <c r="D155" s="14" t="str">
        <f t="shared" ref="D155:D158" si="63">E155&amp;F155</f>
        <v>100후</v>
      </c>
      <c r="E155" s="14">
        <f t="shared" si="38"/>
        <v>100</v>
      </c>
      <c r="F155" s="13" t="str" cm="1">
        <f t="array" ref="F155">IF(AND(E154&gt;100,E155&lt;100),INDEX(M:M,MATCH(F154,M:M,0)+1,0),F154)</f>
        <v>후</v>
      </c>
      <c r="G155" s="13" t="str">
        <f t="shared" si="49"/>
        <v>1E+156</v>
      </c>
      <c r="H155" s="13">
        <v>5.68</v>
      </c>
      <c r="I155" s="13" t="str">
        <f t="shared" ref="I155:I158" si="64">K155&amp;" "&amp;J155&amp;"단"</f>
        <v>태극 147단</v>
      </c>
      <c r="J155" s="13">
        <f t="shared" si="34"/>
        <v>147</v>
      </c>
      <c r="K155" s="13" t="s">
        <v>46</v>
      </c>
    </row>
    <row r="156" spans="2:11" x14ac:dyDescent="0.3">
      <c r="B156" s="13">
        <v>147</v>
      </c>
      <c r="C156" s="14">
        <f t="shared" si="62"/>
        <v>9.9999999999999993E+158</v>
      </c>
      <c r="D156" s="14" t="str">
        <f t="shared" si="63"/>
        <v>1000후</v>
      </c>
      <c r="E156" s="14">
        <f t="shared" si="38"/>
        <v>1000</v>
      </c>
      <c r="F156" s="13" t="str" cm="1">
        <f t="array" ref="F156">IF(AND(E155&gt;100,E156&lt;100),INDEX(M:M,MATCH(F155,M:M,0)+1,0),F155)</f>
        <v>후</v>
      </c>
      <c r="G156" s="13" t="str">
        <f t="shared" si="49"/>
        <v>1E+156</v>
      </c>
      <c r="H156" s="13">
        <v>5.76</v>
      </c>
      <c r="I156" s="13" t="str">
        <f t="shared" si="64"/>
        <v>태극 148단</v>
      </c>
      <c r="J156" s="13">
        <f t="shared" si="34"/>
        <v>148</v>
      </c>
      <c r="K156" s="13" t="s">
        <v>46</v>
      </c>
    </row>
    <row r="157" spans="2:11" x14ac:dyDescent="0.3">
      <c r="B157" s="13">
        <v>148</v>
      </c>
      <c r="C157" s="14">
        <f t="shared" si="62"/>
        <v>1E+160</v>
      </c>
      <c r="D157" s="14" t="str">
        <f t="shared" si="63"/>
        <v>1단</v>
      </c>
      <c r="E157" s="14">
        <f t="shared" si="38"/>
        <v>1</v>
      </c>
      <c r="F157" s="13" t="str" cm="1">
        <f t="array" ref="F157">IF(AND(E156&gt;100,E157&lt;100),INDEX(M:M,MATCH(F156,M:M,0)+1,0),F156)</f>
        <v>단</v>
      </c>
      <c r="G157" s="13" t="str">
        <f t="shared" si="49"/>
        <v>1E+160</v>
      </c>
      <c r="H157" s="13">
        <v>5.84</v>
      </c>
      <c r="I157" s="13" t="str">
        <f t="shared" si="64"/>
        <v>태극 149단</v>
      </c>
      <c r="J157" s="13">
        <f t="shared" si="34"/>
        <v>149</v>
      </c>
      <c r="K157" s="13" t="s">
        <v>46</v>
      </c>
    </row>
    <row r="158" spans="2:11" x14ac:dyDescent="0.3">
      <c r="B158" s="13">
        <v>149</v>
      </c>
      <c r="C158" s="14">
        <f t="shared" si="62"/>
        <v>1E+161</v>
      </c>
      <c r="D158" s="14" t="str">
        <f t="shared" si="63"/>
        <v>10단</v>
      </c>
      <c r="E158" s="14">
        <f t="shared" si="38"/>
        <v>10</v>
      </c>
      <c r="F158" s="13" t="str" cm="1">
        <f t="array" ref="F158">IF(AND(E157&gt;100,E158&lt;100),INDEX(M:M,MATCH(F157,M:M,0)+1,0),F157)</f>
        <v>단</v>
      </c>
      <c r="G158" s="13" t="str">
        <f t="shared" si="49"/>
        <v>1E+160</v>
      </c>
      <c r="H158" s="13">
        <v>5.92</v>
      </c>
      <c r="I158" s="13" t="str">
        <f t="shared" si="64"/>
        <v>태극 150단</v>
      </c>
      <c r="J158" s="13">
        <f t="shared" si="34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5">E159*G159</f>
        <v>9.9999999999999994E+161</v>
      </c>
      <c r="D159" s="14" t="str">
        <f t="shared" ref="D159:D162" si="66">E159&amp;F159</f>
        <v>100단</v>
      </c>
      <c r="E159" s="14">
        <f t="shared" si="38"/>
        <v>100</v>
      </c>
      <c r="F159" s="13" t="str" cm="1">
        <f t="array" ref="F159">IF(AND(E158&gt;100,E159&lt;100),INDEX(M:M,MATCH(F158,M:M,0)+1,0),F158)</f>
        <v>단</v>
      </c>
      <c r="G159" s="13" t="str">
        <f t="shared" si="49"/>
        <v>1E+160</v>
      </c>
      <c r="H159" s="13">
        <v>6</v>
      </c>
      <c r="I159" s="13" t="str">
        <f t="shared" ref="I159:I162" si="67">K159&amp;" "&amp;J159&amp;"단"</f>
        <v>태극 151단</v>
      </c>
      <c r="J159" s="13">
        <f t="shared" si="34"/>
        <v>151</v>
      </c>
      <c r="K159" s="13" t="s">
        <v>46</v>
      </c>
    </row>
    <row r="160" spans="2:11" x14ac:dyDescent="0.3">
      <c r="B160" s="13">
        <v>151</v>
      </c>
      <c r="C160" s="14">
        <f t="shared" si="65"/>
        <v>9.9999999999999994E+162</v>
      </c>
      <c r="D160" s="14" t="str">
        <f t="shared" si="66"/>
        <v>1000단</v>
      </c>
      <c r="E160" s="14">
        <f t="shared" si="38"/>
        <v>1000</v>
      </c>
      <c r="F160" s="13" t="str" cm="1">
        <f t="array" ref="F160">IF(AND(E159&gt;100,E160&lt;100),INDEX(M:M,MATCH(F159,M:M,0)+1,0),F159)</f>
        <v>단</v>
      </c>
      <c r="G160" s="13" t="str">
        <f t="shared" si="49"/>
        <v>1E+160</v>
      </c>
      <c r="H160" s="13">
        <v>6.08</v>
      </c>
      <c r="I160" s="13" t="str">
        <f t="shared" si="67"/>
        <v>태극 152단</v>
      </c>
      <c r="J160" s="13">
        <f t="shared" si="34"/>
        <v>152</v>
      </c>
      <c r="K160" s="13" t="s">
        <v>46</v>
      </c>
    </row>
    <row r="161" spans="2:11" x14ac:dyDescent="0.3">
      <c r="B161" s="13">
        <v>152</v>
      </c>
      <c r="C161" s="14">
        <f t="shared" si="65"/>
        <v>1E+164</v>
      </c>
      <c r="D161" s="14" t="str">
        <f t="shared" si="66"/>
        <v>1절</v>
      </c>
      <c r="E161" s="14">
        <f t="shared" si="38"/>
        <v>1</v>
      </c>
      <c r="F161" s="13" t="str" cm="1">
        <f t="array" ref="F161">IF(AND(E160&gt;100,E161&lt;100),INDEX(M:M,MATCH(F160,M:M,0)+1,0),F160)</f>
        <v>절</v>
      </c>
      <c r="G161" s="13" t="str">
        <f t="shared" si="49"/>
        <v>1E+164</v>
      </c>
      <c r="H161" s="13">
        <v>6.16</v>
      </c>
      <c r="I161" s="13" t="str">
        <f t="shared" si="67"/>
        <v>태극 153단</v>
      </c>
      <c r="J161" s="13">
        <f t="shared" si="34"/>
        <v>153</v>
      </c>
      <c r="K161" s="13" t="s">
        <v>46</v>
      </c>
    </row>
    <row r="162" spans="2:11" x14ac:dyDescent="0.3">
      <c r="B162" s="13">
        <v>153</v>
      </c>
      <c r="C162" s="14">
        <f t="shared" si="65"/>
        <v>1.0000000000000001E+165</v>
      </c>
      <c r="D162" s="14" t="str">
        <f t="shared" si="66"/>
        <v>10절</v>
      </c>
      <c r="E162" s="14">
        <f t="shared" si="38"/>
        <v>10</v>
      </c>
      <c r="F162" s="13" t="str" cm="1">
        <f t="array" ref="F162">IF(AND(E161&gt;100,E162&lt;100),INDEX(M:M,MATCH(F161,M:M,0)+1,0),F161)</f>
        <v>절</v>
      </c>
      <c r="G162" s="13" t="str">
        <f t="shared" si="49"/>
        <v>1E+164</v>
      </c>
      <c r="H162" s="13">
        <v>6.24</v>
      </c>
      <c r="I162" s="13" t="str">
        <f t="shared" si="67"/>
        <v>태극 154단</v>
      </c>
      <c r="J162" s="13">
        <f t="shared" si="34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68">E163*G163</f>
        <v>9.9999999999999994E+165</v>
      </c>
      <c r="D163" s="14" t="str">
        <f t="shared" ref="D163:D166" si="69">E163&amp;F163</f>
        <v>100절</v>
      </c>
      <c r="E163" s="14">
        <f t="shared" si="38"/>
        <v>100</v>
      </c>
      <c r="F163" s="13" t="str" cm="1">
        <f t="array" ref="F163">IF(AND(E162&gt;100,E163&lt;100),INDEX(M:M,MATCH(F162,M:M,0)+1,0),F162)</f>
        <v>절</v>
      </c>
      <c r="G163" s="13" t="str">
        <f t="shared" si="49"/>
        <v>1E+164</v>
      </c>
      <c r="H163" s="13">
        <v>6.32</v>
      </c>
      <c r="I163" s="13" t="str">
        <f t="shared" ref="I163:I166" si="70">K163&amp;" "&amp;J163&amp;"단"</f>
        <v>태극 155단</v>
      </c>
      <c r="J163" s="13">
        <f t="shared" si="34"/>
        <v>155</v>
      </c>
      <c r="K163" s="13" t="s">
        <v>46</v>
      </c>
    </row>
    <row r="164" spans="2:11" x14ac:dyDescent="0.3">
      <c r="B164" s="13">
        <v>155</v>
      </c>
      <c r="C164" s="14">
        <f t="shared" si="68"/>
        <v>1E+167</v>
      </c>
      <c r="D164" s="14" t="str">
        <f t="shared" si="69"/>
        <v>1000절</v>
      </c>
      <c r="E164" s="14">
        <f t="shared" si="38"/>
        <v>1000</v>
      </c>
      <c r="F164" s="13" t="str" cm="1">
        <f t="array" ref="F164">IF(AND(E163&gt;100,E164&lt;100),INDEX(M:M,MATCH(F163,M:M,0)+1,0),F163)</f>
        <v>절</v>
      </c>
      <c r="G164" s="13" t="str">
        <f t="shared" si="49"/>
        <v>1E+164</v>
      </c>
      <c r="H164" s="13">
        <v>6.4</v>
      </c>
      <c r="I164" s="13" t="str">
        <f t="shared" si="70"/>
        <v>태극 156단</v>
      </c>
      <c r="J164" s="13">
        <f t="shared" si="34"/>
        <v>156</v>
      </c>
      <c r="K164" s="13" t="s">
        <v>46</v>
      </c>
    </row>
    <row r="165" spans="2:11" x14ac:dyDescent="0.3">
      <c r="B165" s="13">
        <v>156</v>
      </c>
      <c r="C165" s="14">
        <f t="shared" si="68"/>
        <v>9.9999999999999993E+167</v>
      </c>
      <c r="D165" s="14" t="str">
        <f t="shared" si="69"/>
        <v>1격</v>
      </c>
      <c r="E165" s="14">
        <f t="shared" si="38"/>
        <v>1</v>
      </c>
      <c r="F165" s="13" t="str" cm="1">
        <f t="array" ref="F165">IF(AND(E164&gt;100,E165&lt;100),INDEX(M:M,MATCH(F164,M:M,0)+1,0),F164)</f>
        <v>격</v>
      </c>
      <c r="G165" s="13" t="str">
        <f t="shared" si="49"/>
        <v>1E+168</v>
      </c>
      <c r="H165" s="13">
        <v>6.48</v>
      </c>
      <c r="I165" s="13" t="str">
        <f t="shared" si="70"/>
        <v>태극 157단</v>
      </c>
      <c r="J165" s="13">
        <f t="shared" si="34"/>
        <v>157</v>
      </c>
      <c r="K165" s="13" t="s">
        <v>46</v>
      </c>
    </row>
    <row r="166" spans="2:11" x14ac:dyDescent="0.3">
      <c r="B166" s="13">
        <v>157</v>
      </c>
      <c r="C166" s="14">
        <f t="shared" si="68"/>
        <v>9.9999999999999993E+168</v>
      </c>
      <c r="D166" s="14" t="str">
        <f t="shared" si="69"/>
        <v>10격</v>
      </c>
      <c r="E166" s="14">
        <f t="shared" si="38"/>
        <v>10</v>
      </c>
      <c r="F166" s="13" t="str" cm="1">
        <f t="array" ref="F166">IF(AND(E165&gt;100,E166&lt;100),INDEX(M:M,MATCH(F165,M:M,0)+1,0),F165)</f>
        <v>격</v>
      </c>
      <c r="G166" s="13" t="str">
        <f t="shared" si="49"/>
        <v>1E+168</v>
      </c>
      <c r="H166" s="13">
        <v>6.56</v>
      </c>
      <c r="I166" s="13" t="str">
        <f t="shared" si="70"/>
        <v>태극 158단</v>
      </c>
      <c r="J166" s="13">
        <f t="shared" si="34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1">E167*G167</f>
        <v>9.999999999999999E+169</v>
      </c>
      <c r="D167" s="14" t="str">
        <f t="shared" ref="D167:D170" si="72">E167&amp;F167</f>
        <v>100격</v>
      </c>
      <c r="E167" s="14">
        <f t="shared" si="38"/>
        <v>100</v>
      </c>
      <c r="F167" s="13" t="str" cm="1">
        <f t="array" ref="F167">IF(AND(E166&gt;100,E167&lt;100),INDEX(M:M,MATCH(F166,M:M,0)+1,0),F166)</f>
        <v>격</v>
      </c>
      <c r="G167" s="13" t="str">
        <f t="shared" si="49"/>
        <v>1E+168</v>
      </c>
      <c r="H167" s="13">
        <v>6.64</v>
      </c>
      <c r="I167" s="13" t="str">
        <f t="shared" ref="I167:I170" si="73">K167&amp;" "&amp;J167&amp;"단"</f>
        <v>태극 159단</v>
      </c>
      <c r="J167" s="13">
        <f t="shared" si="34"/>
        <v>159</v>
      </c>
      <c r="K167" s="13" t="s">
        <v>46</v>
      </c>
    </row>
    <row r="168" spans="2:11" x14ac:dyDescent="0.3">
      <c r="B168" s="13">
        <v>159</v>
      </c>
      <c r="C168" s="14">
        <f t="shared" si="71"/>
        <v>9.9999999999999995E+170</v>
      </c>
      <c r="D168" s="14" t="str">
        <f t="shared" si="72"/>
        <v>1000격</v>
      </c>
      <c r="E168" s="14">
        <f t="shared" si="38"/>
        <v>1000</v>
      </c>
      <c r="F168" s="13" t="str" cm="1">
        <f t="array" ref="F168">IF(AND(E167&gt;100,E168&lt;100),INDEX(M:M,MATCH(F167,M:M,0)+1,0),F167)</f>
        <v>격</v>
      </c>
      <c r="G168" s="13" t="str">
        <f t="shared" si="49"/>
        <v>1E+168</v>
      </c>
      <c r="H168" s="13">
        <v>6.72</v>
      </c>
      <c r="I168" s="13" t="str">
        <f t="shared" si="73"/>
        <v>태극 160단</v>
      </c>
      <c r="J168" s="13">
        <f t="shared" si="34"/>
        <v>160</v>
      </c>
      <c r="K168" s="13" t="s">
        <v>46</v>
      </c>
    </row>
    <row r="169" spans="2:11" x14ac:dyDescent="0.3">
      <c r="B169" s="13">
        <v>160</v>
      </c>
      <c r="C169" s="14">
        <f t="shared" si="71"/>
        <v>1.0000000000000001E+172</v>
      </c>
      <c r="D169" s="14" t="str">
        <f t="shared" si="72"/>
        <v>1창</v>
      </c>
      <c r="E169" s="14">
        <f t="shared" si="38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74">VLOOKUP(F169,M:P,4,FALSE)</f>
        <v>1E+172</v>
      </c>
      <c r="H169" s="13">
        <v>6.8</v>
      </c>
      <c r="I169" s="13" t="str">
        <f t="shared" si="73"/>
        <v>태극 161단</v>
      </c>
      <c r="J169" s="13">
        <f t="shared" si="34"/>
        <v>161</v>
      </c>
      <c r="K169" s="13" t="s">
        <v>46</v>
      </c>
    </row>
    <row r="170" spans="2:11" x14ac:dyDescent="0.3">
      <c r="B170" s="13">
        <v>161</v>
      </c>
      <c r="C170" s="14">
        <f t="shared" si="71"/>
        <v>1E+173</v>
      </c>
      <c r="D170" s="14" t="str">
        <f t="shared" si="72"/>
        <v>10창</v>
      </c>
      <c r="E170" s="14">
        <f t="shared" si="38"/>
        <v>10</v>
      </c>
      <c r="F170" s="13" t="str" cm="1">
        <f t="array" ref="F170">IF(AND(E169&gt;100,E170&lt;100),INDEX(M:M,MATCH(F169,M:M,0)+1,0),F169)</f>
        <v>창</v>
      </c>
      <c r="G170" s="13" t="str">
        <f t="shared" si="74"/>
        <v>1E+172</v>
      </c>
      <c r="H170" s="13">
        <v>6.88</v>
      </c>
      <c r="I170" s="13" t="str">
        <f t="shared" si="73"/>
        <v>태극 162단</v>
      </c>
      <c r="J170" s="13">
        <f t="shared" si="34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75">E171*G171</f>
        <v>1.0000000000000001E+174</v>
      </c>
      <c r="D171" s="14" t="str">
        <f t="shared" ref="D171:D176" si="76">E171&amp;F171</f>
        <v>100창</v>
      </c>
      <c r="E171" s="14">
        <f t="shared" si="38"/>
        <v>100</v>
      </c>
      <c r="F171" s="13" t="str" cm="1">
        <f t="array" ref="F171">IF(AND(E170&gt;100,E171&lt;100),INDEX(M:M,MATCH(F170,M:M,0)+1,0),F170)</f>
        <v>창</v>
      </c>
      <c r="G171" s="13" t="str">
        <f t="shared" si="74"/>
        <v>1E+172</v>
      </c>
      <c r="H171" s="13">
        <v>6.96</v>
      </c>
      <c r="I171" s="13" t="str">
        <f t="shared" ref="I171:I176" si="77">K171&amp;" "&amp;J171&amp;"단"</f>
        <v>태극 163단</v>
      </c>
      <c r="J171" s="13">
        <f t="shared" si="34"/>
        <v>163</v>
      </c>
      <c r="K171" s="13" t="s">
        <v>46</v>
      </c>
    </row>
    <row r="172" spans="2:11" x14ac:dyDescent="0.3">
      <c r="B172" s="13">
        <v>163</v>
      </c>
      <c r="C172" s="14">
        <f t="shared" si="75"/>
        <v>1.0000000000000001E+175</v>
      </c>
      <c r="D172" s="14" t="str">
        <f t="shared" si="76"/>
        <v>1000창</v>
      </c>
      <c r="E172" s="14">
        <f t="shared" si="38"/>
        <v>1000</v>
      </c>
      <c r="F172" s="13" t="str" cm="1">
        <f t="array" ref="F172">IF(AND(E171&gt;100,E172&lt;100),INDEX(M:M,MATCH(F171,M:M,0)+1,0),F171)</f>
        <v>창</v>
      </c>
      <c r="G172" s="13" t="str">
        <f t="shared" si="74"/>
        <v>1E+172</v>
      </c>
      <c r="H172" s="13">
        <v>7.0399999999999903</v>
      </c>
      <c r="I172" s="13" t="str">
        <f t="shared" si="77"/>
        <v>태극 164단</v>
      </c>
      <c r="J172" s="13">
        <f t="shared" si="34"/>
        <v>164</v>
      </c>
      <c r="K172" s="13" t="s">
        <v>46</v>
      </c>
    </row>
    <row r="173" spans="2:11" x14ac:dyDescent="0.3">
      <c r="B173" s="13">
        <v>164</v>
      </c>
      <c r="C173" s="14">
        <f t="shared" si="75"/>
        <v>1E+176</v>
      </c>
      <c r="D173" s="14" t="str">
        <f t="shared" si="76"/>
        <v>1공</v>
      </c>
      <c r="E173" s="14">
        <f t="shared" si="38"/>
        <v>1</v>
      </c>
      <c r="F173" s="13" t="str" cm="1">
        <f t="array" ref="F173">IF(AND(E172&gt;100,E173&lt;100),INDEX(M:M,MATCH(F172,M:M,0)+1,0),F172)</f>
        <v>공</v>
      </c>
      <c r="G173" s="13" t="str">
        <f t="shared" si="74"/>
        <v>1E+176</v>
      </c>
      <c r="H173" s="13">
        <v>7.1199999999999903</v>
      </c>
      <c r="I173" s="13" t="str">
        <f t="shared" si="77"/>
        <v>태극 165단</v>
      </c>
      <c r="J173" s="13">
        <f t="shared" si="34"/>
        <v>165</v>
      </c>
      <c r="K173" s="13" t="s">
        <v>46</v>
      </c>
    </row>
    <row r="174" spans="2:11" x14ac:dyDescent="0.3">
      <c r="B174" s="13">
        <v>165</v>
      </c>
      <c r="C174" s="14">
        <f t="shared" si="75"/>
        <v>1E+177</v>
      </c>
      <c r="D174" s="14" t="str">
        <f t="shared" si="76"/>
        <v>10공</v>
      </c>
      <c r="E174" s="14">
        <f t="shared" si="38"/>
        <v>10</v>
      </c>
      <c r="F174" s="13" t="str" cm="1">
        <f t="array" ref="F174">IF(AND(E173&gt;100,E174&lt;100),INDEX(M:M,MATCH(F173,M:M,0)+1,0),F173)</f>
        <v>공</v>
      </c>
      <c r="G174" s="13" t="str">
        <f t="shared" si="74"/>
        <v>1E+176</v>
      </c>
      <c r="H174" s="13">
        <v>7.1999999999999904</v>
      </c>
      <c r="I174" s="13" t="str">
        <f t="shared" si="77"/>
        <v>태극 166단</v>
      </c>
      <c r="J174" s="13">
        <f t="shared" si="34"/>
        <v>166</v>
      </c>
      <c r="K174" s="13" t="s">
        <v>46</v>
      </c>
    </row>
    <row r="175" spans="2:11" x14ac:dyDescent="0.3">
      <c r="B175" s="13">
        <v>166</v>
      </c>
      <c r="C175" s="14">
        <f t="shared" si="75"/>
        <v>1.0000000000000001E+178</v>
      </c>
      <c r="D175" s="14" t="str">
        <f t="shared" si="76"/>
        <v>100공</v>
      </c>
      <c r="E175" s="14">
        <f t="shared" si="38"/>
        <v>100</v>
      </c>
      <c r="F175" s="13" t="str" cm="1">
        <f t="array" ref="F175">IF(AND(E174&gt;100,E175&lt;100),INDEX(M:M,MATCH(F174,M:M,0)+1,0),F174)</f>
        <v>공</v>
      </c>
      <c r="G175" s="13" t="str">
        <f t="shared" si="74"/>
        <v>1E+176</v>
      </c>
      <c r="H175" s="13">
        <v>7.2799999999999896</v>
      </c>
      <c r="I175" s="13" t="str">
        <f t="shared" si="77"/>
        <v>태극 167단</v>
      </c>
      <c r="J175" s="13">
        <f t="shared" si="34"/>
        <v>167</v>
      </c>
      <c r="K175" s="13" t="s">
        <v>46</v>
      </c>
    </row>
    <row r="176" spans="2:11" x14ac:dyDescent="0.3">
      <c r="B176" s="13">
        <v>167</v>
      </c>
      <c r="C176" s="14">
        <f t="shared" si="75"/>
        <v>9.9999999999999998E+178</v>
      </c>
      <c r="D176" s="14" t="str">
        <f t="shared" si="76"/>
        <v>1000공</v>
      </c>
      <c r="E176" s="14">
        <f t="shared" si="38"/>
        <v>1000</v>
      </c>
      <c r="F176" s="13" t="str" cm="1">
        <f t="array" ref="F176">IF(AND(E175&gt;100,E176&lt;100),INDEX(M:M,MATCH(F175,M:M,0)+1,0),F175)</f>
        <v>공</v>
      </c>
      <c r="G176" s="13" t="str">
        <f t="shared" si="74"/>
        <v>1E+176</v>
      </c>
      <c r="H176" s="13">
        <v>7.3599999999999897</v>
      </c>
      <c r="I176" s="13" t="str">
        <f t="shared" si="77"/>
        <v>태극 168단</v>
      </c>
      <c r="J176" s="13">
        <f t="shared" si="34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78">E177*G177</f>
        <v>1E+180</v>
      </c>
      <c r="D177" s="14" t="str">
        <f t="shared" ref="D177:D184" si="79">E177&amp;F177</f>
        <v>1채</v>
      </c>
      <c r="E177" s="14">
        <f t="shared" si="38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80">VLOOKUP(F177,M:P,4,FALSE)</f>
        <v>1E+180</v>
      </c>
      <c r="H177" s="13">
        <v>7.4399999999999897</v>
      </c>
      <c r="I177" s="13" t="str">
        <f t="shared" ref="I177:I184" si="81">K177&amp;" "&amp;J177&amp;"단"</f>
        <v>태극 169단</v>
      </c>
      <c r="J177" s="13">
        <f t="shared" si="34"/>
        <v>169</v>
      </c>
      <c r="K177" s="13" t="s">
        <v>46</v>
      </c>
    </row>
    <row r="178" spans="2:11" x14ac:dyDescent="0.3">
      <c r="B178" s="13">
        <v>169</v>
      </c>
      <c r="C178" s="14">
        <f t="shared" si="78"/>
        <v>9.9999999999999992E+180</v>
      </c>
      <c r="D178" s="14" t="str">
        <f t="shared" si="79"/>
        <v>10채</v>
      </c>
      <c r="E178" s="14">
        <f t="shared" si="38"/>
        <v>10</v>
      </c>
      <c r="F178" s="13" t="str" cm="1">
        <f t="array" ref="F178">IF(AND(E177&gt;100,E178&lt;100),INDEX(M:M,MATCH(F177,M:M,0)+1,0),F177)</f>
        <v>채</v>
      </c>
      <c r="G178" s="13" t="str">
        <f t="shared" si="80"/>
        <v>1E+180</v>
      </c>
      <c r="H178" s="13">
        <v>7.5199999999999898</v>
      </c>
      <c r="I178" s="13" t="str">
        <f t="shared" si="81"/>
        <v>태극 170단</v>
      </c>
      <c r="J178" s="13">
        <f t="shared" si="34"/>
        <v>170</v>
      </c>
      <c r="K178" s="13" t="s">
        <v>46</v>
      </c>
    </row>
    <row r="179" spans="2:11" x14ac:dyDescent="0.3">
      <c r="B179" s="13">
        <v>170</v>
      </c>
      <c r="C179" s="14">
        <f t="shared" si="78"/>
        <v>1.0000000000000001E+182</v>
      </c>
      <c r="D179" s="14" t="str">
        <f t="shared" si="79"/>
        <v>100채</v>
      </c>
      <c r="E179" s="14">
        <f t="shared" si="38"/>
        <v>100</v>
      </c>
      <c r="F179" s="13" t="str" cm="1">
        <f t="array" ref="F179">IF(AND(E178&gt;100,E179&lt;100),INDEX(M:M,MATCH(F178,M:M,0)+1,0),F178)</f>
        <v>채</v>
      </c>
      <c r="G179" s="13" t="str">
        <f t="shared" si="80"/>
        <v>1E+180</v>
      </c>
      <c r="H179" s="13">
        <v>7.5999999999999899</v>
      </c>
      <c r="I179" s="13" t="str">
        <f t="shared" si="81"/>
        <v>태극 171단</v>
      </c>
      <c r="J179" s="13">
        <f t="shared" si="34"/>
        <v>171</v>
      </c>
      <c r="K179" s="13" t="s">
        <v>46</v>
      </c>
    </row>
    <row r="180" spans="2:11" x14ac:dyDescent="0.3">
      <c r="B180" s="13">
        <v>171</v>
      </c>
      <c r="C180" s="14">
        <f t="shared" si="78"/>
        <v>1.0000000000000001E+183</v>
      </c>
      <c r="D180" s="14" t="str">
        <f t="shared" si="79"/>
        <v>1000채</v>
      </c>
      <c r="E180" s="14">
        <f t="shared" si="38"/>
        <v>1000</v>
      </c>
      <c r="F180" s="13" t="str" cm="1">
        <f t="array" ref="F180">IF(AND(E179&gt;100,E180&lt;100),INDEX(M:M,MATCH(F179,M:M,0)+1,0),F179)</f>
        <v>채</v>
      </c>
      <c r="G180" s="13" t="str">
        <f t="shared" si="80"/>
        <v>1E+180</v>
      </c>
      <c r="H180" s="13">
        <v>7.6799999999999899</v>
      </c>
      <c r="I180" s="13" t="str">
        <f t="shared" si="81"/>
        <v>태극 172단</v>
      </c>
      <c r="J180" s="13">
        <f t="shared" si="34"/>
        <v>172</v>
      </c>
      <c r="K180" s="13" t="s">
        <v>46</v>
      </c>
    </row>
    <row r="181" spans="2:11" x14ac:dyDescent="0.3">
      <c r="B181" s="13">
        <v>172</v>
      </c>
      <c r="C181" s="14">
        <f t="shared" si="78"/>
        <v>1E+184</v>
      </c>
      <c r="D181" s="14" t="str">
        <f t="shared" si="79"/>
        <v>1피</v>
      </c>
      <c r="E181" s="14">
        <f t="shared" si="38"/>
        <v>1</v>
      </c>
      <c r="F181" s="13" t="str" cm="1">
        <f t="array" ref="F181">IF(AND(E180&gt;100,E181&lt;100),INDEX(M:M,MATCH(F180,M:M,0)+1,0),F180)</f>
        <v>피</v>
      </c>
      <c r="G181" s="13" t="str">
        <f t="shared" si="80"/>
        <v>1E+184</v>
      </c>
      <c r="H181" s="13">
        <v>7.75999999999999</v>
      </c>
      <c r="I181" s="13" t="str">
        <f t="shared" si="81"/>
        <v>태극 173단</v>
      </c>
      <c r="J181" s="13">
        <f t="shared" si="34"/>
        <v>173</v>
      </c>
      <c r="K181" s="13" t="s">
        <v>46</v>
      </c>
    </row>
    <row r="182" spans="2:11" x14ac:dyDescent="0.3">
      <c r="B182" s="13">
        <v>173</v>
      </c>
      <c r="C182" s="14">
        <f t="shared" si="78"/>
        <v>9.9999999999999998E+184</v>
      </c>
      <c r="D182" s="14" t="str">
        <f t="shared" si="79"/>
        <v>10피</v>
      </c>
      <c r="E182" s="14">
        <f t="shared" si="38"/>
        <v>10</v>
      </c>
      <c r="F182" s="13" t="str" cm="1">
        <f t="array" ref="F182">IF(AND(E181&gt;100,E182&lt;100),INDEX(M:M,MATCH(F181,M:M,0)+1,0),F181)</f>
        <v>피</v>
      </c>
      <c r="G182" s="13" t="str">
        <f t="shared" si="80"/>
        <v>1E+184</v>
      </c>
      <c r="H182" s="13">
        <v>7.8399999999999901</v>
      </c>
      <c r="I182" s="13" t="str">
        <f t="shared" si="81"/>
        <v>태극 174단</v>
      </c>
      <c r="J182" s="13">
        <f t="shared" si="34"/>
        <v>174</v>
      </c>
      <c r="K182" s="13" t="s">
        <v>46</v>
      </c>
    </row>
    <row r="183" spans="2:11" x14ac:dyDescent="0.3">
      <c r="B183" s="13">
        <v>174</v>
      </c>
      <c r="C183" s="14">
        <f t="shared" si="78"/>
        <v>9.9999999999999998E+185</v>
      </c>
      <c r="D183" s="14" t="str">
        <f t="shared" si="79"/>
        <v>100피</v>
      </c>
      <c r="E183" s="14">
        <f t="shared" si="38"/>
        <v>100</v>
      </c>
      <c r="F183" s="13" t="str" cm="1">
        <f t="array" ref="F183">IF(AND(E182&gt;100,E183&lt;100),INDEX(M:M,MATCH(F182,M:M,0)+1,0),F182)</f>
        <v>피</v>
      </c>
      <c r="G183" s="13" t="str">
        <f t="shared" si="80"/>
        <v>1E+184</v>
      </c>
      <c r="H183" s="13">
        <v>7.9199999999999902</v>
      </c>
      <c r="I183" s="13" t="str">
        <f t="shared" si="81"/>
        <v>태극 175단</v>
      </c>
      <c r="J183" s="13">
        <f t="shared" si="34"/>
        <v>175</v>
      </c>
      <c r="K183" s="13" t="s">
        <v>46</v>
      </c>
    </row>
    <row r="184" spans="2:11" x14ac:dyDescent="0.3">
      <c r="B184" s="13">
        <v>175</v>
      </c>
      <c r="C184" s="14">
        <f t="shared" si="78"/>
        <v>1.0000000000000001E+187</v>
      </c>
      <c r="D184" s="14" t="str">
        <f t="shared" si="79"/>
        <v>1000피</v>
      </c>
      <c r="E184" s="14">
        <f t="shared" si="38"/>
        <v>1000</v>
      </c>
      <c r="F184" s="13" t="str" cm="1">
        <f t="array" ref="F184">IF(AND(E183&gt;100,E184&lt;100),INDEX(M:M,MATCH(F183,M:M,0)+1,0),F183)</f>
        <v>피</v>
      </c>
      <c r="G184" s="13" t="str">
        <f t="shared" si="80"/>
        <v>1E+184</v>
      </c>
      <c r="H184" s="13">
        <v>7.9999999999999902</v>
      </c>
      <c r="I184" s="13" t="str">
        <f t="shared" si="81"/>
        <v>태극 176단</v>
      </c>
      <c r="J184" s="13">
        <f t="shared" si="34"/>
        <v>176</v>
      </c>
      <c r="K184" s="13" t="s">
        <v>46</v>
      </c>
    </row>
    <row r="185" spans="2:11" x14ac:dyDescent="0.3">
      <c r="B185" s="13">
        <v>176</v>
      </c>
      <c r="C185" s="14">
        <f t="shared" ref="C185:C188" si="82">E185*G185</f>
        <v>1E+188</v>
      </c>
      <c r="D185" s="14" t="str">
        <f t="shared" ref="D185:D188" si="83">E185&amp;F185</f>
        <v>1동</v>
      </c>
      <c r="E185" s="14">
        <f t="shared" si="38"/>
        <v>1</v>
      </c>
      <c r="F185" s="13" t="str" cm="1">
        <f t="array" ref="F185">IF(AND(E184&gt;100,E185&lt;100),INDEX(M:M,MATCH(F184,M:M,0)+1,0),F184)</f>
        <v>동</v>
      </c>
      <c r="G185" s="13" t="str">
        <f t="shared" ref="G185:G188" si="84">VLOOKUP(F185,M:P,4,FALSE)</f>
        <v>1E+188</v>
      </c>
      <c r="H185" s="13">
        <v>8.0799999999999894</v>
      </c>
      <c r="I185" s="13" t="str">
        <f t="shared" ref="I185:I188" si="85">K185&amp;" "&amp;J185&amp;"단"</f>
        <v>태극 177단</v>
      </c>
      <c r="J185" s="13">
        <f t="shared" si="34"/>
        <v>177</v>
      </c>
      <c r="K185" s="13" t="s">
        <v>46</v>
      </c>
    </row>
    <row r="186" spans="2:11" x14ac:dyDescent="0.3">
      <c r="B186" s="13">
        <v>177</v>
      </c>
      <c r="C186" s="14">
        <f t="shared" si="82"/>
        <v>1E+189</v>
      </c>
      <c r="D186" s="14" t="str">
        <f t="shared" si="83"/>
        <v>10동</v>
      </c>
      <c r="E186" s="14">
        <f t="shared" si="38"/>
        <v>10</v>
      </c>
      <c r="F186" s="13" t="str" cm="1">
        <f t="array" ref="F186">IF(AND(E185&gt;100,E186&lt;100),INDEX(M:M,MATCH(F185,M:M,0)+1,0),F185)</f>
        <v>동</v>
      </c>
      <c r="G186" s="13" t="str">
        <f t="shared" si="84"/>
        <v>1E+188</v>
      </c>
      <c r="H186" s="13">
        <v>8.1599999999999895</v>
      </c>
      <c r="I186" s="13" t="str">
        <f t="shared" si="85"/>
        <v>태극 178단</v>
      </c>
      <c r="J186" s="13">
        <f t="shared" si="34"/>
        <v>178</v>
      </c>
      <c r="K186" s="13" t="s">
        <v>46</v>
      </c>
    </row>
    <row r="187" spans="2:11" x14ac:dyDescent="0.3">
      <c r="B187" s="13">
        <v>178</v>
      </c>
      <c r="C187" s="14">
        <f t="shared" si="82"/>
        <v>1.0000000000000001E+190</v>
      </c>
      <c r="D187" s="14" t="str">
        <f t="shared" si="83"/>
        <v>100동</v>
      </c>
      <c r="E187" s="14">
        <f t="shared" si="38"/>
        <v>100</v>
      </c>
      <c r="F187" s="13" t="str" cm="1">
        <f t="array" ref="F187">IF(AND(E186&gt;100,E187&lt;100),INDEX(M:M,MATCH(F186,M:M,0)+1,0),F186)</f>
        <v>동</v>
      </c>
      <c r="G187" s="13" t="str">
        <f t="shared" si="84"/>
        <v>1E+188</v>
      </c>
      <c r="H187" s="13">
        <v>8.2399999999999896</v>
      </c>
      <c r="I187" s="13" t="str">
        <f t="shared" si="85"/>
        <v>태극 179단</v>
      </c>
      <c r="J187" s="13">
        <f t="shared" si="34"/>
        <v>179</v>
      </c>
      <c r="K187" s="13" t="s">
        <v>46</v>
      </c>
    </row>
    <row r="188" spans="2:11" x14ac:dyDescent="0.3">
      <c r="B188" s="13">
        <v>179</v>
      </c>
      <c r="C188" s="14">
        <f t="shared" si="82"/>
        <v>1.0000000000000001E+191</v>
      </c>
      <c r="D188" s="14" t="str">
        <f t="shared" si="83"/>
        <v>1000동</v>
      </c>
      <c r="E188" s="14">
        <f t="shared" si="38"/>
        <v>1000</v>
      </c>
      <c r="F188" s="13" t="str" cm="1">
        <f t="array" ref="F188">IF(AND(E187&gt;100,E188&lt;100),INDEX(M:M,MATCH(F187,M:M,0)+1,0),F187)</f>
        <v>동</v>
      </c>
      <c r="G188" s="13" t="str">
        <f t="shared" si="84"/>
        <v>1E+188</v>
      </c>
      <c r="H188" s="13">
        <v>8.3199999999999896</v>
      </c>
      <c r="I188" s="13" t="str">
        <f t="shared" si="85"/>
        <v>태극 180단</v>
      </c>
      <c r="J188" s="13">
        <f t="shared" si="34"/>
        <v>180</v>
      </c>
      <c r="K18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2024-01-04T05:51:54Z</dcterms:modified>
</cp:coreProperties>
</file>