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50C31EF-73CD-440A-BD2C-4F03D4B84AD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  <c r="C110" i="1"/>
  <c r="D110" i="1"/>
  <c r="E110" i="1"/>
  <c r="F110" i="1"/>
  <c r="G110" i="1"/>
  <c r="H110" i="1"/>
  <c r="I110" i="1"/>
  <c r="J110" i="1"/>
  <c r="J111" i="1" s="1"/>
  <c r="J112" i="1" s="1"/>
  <c r="J113" i="1" s="1"/>
  <c r="J114" i="1" s="1"/>
  <c r="J115" i="1" s="1"/>
  <c r="K110" i="1"/>
  <c r="K111" i="1" s="1"/>
  <c r="K112" i="1" s="1"/>
  <c r="K113" i="1" s="1"/>
  <c r="K114" i="1" s="1"/>
  <c r="K115" i="1" s="1"/>
  <c r="M110" i="1"/>
  <c r="M111" i="1" s="1"/>
  <c r="M112" i="1" s="1"/>
  <c r="M113" i="1" s="1"/>
  <c r="M114" i="1" s="1"/>
  <c r="M115" i="1" s="1"/>
  <c r="B111" i="1"/>
  <c r="C111" i="1"/>
  <c r="D111" i="1"/>
  <c r="E111" i="1"/>
  <c r="E112" i="1" s="1"/>
  <c r="E113" i="1" s="1"/>
  <c r="E114" i="1" s="1"/>
  <c r="E115" i="1" s="1"/>
  <c r="F111" i="1"/>
  <c r="G111" i="1"/>
  <c r="G112" i="1" s="1"/>
  <c r="G113" i="1" s="1"/>
  <c r="G114" i="1" s="1"/>
  <c r="G115" i="1" s="1"/>
  <c r="H111" i="1"/>
  <c r="I111" i="1"/>
  <c r="B112" i="1"/>
  <c r="B113" i="1" s="1"/>
  <c r="B114" i="1" s="1"/>
  <c r="B115" i="1" s="1"/>
  <c r="C112" i="1"/>
  <c r="D112" i="1"/>
  <c r="F112" i="1"/>
  <c r="H112" i="1"/>
  <c r="I112" i="1"/>
  <c r="C113" i="1"/>
  <c r="C114" i="1" s="1"/>
  <c r="C115" i="1" s="1"/>
  <c r="D113" i="1"/>
  <c r="F113" i="1"/>
  <c r="H113" i="1"/>
  <c r="I113" i="1"/>
  <c r="D114" i="1"/>
  <c r="F114" i="1"/>
  <c r="H114" i="1"/>
  <c r="I114" i="1"/>
  <c r="D115" i="1"/>
  <c r="F115" i="1"/>
  <c r="H115" i="1"/>
  <c r="I115" i="1"/>
  <c r="Q75" i="3"/>
  <c r="R75" i="3" s="1"/>
  <c r="Q74" i="3"/>
  <c r="R74" i="3" s="1"/>
  <c r="Q73" i="3"/>
  <c r="R73" i="3" s="1"/>
  <c r="Q72" i="3"/>
  <c r="R72" i="3" s="1"/>
  <c r="B108" i="1"/>
  <c r="C108" i="1"/>
  <c r="I108" i="1"/>
  <c r="J108" i="1"/>
  <c r="J109" i="1" s="1"/>
  <c r="K108" i="1"/>
  <c r="M108" i="1"/>
  <c r="M109" i="1" s="1"/>
  <c r="B109" i="1"/>
  <c r="C109" i="1"/>
  <c r="I109" i="1"/>
  <c r="K109" i="1"/>
  <c r="Q71" i="3"/>
  <c r="R71" i="3" s="1"/>
  <c r="B106" i="1"/>
  <c r="C106" i="1"/>
  <c r="I106" i="1"/>
  <c r="J106" i="1"/>
  <c r="J107" i="1" s="1"/>
  <c r="K106" i="1"/>
  <c r="M106" i="1"/>
  <c r="M107" i="1" s="1"/>
  <c r="B107" i="1"/>
  <c r="C107" i="1"/>
  <c r="I107" i="1"/>
  <c r="K107" i="1"/>
  <c r="B104" i="1"/>
  <c r="C104" i="1"/>
  <c r="I104" i="1"/>
  <c r="J104" i="1"/>
  <c r="J105" i="1" s="1"/>
  <c r="K104" i="1"/>
  <c r="M104" i="1"/>
  <c r="M105" i="1" s="1"/>
  <c r="B105" i="1"/>
  <c r="C105" i="1"/>
  <c r="I105" i="1"/>
  <c r="K105" i="1"/>
  <c r="Q70" i="3"/>
  <c r="R70" i="3" s="1"/>
  <c r="Q69" i="3"/>
  <c r="R69" i="3" s="1"/>
  <c r="B102" i="1"/>
  <c r="C102" i="1"/>
  <c r="I102" i="1"/>
  <c r="J102" i="1"/>
  <c r="J103" i="1" s="1"/>
  <c r="K102" i="1"/>
  <c r="K103" i="1" s="1"/>
  <c r="M102" i="1"/>
  <c r="M103" i="1" s="1"/>
  <c r="B103" i="1"/>
  <c r="C103" i="1"/>
  <c r="I103" i="1"/>
  <c r="B100" i="1"/>
  <c r="C100" i="1"/>
  <c r="I100" i="1"/>
  <c r="I101" i="1" s="1"/>
  <c r="J100" i="1"/>
  <c r="J101" i="1" s="1"/>
  <c r="K100" i="1"/>
  <c r="M100" i="1"/>
  <c r="M101" i="1" s="1"/>
  <c r="B101" i="1"/>
  <c r="C101" i="1"/>
  <c r="K101" i="1"/>
  <c r="Q68" i="3"/>
  <c r="R68" i="3" s="1"/>
  <c r="Q67" i="3"/>
  <c r="R67" i="3" s="1"/>
  <c r="B98" i="1"/>
  <c r="C98" i="1"/>
  <c r="I98" i="1"/>
  <c r="I99" i="1" s="1"/>
  <c r="J98" i="1"/>
  <c r="J99" i="1" s="1"/>
  <c r="K98" i="1"/>
  <c r="K99" i="1" s="1"/>
  <c r="M98" i="1"/>
  <c r="M99" i="1" s="1"/>
  <c r="B99" i="1"/>
  <c r="C99" i="1"/>
  <c r="B96" i="1"/>
  <c r="C96" i="1"/>
  <c r="I96" i="1"/>
  <c r="J96" i="1"/>
  <c r="J97" i="1" s="1"/>
  <c r="K96" i="1"/>
  <c r="M96" i="1"/>
  <c r="M97" i="1" s="1"/>
  <c r="B97" i="1"/>
  <c r="C97" i="1"/>
  <c r="I97" i="1"/>
  <c r="K97" i="1"/>
  <c r="Q66" i="3"/>
  <c r="R66" i="3" s="1"/>
  <c r="Q65" i="3"/>
  <c r="R65" i="3" s="1"/>
  <c r="Q64" i="3"/>
  <c r="R64" i="3" s="1"/>
  <c r="Q63" i="3"/>
  <c r="R63" i="3" s="1"/>
  <c r="Q62" i="3"/>
  <c r="R62" i="3" s="1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 s="1"/>
  <c r="Q54" i="3"/>
  <c r="R54" i="3" s="1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 s="1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70" i="3" s="1"/>
  <c r="H72" i="3" s="1"/>
  <c r="H74" i="3" s="1"/>
  <c r="H76" i="3" s="1"/>
  <c r="H78" i="3" s="1"/>
  <c r="H80" i="3" s="1"/>
  <c r="H82" i="3" s="1"/>
  <c r="H84" i="3" s="1"/>
  <c r="H86" i="3" s="1"/>
  <c r="H88" i="3" s="1"/>
  <c r="H90" i="3" s="1"/>
  <c r="H92" i="3" s="1"/>
  <c r="H94" i="3" s="1"/>
  <c r="H96" i="3" s="1"/>
  <c r="H98" i="3" s="1"/>
  <c r="H100" i="3" s="1"/>
  <c r="H102" i="3" s="1"/>
  <c r="H104" i="3" s="1"/>
  <c r="H106" i="3" s="1"/>
  <c r="H108" i="3" s="1"/>
  <c r="H110" i="3" s="1"/>
  <c r="H112" i="3" s="1"/>
  <c r="H114" i="3" s="1"/>
  <c r="H116" i="3" s="1"/>
  <c r="H11" i="3"/>
  <c r="H118" i="3" l="1"/>
  <c r="H120" i="3" s="1"/>
  <c r="H122" i="3" s="1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H95" i="3" s="1"/>
  <c r="H97" i="3" s="1"/>
  <c r="H99" i="3" s="1"/>
  <c r="H101" i="3" s="1"/>
  <c r="H103" i="3" s="1"/>
  <c r="H105" i="3" s="1"/>
  <c r="H107" i="3" s="1"/>
  <c r="H109" i="3" s="1"/>
  <c r="H111" i="3" s="1"/>
  <c r="H113" i="3" s="1"/>
  <c r="H115" i="3" s="1"/>
  <c r="H117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Q39" i="3"/>
  <c r="R39" i="3" s="1"/>
  <c r="H119" i="3" l="1"/>
  <c r="H121" i="3" s="1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I107" i="3" s="1" a="1"/>
  <c r="I107" i="3" s="1"/>
  <c r="F105" i="3"/>
  <c r="F28" i="1"/>
  <c r="K35" i="3"/>
  <c r="D28" i="1" s="1"/>
  <c r="L36" i="3"/>
  <c r="F34" i="3"/>
  <c r="J35" i="3"/>
  <c r="G35" i="3" s="1"/>
  <c r="H28" i="1" s="1"/>
  <c r="J107" i="3" l="1"/>
  <c r="G107" i="3" s="1"/>
  <c r="H100" i="1" s="1"/>
  <c r="I108" i="3" a="1"/>
  <c r="I108" i="3" s="1"/>
  <c r="F107" i="3"/>
  <c r="J106" i="3"/>
  <c r="G106" i="3" s="1"/>
  <c r="H99" i="1" s="1"/>
  <c r="F106" i="3"/>
  <c r="F29" i="1"/>
  <c r="K36" i="3"/>
  <c r="D29" i="1" s="1"/>
  <c r="L37" i="3"/>
  <c r="F35" i="3"/>
  <c r="J36" i="3"/>
  <c r="G36" i="3" s="1"/>
  <c r="H29" i="1" s="1"/>
  <c r="I109" i="3" l="1" a="1"/>
  <c r="I109" i="3" s="1"/>
  <c r="J108" i="3"/>
  <c r="G108" i="3" s="1"/>
  <c r="H101" i="1" s="1"/>
  <c r="F108" i="3"/>
  <c r="F30" i="1"/>
  <c r="K37" i="3"/>
  <c r="D30" i="1" s="1"/>
  <c r="L38" i="3"/>
  <c r="F36" i="3"/>
  <c r="J37" i="3"/>
  <c r="G37" i="3" s="1"/>
  <c r="H30" i="1" s="1"/>
  <c r="J109" i="3" l="1"/>
  <c r="G109" i="3" s="1"/>
  <c r="H102" i="1" s="1"/>
  <c r="F109" i="3"/>
  <c r="I110" i="3" a="1"/>
  <c r="I110" i="3" s="1"/>
  <c r="I111" i="3" s="1" a="1"/>
  <c r="I111" i="3" s="1"/>
  <c r="F31" i="1"/>
  <c r="K38" i="3"/>
  <c r="D31" i="1" s="1"/>
  <c r="L39" i="3"/>
  <c r="J38" i="3"/>
  <c r="G38" i="3" s="1"/>
  <c r="H31" i="1" s="1"/>
  <c r="F37" i="3"/>
  <c r="J111" i="3" l="1"/>
  <c r="G111" i="3" s="1"/>
  <c r="H104" i="1" s="1"/>
  <c r="F111" i="3"/>
  <c r="I112" i="3" a="1"/>
  <c r="I112" i="3" s="1"/>
  <c r="J110" i="3"/>
  <c r="G110" i="3" s="1"/>
  <c r="H103" i="1" s="1"/>
  <c r="F110" i="3"/>
  <c r="F32" i="1"/>
  <c r="K39" i="3"/>
  <c r="D32" i="1" s="1"/>
  <c r="L40" i="3"/>
  <c r="J39" i="3"/>
  <c r="G39" i="3" s="1"/>
  <c r="H32" i="1" s="1"/>
  <c r="F38" i="3"/>
  <c r="J112" i="3" l="1"/>
  <c r="G112" i="3" s="1"/>
  <c r="H105" i="1" s="1"/>
  <c r="I113" i="3" a="1"/>
  <c r="I113" i="3" s="1"/>
  <c r="F112" i="3"/>
  <c r="K40" i="3"/>
  <c r="D33" i="1" s="1"/>
  <c r="F33" i="1"/>
  <c r="L41" i="3"/>
  <c r="F39" i="3"/>
  <c r="J40" i="3"/>
  <c r="G40" i="3" s="1"/>
  <c r="H33" i="1" s="1"/>
  <c r="J113" i="3" l="1"/>
  <c r="G113" i="3" s="1"/>
  <c r="H106" i="1" s="1"/>
  <c r="I114" i="3" a="1"/>
  <c r="I114" i="3" s="1"/>
  <c r="I115" i="3" s="1" a="1"/>
  <c r="I115" i="3" s="1"/>
  <c r="F113" i="3"/>
  <c r="F34" i="1"/>
  <c r="K41" i="3"/>
  <c r="D34" i="1" s="1"/>
  <c r="L42" i="3"/>
  <c r="J41" i="3"/>
  <c r="G41" i="3" s="1"/>
  <c r="H34" i="1" s="1"/>
  <c r="F40" i="3"/>
  <c r="J115" i="3" l="1"/>
  <c r="G115" i="3" s="1"/>
  <c r="H108" i="1" s="1"/>
  <c r="I116" i="3" a="1"/>
  <c r="I116" i="3" s="1"/>
  <c r="I117" i="3" s="1" a="1"/>
  <c r="I117" i="3" s="1"/>
  <c r="F115" i="3"/>
  <c r="J114" i="3"/>
  <c r="G114" i="3" s="1"/>
  <c r="H107" i="1" s="1"/>
  <c r="F114" i="3"/>
  <c r="K42" i="3"/>
  <c r="D35" i="1" s="1"/>
  <c r="F35" i="1"/>
  <c r="L43" i="3"/>
  <c r="F41" i="3"/>
  <c r="J42" i="3"/>
  <c r="G42" i="3" s="1"/>
  <c r="H35" i="1" s="1"/>
  <c r="J117" i="3" l="1"/>
  <c r="G117" i="3" s="1"/>
  <c r="I118" i="3" a="1"/>
  <c r="I118" i="3" s="1"/>
  <c r="F117" i="3"/>
  <c r="J116" i="3"/>
  <c r="G116" i="3" s="1"/>
  <c r="H109" i="1" s="1"/>
  <c r="F116" i="3"/>
  <c r="K43" i="3"/>
  <c r="D36" i="1" s="1"/>
  <c r="F36" i="1"/>
  <c r="L44" i="3"/>
  <c r="J43" i="3"/>
  <c r="G43" i="3" s="1"/>
  <c r="H36" i="1" s="1"/>
  <c r="F42" i="3"/>
  <c r="J118" i="3" l="1"/>
  <c r="G118" i="3" s="1"/>
  <c r="F118" i="3"/>
  <c r="I119" i="3" a="1"/>
  <c r="I119" i="3" s="1"/>
  <c r="K44" i="3"/>
  <c r="D37" i="1" s="1"/>
  <c r="F37" i="1"/>
  <c r="L45" i="3"/>
  <c r="F43" i="3"/>
  <c r="J44" i="3"/>
  <c r="G44" i="3" s="1"/>
  <c r="H37" i="1" s="1"/>
  <c r="J119" i="3" l="1"/>
  <c r="G119" i="3" s="1"/>
  <c r="F119" i="3"/>
  <c r="I120" i="3" a="1"/>
  <c r="I120" i="3" s="1"/>
  <c r="K45" i="3"/>
  <c r="D38" i="1" s="1"/>
  <c r="F38" i="1"/>
  <c r="L46" i="3"/>
  <c r="F44" i="3"/>
  <c r="J45" i="3"/>
  <c r="G45" i="3" s="1"/>
  <c r="H38" i="1" s="1"/>
  <c r="J120" i="3" l="1"/>
  <c r="G120" i="3" s="1"/>
  <c r="I121" i="3" a="1"/>
  <c r="I121" i="3" s="1"/>
  <c r="F120" i="3"/>
  <c r="K46" i="3"/>
  <c r="D39" i="1" s="1"/>
  <c r="F39" i="1"/>
  <c r="L47" i="3"/>
  <c r="J46" i="3"/>
  <c r="G46" i="3" s="1"/>
  <c r="H39" i="1" s="1"/>
  <c r="F45" i="3"/>
  <c r="J121" i="3" l="1"/>
  <c r="G121" i="3" s="1"/>
  <c r="F121" i="3"/>
  <c r="I122" i="3" a="1"/>
  <c r="I122" i="3" s="1"/>
  <c r="K47" i="3"/>
  <c r="D40" i="1" s="1"/>
  <c r="F40" i="1"/>
  <c r="L48" i="3"/>
  <c r="F46" i="3"/>
  <c r="J47" i="3"/>
  <c r="G47" i="3" s="1"/>
  <c r="H40" i="1" s="1"/>
  <c r="J122" i="3" l="1"/>
  <c r="G122" i="3" s="1"/>
  <c r="F122" i="3"/>
  <c r="F41" i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K56" i="3"/>
  <c r="D49" i="1" s="1"/>
  <c r="F49" i="1"/>
  <c r="F55" i="3"/>
  <c r="J56" i="3"/>
  <c r="G56" i="3" s="1"/>
  <c r="H49" i="1" s="1"/>
  <c r="L58" i="3" l="1"/>
  <c r="K58" i="3" s="1"/>
  <c r="D51" i="1" s="1"/>
  <c r="F50" i="1"/>
  <c r="K57" i="3"/>
  <c r="D50" i="1" s="1"/>
  <c r="J57" i="3"/>
  <c r="G57" i="3" s="1"/>
  <c r="H50" i="1" s="1"/>
  <c r="F56" i="3"/>
  <c r="M56" i="3" s="1"/>
  <c r="L59" i="3" l="1"/>
  <c r="K59" i="3" s="1"/>
  <c r="D52" i="1" s="1"/>
  <c r="F51" i="1"/>
  <c r="J58" i="3"/>
  <c r="G58" i="3" s="1"/>
  <c r="H51" i="1" s="1"/>
  <c r="F57" i="3"/>
  <c r="L60" i="3" l="1"/>
  <c r="K60" i="3" s="1"/>
  <c r="D53" i="1" s="1"/>
  <c r="F52" i="1"/>
  <c r="J59" i="3"/>
  <c r="G59" i="3" s="1"/>
  <c r="H52" i="1" s="1"/>
  <c r="F58" i="3"/>
  <c r="L61" i="3" l="1"/>
  <c r="K61" i="3" s="1"/>
  <c r="D54" i="1" s="1"/>
  <c r="F53" i="1"/>
  <c r="F59" i="3"/>
  <c r="J60" i="3"/>
  <c r="G60" i="3" s="1"/>
  <c r="H53" i="1" s="1"/>
  <c r="L62" i="3" l="1"/>
  <c r="K62" i="3" s="1"/>
  <c r="D55" i="1" s="1"/>
  <c r="F54" i="1"/>
  <c r="J61" i="3"/>
  <c r="G61" i="3" s="1"/>
  <c r="H54" i="1" s="1"/>
  <c r="F60" i="3"/>
  <c r="L63" i="3" l="1"/>
  <c r="K63" i="3" s="1"/>
  <c r="D56" i="1" s="1"/>
  <c r="F55" i="1"/>
  <c r="J62" i="3"/>
  <c r="G62" i="3" s="1"/>
  <c r="H55" i="1" s="1"/>
  <c r="F61" i="3"/>
  <c r="L64" i="3" l="1"/>
  <c r="K64" i="3" s="1"/>
  <c r="D57" i="1" s="1"/>
  <c r="F56" i="1"/>
  <c r="F62" i="3"/>
  <c r="J63" i="3"/>
  <c r="G63" i="3" s="1"/>
  <c r="H56" i="1" s="1"/>
  <c r="L65" i="3" l="1"/>
  <c r="K65" i="3" s="1"/>
  <c r="D58" i="1" s="1"/>
  <c r="F57" i="1"/>
  <c r="J64" i="3"/>
  <c r="G64" i="3" s="1"/>
  <c r="H57" i="1" s="1"/>
  <c r="F63" i="3"/>
  <c r="L66" i="3" l="1"/>
  <c r="K66" i="3" s="1"/>
  <c r="D59" i="1" s="1"/>
  <c r="F58" i="1"/>
  <c r="F64" i="3"/>
  <c r="J65" i="3"/>
  <c r="G65" i="3" s="1"/>
  <c r="H58" i="1" s="1"/>
  <c r="L67" i="3" l="1"/>
  <c r="K67" i="3" s="1"/>
  <c r="D60" i="1" s="1"/>
  <c r="F59" i="1"/>
  <c r="J66" i="3"/>
  <c r="G66" i="3" s="1"/>
  <c r="H59" i="1" s="1"/>
  <c r="F65" i="3"/>
  <c r="L68" i="3" l="1"/>
  <c r="F60" i="1"/>
  <c r="K68" i="3"/>
  <c r="D61" i="1" s="1"/>
  <c r="F66" i="3"/>
  <c r="J67" i="3"/>
  <c r="G67" i="3" s="1"/>
  <c r="H60" i="1" s="1"/>
  <c r="L69" i="3" l="1"/>
  <c r="K69" i="3" s="1"/>
  <c r="D62" i="1" s="1"/>
  <c r="F61" i="1"/>
  <c r="J68" i="3"/>
  <c r="G68" i="3" s="1"/>
  <c r="H61" i="1" s="1"/>
  <c r="F67" i="3"/>
  <c r="L70" i="3" l="1"/>
  <c r="F62" i="1"/>
  <c r="F68" i="3"/>
  <c r="J69" i="3"/>
  <c r="G69" i="3" s="1"/>
  <c r="H62" i="1" s="1"/>
  <c r="K70" i="3" l="1"/>
  <c r="D63" i="1" s="1"/>
  <c r="F63" i="1"/>
  <c r="L71" i="3"/>
  <c r="F69" i="3"/>
  <c r="K71" i="3" l="1"/>
  <c r="D64" i="1" s="1"/>
  <c r="L72" i="3"/>
  <c r="F6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K72" i="3" l="1"/>
  <c r="D65" i="1" s="1"/>
  <c r="L73" i="3"/>
  <c r="F65" i="1"/>
  <c r="L74" i="3" l="1"/>
  <c r="K73" i="3"/>
  <c r="D66" i="1" s="1"/>
  <c r="F66" i="1"/>
  <c r="K74" i="3" l="1"/>
  <c r="D67" i="1" s="1"/>
  <c r="F67" i="1"/>
  <c r="L75" i="3"/>
  <c r="K75" i="3" l="1"/>
  <c r="D68" i="1" s="1"/>
  <c r="L76" i="3"/>
  <c r="F68" i="1"/>
  <c r="K76" i="3" l="1"/>
  <c r="D69" i="1" s="1"/>
  <c r="F69" i="1"/>
  <c r="L77" i="3"/>
  <c r="F70" i="1" l="1"/>
  <c r="K77" i="3"/>
  <c r="D70" i="1" s="1"/>
  <c r="L78" i="3"/>
  <c r="K78" i="3" l="1"/>
  <c r="D71" i="1" s="1"/>
  <c r="L79" i="3"/>
  <c r="F71" i="1"/>
  <c r="K79" i="3" l="1"/>
  <c r="D72" i="1" s="1"/>
  <c r="F72" i="1"/>
  <c r="L80" i="3"/>
  <c r="K80" i="3" l="1"/>
  <c r="D73" i="1" s="1"/>
  <c r="F73" i="1"/>
  <c r="L81" i="3"/>
  <c r="K81" i="3" l="1"/>
  <c r="D74" i="1" s="1"/>
  <c r="F74" i="1"/>
  <c r="L82" i="3"/>
  <c r="K82" i="3" l="1"/>
  <c r="D75" i="1" s="1"/>
  <c r="F75" i="1"/>
  <c r="L83" i="3"/>
  <c r="K83" i="3" l="1"/>
  <c r="D76" i="1" s="1"/>
  <c r="L84" i="3"/>
  <c r="F76" i="1"/>
  <c r="K84" i="3" l="1"/>
  <c r="D77" i="1" s="1"/>
  <c r="L85" i="3"/>
  <c r="F77" i="1"/>
  <c r="K85" i="3" l="1"/>
  <c r="D78" i="1" s="1"/>
  <c r="L86" i="3"/>
  <c r="F78" i="1"/>
  <c r="K86" i="3" l="1"/>
  <c r="D79" i="1" s="1"/>
  <c r="L87" i="3"/>
  <c r="F79" i="1"/>
  <c r="L88" i="3" l="1"/>
  <c r="F80" i="1"/>
  <c r="K87" i="3"/>
  <c r="D80" i="1" s="1"/>
  <c r="K88" i="3" l="1"/>
  <c r="D81" i="1" s="1"/>
  <c r="L89" i="3"/>
  <c r="F81" i="1"/>
  <c r="L90" i="3" l="1"/>
  <c r="F82" i="1"/>
  <c r="K89" i="3"/>
  <c r="D82" i="1" s="1"/>
  <c r="K90" i="3" l="1"/>
  <c r="D83" i="1" s="1"/>
  <c r="L91" i="3"/>
  <c r="F83" i="1"/>
  <c r="L92" i="3" l="1"/>
  <c r="F84" i="1"/>
  <c r="K91" i="3"/>
  <c r="D84" i="1" s="1"/>
  <c r="K92" i="3" l="1"/>
  <c r="D85" i="1" s="1"/>
  <c r="L93" i="3"/>
  <c r="F85" i="1"/>
  <c r="L94" i="3" l="1"/>
  <c r="F86" i="1"/>
  <c r="K93" i="3"/>
  <c r="D86" i="1" s="1"/>
  <c r="K94" i="3" l="1"/>
  <c r="D87" i="1" s="1"/>
  <c r="F87" i="1"/>
  <c r="L95" i="3"/>
  <c r="L96" i="3" l="1"/>
  <c r="F88" i="1"/>
  <c r="K95" i="3"/>
  <c r="D88" i="1" s="1"/>
  <c r="K96" i="3" l="1"/>
  <c r="D89" i="1" s="1"/>
  <c r="F89" i="1"/>
  <c r="L97" i="3"/>
  <c r="K97" i="3" l="1"/>
  <c r="D90" i="1" s="1"/>
  <c r="L98" i="3"/>
  <c r="F90" i="1"/>
  <c r="K98" i="3" l="1"/>
  <c r="D91" i="1" s="1"/>
  <c r="F91" i="1"/>
  <c r="L99" i="3"/>
  <c r="L100" i="3" l="1"/>
  <c r="F92" i="1"/>
  <c r="K99" i="3"/>
  <c r="D92" i="1" s="1"/>
  <c r="K100" i="3" l="1"/>
  <c r="D93" i="1" s="1"/>
  <c r="F93" i="1"/>
  <c r="L101" i="3"/>
  <c r="L102" i="3" l="1"/>
  <c r="F94" i="1"/>
  <c r="K101" i="3"/>
  <c r="D94" i="1" s="1"/>
  <c r="L103" i="3" l="1"/>
  <c r="F95" i="1"/>
  <c r="K102" i="3"/>
  <c r="D95" i="1" s="1"/>
  <c r="L104" i="3" l="1"/>
  <c r="F96" i="1"/>
  <c r="K103" i="3"/>
  <c r="D96" i="1" s="1"/>
  <c r="K104" i="3" l="1"/>
  <c r="D97" i="1" s="1"/>
  <c r="L105" i="3"/>
  <c r="F97" i="1"/>
  <c r="L106" i="3" l="1"/>
  <c r="F98" i="1"/>
  <c r="K105" i="3"/>
  <c r="D98" i="1" s="1"/>
  <c r="K106" i="3" l="1"/>
  <c r="D99" i="1" s="1"/>
  <c r="F99" i="1"/>
  <c r="L107" i="3"/>
  <c r="L108" i="3" l="1"/>
  <c r="F100" i="1"/>
  <c r="K107" i="3"/>
  <c r="D100" i="1" s="1"/>
  <c r="K108" i="3" l="1"/>
  <c r="D101" i="1" s="1"/>
  <c r="L109" i="3"/>
  <c r="F101" i="1"/>
  <c r="L110" i="3" l="1"/>
  <c r="F102" i="1"/>
  <c r="K109" i="3"/>
  <c r="D102" i="1" s="1"/>
  <c r="K110" i="3" l="1"/>
  <c r="D103" i="1" s="1"/>
  <c r="L111" i="3"/>
  <c r="F103" i="1"/>
  <c r="K111" i="3" l="1"/>
  <c r="D104" i="1" s="1"/>
  <c r="L112" i="3"/>
  <c r="F104" i="1"/>
  <c r="K112" i="3" l="1"/>
  <c r="D105" i="1" s="1"/>
  <c r="L113" i="3"/>
  <c r="F105" i="1"/>
  <c r="L114" i="3" l="1"/>
  <c r="F106" i="1"/>
  <c r="K113" i="3"/>
  <c r="D106" i="1" s="1"/>
  <c r="K114" i="3" l="1"/>
  <c r="D107" i="1" s="1"/>
  <c r="F107" i="1"/>
  <c r="L115" i="3"/>
  <c r="L116" i="3" l="1"/>
  <c r="F108" i="1"/>
  <c r="K115" i="3"/>
  <c r="D108" i="1" s="1"/>
  <c r="K116" i="3" l="1"/>
  <c r="D109" i="1" s="1"/>
  <c r="L117" i="3"/>
  <c r="F109" i="1"/>
  <c r="K117" i="3" l="1"/>
  <c r="L118" i="3"/>
  <c r="K118" i="3" l="1"/>
  <c r="L119" i="3"/>
  <c r="K119" i="3" l="1"/>
  <c r="L120" i="3"/>
  <c r="L121" i="3" l="1"/>
  <c r="K120" i="3"/>
  <c r="K121" i="3" l="1"/>
  <c r="L122" i="3"/>
  <c r="K1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<sst xmlns="http://schemas.openxmlformats.org/spreadsheetml/2006/main" count="217" uniqueCount="101">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</sst>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15"/>
  <sheetViews>
    <sheetView tabSelected="1" zoomScale="85" zoomScaleNormal="85" workbookViewId="0">
      <pane ySplit="1" topLeftCell="A87" activePane="bottomLeft" state="frozen"/>
      <selection activeCell="K78" sqref="K78"/>
      <selection pane="bottomLeft" activeCell="H112" sqref="H11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15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15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15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  <row r="102" spans="1:13" x14ac:dyDescent="0.3">
      <c r="A102">
        <v>100</v>
      </c>
      <c r="B102" s="1" t="str">
        <f t="shared" ref="B102:C102" si="132">B101</f>
        <v>1-1</v>
      </c>
      <c r="C102">
        <f t="shared" si="132"/>
        <v>9043</v>
      </c>
      <c r="D102">
        <f>VLOOKUP(A102,Balance!E:K,7,FALSE)</f>
        <v>231000</v>
      </c>
      <c r="E102">
        <f t="shared" si="86"/>
        <v>9043</v>
      </c>
      <c r="F102">
        <f>VLOOKUP(A102,Balance!E:L,8,)</f>
        <v>462000</v>
      </c>
      <c r="G102">
        <f t="shared" si="65"/>
        <v>1</v>
      </c>
      <c r="H102" s="2">
        <f>VLOOKUP(A102,Balance!E:K,3,FALSE)</f>
        <v>1E+240</v>
      </c>
      <c r="I102">
        <f t="shared" ref="I102:K102" si="133">I101</f>
        <v>1000</v>
      </c>
      <c r="J102">
        <f t="shared" si="133"/>
        <v>8</v>
      </c>
      <c r="K102">
        <f t="shared" si="133"/>
        <v>0</v>
      </c>
      <c r="L102" t="s">
        <v>57</v>
      </c>
      <c r="M102">
        <f t="shared" si="67"/>
        <v>22000</v>
      </c>
    </row>
    <row r="103" spans="1:13" x14ac:dyDescent="0.3">
      <c r="A103">
        <v>101</v>
      </c>
      <c r="B103" s="1" t="str">
        <f t="shared" ref="B103:C103" si="134">B102</f>
        <v>1-1</v>
      </c>
      <c r="C103">
        <f t="shared" si="134"/>
        <v>9043</v>
      </c>
      <c r="D103">
        <f>VLOOKUP(A103,Balance!E:K,7,FALSE)</f>
        <v>235750</v>
      </c>
      <c r="E103">
        <f t="shared" si="86"/>
        <v>9043</v>
      </c>
      <c r="F103">
        <f>VLOOKUP(A103,Balance!E:L,8,)</f>
        <v>471500</v>
      </c>
      <c r="G103">
        <f t="shared" si="65"/>
        <v>1</v>
      </c>
      <c r="H103" s="2">
        <f>VLOOKUP(A103,Balance!E:K,3,FALSE)</f>
        <v>1.0000000000000001E+242</v>
      </c>
      <c r="I103">
        <f t="shared" ref="I103:K103" si="135">I102</f>
        <v>1000</v>
      </c>
      <c r="J103">
        <f t="shared" si="135"/>
        <v>8</v>
      </c>
      <c r="K103">
        <f t="shared" si="135"/>
        <v>0</v>
      </c>
      <c r="L103" t="s">
        <v>57</v>
      </c>
      <c r="M103">
        <f t="shared" si="67"/>
        <v>22200</v>
      </c>
    </row>
    <row r="104" spans="1:13" x14ac:dyDescent="0.3">
      <c r="A104">
        <v>102</v>
      </c>
      <c r="B104" s="1" t="str">
        <f t="shared" ref="B104:C104" si="136">B103</f>
        <v>1-1</v>
      </c>
      <c r="C104">
        <f t="shared" si="136"/>
        <v>9043</v>
      </c>
      <c r="D104">
        <f>VLOOKUP(A104,Balance!E:K,7,FALSE)</f>
        <v>240500</v>
      </c>
      <c r="E104">
        <f t="shared" si="86"/>
        <v>9043</v>
      </c>
      <c r="F104">
        <f>VLOOKUP(A104,Balance!E:L,8,)</f>
        <v>481000</v>
      </c>
      <c r="G104">
        <f t="shared" si="65"/>
        <v>1</v>
      </c>
      <c r="H104" s="2">
        <f>VLOOKUP(A104,Balance!E:K,3,FALSE)</f>
        <v>1.0000000000000001E+244</v>
      </c>
      <c r="I104">
        <f t="shared" ref="I104:K104" si="137">I103</f>
        <v>1000</v>
      </c>
      <c r="J104">
        <f t="shared" si="137"/>
        <v>8</v>
      </c>
      <c r="K104">
        <f t="shared" si="137"/>
        <v>0</v>
      </c>
      <c r="L104" t="s">
        <v>57</v>
      </c>
      <c r="M104">
        <f t="shared" si="67"/>
        <v>22400</v>
      </c>
    </row>
    <row r="105" spans="1:13" x14ac:dyDescent="0.3">
      <c r="A105">
        <v>103</v>
      </c>
      <c r="B105" s="1" t="str">
        <f t="shared" ref="B105:C105" si="138">B104</f>
        <v>1-1</v>
      </c>
      <c r="C105">
        <f t="shared" si="138"/>
        <v>9043</v>
      </c>
      <c r="D105">
        <f>VLOOKUP(A105,Balance!E:K,7,FALSE)</f>
        <v>245250</v>
      </c>
      <c r="E105">
        <f t="shared" si="86"/>
        <v>9043</v>
      </c>
      <c r="F105">
        <f>VLOOKUP(A105,Balance!E:L,8,)</f>
        <v>490500</v>
      </c>
      <c r="G105">
        <f t="shared" si="65"/>
        <v>1</v>
      </c>
      <c r="H105" s="2">
        <f>VLOOKUP(A105,Balance!E:K,3,FALSE)</f>
        <v>1.0000000000000001E+246</v>
      </c>
      <c r="I105">
        <f t="shared" ref="I105:K105" si="139">I104</f>
        <v>1000</v>
      </c>
      <c r="J105">
        <f t="shared" si="139"/>
        <v>8</v>
      </c>
      <c r="K105">
        <f t="shared" si="139"/>
        <v>0</v>
      </c>
      <c r="L105" t="s">
        <v>57</v>
      </c>
      <c r="M105">
        <f t="shared" si="67"/>
        <v>22600</v>
      </c>
    </row>
    <row r="106" spans="1:13" x14ac:dyDescent="0.3">
      <c r="A106">
        <v>104</v>
      </c>
      <c r="B106" s="1" t="str">
        <f t="shared" ref="B106:C106" si="140">B105</f>
        <v>1-1</v>
      </c>
      <c r="C106">
        <f t="shared" si="140"/>
        <v>9043</v>
      </c>
      <c r="D106">
        <f>VLOOKUP(A106,Balance!E:K,7,FALSE)</f>
        <v>250000</v>
      </c>
      <c r="E106">
        <f t="shared" si="86"/>
        <v>9043</v>
      </c>
      <c r="F106">
        <f>VLOOKUP(A106,Balance!E:L,8,)</f>
        <v>500000</v>
      </c>
      <c r="G106">
        <f t="shared" si="65"/>
        <v>1</v>
      </c>
      <c r="H106" s="2">
        <f>VLOOKUP(A106,Balance!E:K,3,FALSE)</f>
        <v>1E+248</v>
      </c>
      <c r="I106">
        <f t="shared" ref="I106:K106" si="141">I105</f>
        <v>1000</v>
      </c>
      <c r="J106">
        <f t="shared" si="141"/>
        <v>8</v>
      </c>
      <c r="K106">
        <f t="shared" si="141"/>
        <v>0</v>
      </c>
      <c r="L106" t="s">
        <v>57</v>
      </c>
      <c r="M106">
        <f t="shared" si="67"/>
        <v>22800</v>
      </c>
    </row>
    <row r="107" spans="1:13" x14ac:dyDescent="0.3">
      <c r="A107">
        <v>105</v>
      </c>
      <c r="B107" s="1" t="str">
        <f t="shared" ref="B107:C107" si="142">B106</f>
        <v>1-1</v>
      </c>
      <c r="C107">
        <f t="shared" si="142"/>
        <v>9043</v>
      </c>
      <c r="D107">
        <f>VLOOKUP(A107,Balance!E:K,7,FALSE)</f>
        <v>255500</v>
      </c>
      <c r="E107">
        <f t="shared" si="86"/>
        <v>9043</v>
      </c>
      <c r="F107">
        <f>VLOOKUP(A107,Balance!E:L,8,)</f>
        <v>511000</v>
      </c>
      <c r="G107">
        <f t="shared" si="65"/>
        <v>1</v>
      </c>
      <c r="H107" s="2">
        <f>VLOOKUP(A107,Balance!E:K,3,FALSE)</f>
        <v>1.0000000000000001E+250</v>
      </c>
      <c r="I107">
        <f t="shared" ref="I107:K107" si="143">I106</f>
        <v>1000</v>
      </c>
      <c r="J107">
        <f t="shared" si="143"/>
        <v>8</v>
      </c>
      <c r="K107">
        <f t="shared" si="143"/>
        <v>0</v>
      </c>
      <c r="L107" t="s">
        <v>57</v>
      </c>
      <c r="M107">
        <f t="shared" si="67"/>
        <v>23000</v>
      </c>
    </row>
    <row r="108" spans="1:13" x14ac:dyDescent="0.3">
      <c r="A108">
        <v>106</v>
      </c>
      <c r="B108" s="1" t="str">
        <f t="shared" ref="B108:C108" si="144">B107</f>
        <v>1-1</v>
      </c>
      <c r="C108">
        <f t="shared" si="144"/>
        <v>9043</v>
      </c>
      <c r="D108">
        <f>VLOOKUP(A108,Balance!E:K,7,FALSE)</f>
        <v>261000</v>
      </c>
      <c r="E108">
        <f t="shared" si="86"/>
        <v>9043</v>
      </c>
      <c r="F108">
        <f>VLOOKUP(A108,Balance!E:L,8,)</f>
        <v>522000</v>
      </c>
      <c r="G108">
        <f t="shared" si="65"/>
        <v>1</v>
      </c>
      <c r="H108" s="2">
        <f>VLOOKUP(A108,Balance!E:K,3,FALSE)</f>
        <v>1.0000000000000001E+252</v>
      </c>
      <c r="I108">
        <f t="shared" ref="I108:K108" si="145">I107</f>
        <v>1000</v>
      </c>
      <c r="J108">
        <f t="shared" si="145"/>
        <v>8</v>
      </c>
      <c r="K108">
        <f t="shared" si="145"/>
        <v>0</v>
      </c>
      <c r="L108" t="s">
        <v>57</v>
      </c>
      <c r="M108">
        <f t="shared" si="67"/>
        <v>23200</v>
      </c>
    </row>
    <row r="109" spans="1:13" x14ac:dyDescent="0.3">
      <c r="A109">
        <v>107</v>
      </c>
      <c r="B109" s="1" t="str">
        <f t="shared" ref="B109:C109" si="146">B108</f>
        <v>1-1</v>
      </c>
      <c r="C109">
        <f t="shared" si="146"/>
        <v>9043</v>
      </c>
      <c r="D109">
        <f>VLOOKUP(A109,Balance!E:K,7,FALSE)</f>
        <v>266500</v>
      </c>
      <c r="E109">
        <f t="shared" si="86"/>
        <v>9043</v>
      </c>
      <c r="F109">
        <f>VLOOKUP(A109,Balance!E:L,8,)</f>
        <v>533000</v>
      </c>
      <c r="G109">
        <f t="shared" si="65"/>
        <v>1</v>
      </c>
      <c r="H109" s="2">
        <f>VLOOKUP(A109,Balance!E:K,3,FALSE)</f>
        <v>1.0000000000000001E+254</v>
      </c>
      <c r="I109">
        <f t="shared" ref="I109:K109" si="147">I108</f>
        <v>1000</v>
      </c>
      <c r="J109">
        <f t="shared" si="147"/>
        <v>8</v>
      </c>
      <c r="K109">
        <f t="shared" si="147"/>
        <v>0</v>
      </c>
      <c r="L109" t="s">
        <v>57</v>
      </c>
      <c r="M109">
        <f t="shared" si="67"/>
        <v>23400</v>
      </c>
    </row>
    <row r="110" spans="1:13" x14ac:dyDescent="0.3">
      <c r="A110">
        <v>108</v>
      </c>
      <c r="B110" s="1" t="str">
        <f t="shared" ref="B110:C110" si="148">B109</f>
        <v>1-1</v>
      </c>
      <c r="C110">
        <f t="shared" si="148"/>
        <v>9043</v>
      </c>
      <c r="D110">
        <f>VLOOKUP(A110,Balance!E:K,7,FALSE)</f>
        <v>272000</v>
      </c>
      <c r="E110">
        <f t="shared" si="86"/>
        <v>9043</v>
      </c>
      <c r="F110">
        <f>VLOOKUP(A110,Balance!E:L,8,)</f>
        <v>544000</v>
      </c>
      <c r="G110">
        <f t="shared" si="65"/>
        <v>1</v>
      </c>
      <c r="H110" s="2">
        <f>VLOOKUP(A110,Balance!E:K,3,FALSE)</f>
        <v>1E+256</v>
      </c>
      <c r="I110">
        <f t="shared" ref="I110:K110" si="149">I109</f>
        <v>1000</v>
      </c>
      <c r="J110">
        <f t="shared" si="149"/>
        <v>8</v>
      </c>
      <c r="K110">
        <f t="shared" si="149"/>
        <v>0</v>
      </c>
      <c r="L110" t="s">
        <v>57</v>
      </c>
      <c r="M110">
        <f t="shared" si="67"/>
        <v>23600</v>
      </c>
    </row>
    <row r="111" spans="1:13" x14ac:dyDescent="0.3">
      <c r="A111">
        <v>109</v>
      </c>
      <c r="B111" s="1" t="str">
        <f t="shared" ref="B111:C111" si="150">B110</f>
        <v>1-1</v>
      </c>
      <c r="C111">
        <f t="shared" si="150"/>
        <v>9043</v>
      </c>
      <c r="D111">
        <f>VLOOKUP(A111,Balance!E:K,7,FALSE)</f>
        <v>277500</v>
      </c>
      <c r="E111">
        <f t="shared" si="86"/>
        <v>9043</v>
      </c>
      <c r="F111">
        <f>VLOOKUP(A111,Balance!E:L,8,)</f>
        <v>555000</v>
      </c>
      <c r="G111">
        <f t="shared" si="65"/>
        <v>1</v>
      </c>
      <c r="H111" s="2">
        <f>VLOOKUP(A111,Balance!E:K,3,FALSE)</f>
        <v>1.0000000000000001E+258</v>
      </c>
      <c r="I111">
        <f t="shared" ref="I111:K111" si="151">I110</f>
        <v>1000</v>
      </c>
      <c r="J111">
        <f t="shared" si="151"/>
        <v>8</v>
      </c>
      <c r="K111">
        <f t="shared" si="151"/>
        <v>0</v>
      </c>
      <c r="L111" t="s">
        <v>57</v>
      </c>
      <c r="M111">
        <f t="shared" si="67"/>
        <v>23800</v>
      </c>
    </row>
    <row r="112" spans="1:13" x14ac:dyDescent="0.3">
      <c r="A112">
        <v>110</v>
      </c>
      <c r="B112" s="1" t="str">
        <f t="shared" ref="B112:C112" si="152">B111</f>
        <v>1-1</v>
      </c>
      <c r="C112">
        <f t="shared" si="152"/>
        <v>9043</v>
      </c>
      <c r="D112">
        <f>VLOOKUP(A112,Balance!E:K,7,FALSE)</f>
        <v>283000</v>
      </c>
      <c r="E112">
        <f t="shared" si="86"/>
        <v>9043</v>
      </c>
      <c r="F112">
        <f>VLOOKUP(A112,Balance!E:L,8,)</f>
        <v>566000</v>
      </c>
      <c r="G112">
        <f t="shared" si="65"/>
        <v>1</v>
      </c>
      <c r="H112" s="2">
        <f>VLOOKUP(A112,Balance!E:K,3,FALSE)</f>
        <v>1.0000000000000001E+260</v>
      </c>
      <c r="I112">
        <f t="shared" ref="I112:K112" si="153">I111</f>
        <v>1000</v>
      </c>
      <c r="J112">
        <f t="shared" si="153"/>
        <v>8</v>
      </c>
      <c r="K112">
        <f t="shared" si="153"/>
        <v>0</v>
      </c>
      <c r="L112" t="s">
        <v>57</v>
      </c>
      <c r="M112">
        <f t="shared" si="67"/>
        <v>24000</v>
      </c>
    </row>
    <row r="113" spans="1:13" x14ac:dyDescent="0.3">
      <c r="A113">
        <v>111</v>
      </c>
      <c r="B113" s="1" t="str">
        <f t="shared" ref="B113:C113" si="154">B112</f>
        <v>1-1</v>
      </c>
      <c r="C113">
        <f t="shared" si="154"/>
        <v>9043</v>
      </c>
      <c r="D113">
        <f>VLOOKUP(A113,Balance!E:K,7,FALSE)</f>
        <v>288500</v>
      </c>
      <c r="E113">
        <f t="shared" si="86"/>
        <v>9043</v>
      </c>
      <c r="F113">
        <f>VLOOKUP(A113,Balance!E:L,8,)</f>
        <v>577000</v>
      </c>
      <c r="G113">
        <f t="shared" si="65"/>
        <v>1</v>
      </c>
      <c r="H113" s="2">
        <f>VLOOKUP(A113,Balance!E:K,3,FALSE)</f>
        <v>1E+262</v>
      </c>
      <c r="I113">
        <f t="shared" ref="I113:K113" si="155">I112</f>
        <v>1000</v>
      </c>
      <c r="J113">
        <f t="shared" si="155"/>
        <v>8</v>
      </c>
      <c r="K113">
        <f t="shared" si="155"/>
        <v>0</v>
      </c>
      <c r="L113" t="s">
        <v>57</v>
      </c>
      <c r="M113">
        <f t="shared" si="67"/>
        <v>24200</v>
      </c>
    </row>
    <row r="114" spans="1:13" x14ac:dyDescent="0.3">
      <c r="A114">
        <v>112</v>
      </c>
      <c r="B114" s="1" t="str">
        <f t="shared" ref="B114:C114" si="156">B113</f>
        <v>1-1</v>
      </c>
      <c r="C114">
        <f t="shared" si="156"/>
        <v>9043</v>
      </c>
      <c r="D114">
        <f>VLOOKUP(A114,Balance!E:K,7,FALSE)</f>
        <v>294000</v>
      </c>
      <c r="E114">
        <f t="shared" si="86"/>
        <v>9043</v>
      </c>
      <c r="F114">
        <f>VLOOKUP(A114,Balance!E:L,8,)</f>
        <v>588000</v>
      </c>
      <c r="G114">
        <f t="shared" si="65"/>
        <v>1</v>
      </c>
      <c r="H114" s="2">
        <f>VLOOKUP(A114,Balance!E:K,3,FALSE)</f>
        <v>1E+264</v>
      </c>
      <c r="I114">
        <f t="shared" ref="I114:K114" si="157">I113</f>
        <v>1000</v>
      </c>
      <c r="J114">
        <f t="shared" si="157"/>
        <v>8</v>
      </c>
      <c r="K114">
        <f t="shared" si="157"/>
        <v>0</v>
      </c>
      <c r="L114" t="s">
        <v>57</v>
      </c>
      <c r="M114">
        <f t="shared" si="67"/>
        <v>24400</v>
      </c>
    </row>
    <row r="115" spans="1:13" x14ac:dyDescent="0.3">
      <c r="A115">
        <v>113</v>
      </c>
      <c r="B115" s="1" t="str">
        <f t="shared" ref="B115:C115" si="158">B114</f>
        <v>1-1</v>
      </c>
      <c r="C115">
        <f t="shared" si="158"/>
        <v>9043</v>
      </c>
      <c r="D115">
        <f>VLOOKUP(A115,Balance!E:K,7,FALSE)</f>
        <v>299500</v>
      </c>
      <c r="E115">
        <f t="shared" si="86"/>
        <v>9043</v>
      </c>
      <c r="F115">
        <f>VLOOKUP(A115,Balance!E:L,8,)</f>
        <v>599000</v>
      </c>
      <c r="G115">
        <f t="shared" si="65"/>
        <v>1</v>
      </c>
      <c r="H115" s="2">
        <f>VLOOKUP(A115,Balance!E:K,3,FALSE)</f>
        <v>1E+266</v>
      </c>
      <c r="I115">
        <f t="shared" ref="I115:K115" si="159">I114</f>
        <v>1000</v>
      </c>
      <c r="J115">
        <f t="shared" si="159"/>
        <v>8</v>
      </c>
      <c r="K115">
        <f t="shared" si="159"/>
        <v>0</v>
      </c>
      <c r="L115" t="s">
        <v>57</v>
      </c>
      <c r="M115">
        <f t="shared" si="67"/>
        <v>24600</v>
      </c>
    </row>
  </sheetData>
  <phoneticPr fontId="1" type="noConversion"/>
  <conditionalFormatting sqref="G2:N12 A2:E115 G13:M11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22"/>
  <sheetViews>
    <sheetView topLeftCell="D106" zoomScaleNormal="100" workbookViewId="0">
      <selection activeCell="H122" sqref="H12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0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>VLOOKUP(I10,O:R,4,FALSE)</f>
        <v>1E+40</v>
      </c>
      <c r="K10" s="22">
        <f t="shared" ref="K10:K69" si="1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0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2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>VLOOKUP(I11,O:R,4,FALSE)</f>
        <v>1E+44</v>
      </c>
      <c r="K11" s="22">
        <f t="shared" si="1"/>
        <v>1000</v>
      </c>
      <c r="L11" s="22">
        <f t="shared" ref="L11:L55" si="3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0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2"/>
        <v>1.0000000000000001E+46</v>
      </c>
      <c r="H12" s="17">
        <f t="shared" ref="H12:H122" si="4">H10</f>
        <v>100</v>
      </c>
      <c r="I12" s="16" t="str" cm="1">
        <f t="array" ref="I12">IF(AND(H11&gt;=100,H12&lt;2),INDEX(O:O,MATCH(I11,O:O,0)+1,0),I11)</f>
        <v>재</v>
      </c>
      <c r="J12" s="16" t="str">
        <f>VLOOKUP(I12,O:R,4,FALSE)</f>
        <v>1E+44</v>
      </c>
      <c r="K12" s="22">
        <f t="shared" si="1"/>
        <v>1250</v>
      </c>
      <c r="L12" s="22">
        <f t="shared" si="3"/>
        <v>2500</v>
      </c>
      <c r="M12" s="16">
        <v>3</v>
      </c>
      <c r="N12" s="22"/>
      <c r="O12" s="16" t="s">
        <v>24</v>
      </c>
      <c r="P12" s="16">
        <v>20</v>
      </c>
      <c r="Q12" s="17">
        <f t="shared" si="0"/>
        <v>1E+20</v>
      </c>
      <c r="R12" s="17" t="str">
        <f t="shared" ref="R12:R38" si="5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2"/>
        <v>1E+48</v>
      </c>
      <c r="H13" s="17">
        <f t="shared" si="4"/>
        <v>1</v>
      </c>
      <c r="I13" s="16" t="str" cm="1">
        <f t="array" ref="I13">IF(AND(H12&gt;=100,H13&lt;2),INDEX(O:O,MATCH(I12,O:O,0)+1,0),I12)</f>
        <v>극</v>
      </c>
      <c r="J13" s="16" t="str">
        <f>VLOOKUP(I13,O:R,4,FALSE)</f>
        <v>1E+48</v>
      </c>
      <c r="K13" s="22">
        <f t="shared" si="1"/>
        <v>1500</v>
      </c>
      <c r="L13" s="22">
        <f t="shared" si="3"/>
        <v>3000</v>
      </c>
      <c r="M13" s="16">
        <v>4</v>
      </c>
      <c r="N13" s="22"/>
      <c r="O13" s="16" t="s">
        <v>25</v>
      </c>
      <c r="P13" s="16">
        <v>24</v>
      </c>
      <c r="Q13" s="17">
        <f t="shared" si="0"/>
        <v>9.9999999999999998E+23</v>
      </c>
      <c r="R13" s="17" t="str">
        <f t="shared" si="5"/>
        <v>1E+24</v>
      </c>
    </row>
    <row r="14" spans="1:18" x14ac:dyDescent="0.3">
      <c r="C14" s="15"/>
      <c r="E14" s="16">
        <v>5</v>
      </c>
      <c r="F14" s="17" t="str">
        <f t="shared" ref="F14:F29" si="6">H14&amp;I14</f>
        <v>100극</v>
      </c>
      <c r="G14" s="17">
        <f t="shared" si="2"/>
        <v>1.0000000000000001E+50</v>
      </c>
      <c r="H14" s="17">
        <f t="shared" si="4"/>
        <v>100</v>
      </c>
      <c r="I14" s="16" t="str" cm="1">
        <f t="array" ref="I14">IF(AND(H13&gt;=100,H14&lt;2),INDEX(O:O,MATCH(I13,O:O,0)+1,0),I13)</f>
        <v>극</v>
      </c>
      <c r="J14" s="16" t="str">
        <f>VLOOKUP(I14,O:R,4,FALSE)</f>
        <v>1E+48</v>
      </c>
      <c r="K14" s="22">
        <f t="shared" si="1"/>
        <v>1750</v>
      </c>
      <c r="L14" s="22">
        <f t="shared" si="3"/>
        <v>3500</v>
      </c>
      <c r="M14" s="16">
        <v>5</v>
      </c>
      <c r="N14" s="22"/>
      <c r="O14" s="16" t="s">
        <v>26</v>
      </c>
      <c r="P14" s="16">
        <v>28</v>
      </c>
      <c r="Q14" s="17">
        <f t="shared" si="0"/>
        <v>9.9999999999999996E+27</v>
      </c>
      <c r="R14" s="17" t="str">
        <f t="shared" si="5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4"/>
        <v>1</v>
      </c>
      <c r="I15" s="16" t="str" cm="1">
        <f t="array" ref="I15">IF(AND(H14&gt;=100,H15&lt;2),INDEX(O:O,MATCH(I14,O:O,0)+1,0),I14)</f>
        <v>항</v>
      </c>
      <c r="J15" s="16" t="str">
        <f>VLOOKUP(I15,O:R,4,FALSE)</f>
        <v>1E+52</v>
      </c>
      <c r="K15" s="22">
        <f t="shared" si="1"/>
        <v>2000</v>
      </c>
      <c r="L15" s="22">
        <f t="shared" si="3"/>
        <v>4000</v>
      </c>
      <c r="M15" s="16">
        <v>6</v>
      </c>
      <c r="N15" s="22"/>
      <c r="O15" s="16" t="s">
        <v>27</v>
      </c>
      <c r="P15" s="16">
        <v>32</v>
      </c>
      <c r="Q15" s="17">
        <f t="shared" si="0"/>
        <v>1.0000000000000001E+32</v>
      </c>
      <c r="R15" s="17" t="str">
        <f t="shared" si="5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4"/>
        <v>100</v>
      </c>
      <c r="I16" s="16" t="str" cm="1">
        <f t="array" ref="I16">IF(AND(H15&gt;=100,H16&lt;2),INDEX(O:O,MATCH(I15,O:O,0)+1,0),I15)</f>
        <v>항</v>
      </c>
      <c r="J16" s="16" t="str">
        <f>VLOOKUP(I16,O:R,4,FALSE)</f>
        <v>1E+52</v>
      </c>
      <c r="K16" s="22">
        <f t="shared" si="1"/>
        <v>2250</v>
      </c>
      <c r="L16" s="22">
        <f t="shared" si="3"/>
        <v>4500</v>
      </c>
      <c r="M16" s="16">
        <v>7</v>
      </c>
      <c r="N16" s="22"/>
      <c r="O16" s="16" t="s">
        <v>28</v>
      </c>
      <c r="P16" s="16">
        <v>36</v>
      </c>
      <c r="Q16" s="17">
        <f t="shared" si="0"/>
        <v>1E+36</v>
      </c>
      <c r="R16" s="17" t="str">
        <f t="shared" si="5"/>
        <v>1E+36</v>
      </c>
    </row>
    <row r="17" spans="3:18" x14ac:dyDescent="0.3">
      <c r="C17" s="15"/>
      <c r="E17" s="16">
        <v>8</v>
      </c>
      <c r="F17" s="17" t="str">
        <f t="shared" si="6"/>
        <v>1아</v>
      </c>
      <c r="G17" s="17">
        <f t="shared" si="2"/>
        <v>1.0000000000000001E+56</v>
      </c>
      <c r="H17" s="17">
        <f t="shared" si="4"/>
        <v>1</v>
      </c>
      <c r="I17" s="16" t="str" cm="1">
        <f t="array" ref="I17">IF(AND(H16&gt;=100,H17&lt;2),INDEX(O:O,MATCH(I16,O:O,0)+1,0),I16)</f>
        <v>아</v>
      </c>
      <c r="J17" s="16" t="str">
        <f>VLOOKUP(I17,O:R,4,FALSE)</f>
        <v>1E+56</v>
      </c>
      <c r="K17" s="22">
        <f t="shared" si="1"/>
        <v>2500</v>
      </c>
      <c r="L17" s="22">
        <f t="shared" si="3"/>
        <v>5000</v>
      </c>
      <c r="M17" s="16">
        <v>8</v>
      </c>
      <c r="N17" s="22"/>
      <c r="O17" s="16" t="s">
        <v>29</v>
      </c>
      <c r="P17" s="16">
        <v>40</v>
      </c>
      <c r="Q17" s="17">
        <f t="shared" si="0"/>
        <v>1E+40</v>
      </c>
      <c r="R17" s="17" t="str">
        <f t="shared" si="5"/>
        <v>1E+40</v>
      </c>
    </row>
    <row r="18" spans="3:18" x14ac:dyDescent="0.3">
      <c r="C18" s="15"/>
      <c r="E18" s="16">
        <v>9</v>
      </c>
      <c r="F18" s="17" t="str">
        <f t="shared" si="6"/>
        <v>100아</v>
      </c>
      <c r="G18" s="17">
        <f t="shared" si="2"/>
        <v>1.0000000000000001E+58</v>
      </c>
      <c r="H18" s="17">
        <f t="shared" si="4"/>
        <v>100</v>
      </c>
      <c r="I18" s="16" t="str" cm="1">
        <f t="array" ref="I18">IF(AND(H17&gt;=100,H18&lt;2),INDEX(O:O,MATCH(I17,O:O,0)+1,0),I17)</f>
        <v>아</v>
      </c>
      <c r="J18" s="16" t="str">
        <f>VLOOKUP(I18,O:R,4,FALSE)</f>
        <v>1E+56</v>
      </c>
      <c r="K18" s="22">
        <f t="shared" si="1"/>
        <v>2750</v>
      </c>
      <c r="L18" s="22">
        <f t="shared" si="3"/>
        <v>5500</v>
      </c>
      <c r="M18" s="16">
        <v>9</v>
      </c>
      <c r="N18" s="22"/>
      <c r="O18" s="16" t="s">
        <v>30</v>
      </c>
      <c r="P18" s="16">
        <v>44</v>
      </c>
      <c r="Q18" s="17">
        <f t="shared" si="0"/>
        <v>1.0000000000000001E+44</v>
      </c>
      <c r="R18" s="17" t="str">
        <f t="shared" si="5"/>
        <v>1E+44</v>
      </c>
    </row>
    <row r="19" spans="3:18" x14ac:dyDescent="0.3">
      <c r="C19" s="15"/>
      <c r="E19" s="16">
        <v>10</v>
      </c>
      <c r="F19" s="17" t="str">
        <f t="shared" si="6"/>
        <v>1나</v>
      </c>
      <c r="G19" s="17">
        <f t="shared" si="2"/>
        <v>9.9999999999999995E+59</v>
      </c>
      <c r="H19" s="17">
        <f t="shared" si="4"/>
        <v>1</v>
      </c>
      <c r="I19" s="16" t="str" cm="1">
        <f t="array" ref="I19">IF(AND(H18&gt;=100,H19&lt;2),INDEX(O:O,MATCH(I18,O:O,0)+1,0),I18)</f>
        <v>나</v>
      </c>
      <c r="J19" s="16" t="str">
        <f>VLOOKUP(I19,O:R,4,FALSE)</f>
        <v>1E+60</v>
      </c>
      <c r="K19" s="22">
        <f t="shared" si="1"/>
        <v>3000</v>
      </c>
      <c r="L19" s="22">
        <f t="shared" si="3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0"/>
        <v>1E+48</v>
      </c>
      <c r="R19" s="17" t="str">
        <f t="shared" si="5"/>
        <v>1E+48</v>
      </c>
    </row>
    <row r="20" spans="3:18" x14ac:dyDescent="0.3">
      <c r="C20" s="15"/>
      <c r="E20" s="16">
        <v>11</v>
      </c>
      <c r="F20" s="17" t="str">
        <f t="shared" si="6"/>
        <v>100나</v>
      </c>
      <c r="G20" s="17">
        <f t="shared" si="2"/>
        <v>9.9999999999999992E+61</v>
      </c>
      <c r="H20" s="17">
        <f t="shared" si="4"/>
        <v>100</v>
      </c>
      <c r="I20" s="16" t="str" cm="1">
        <f t="array" ref="I20">IF(AND(H19&gt;=100,H20&lt;2),INDEX(O:O,MATCH(I19,O:O,0)+1,0),I19)</f>
        <v>나</v>
      </c>
      <c r="J20" s="16" t="str">
        <f>VLOOKUP(I20,O:R,4,FALSE)</f>
        <v>1E+60</v>
      </c>
      <c r="K20" s="22">
        <f t="shared" si="1"/>
        <v>3250</v>
      </c>
      <c r="L20" s="22">
        <f t="shared" si="3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0"/>
        <v>9.9999999999999999E+51</v>
      </c>
      <c r="R20" s="17" t="str">
        <f t="shared" si="5"/>
        <v>1E+52</v>
      </c>
    </row>
    <row r="21" spans="3:18" x14ac:dyDescent="0.3">
      <c r="C21" s="15"/>
      <c r="E21" s="16">
        <v>12</v>
      </c>
      <c r="F21" s="17" t="str">
        <f t="shared" si="6"/>
        <v>1불</v>
      </c>
      <c r="G21" s="17">
        <f t="shared" si="2"/>
        <v>1E+64</v>
      </c>
      <c r="H21" s="17">
        <f t="shared" si="4"/>
        <v>1</v>
      </c>
      <c r="I21" s="16" t="str" cm="1">
        <f t="array" ref="I21">IF(AND(H20&gt;=100,H21&lt;2),INDEX(O:O,MATCH(I20,O:O,0)+1,0),I20)</f>
        <v>불</v>
      </c>
      <c r="J21" s="16" t="str">
        <f>VLOOKUP(I21,O:R,4,FALSE)</f>
        <v>1E+64</v>
      </c>
      <c r="K21" s="22">
        <f t="shared" si="1"/>
        <v>3500</v>
      </c>
      <c r="L21" s="22">
        <f t="shared" si="3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0"/>
        <v>1.0000000000000001E+56</v>
      </c>
      <c r="R21" s="17" t="str">
        <f t="shared" si="5"/>
        <v>1E+56</v>
      </c>
    </row>
    <row r="22" spans="3:18" x14ac:dyDescent="0.3">
      <c r="C22" s="15"/>
      <c r="E22" s="16">
        <v>13</v>
      </c>
      <c r="F22" s="17" t="str">
        <f t="shared" si="6"/>
        <v>100불</v>
      </c>
      <c r="G22" s="17">
        <f t="shared" si="2"/>
        <v>9.9999999999999995E+65</v>
      </c>
      <c r="H22" s="17">
        <f t="shared" si="4"/>
        <v>100</v>
      </c>
      <c r="I22" s="16" t="str" cm="1">
        <f t="array" ref="I22">IF(AND(H21&gt;=100,H22&lt;2),INDEX(O:O,MATCH(I21,O:O,0)+1,0),I21)</f>
        <v>불</v>
      </c>
      <c r="J22" s="16" t="str">
        <f>VLOOKUP(I22,O:R,4,FALSE)</f>
        <v>1E+64</v>
      </c>
      <c r="K22" s="22">
        <f t="shared" si="1"/>
        <v>3750</v>
      </c>
      <c r="L22" s="22">
        <f t="shared" si="3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0"/>
        <v>9.9999999999999995E+59</v>
      </c>
      <c r="R22" s="17" t="str">
        <f t="shared" si="5"/>
        <v>1E+60</v>
      </c>
    </row>
    <row r="23" spans="3:18" x14ac:dyDescent="0.3">
      <c r="E23" s="16">
        <v>14</v>
      </c>
      <c r="F23" s="17" t="str">
        <f t="shared" si="6"/>
        <v>1무</v>
      </c>
      <c r="G23" s="17">
        <f t="shared" si="2"/>
        <v>9.9999999999999995E+67</v>
      </c>
      <c r="H23" s="17">
        <f t="shared" si="4"/>
        <v>1</v>
      </c>
      <c r="I23" s="16" t="str" cm="1">
        <f t="array" ref="I23">IF(AND(H22&gt;=100,H23&lt;2),INDEX(O:O,MATCH(I22,O:O,0)+1,0),I22)</f>
        <v>무</v>
      </c>
      <c r="J23" s="16" t="str">
        <f>VLOOKUP(I23,O:R,4,FALSE)</f>
        <v>1E+68</v>
      </c>
      <c r="K23" s="22">
        <f t="shared" si="1"/>
        <v>4000</v>
      </c>
      <c r="L23" s="22">
        <f t="shared" si="3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0"/>
        <v>1E+64</v>
      </c>
      <c r="R23" s="17" t="str">
        <f t="shared" si="5"/>
        <v>1E+64</v>
      </c>
    </row>
    <row r="24" spans="3:18" x14ac:dyDescent="0.3">
      <c r="E24" s="16">
        <v>15</v>
      </c>
      <c r="F24" s="17" t="str">
        <f t="shared" si="6"/>
        <v>100무</v>
      </c>
      <c r="G24" s="17">
        <f t="shared" si="2"/>
        <v>9.9999999999999992E+69</v>
      </c>
      <c r="H24" s="17">
        <f t="shared" si="4"/>
        <v>100</v>
      </c>
      <c r="I24" s="16" t="str" cm="1">
        <f t="array" ref="I24">IF(AND(H23&gt;=100,H24&lt;2),INDEX(O:O,MATCH(I23,O:O,0)+1,0),I23)</f>
        <v>무</v>
      </c>
      <c r="J24" s="16" t="str">
        <f>VLOOKUP(I24,O:R,4,FALSE)</f>
        <v>1E+68</v>
      </c>
      <c r="K24" s="22">
        <f t="shared" si="1"/>
        <v>4750</v>
      </c>
      <c r="L24" s="22">
        <f t="shared" si="3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0"/>
        <v>9.9999999999999995E+67</v>
      </c>
      <c r="R24" s="17" t="str">
        <f t="shared" si="5"/>
        <v>1E+68</v>
      </c>
    </row>
    <row r="25" spans="3:18" x14ac:dyDescent="0.3">
      <c r="E25" s="16">
        <v>16</v>
      </c>
      <c r="F25" s="17" t="str">
        <f t="shared" si="6"/>
        <v>1대</v>
      </c>
      <c r="G25" s="17">
        <f t="shared" si="2"/>
        <v>9.9999999999999994E+71</v>
      </c>
      <c r="H25" s="17">
        <f t="shared" si="4"/>
        <v>1</v>
      </c>
      <c r="I25" s="16" t="str" cm="1">
        <f t="array" ref="I25">IF(AND(H24&gt;=100,H25&lt;2),INDEX(O:O,MATCH(I24,O:O,0)+1,0),I24)</f>
        <v>대</v>
      </c>
      <c r="J25" s="16" t="str">
        <f>VLOOKUP(I25,O:R,4,FALSE)</f>
        <v>1E+72</v>
      </c>
      <c r="K25" s="22">
        <f t="shared" si="1"/>
        <v>5500</v>
      </c>
      <c r="L25" s="22">
        <f t="shared" si="3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0"/>
        <v>9.9999999999999994E+71</v>
      </c>
      <c r="R25" s="17" t="str">
        <f t="shared" si="5"/>
        <v>1E+72</v>
      </c>
    </row>
    <row r="26" spans="3:18" x14ac:dyDescent="0.3">
      <c r="E26" s="16">
        <v>17</v>
      </c>
      <c r="F26" s="17" t="str">
        <f t="shared" si="6"/>
        <v>100대</v>
      </c>
      <c r="G26" s="17">
        <f t="shared" si="2"/>
        <v>9.9999999999999995E+73</v>
      </c>
      <c r="H26" s="17">
        <f t="shared" si="4"/>
        <v>100</v>
      </c>
      <c r="I26" s="16" t="str" cm="1">
        <f t="array" ref="I26">IF(AND(H25&gt;=100,H26&lt;2),INDEX(O:O,MATCH(I25,O:O,0)+1,0),I25)</f>
        <v>대</v>
      </c>
      <c r="J26" s="16" t="str">
        <f>VLOOKUP(I26,O:R,4,FALSE)</f>
        <v>1E+72</v>
      </c>
      <c r="K26" s="22">
        <f t="shared" si="1"/>
        <v>6250</v>
      </c>
      <c r="L26" s="22">
        <f t="shared" si="3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0"/>
        <v>1E+76</v>
      </c>
      <c r="R26" s="17" t="str">
        <f t="shared" si="5"/>
        <v>1E+76</v>
      </c>
    </row>
    <row r="27" spans="3:18" x14ac:dyDescent="0.3">
      <c r="E27" s="16">
        <v>18</v>
      </c>
      <c r="F27" s="17" t="str">
        <f t="shared" si="6"/>
        <v>1겁</v>
      </c>
      <c r="G27" s="17">
        <f t="shared" si="2"/>
        <v>1E+76</v>
      </c>
      <c r="H27" s="17">
        <f t="shared" si="4"/>
        <v>1</v>
      </c>
      <c r="I27" s="16" t="str" cm="1">
        <f t="array" ref="I27">IF(AND(H26&gt;=100,H27&lt;2),INDEX(O:O,MATCH(I26,O:O,0)+1,0),I26)</f>
        <v>겁</v>
      </c>
      <c r="J27" s="16" t="str">
        <f>VLOOKUP(I27,O:R,4,FALSE)</f>
        <v>1E+76</v>
      </c>
      <c r="K27" s="22">
        <f t="shared" si="1"/>
        <v>7000</v>
      </c>
      <c r="L27" s="22">
        <f t="shared" si="3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0"/>
        <v>1E+80</v>
      </c>
      <c r="R27" s="17" t="str">
        <f t="shared" si="5"/>
        <v>1E+80</v>
      </c>
    </row>
    <row r="28" spans="3:18" x14ac:dyDescent="0.3">
      <c r="E28" s="16">
        <v>19</v>
      </c>
      <c r="F28" s="17" t="str">
        <f t="shared" si="6"/>
        <v>100겁</v>
      </c>
      <c r="G28" s="17">
        <f t="shared" si="2"/>
        <v>1E+78</v>
      </c>
      <c r="H28" s="17">
        <f t="shared" si="4"/>
        <v>100</v>
      </c>
      <c r="I28" s="16" t="str" cm="1">
        <f t="array" ref="I28">IF(AND(H27&gt;=100,H28&lt;2),INDEX(O:O,MATCH(I27,O:O,0)+1,0),I27)</f>
        <v>겁</v>
      </c>
      <c r="J28" s="16" t="str">
        <f>VLOOKUP(I28,O:R,4,FALSE)</f>
        <v>1E+76</v>
      </c>
      <c r="K28" s="22">
        <f t="shared" si="1"/>
        <v>7750</v>
      </c>
      <c r="L28" s="22">
        <f t="shared" si="3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0"/>
        <v>1.0000000000000001E+84</v>
      </c>
      <c r="R28" s="17" t="str">
        <f t="shared" si="5"/>
        <v>1E+84</v>
      </c>
    </row>
    <row r="29" spans="3:18" x14ac:dyDescent="0.3">
      <c r="E29" s="16">
        <v>20</v>
      </c>
      <c r="F29" s="17" t="str">
        <f t="shared" si="6"/>
        <v>1업</v>
      </c>
      <c r="G29" s="17">
        <f t="shared" si="2"/>
        <v>1E+80</v>
      </c>
      <c r="H29" s="17">
        <f t="shared" si="4"/>
        <v>1</v>
      </c>
      <c r="I29" s="16" t="str" cm="1">
        <f t="array" ref="I29">IF(AND(H28&gt;=100,H29&lt;2),INDEX(O:O,MATCH(I28,O:O,0)+1,0),I28)</f>
        <v>업</v>
      </c>
      <c r="J29" s="16" t="str">
        <f>VLOOKUP(I29,O:R,4,FALSE)</f>
        <v>1E+80</v>
      </c>
      <c r="K29" s="22">
        <f t="shared" si="1"/>
        <v>8500</v>
      </c>
      <c r="L29" s="22">
        <f t="shared" si="3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0"/>
        <v>9.9999999999999996E+87</v>
      </c>
      <c r="R29" s="17" t="str">
        <f t="shared" si="5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2"/>
        <v>9.9999999999999996E+81</v>
      </c>
      <c r="H30" s="17">
        <f t="shared" si="4"/>
        <v>100</v>
      </c>
      <c r="I30" s="16" t="str" cm="1">
        <f t="array" ref="I30">IF(AND(H29&gt;=100,H30&lt;2),INDEX(O:O,MATCH(I29,O:O,0)+1,0),I29)</f>
        <v>업</v>
      </c>
      <c r="J30" s="16" t="str">
        <f>VLOOKUP(I30,O:R,4,FALSE)</f>
        <v>1E+80</v>
      </c>
      <c r="K30" s="22">
        <f t="shared" si="1"/>
        <v>9250</v>
      </c>
      <c r="L30" s="22">
        <f t="shared" si="3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0"/>
        <v>1E+92</v>
      </c>
      <c r="R30" s="17" t="str">
        <f t="shared" si="5"/>
        <v>1E+92</v>
      </c>
    </row>
    <row r="31" spans="3:18" x14ac:dyDescent="0.3">
      <c r="E31" s="16">
        <v>22</v>
      </c>
      <c r="F31" s="17" t="str">
        <f t="shared" ref="F31:F67" si="7">H31&amp;I31</f>
        <v>1긍</v>
      </c>
      <c r="G31" s="17">
        <f t="shared" si="2"/>
        <v>1.0000000000000001E+84</v>
      </c>
      <c r="H31" s="17">
        <f t="shared" si="4"/>
        <v>1</v>
      </c>
      <c r="I31" s="16" t="str" cm="1">
        <f t="array" ref="I31">IF(AND(H30&gt;=100,H31&lt;2),INDEX(O:O,MATCH(I30,O:O,0)+1,0),I30)</f>
        <v>긍</v>
      </c>
      <c r="J31" s="16" t="str">
        <f>VLOOKUP(I31,O:R,4,FALSE)</f>
        <v>1E+84</v>
      </c>
      <c r="K31" s="22">
        <f t="shared" si="1"/>
        <v>10000</v>
      </c>
      <c r="L31" s="22">
        <f t="shared" si="3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0"/>
        <v>1E+96</v>
      </c>
      <c r="R31" s="17" t="str">
        <f t="shared" si="5"/>
        <v>1E+96</v>
      </c>
    </row>
    <row r="32" spans="3:18" x14ac:dyDescent="0.3">
      <c r="E32" s="16">
        <v>23</v>
      </c>
      <c r="F32" s="17" t="str">
        <f t="shared" si="7"/>
        <v>100긍</v>
      </c>
      <c r="G32" s="17">
        <f t="shared" si="2"/>
        <v>1E+86</v>
      </c>
      <c r="H32" s="17">
        <f t="shared" si="4"/>
        <v>100</v>
      </c>
      <c r="I32" s="16" t="str" cm="1">
        <f t="array" ref="I32">IF(AND(H31&gt;=100,H32&lt;2),INDEX(O:O,MATCH(I31,O:O,0)+1,0),I31)</f>
        <v>긍</v>
      </c>
      <c r="J32" s="16" t="str">
        <f>VLOOKUP(I32,O:R,4,FALSE)</f>
        <v>1E+84</v>
      </c>
      <c r="K32" s="22">
        <f t="shared" si="1"/>
        <v>10750</v>
      </c>
      <c r="L32" s="22">
        <f t="shared" si="3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0"/>
        <v>1E+100</v>
      </c>
      <c r="R32" s="17" t="str">
        <f t="shared" si="5"/>
        <v>1E+100</v>
      </c>
    </row>
    <row r="33" spans="5:27" x14ac:dyDescent="0.3">
      <c r="E33" s="16">
        <v>24</v>
      </c>
      <c r="F33" s="17" t="str">
        <f t="shared" si="7"/>
        <v>1갈</v>
      </c>
      <c r="G33" s="17">
        <f t="shared" si="2"/>
        <v>9.9999999999999996E+87</v>
      </c>
      <c r="H33" s="17">
        <f t="shared" si="4"/>
        <v>1</v>
      </c>
      <c r="I33" s="16" t="str" cm="1">
        <f t="array" ref="I33">IF(AND(H32&gt;=100,H33&lt;2),INDEX(O:O,MATCH(I32,O:O,0)+1,0),I32)</f>
        <v>갈</v>
      </c>
      <c r="J33" s="16" t="str">
        <f>VLOOKUP(I33,O:R,4,FALSE)</f>
        <v>1E+88</v>
      </c>
      <c r="K33" s="22">
        <f t="shared" si="1"/>
        <v>11500</v>
      </c>
      <c r="L33" s="22">
        <f t="shared" si="3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0"/>
        <v>1E+104</v>
      </c>
      <c r="R33" s="17" t="str">
        <f t="shared" si="5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7"/>
        <v>100갈</v>
      </c>
      <c r="G34" s="17">
        <f t="shared" si="2"/>
        <v>9.9999999999999997E+89</v>
      </c>
      <c r="H34" s="17">
        <f t="shared" si="4"/>
        <v>100</v>
      </c>
      <c r="I34" s="16" t="str" cm="1">
        <f t="array" ref="I34">IF(AND(H33&gt;=100,H34&lt;2),INDEX(O:O,MATCH(I33,O:O,0)+1,0),I33)</f>
        <v>갈</v>
      </c>
      <c r="J34" s="16" t="str">
        <f>VLOOKUP(I34,O:R,4,FALSE)</f>
        <v>1E+88</v>
      </c>
      <c r="K34" s="22">
        <f t="shared" si="1"/>
        <v>12250</v>
      </c>
      <c r="L34" s="22">
        <f t="shared" si="3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0"/>
        <v>1E+108</v>
      </c>
      <c r="R34" s="17" t="str">
        <f t="shared" si="5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7"/>
        <v>1라</v>
      </c>
      <c r="G35" s="17">
        <f t="shared" si="2"/>
        <v>1E+92</v>
      </c>
      <c r="H35" s="17">
        <f t="shared" si="4"/>
        <v>1</v>
      </c>
      <c r="I35" s="16" t="str" cm="1">
        <f t="array" ref="I35">IF(AND(H34&gt;=100,H35&lt;2),INDEX(O:O,MATCH(I34,O:O,0)+1,0),I34)</f>
        <v>라</v>
      </c>
      <c r="J35" s="16" t="str">
        <f>VLOOKUP(I35,O:R,4,FALSE)</f>
        <v>1E+92</v>
      </c>
      <c r="K35" s="22">
        <f t="shared" si="1"/>
        <v>13000</v>
      </c>
      <c r="L35" s="22">
        <f t="shared" si="3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0"/>
        <v>9.9999999999999993E+111</v>
      </c>
      <c r="R35" s="17" t="str">
        <f t="shared" si="5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7"/>
        <v>100라</v>
      </c>
      <c r="G36" s="17">
        <f t="shared" si="2"/>
        <v>1E+94</v>
      </c>
      <c r="H36" s="17">
        <f t="shared" si="4"/>
        <v>100</v>
      </c>
      <c r="I36" s="16" t="str" cm="1">
        <f t="array" ref="I36">IF(AND(H35&gt;=100,H36&lt;2),INDEX(O:O,MATCH(I35,O:O,0)+1,0),I35)</f>
        <v>라</v>
      </c>
      <c r="J36" s="16" t="str">
        <f>VLOOKUP(I36,O:R,4,FALSE)</f>
        <v>1E+92</v>
      </c>
      <c r="K36" s="22">
        <f t="shared" si="1"/>
        <v>13750</v>
      </c>
      <c r="L36" s="22">
        <f t="shared" si="3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0"/>
        <v>1E+116</v>
      </c>
      <c r="R36" s="17" t="str">
        <f t="shared" si="5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7"/>
        <v>1가</v>
      </c>
      <c r="G37" s="17">
        <f t="shared" si="2"/>
        <v>1E+96</v>
      </c>
      <c r="H37" s="17">
        <f t="shared" si="4"/>
        <v>1</v>
      </c>
      <c r="I37" s="16" t="str" cm="1">
        <f t="array" ref="I37">IF(AND(H36&gt;=100,H37&lt;2),INDEX(O:O,MATCH(I36,O:O,0)+1,0),I36)</f>
        <v>가</v>
      </c>
      <c r="J37" s="16" t="str">
        <f>VLOOKUP(I37,O:R,4,FALSE)</f>
        <v>1E+96</v>
      </c>
      <c r="K37" s="22">
        <f t="shared" si="1"/>
        <v>14500</v>
      </c>
      <c r="L37" s="22">
        <f t="shared" si="3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0"/>
        <v>9.9999999999999998E+119</v>
      </c>
      <c r="R37" s="17" t="str">
        <f t="shared" si="5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7"/>
        <v>100가</v>
      </c>
      <c r="G38" s="17">
        <f t="shared" si="2"/>
        <v>1E+98</v>
      </c>
      <c r="H38" s="17">
        <f t="shared" si="4"/>
        <v>100</v>
      </c>
      <c r="I38" s="16" t="str" cm="1">
        <f t="array" ref="I38">IF(AND(H37&gt;=100,H38&lt;2),INDEX(O:O,MATCH(I37,O:O,0)+1,0),I37)</f>
        <v>가</v>
      </c>
      <c r="J38" s="16" t="str">
        <f>VLOOKUP(I38,O:R,4,FALSE)</f>
        <v>1E+96</v>
      </c>
      <c r="K38" s="22">
        <f t="shared" si="1"/>
        <v>15250</v>
      </c>
      <c r="L38" s="22">
        <f t="shared" si="3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0"/>
        <v>9.9999999999999995E+123</v>
      </c>
      <c r="R38" s="17" t="str">
        <f t="shared" si="5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7"/>
        <v>1언</v>
      </c>
      <c r="G39" s="17">
        <f t="shared" si="2"/>
        <v>1E+100</v>
      </c>
      <c r="H39" s="17">
        <f t="shared" si="4"/>
        <v>1</v>
      </c>
      <c r="I39" s="16" t="str" cm="1">
        <f t="array" ref="I39">IF(AND(H38&gt;=100,H39&lt;2),INDEX(O:O,MATCH(I38,O:O,0)+1,0),I38)</f>
        <v>언</v>
      </c>
      <c r="J39" s="16" t="str">
        <f>VLOOKUP(I39,O:R,4,FALSE)</f>
        <v>1E+100</v>
      </c>
      <c r="K39" s="22">
        <f t="shared" si="1"/>
        <v>16500</v>
      </c>
      <c r="L39" s="22">
        <f t="shared" si="3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8">POWER(10,P39)</f>
        <v>1.0000000000000001E+128</v>
      </c>
      <c r="R39" s="17" t="str">
        <f t="shared" ref="R39" si="9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7"/>
        <v>100언</v>
      </c>
      <c r="G40" s="17">
        <f t="shared" si="2"/>
        <v>9.9999999999999998E+101</v>
      </c>
      <c r="H40" s="17">
        <f t="shared" si="4"/>
        <v>100</v>
      </c>
      <c r="I40" s="16" t="str" cm="1">
        <f t="array" ref="I40">IF(AND(H39&gt;=100,H40&lt;2),INDEX(O:O,MATCH(I39,O:O,0)+1,0),I39)</f>
        <v>언</v>
      </c>
      <c r="J40" s="16" t="str">
        <f>VLOOKUP(I40,O:R,4,FALSE)</f>
        <v>1E+100</v>
      </c>
      <c r="K40" s="22">
        <f t="shared" si="1"/>
        <v>17750</v>
      </c>
      <c r="L40" s="22">
        <f t="shared" si="3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0">POWER(10,P40)</f>
        <v>9.9999999999999999E+131</v>
      </c>
      <c r="R40" s="17" t="str">
        <f t="shared" ref="R40:R41" si="11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7"/>
        <v>1승</v>
      </c>
      <c r="G41" s="17">
        <f t="shared" si="2"/>
        <v>1E+104</v>
      </c>
      <c r="H41" s="17">
        <f t="shared" si="4"/>
        <v>1</v>
      </c>
      <c r="I41" s="16" t="str" cm="1">
        <f t="array" ref="I41">IF(AND(H40&gt;=100,H41&lt;2),INDEX(O:O,MATCH(I40,O:O,0)+1,0),I40)</f>
        <v>승</v>
      </c>
      <c r="J41" s="16" t="str">
        <f>VLOOKUP(I41,O:R,4,FALSE)</f>
        <v>1E+104</v>
      </c>
      <c r="K41" s="22">
        <f t="shared" si="1"/>
        <v>19000</v>
      </c>
      <c r="L41" s="22">
        <f t="shared" si="3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0"/>
        <v>1.0000000000000001E+136</v>
      </c>
      <c r="R41" s="17" t="str">
        <f t="shared" si="11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7"/>
        <v>100승</v>
      </c>
      <c r="G42" s="17">
        <f t="shared" si="2"/>
        <v>1.0000000000000001E+106</v>
      </c>
      <c r="H42" s="17">
        <f t="shared" si="4"/>
        <v>100</v>
      </c>
      <c r="I42" s="16" t="str" cm="1">
        <f t="array" ref="I42">IF(AND(H41&gt;=100,H42&lt;2),INDEX(O:O,MATCH(I41,O:O,0)+1,0),I41)</f>
        <v>승</v>
      </c>
      <c r="J42" s="16" t="str">
        <f>VLOOKUP(I42,O:R,4,FALSE)</f>
        <v>1E+104</v>
      </c>
      <c r="K42" s="22">
        <f t="shared" si="1"/>
        <v>20250</v>
      </c>
      <c r="L42" s="22">
        <f t="shared" si="3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2">POWER(10,P42)</f>
        <v>1.0000000000000001E+140</v>
      </c>
      <c r="R42" s="17" t="str">
        <f t="shared" ref="R42:R43" si="13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7"/>
        <v>1마</v>
      </c>
      <c r="G43" s="17">
        <f t="shared" si="2"/>
        <v>1E+108</v>
      </c>
      <c r="H43" s="17">
        <f t="shared" si="4"/>
        <v>1</v>
      </c>
      <c r="I43" s="16" t="str" cm="1">
        <f t="array" ref="I43">IF(AND(H42&gt;=100,H43&lt;2),INDEX(O:O,MATCH(I42,O:O,0)+1,0),I42)</f>
        <v>마</v>
      </c>
      <c r="J43" s="16" t="str">
        <f>VLOOKUP(I43,O:R,4,FALSE)</f>
        <v>1E+108</v>
      </c>
      <c r="K43" s="22">
        <f t="shared" si="1"/>
        <v>21500</v>
      </c>
      <c r="L43" s="22">
        <f t="shared" si="3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2"/>
        <v>1E+144</v>
      </c>
      <c r="R43" s="17" t="str">
        <f t="shared" si="13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7"/>
        <v>100마</v>
      </c>
      <c r="G44" s="17">
        <f t="shared" si="2"/>
        <v>1E+110</v>
      </c>
      <c r="H44" s="17">
        <f t="shared" si="4"/>
        <v>100</v>
      </c>
      <c r="I44" s="16" t="str" cm="1">
        <f t="array" ref="I44">IF(AND(H43&gt;=100,H44&lt;2),INDEX(O:O,MATCH(I43,O:O,0)+1,0),I43)</f>
        <v>마</v>
      </c>
      <c r="J44" s="16" t="str">
        <f>VLOOKUP(I44,O:R,4,FALSE)</f>
        <v>1E+108</v>
      </c>
      <c r="K44" s="22">
        <f t="shared" si="1"/>
        <v>22750</v>
      </c>
      <c r="L44" s="22">
        <f t="shared" si="3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4">POWER(10,P44)</f>
        <v>1E+148</v>
      </c>
      <c r="R44" s="17" t="str">
        <f t="shared" ref="R44:R45" si="15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7"/>
        <v>1살</v>
      </c>
      <c r="G45" s="17">
        <f t="shared" si="2"/>
        <v>9.9999999999999993E+111</v>
      </c>
      <c r="H45" s="17">
        <f t="shared" si="4"/>
        <v>1</v>
      </c>
      <c r="I45" s="16" t="str" cm="1">
        <f t="array" ref="I45">IF(AND(H44&gt;=100,H45&lt;2),INDEX(O:O,MATCH(I44,O:O,0)+1,0),I44)</f>
        <v>살</v>
      </c>
      <c r="J45" s="16" t="str">
        <f>VLOOKUP(I45,O:R,4,FALSE)</f>
        <v>1E+112</v>
      </c>
      <c r="K45" s="22">
        <f t="shared" si="1"/>
        <v>24000</v>
      </c>
      <c r="L45" s="22">
        <f t="shared" si="3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4"/>
        <v>1E+152</v>
      </c>
      <c r="R45" s="17" t="str">
        <f t="shared" si="15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7"/>
        <v>100살</v>
      </c>
      <c r="G46" s="17">
        <f t="shared" si="2"/>
        <v>9.9999999999999988E+113</v>
      </c>
      <c r="H46" s="17">
        <f t="shared" si="4"/>
        <v>100</v>
      </c>
      <c r="I46" s="16" t="str" cm="1">
        <f t="array" ref="I46">IF(AND(H45&gt;=100,H46&lt;2),INDEX(O:O,MATCH(I45,O:O,0)+1,0),I45)</f>
        <v>살</v>
      </c>
      <c r="J46" s="16" t="str">
        <f>VLOOKUP(I46,O:R,4,FALSE)</f>
        <v>1E+112</v>
      </c>
      <c r="K46" s="22">
        <f t="shared" si="1"/>
        <v>25250</v>
      </c>
      <c r="L46" s="22">
        <f t="shared" si="3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6">POWER(10,P46)</f>
        <v>9.9999999999999998E+155</v>
      </c>
      <c r="R46" s="17" t="str">
        <f t="shared" ref="R46:R47" si="17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7"/>
        <v>1섬</v>
      </c>
      <c r="G47" s="17">
        <f t="shared" si="2"/>
        <v>1E+116</v>
      </c>
      <c r="H47" s="17">
        <f t="shared" si="4"/>
        <v>1</v>
      </c>
      <c r="I47" s="16" t="str" cm="1">
        <f t="array" ref="I47">IF(AND(H46&gt;=100,H47&lt;2),INDEX(O:O,MATCH(I46,O:O,0)+1,0),I46)</f>
        <v>섬</v>
      </c>
      <c r="J47" s="16" t="str">
        <f>VLOOKUP(I47,O:R,4,FALSE)</f>
        <v>1E+116</v>
      </c>
      <c r="K47" s="22">
        <f t="shared" si="1"/>
        <v>26500</v>
      </c>
      <c r="L47" s="22">
        <f t="shared" si="3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6"/>
        <v>1E+160</v>
      </c>
      <c r="R47" s="17" t="str">
        <f t="shared" si="17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7"/>
        <v>100섬</v>
      </c>
      <c r="G48" s="17">
        <f t="shared" si="2"/>
        <v>9.9999999999999997E+117</v>
      </c>
      <c r="H48" s="17">
        <f t="shared" si="4"/>
        <v>100</v>
      </c>
      <c r="I48" s="16" t="str" cm="1">
        <f t="array" ref="I48">IF(AND(H47&gt;=100,H48&lt;2),INDEX(O:O,MATCH(I47,O:O,0)+1,0),I47)</f>
        <v>섬</v>
      </c>
      <c r="J48" s="16" t="str">
        <f>VLOOKUP(I48,O:R,4,FALSE)</f>
        <v>1E+116</v>
      </c>
      <c r="K48" s="22">
        <f t="shared" si="1"/>
        <v>27750</v>
      </c>
      <c r="L48" s="22">
        <f t="shared" si="3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18">POWER(10,P48)</f>
        <v>1E+164</v>
      </c>
      <c r="R48" s="17" t="str">
        <f t="shared" ref="R48:R49" si="19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7"/>
        <v>1찰</v>
      </c>
      <c r="G49" s="17">
        <f t="shared" si="2"/>
        <v>9.9999999999999998E+119</v>
      </c>
      <c r="H49" s="17">
        <f t="shared" si="4"/>
        <v>1</v>
      </c>
      <c r="I49" s="16" t="str" cm="1">
        <f t="array" ref="I49">IF(AND(H48&gt;=100,H49&lt;2),INDEX(O:O,MATCH(I48,O:O,0)+1,0),I48)</f>
        <v>찰</v>
      </c>
      <c r="J49" s="16" t="str">
        <f>VLOOKUP(I49,O:R,4,FALSE)</f>
        <v>1E+120</v>
      </c>
      <c r="K49" s="22">
        <f t="shared" si="1"/>
        <v>29000</v>
      </c>
      <c r="L49" s="22">
        <f t="shared" si="3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18"/>
        <v>9.9999999999999993E+167</v>
      </c>
      <c r="R49" s="17" t="str">
        <f t="shared" si="19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7"/>
        <v>100찰</v>
      </c>
      <c r="G50" s="17">
        <f t="shared" si="2"/>
        <v>1E+122</v>
      </c>
      <c r="H50" s="17">
        <f t="shared" si="4"/>
        <v>100</v>
      </c>
      <c r="I50" s="16" t="str" cm="1">
        <f t="array" ref="I50">IF(AND(H49&gt;=100,H50&lt;2),INDEX(O:O,MATCH(I49,O:O,0)+1,0),I49)</f>
        <v>찰</v>
      </c>
      <c r="J50" s="16" t="str">
        <f>VLOOKUP(I50,O:R,4,FALSE)</f>
        <v>1E+120</v>
      </c>
      <c r="K50" s="22">
        <f t="shared" si="1"/>
        <v>30250</v>
      </c>
      <c r="L50" s="22">
        <f t="shared" si="3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0">POWER(10,P50)</f>
        <v>1.0000000000000001E+172</v>
      </c>
      <c r="R50" s="17" t="str">
        <f t="shared" ref="R50:R51" si="21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7"/>
        <v>1교</v>
      </c>
      <c r="G51" s="17">
        <f t="shared" si="2"/>
        <v>9.9999999999999995E+123</v>
      </c>
      <c r="H51" s="17">
        <f t="shared" si="4"/>
        <v>1</v>
      </c>
      <c r="I51" s="16" t="str" cm="1">
        <f t="array" ref="I51">IF(AND(H50&gt;=100,H51&lt;2),INDEX(O:O,MATCH(I50,O:O,0)+1,0),I50)</f>
        <v>교</v>
      </c>
      <c r="J51" s="16" t="str">
        <f>VLOOKUP(I51,O:R,4,FALSE)</f>
        <v>1E+124</v>
      </c>
      <c r="K51" s="22">
        <f t="shared" si="1"/>
        <v>31500</v>
      </c>
      <c r="L51" s="22">
        <f t="shared" si="3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0"/>
        <v>1E+176</v>
      </c>
      <c r="R51" s="17" t="str">
        <f t="shared" si="21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7"/>
        <v>100교</v>
      </c>
      <c r="G52" s="17">
        <f t="shared" si="2"/>
        <v>9.9999999999999992E+125</v>
      </c>
      <c r="H52" s="17">
        <f t="shared" si="4"/>
        <v>100</v>
      </c>
      <c r="I52" s="16" t="str" cm="1">
        <f t="array" ref="I52">IF(AND(H51&gt;=100,H52&lt;2),INDEX(O:O,MATCH(I51,O:O,0)+1,0),I51)</f>
        <v>교</v>
      </c>
      <c r="J52" s="16" t="str">
        <f>VLOOKUP(I52,O:R,4,FALSE)</f>
        <v>1E+124</v>
      </c>
      <c r="K52" s="22">
        <f t="shared" si="1"/>
        <v>32750</v>
      </c>
      <c r="L52" s="22">
        <f t="shared" si="3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2">POWER(10,P52)</f>
        <v>1E+180</v>
      </c>
      <c r="R52" s="17" t="str">
        <f t="shared" ref="R52:R53" si="23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7"/>
        <v>1위</v>
      </c>
      <c r="G53" s="17">
        <f t="shared" si="2"/>
        <v>1.0000000000000001E+128</v>
      </c>
      <c r="H53" s="17">
        <f t="shared" si="4"/>
        <v>1</v>
      </c>
      <c r="I53" s="16" t="str" cm="1">
        <f t="array" ref="I53">IF(AND(H52&gt;=100,H53&lt;2),INDEX(O:O,MATCH(I52,O:O,0)+1,0),I52)</f>
        <v>위</v>
      </c>
      <c r="J53" s="16" t="str">
        <f>VLOOKUP(I53,O:R,4,FALSE)</f>
        <v>1E+128</v>
      </c>
      <c r="K53" s="22">
        <f t="shared" si="1"/>
        <v>34000</v>
      </c>
      <c r="L53" s="22">
        <f t="shared" si="3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2"/>
        <v>1E+184</v>
      </c>
      <c r="R53" s="17" t="str">
        <f t="shared" si="23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7"/>
        <v>100위</v>
      </c>
      <c r="G54" s="17">
        <f t="shared" si="2"/>
        <v>1.0000000000000001E+130</v>
      </c>
      <c r="H54" s="17">
        <f t="shared" si="4"/>
        <v>100</v>
      </c>
      <c r="I54" s="16" t="str" cm="1">
        <f t="array" ref="I54">IF(AND(H53&gt;=100,H54&lt;2),INDEX(O:O,MATCH(I53,O:O,0)+1,0),I53)</f>
        <v>위</v>
      </c>
      <c r="J54" s="16" t="str">
        <f>VLOOKUP(I54,O:R,4,FALSE)</f>
        <v>1E+128</v>
      </c>
      <c r="K54" s="22">
        <f t="shared" si="1"/>
        <v>35750</v>
      </c>
      <c r="L54" s="22">
        <f t="shared" si="3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4">POWER(10,P54)</f>
        <v>1E+188</v>
      </c>
      <c r="R54" s="17" t="str">
        <f t="shared" ref="R54" si="25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7"/>
        <v>1설</v>
      </c>
      <c r="G55" s="17">
        <f t="shared" si="2"/>
        <v>9.9999999999999999E+131</v>
      </c>
      <c r="H55" s="17">
        <f t="shared" si="4"/>
        <v>1</v>
      </c>
      <c r="I55" s="16" t="str" cm="1">
        <f t="array" ref="I55">IF(AND(H54&gt;=100,H55&lt;2),INDEX(O:O,MATCH(I54,O:O,0)+1,0),I54)</f>
        <v>설</v>
      </c>
      <c r="J55" s="16" t="str">
        <f>VLOOKUP(I55,O:R,4,FALSE)</f>
        <v>1E+132</v>
      </c>
      <c r="K55" s="22">
        <f t="shared" si="1"/>
        <v>37500</v>
      </c>
      <c r="L55" s="22">
        <f t="shared" si="3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6">POWER(10,P55)</f>
        <v>1E+192</v>
      </c>
      <c r="R55" s="17" t="str">
        <f t="shared" ref="R55" si="27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7"/>
        <v>100설</v>
      </c>
      <c r="G56" s="17">
        <f t="shared" si="2"/>
        <v>9.9999999999999992E+133</v>
      </c>
      <c r="H56" s="17">
        <f t="shared" si="4"/>
        <v>100</v>
      </c>
      <c r="I56" s="16" t="str" cm="1">
        <f t="array" ref="I56">IF(AND(H55&gt;=100,H56&lt;2),INDEX(O:O,MATCH(I55,O:O,0)+1,0),I55)</f>
        <v>설</v>
      </c>
      <c r="J56" s="16" t="str">
        <f>VLOOKUP(I56,O:R,4,FALSE)</f>
        <v>1E+132</v>
      </c>
      <c r="K56" s="22">
        <f t="shared" si="1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28">POWER(10,P56)</f>
        <v>9.9999999999999995E+195</v>
      </c>
      <c r="R56" s="17" t="str">
        <f t="shared" ref="R56:R57" si="29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7"/>
        <v>1적</v>
      </c>
      <c r="G57" s="17">
        <f t="shared" si="2"/>
        <v>1.0000000000000001E+136</v>
      </c>
      <c r="H57" s="17">
        <f t="shared" si="4"/>
        <v>1</v>
      </c>
      <c r="I57" s="16" t="str" cm="1">
        <f t="array" ref="I57">IF(AND(H56&gt;=100,H57&lt;2),INDEX(O:O,MATCH(I56,O:O,0)+1,0),I56)</f>
        <v>적</v>
      </c>
      <c r="J57" s="16" t="str">
        <f>VLOOKUP(I57,O:R,4,FALSE)</f>
        <v>1E+136</v>
      </c>
      <c r="K57" s="22">
        <f t="shared" si="1"/>
        <v>42500</v>
      </c>
      <c r="L57" s="22">
        <f t="shared" ref="L57:L69" si="30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28"/>
        <v>9.9999999999999997E+199</v>
      </c>
      <c r="R57" s="17" t="str">
        <f t="shared" si="29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7"/>
        <v>100적</v>
      </c>
      <c r="G58" s="17">
        <f t="shared" si="2"/>
        <v>1E+138</v>
      </c>
      <c r="H58" s="17">
        <f t="shared" si="4"/>
        <v>100</v>
      </c>
      <c r="I58" s="16" t="str" cm="1">
        <f t="array" ref="I58">IF(AND(H57&gt;=100,H58&lt;2),INDEX(O:O,MATCH(I57,O:O,0)+1,0),I57)</f>
        <v>적</v>
      </c>
      <c r="J58" s="16" t="str">
        <f>VLOOKUP(I58,O:R,4,FALSE)</f>
        <v>1E+136</v>
      </c>
      <c r="K58" s="22">
        <f t="shared" si="1"/>
        <v>45000</v>
      </c>
      <c r="L58" s="22">
        <f t="shared" si="30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1">POWER(10,P58)</f>
        <v>9.9999999999999999E+203</v>
      </c>
      <c r="R58" s="17" t="str">
        <f t="shared" ref="R58:R59" si="32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7"/>
        <v>1고</v>
      </c>
      <c r="G59" s="17">
        <f t="shared" si="2"/>
        <v>1.0000000000000001E+140</v>
      </c>
      <c r="H59" s="17">
        <f t="shared" si="4"/>
        <v>1</v>
      </c>
      <c r="I59" s="16" t="str" cm="1">
        <f t="array" ref="I59">IF(AND(H58&gt;=100,H59&lt;2),INDEX(O:O,MATCH(I58,O:O,0)+1,0),I58)</f>
        <v>고</v>
      </c>
      <c r="J59" s="16" t="str">
        <f>VLOOKUP(I59,O:R,4,FALSE)</f>
        <v>1E+140</v>
      </c>
      <c r="K59" s="22">
        <f t="shared" si="1"/>
        <v>47500</v>
      </c>
      <c r="L59" s="22">
        <f t="shared" si="30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1"/>
        <v>9.9999999999999998E+207</v>
      </c>
      <c r="R59" s="17" t="str">
        <f t="shared" si="32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7"/>
        <v>100고</v>
      </c>
      <c r="G60" s="17">
        <f t="shared" si="2"/>
        <v>1.0000000000000001E+142</v>
      </c>
      <c r="H60" s="17">
        <f t="shared" si="4"/>
        <v>100</v>
      </c>
      <c r="I60" s="16" t="str" cm="1">
        <f t="array" ref="I60">IF(AND(H59&gt;=100,H60&lt;2),INDEX(O:O,MATCH(I59,O:O,0)+1,0),I59)</f>
        <v>고</v>
      </c>
      <c r="J60" s="16" t="str">
        <f>VLOOKUP(I60,O:R,4,FALSE)</f>
        <v>1E+140</v>
      </c>
      <c r="K60" s="22">
        <f t="shared" si="1"/>
        <v>50000</v>
      </c>
      <c r="L60" s="22">
        <f t="shared" si="30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3">POWER(10,P60)</f>
        <v>9.9999999999999991E+211</v>
      </c>
      <c r="R60" s="17" t="str">
        <f t="shared" ref="R60" si="34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7"/>
        <v>1화</v>
      </c>
      <c r="G61" s="17">
        <f t="shared" si="2"/>
        <v>1E+144</v>
      </c>
      <c r="H61" s="17">
        <f t="shared" si="4"/>
        <v>1</v>
      </c>
      <c r="I61" s="16" t="str" cm="1">
        <f t="array" ref="I61">IF(AND(H60&gt;=100,H61&lt;2),INDEX(O:O,MATCH(I60,O:O,0)+1,0),I60)</f>
        <v>화</v>
      </c>
      <c r="J61" s="16" t="str">
        <f>VLOOKUP(I61,O:R,4,FALSE)</f>
        <v>1E+144</v>
      </c>
      <c r="K61" s="22">
        <f t="shared" si="1"/>
        <v>52500</v>
      </c>
      <c r="L61" s="22">
        <f t="shared" si="30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5">POWER(10,P61)</f>
        <v>1E+216</v>
      </c>
      <c r="R61" s="17" t="str">
        <f t="shared" ref="R61:R62" si="36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7"/>
        <v>100화</v>
      </c>
      <c r="G62" s="17">
        <f t="shared" si="2"/>
        <v>9.9999999999999993E+145</v>
      </c>
      <c r="H62" s="17">
        <f t="shared" si="4"/>
        <v>100</v>
      </c>
      <c r="I62" s="16" t="str" cm="1">
        <f t="array" ref="I62">IF(AND(H61&gt;=100,H62&lt;2),INDEX(O:O,MATCH(I61,O:O,0)+1,0),I61)</f>
        <v>화</v>
      </c>
      <c r="J62" s="16" t="str">
        <f>VLOOKUP(I62,O:R,4,FALSE)</f>
        <v>1E+144</v>
      </c>
      <c r="K62" s="22">
        <f t="shared" si="1"/>
        <v>55000</v>
      </c>
      <c r="L62" s="22">
        <f t="shared" si="30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5"/>
        <v>1E+220</v>
      </c>
      <c r="R62" s="17" t="str">
        <f t="shared" si="36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7"/>
        <v>1명</v>
      </c>
      <c r="G63" s="17">
        <f t="shared" si="2"/>
        <v>1E+148</v>
      </c>
      <c r="H63" s="17">
        <f t="shared" si="4"/>
        <v>1</v>
      </c>
      <c r="I63" s="16" t="str" cm="1">
        <f t="array" ref="I63">IF(AND(H62&gt;=100,H63&lt;2),INDEX(O:O,MATCH(I62,O:O,0)+1,0),I62)</f>
        <v>명</v>
      </c>
      <c r="J63" s="16" t="str">
        <f>VLOOKUP(I63,O:R,4,FALSE)</f>
        <v>1E+148</v>
      </c>
      <c r="K63" s="22">
        <f t="shared" si="1"/>
        <v>57500</v>
      </c>
      <c r="L63" s="22">
        <f t="shared" si="30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7">POWER(10,P63)</f>
        <v>9.9999999999999997E+223</v>
      </c>
      <c r="R63" s="17" t="str">
        <f t="shared" ref="R63:R64" si="38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7"/>
        <v>100명</v>
      </c>
      <c r="G64" s="17">
        <f t="shared" si="2"/>
        <v>9.9999999999999998E+149</v>
      </c>
      <c r="H64" s="17">
        <f t="shared" si="4"/>
        <v>100</v>
      </c>
      <c r="I64" s="16" t="str" cm="1">
        <f t="array" ref="I64">IF(AND(H63&gt;=100,H64&lt;2),INDEX(O:O,MATCH(I63,O:O,0)+1,0),I63)</f>
        <v>명</v>
      </c>
      <c r="J64" s="16" t="str">
        <f>VLOOKUP(I64,O:R,4,FALSE)</f>
        <v>1E+148</v>
      </c>
      <c r="K64" s="22">
        <f t="shared" si="1"/>
        <v>60000</v>
      </c>
      <c r="L64" s="22">
        <f t="shared" si="30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7"/>
        <v>9.9999999999999992E+227</v>
      </c>
      <c r="R64" s="17" t="str">
        <f t="shared" si="38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7"/>
        <v>1월</v>
      </c>
      <c r="G65" s="17">
        <f t="shared" si="2"/>
        <v>1E+152</v>
      </c>
      <c r="H65" s="17">
        <f t="shared" si="4"/>
        <v>1</v>
      </c>
      <c r="I65" s="16" t="str" cm="1">
        <f t="array" ref="I65">IF(AND(H64&gt;=100,H65&lt;2),INDEX(O:O,MATCH(I64,O:O,0)+1,0),I64)</f>
        <v>월</v>
      </c>
      <c r="J65" s="16" t="str">
        <f>VLOOKUP(I65,O:R,4,FALSE)</f>
        <v>1E+152</v>
      </c>
      <c r="K65" s="22">
        <f t="shared" si="1"/>
        <v>62500</v>
      </c>
      <c r="L65" s="22">
        <f t="shared" si="30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39">POWER(10,P65)</f>
        <v>1.0000000000000001E+232</v>
      </c>
      <c r="R65" s="17" t="str">
        <f t="shared" ref="R65:R66" si="40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7"/>
        <v>100월</v>
      </c>
      <c r="G66" s="17">
        <f t="shared" si="2"/>
        <v>1E+154</v>
      </c>
      <c r="H66" s="17">
        <f t="shared" si="4"/>
        <v>100</v>
      </c>
      <c r="I66" s="16" t="str" cm="1">
        <f t="array" ref="I66">IF(AND(H65&gt;=100,H66&lt;2),INDEX(O:O,MATCH(I65,O:O,0)+1,0),I65)</f>
        <v>월</v>
      </c>
      <c r="J66" s="16" t="str">
        <f>VLOOKUP(I66,O:R,4,FALSE)</f>
        <v>1E+152</v>
      </c>
      <c r="K66" s="22">
        <f t="shared" si="1"/>
        <v>65000</v>
      </c>
      <c r="L66" s="22">
        <f t="shared" si="30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39"/>
        <v>1.0000000000000001E+236</v>
      </c>
      <c r="R66" s="17" t="str">
        <f t="shared" si="40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7"/>
        <v>1후</v>
      </c>
      <c r="G67" s="17">
        <f t="shared" si="2"/>
        <v>9.9999999999999998E+155</v>
      </c>
      <c r="H67" s="17">
        <f t="shared" si="4"/>
        <v>1</v>
      </c>
      <c r="I67" s="16" t="str" cm="1">
        <f t="array" ref="I67">IF(AND(H66&gt;=100,H67&lt;2),INDEX(O:O,MATCH(I66,O:O,0)+1,0),I66)</f>
        <v>후</v>
      </c>
      <c r="J67" s="16" t="str">
        <f>VLOOKUP(I67,O:R,4,FALSE)</f>
        <v>1E+156</v>
      </c>
      <c r="K67" s="22">
        <f t="shared" si="1"/>
        <v>67500</v>
      </c>
      <c r="L67" s="22">
        <f t="shared" si="30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1">POWER(10,P67)</f>
        <v>1E+240</v>
      </c>
      <c r="R67" s="17" t="str">
        <f t="shared" ref="R67:R68" si="42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2"/>
        <v>9.9999999999999995E+157</v>
      </c>
      <c r="H68" s="17">
        <f t="shared" si="4"/>
        <v>100</v>
      </c>
      <c r="I68" s="16" t="str" cm="1">
        <f t="array" ref="I68">IF(AND(H67&gt;=100,H68&lt;2),INDEX(O:O,MATCH(I67,O:O,0)+1,0),I67)</f>
        <v>후</v>
      </c>
      <c r="J68" s="16" t="str">
        <f>VLOOKUP(I68,O:R,4,FALSE)</f>
        <v>1E+156</v>
      </c>
      <c r="K68" s="22">
        <f t="shared" si="1"/>
        <v>70000</v>
      </c>
      <c r="L68" s="22">
        <f t="shared" si="30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1"/>
        <v>1.0000000000000001E+244</v>
      </c>
      <c r="R68" s="17" t="str">
        <f t="shared" si="42"/>
        <v>1E+244</v>
      </c>
    </row>
    <row r="69" spans="5:27" x14ac:dyDescent="0.3">
      <c r="E69" s="16">
        <v>60</v>
      </c>
      <c r="F69" s="17" t="str">
        <f t="shared" ref="F69" si="43">H69&amp;I69</f>
        <v>1단</v>
      </c>
      <c r="G69" s="17">
        <f t="shared" si="2"/>
        <v>1E+160</v>
      </c>
      <c r="H69" s="17">
        <f t="shared" si="4"/>
        <v>1</v>
      </c>
      <c r="I69" s="16" t="str" cm="1">
        <f t="array" ref="I69">IF(AND(H68&gt;=100,H69&lt;2),INDEX(O:O,MATCH(I68,O:O,0)+1,0),I68)</f>
        <v>단</v>
      </c>
      <c r="J69" s="16" t="str">
        <f>VLOOKUP(I69,O:R,4,FALSE)</f>
        <v>1E+160</v>
      </c>
      <c r="K69" s="22">
        <f t="shared" si="1"/>
        <v>73250</v>
      </c>
      <c r="L69" s="22">
        <f t="shared" si="30"/>
        <v>146500</v>
      </c>
      <c r="M69" s="16">
        <v>60</v>
      </c>
      <c r="N69" s="22"/>
      <c r="O69" s="16" t="s">
        <v>94</v>
      </c>
      <c r="P69" s="16">
        <v>248</v>
      </c>
      <c r="Q69" s="17">
        <f t="shared" ref="Q69:Q70" si="44">POWER(10,P69)</f>
        <v>1E+248</v>
      </c>
      <c r="R69" s="17" t="str">
        <f t="shared" ref="R69:R70" si="45">RIGHT(Q69,P69)</f>
        <v>1E+248</v>
      </c>
    </row>
    <row r="70" spans="5:27" x14ac:dyDescent="0.3">
      <c r="E70" s="16">
        <v>61</v>
      </c>
      <c r="F70" s="17" t="str">
        <f>H70&amp;I70</f>
        <v>100단</v>
      </c>
      <c r="G70" s="17">
        <f t="shared" ref="G70:G72" si="46">H70*J70</f>
        <v>9.9999999999999994E+161</v>
      </c>
      <c r="H70" s="17">
        <f t="shared" si="4"/>
        <v>100</v>
      </c>
      <c r="I70" s="16" t="str" cm="1">
        <f t="array" ref="I70">IF(AND(H69&gt;=100,H70&lt;2),INDEX(O:O,MATCH(I69,O:O,0)+1,0),I69)</f>
        <v>단</v>
      </c>
      <c r="J70" s="16" t="str">
        <f>VLOOKUP(I70,O:R,4,FALSE)</f>
        <v>1E+160</v>
      </c>
      <c r="K70" s="22">
        <f t="shared" ref="K70:K72" si="47">L70*0.5</f>
        <v>76500</v>
      </c>
      <c r="L70" s="22">
        <f t="shared" ref="L70:L72" si="48">L69+500+QUOTIENT(E70,15)*1500</f>
        <v>153000</v>
      </c>
      <c r="O70" s="16" t="s">
        <v>95</v>
      </c>
      <c r="P70" s="16">
        <v>252</v>
      </c>
      <c r="Q70" s="17">
        <f t="shared" si="44"/>
        <v>1.0000000000000001E+252</v>
      </c>
      <c r="R70" s="17" t="str">
        <f t="shared" si="45"/>
        <v>1E+252</v>
      </c>
    </row>
    <row r="71" spans="5:27" x14ac:dyDescent="0.3">
      <c r="E71" s="16">
        <v>62</v>
      </c>
      <c r="F71" s="17" t="str">
        <f t="shared" ref="F71:F72" si="49">H71&amp;I71</f>
        <v>1절</v>
      </c>
      <c r="G71" s="17">
        <f t="shared" si="46"/>
        <v>1E+164</v>
      </c>
      <c r="H71" s="17">
        <f t="shared" si="4"/>
        <v>1</v>
      </c>
      <c r="I71" s="16" t="str" cm="1">
        <f t="array" ref="I71">IF(AND(H70&gt;=100,H71&lt;2),INDEX(O:O,MATCH(I70,O:O,0)+1,0),I70)</f>
        <v>절</v>
      </c>
      <c r="J71" s="16" t="str">
        <f>VLOOKUP(I71,O:R,4,FALSE)</f>
        <v>1E+164</v>
      </c>
      <c r="K71" s="22">
        <f t="shared" si="47"/>
        <v>79750</v>
      </c>
      <c r="L71" s="22">
        <f t="shared" si="48"/>
        <v>159500</v>
      </c>
      <c r="O71" s="16" t="s">
        <v>96</v>
      </c>
      <c r="P71" s="16">
        <v>256</v>
      </c>
      <c r="Q71" s="17">
        <f t="shared" ref="Q71" si="50">POWER(10,P71)</f>
        <v>1E+256</v>
      </c>
      <c r="R71" s="17" t="str">
        <f t="shared" ref="R71" si="51">RIGHT(Q71,P71)</f>
        <v>1E+256</v>
      </c>
    </row>
    <row r="72" spans="5:27" x14ac:dyDescent="0.3">
      <c r="E72" s="16">
        <v>63</v>
      </c>
      <c r="F72" s="17" t="str">
        <f t="shared" si="49"/>
        <v>100절</v>
      </c>
      <c r="G72" s="17">
        <f t="shared" si="46"/>
        <v>9.9999999999999994E+165</v>
      </c>
      <c r="H72" s="17">
        <f t="shared" si="4"/>
        <v>100</v>
      </c>
      <c r="I72" s="16" t="str" cm="1">
        <f t="array" ref="I72">IF(AND(H71&gt;=100,H72&lt;2),INDEX(O:O,MATCH(I71,O:O,0)+1,0),I71)</f>
        <v>절</v>
      </c>
      <c r="J72" s="16" t="str">
        <f>VLOOKUP(I72,O:R,4,FALSE)</f>
        <v>1E+164</v>
      </c>
      <c r="K72" s="22">
        <f t="shared" si="47"/>
        <v>83000</v>
      </c>
      <c r="L72" s="22">
        <f t="shared" si="48"/>
        <v>166000</v>
      </c>
      <c r="O72" s="16" t="s">
        <v>97</v>
      </c>
      <c r="P72" s="16">
        <v>260</v>
      </c>
      <c r="Q72" s="17">
        <f t="shared" ref="Q72:Q75" si="52">POWER(10,P72)</f>
        <v>1.0000000000000001E+260</v>
      </c>
      <c r="R72" s="17" t="str">
        <f t="shared" ref="R72:R75" si="53">RIGHT(Q72,P72)</f>
        <v>1E+260</v>
      </c>
    </row>
    <row r="73" spans="5:27" x14ac:dyDescent="0.3">
      <c r="E73" s="16">
        <v>64</v>
      </c>
      <c r="F73" s="17" t="str">
        <f t="shared" ref="F73:F75" si="54">H73&amp;I73</f>
        <v>1격</v>
      </c>
      <c r="G73" s="17">
        <f t="shared" ref="G73:G75" si="55">H73*J73</f>
        <v>9.9999999999999993E+167</v>
      </c>
      <c r="H73" s="17">
        <f t="shared" si="4"/>
        <v>1</v>
      </c>
      <c r="I73" s="16" t="str" cm="1">
        <f t="array" ref="I73">IF(AND(H72&gt;=100,H73&lt;2),INDEX(O:O,MATCH(I72,O:O,0)+1,0),I72)</f>
        <v>격</v>
      </c>
      <c r="J73" s="16" t="str">
        <f>VLOOKUP(I73,O:R,4,FALSE)</f>
        <v>1E+168</v>
      </c>
      <c r="K73" s="22">
        <f t="shared" ref="K73:K75" si="56">L73*0.5</f>
        <v>86250</v>
      </c>
      <c r="L73" s="22">
        <f t="shared" ref="L73:L75" si="57">L72+500+QUOTIENT(E73,15)*1500</f>
        <v>172500</v>
      </c>
      <c r="O73" s="16" t="s">
        <v>98</v>
      </c>
      <c r="P73" s="16">
        <v>264</v>
      </c>
      <c r="Q73" s="17">
        <f t="shared" si="52"/>
        <v>1E+264</v>
      </c>
      <c r="R73" s="17" t="str">
        <f t="shared" si="53"/>
        <v>1E+264</v>
      </c>
    </row>
    <row r="74" spans="5:27" x14ac:dyDescent="0.3">
      <c r="E74" s="16">
        <v>65</v>
      </c>
      <c r="F74" s="17" t="str">
        <f t="shared" si="54"/>
        <v>100격</v>
      </c>
      <c r="G74" s="17">
        <f t="shared" si="55"/>
        <v>9.999999999999999E+169</v>
      </c>
      <c r="H74" s="17">
        <f t="shared" si="4"/>
        <v>100</v>
      </c>
      <c r="I74" s="16" t="str" cm="1">
        <f t="array" ref="I74">IF(AND(H73&gt;=100,H74&lt;2),INDEX(O:O,MATCH(I73,O:O,0)+1,0),I73)</f>
        <v>격</v>
      </c>
      <c r="J74" s="16" t="str">
        <f>VLOOKUP(I74,O:R,4,FALSE)</f>
        <v>1E+168</v>
      </c>
      <c r="K74" s="22">
        <f t="shared" si="56"/>
        <v>89500</v>
      </c>
      <c r="L74" s="22">
        <f t="shared" si="57"/>
        <v>179000</v>
      </c>
      <c r="O74" s="16" t="s">
        <v>99</v>
      </c>
      <c r="P74" s="16">
        <v>268</v>
      </c>
      <c r="Q74" s="17">
        <f t="shared" si="52"/>
        <v>9.9999999999999997E+267</v>
      </c>
      <c r="R74" s="17" t="str">
        <f t="shared" si="53"/>
        <v>1E+268</v>
      </c>
    </row>
    <row r="75" spans="5:27" x14ac:dyDescent="0.3">
      <c r="E75" s="16">
        <v>66</v>
      </c>
      <c r="F75" s="17" t="str">
        <f t="shared" si="54"/>
        <v>1창</v>
      </c>
      <c r="G75" s="17">
        <f t="shared" si="55"/>
        <v>1.0000000000000001E+172</v>
      </c>
      <c r="H75" s="17">
        <f t="shared" si="4"/>
        <v>1</v>
      </c>
      <c r="I75" s="16" t="str" cm="1">
        <f t="array" ref="I75">IF(AND(H74&gt;=100,H75&lt;2),INDEX(O:O,MATCH(I74,O:O,0)+1,0),I74)</f>
        <v>창</v>
      </c>
      <c r="J75" s="16" t="str">
        <f>VLOOKUP(I75,O:R,4,FALSE)</f>
        <v>1E+172</v>
      </c>
      <c r="K75" s="22">
        <f t="shared" si="56"/>
        <v>92750</v>
      </c>
      <c r="L75" s="22">
        <f t="shared" si="57"/>
        <v>185500</v>
      </c>
      <c r="O75" s="16" t="s">
        <v>100</v>
      </c>
      <c r="P75" s="16">
        <v>272</v>
      </c>
      <c r="Q75" s="17">
        <f t="shared" si="52"/>
        <v>1.0000000000000001E+272</v>
      </c>
      <c r="R75" s="17" t="str">
        <f t="shared" si="53"/>
        <v>1E+272</v>
      </c>
    </row>
    <row r="76" spans="5:27" x14ac:dyDescent="0.3">
      <c r="E76" s="16">
        <v>67</v>
      </c>
      <c r="F76" s="17" t="str">
        <f t="shared" ref="F76:F80" si="58">H76&amp;I76</f>
        <v>100창</v>
      </c>
      <c r="G76" s="17">
        <f t="shared" ref="G76:G80" si="59">H76*J76</f>
        <v>1.0000000000000001E+174</v>
      </c>
      <c r="H76" s="17">
        <f t="shared" si="4"/>
        <v>100</v>
      </c>
      <c r="I76" s="16" t="str" cm="1">
        <f t="array" ref="I76">IF(AND(H75&gt;=100,H76&lt;2),INDEX(O:O,MATCH(I75,O:O,0)+1,0),I75)</f>
        <v>창</v>
      </c>
      <c r="J76" s="16" t="str">
        <f>VLOOKUP(I76,O:R,4,FALSE)</f>
        <v>1E+172</v>
      </c>
      <c r="K76" s="22">
        <f t="shared" ref="K76:K80" si="60">L76*0.5</f>
        <v>96000</v>
      </c>
      <c r="L76" s="22">
        <f t="shared" ref="L76:L80" si="61">L75+500+QUOTIENT(E76,15)*1500</f>
        <v>192000</v>
      </c>
    </row>
    <row r="77" spans="5:27" x14ac:dyDescent="0.3">
      <c r="E77" s="16">
        <v>68</v>
      </c>
      <c r="F77" s="17" t="str">
        <f t="shared" si="58"/>
        <v>1공</v>
      </c>
      <c r="G77" s="17">
        <f t="shared" si="59"/>
        <v>1E+176</v>
      </c>
      <c r="H77" s="17">
        <f t="shared" si="4"/>
        <v>1</v>
      </c>
      <c r="I77" s="16" t="str" cm="1">
        <f t="array" ref="I77">IF(AND(H76&gt;=100,H77&lt;2),INDEX(O:O,MATCH(I76,O:O,0)+1,0),I76)</f>
        <v>공</v>
      </c>
      <c r="J77" s="16" t="str">
        <f>VLOOKUP(I77,O:R,4,FALSE)</f>
        <v>1E+176</v>
      </c>
      <c r="K77" s="22">
        <f t="shared" si="60"/>
        <v>99250</v>
      </c>
      <c r="L77" s="22">
        <f t="shared" si="61"/>
        <v>198500</v>
      </c>
    </row>
    <row r="78" spans="5:27" x14ac:dyDescent="0.3">
      <c r="E78" s="16">
        <v>69</v>
      </c>
      <c r="F78" s="17" t="str">
        <f t="shared" si="58"/>
        <v>100공</v>
      </c>
      <c r="G78" s="17">
        <f t="shared" si="59"/>
        <v>1.0000000000000001E+178</v>
      </c>
      <c r="H78" s="17">
        <f t="shared" si="4"/>
        <v>100</v>
      </c>
      <c r="I78" s="16" t="str" cm="1">
        <f t="array" ref="I78">IF(AND(H77&gt;=100,H78&lt;2),INDEX(O:O,MATCH(I77,O:O,0)+1,0),I77)</f>
        <v>공</v>
      </c>
      <c r="J78" s="16" t="str">
        <f>VLOOKUP(I78,O:R,4,FALSE)</f>
        <v>1E+176</v>
      </c>
      <c r="K78" s="22">
        <f t="shared" si="60"/>
        <v>102500</v>
      </c>
      <c r="L78" s="22">
        <f t="shared" si="61"/>
        <v>205000</v>
      </c>
    </row>
    <row r="79" spans="5:27" x14ac:dyDescent="0.3">
      <c r="E79" s="16">
        <v>70</v>
      </c>
      <c r="F79" s="17" t="str">
        <f t="shared" si="58"/>
        <v>1채</v>
      </c>
      <c r="G79" s="17">
        <f t="shared" si="59"/>
        <v>1E+180</v>
      </c>
      <c r="H79" s="17">
        <f t="shared" si="4"/>
        <v>1</v>
      </c>
      <c r="I79" s="16" t="str" cm="1">
        <f t="array" ref="I79">IF(AND(H78&gt;=100,H79&lt;2),INDEX(O:O,MATCH(I78,O:O,0)+1,0),I78)</f>
        <v>채</v>
      </c>
      <c r="J79" s="16" t="str">
        <f>VLOOKUP(I79,O:R,4,FALSE)</f>
        <v>1E+180</v>
      </c>
      <c r="K79" s="22">
        <f t="shared" si="60"/>
        <v>105750</v>
      </c>
      <c r="L79" s="22">
        <f t="shared" si="61"/>
        <v>211500</v>
      </c>
    </row>
    <row r="80" spans="5:27" x14ac:dyDescent="0.3">
      <c r="E80" s="16">
        <v>71</v>
      </c>
      <c r="F80" s="17" t="str">
        <f t="shared" si="58"/>
        <v>100채</v>
      </c>
      <c r="G80" s="17">
        <f t="shared" si="59"/>
        <v>1.0000000000000001E+182</v>
      </c>
      <c r="H80" s="17">
        <f t="shared" si="4"/>
        <v>100</v>
      </c>
      <c r="I80" s="16" t="str" cm="1">
        <f t="array" ref="I80">IF(AND(H79&gt;=100,H80&lt;2),INDEX(O:O,MATCH(I79,O:O,0)+1,0),I79)</f>
        <v>채</v>
      </c>
      <c r="J80" s="16" t="str">
        <f>VLOOKUP(I80,O:R,4,FALSE)</f>
        <v>1E+180</v>
      </c>
      <c r="K80" s="22">
        <f t="shared" si="60"/>
        <v>109000</v>
      </c>
      <c r="L80" s="22">
        <f t="shared" si="61"/>
        <v>218000</v>
      </c>
    </row>
    <row r="81" spans="5:12" x14ac:dyDescent="0.3">
      <c r="E81" s="16">
        <v>72</v>
      </c>
      <c r="F81" s="17" t="str">
        <f t="shared" ref="F81:F82" si="62">H81&amp;I81</f>
        <v>1피</v>
      </c>
      <c r="G81" s="17">
        <f t="shared" ref="G81:G82" si="63">H81*J81</f>
        <v>1E+184</v>
      </c>
      <c r="H81" s="17">
        <f t="shared" si="4"/>
        <v>1</v>
      </c>
      <c r="I81" s="16" t="str" cm="1">
        <f t="array" ref="I81">IF(AND(H80&gt;=100,H81&lt;2),INDEX(O:O,MATCH(I80,O:O,0)+1,0),I80)</f>
        <v>피</v>
      </c>
      <c r="J81" s="16" t="str">
        <f>VLOOKUP(I81,O:R,4,FALSE)</f>
        <v>1E+184</v>
      </c>
      <c r="K81" s="22">
        <f t="shared" ref="K81:K82" si="64">L81*0.5</f>
        <v>112250</v>
      </c>
      <c r="L81" s="22">
        <f t="shared" ref="L81:L82" si="65">L80+500+QUOTIENT(E81,15)*1500</f>
        <v>224500</v>
      </c>
    </row>
    <row r="82" spans="5:12" x14ac:dyDescent="0.3">
      <c r="E82" s="16">
        <v>73</v>
      </c>
      <c r="F82" s="17" t="str">
        <f t="shared" si="62"/>
        <v>100피</v>
      </c>
      <c r="G82" s="17">
        <f t="shared" si="63"/>
        <v>9.9999999999999998E+185</v>
      </c>
      <c r="H82" s="17">
        <f t="shared" si="4"/>
        <v>100</v>
      </c>
      <c r="I82" s="16" t="str" cm="1">
        <f t="array" ref="I82">IF(AND(H81&gt;=100,H82&lt;2),INDEX(O:O,MATCH(I81,O:O,0)+1,0),I81)</f>
        <v>피</v>
      </c>
      <c r="J82" s="16" t="str">
        <f>VLOOKUP(I82,O:R,4,FALSE)</f>
        <v>1E+184</v>
      </c>
      <c r="K82" s="22">
        <f t="shared" si="64"/>
        <v>115500</v>
      </c>
      <c r="L82" s="22">
        <f t="shared" si="65"/>
        <v>231000</v>
      </c>
    </row>
    <row r="83" spans="5:12" x14ac:dyDescent="0.3">
      <c r="E83" s="16">
        <v>74</v>
      </c>
      <c r="F83" s="17" t="str">
        <f t="shared" ref="F83:F86" si="66">H83&amp;I83</f>
        <v>1동</v>
      </c>
      <c r="G83" s="17">
        <f t="shared" ref="G83:G86" si="67">H83*J83</f>
        <v>1E+188</v>
      </c>
      <c r="H83" s="17">
        <f t="shared" si="4"/>
        <v>1</v>
      </c>
      <c r="I83" s="16" t="str" cm="1">
        <f t="array" ref="I83">IF(AND(H82&gt;=100,H83&lt;2),INDEX(O:O,MATCH(I82,O:O,0)+1,0),I82)</f>
        <v>동</v>
      </c>
      <c r="J83" s="16" t="str">
        <f>VLOOKUP(I83,O:R,4,FALSE)</f>
        <v>1E+188</v>
      </c>
      <c r="K83" s="22">
        <f t="shared" ref="K83:K86" si="68">L83*0.5</f>
        <v>118750</v>
      </c>
      <c r="L83" s="22">
        <f t="shared" ref="L83:L86" si="69">L82+500+QUOTIENT(E83,15)*1500</f>
        <v>237500</v>
      </c>
    </row>
    <row r="84" spans="5:12" x14ac:dyDescent="0.3">
      <c r="E84" s="16">
        <v>75</v>
      </c>
      <c r="F84" s="17" t="str">
        <f t="shared" si="66"/>
        <v>100동</v>
      </c>
      <c r="G84" s="17">
        <f t="shared" si="67"/>
        <v>1.0000000000000001E+190</v>
      </c>
      <c r="H84" s="17">
        <f t="shared" si="4"/>
        <v>100</v>
      </c>
      <c r="I84" s="16" t="str" cm="1">
        <f t="array" ref="I84">IF(AND(H83&gt;=100,H84&lt;2),INDEX(O:O,MATCH(I83,O:O,0)+1,0),I83)</f>
        <v>동</v>
      </c>
      <c r="J84" s="16" t="str">
        <f>VLOOKUP(I84,O:R,4,FALSE)</f>
        <v>1E+188</v>
      </c>
      <c r="K84" s="22">
        <f t="shared" si="68"/>
        <v>122750</v>
      </c>
      <c r="L84" s="22">
        <f t="shared" si="69"/>
        <v>245500</v>
      </c>
    </row>
    <row r="85" spans="5:12" x14ac:dyDescent="0.3">
      <c r="E85" s="16">
        <v>76</v>
      </c>
      <c r="F85" s="17" t="str">
        <f t="shared" si="66"/>
        <v>1멸</v>
      </c>
      <c r="G85" s="17">
        <f t="shared" si="67"/>
        <v>1E+192</v>
      </c>
      <c r="H85" s="17">
        <f t="shared" si="4"/>
        <v>1</v>
      </c>
      <c r="I85" s="16" t="str" cm="1">
        <f t="array" ref="I85">IF(AND(H84&gt;=100,H85&lt;2),INDEX(O:O,MATCH(I84,O:O,0)+1,0),I84)</f>
        <v>멸</v>
      </c>
      <c r="J85" s="16" t="str">
        <f>VLOOKUP(I85,O:R,4,FALSE)</f>
        <v>1E+192</v>
      </c>
      <c r="K85" s="22">
        <f t="shared" si="68"/>
        <v>126750</v>
      </c>
      <c r="L85" s="22">
        <f t="shared" si="69"/>
        <v>253500</v>
      </c>
    </row>
    <row r="86" spans="5:12" x14ac:dyDescent="0.3">
      <c r="E86" s="16">
        <v>77</v>
      </c>
      <c r="F86" s="17" t="str">
        <f t="shared" si="66"/>
        <v>100멸</v>
      </c>
      <c r="G86" s="17">
        <f t="shared" si="67"/>
        <v>1.0000000000000001E+194</v>
      </c>
      <c r="H86" s="17">
        <f t="shared" si="4"/>
        <v>100</v>
      </c>
      <c r="I86" s="16" t="str" cm="1">
        <f t="array" ref="I86">IF(AND(H85&gt;=100,H86&lt;2),INDEX(O:O,MATCH(I85,O:O,0)+1,0),I85)</f>
        <v>멸</v>
      </c>
      <c r="J86" s="16" t="str">
        <f>VLOOKUP(I86,O:R,4,FALSE)</f>
        <v>1E+192</v>
      </c>
      <c r="K86" s="22">
        <f t="shared" si="68"/>
        <v>130750</v>
      </c>
      <c r="L86" s="22">
        <f t="shared" si="69"/>
        <v>261500</v>
      </c>
    </row>
    <row r="87" spans="5:12" x14ac:dyDescent="0.3">
      <c r="E87" s="16">
        <v>78</v>
      </c>
      <c r="F87" s="17" t="str">
        <f t="shared" ref="F87:F90" si="70">H87&amp;I87</f>
        <v>1향</v>
      </c>
      <c r="G87" s="17">
        <f t="shared" ref="G87:G90" si="71">H87*J87</f>
        <v>9.9999999999999995E+195</v>
      </c>
      <c r="H87" s="17">
        <f t="shared" si="4"/>
        <v>1</v>
      </c>
      <c r="I87" s="16" t="str" cm="1">
        <f t="array" ref="I87">IF(AND(H86&gt;=100,H87&lt;2),INDEX(O:O,MATCH(I86,O:O,0)+1,0),I86)</f>
        <v>향</v>
      </c>
      <c r="J87" s="16" t="str">
        <f>VLOOKUP(I87,O:R,4,FALSE)</f>
        <v>1E+196</v>
      </c>
      <c r="K87" s="22">
        <f t="shared" ref="K87:K90" si="72">L87*0.5</f>
        <v>134750</v>
      </c>
      <c r="L87" s="22">
        <f t="shared" ref="L87:L90" si="73">L86+500+QUOTIENT(E87,15)*1500</f>
        <v>269500</v>
      </c>
    </row>
    <row r="88" spans="5:12" x14ac:dyDescent="0.3">
      <c r="E88" s="16">
        <v>79</v>
      </c>
      <c r="F88" s="17" t="str">
        <f t="shared" si="70"/>
        <v>100향</v>
      </c>
      <c r="G88" s="17">
        <f t="shared" si="71"/>
        <v>9.9999999999999988E+197</v>
      </c>
      <c r="H88" s="17">
        <f t="shared" si="4"/>
        <v>100</v>
      </c>
      <c r="I88" s="16" t="str" cm="1">
        <f t="array" ref="I88">IF(AND(H87&gt;=100,H88&lt;2),INDEX(O:O,MATCH(I87,O:O,0)+1,0),I87)</f>
        <v>향</v>
      </c>
      <c r="J88" s="16" t="str">
        <f>VLOOKUP(I88,O:R,4,FALSE)</f>
        <v>1E+196</v>
      </c>
      <c r="K88" s="22">
        <f t="shared" si="72"/>
        <v>138750</v>
      </c>
      <c r="L88" s="22">
        <f t="shared" si="73"/>
        <v>277500</v>
      </c>
    </row>
    <row r="89" spans="5:12" x14ac:dyDescent="0.3">
      <c r="E89" s="16">
        <v>80</v>
      </c>
      <c r="F89" s="17" t="str">
        <f t="shared" si="70"/>
        <v>1증</v>
      </c>
      <c r="G89" s="17">
        <f t="shared" si="71"/>
        <v>9.9999999999999997E+199</v>
      </c>
      <c r="H89" s="17">
        <f t="shared" si="4"/>
        <v>1</v>
      </c>
      <c r="I89" s="16" t="str" cm="1">
        <f t="array" ref="I89">IF(AND(H88&gt;=100,H89&lt;2),INDEX(O:O,MATCH(I88,O:O,0)+1,0),I88)</f>
        <v>증</v>
      </c>
      <c r="J89" s="16" t="str">
        <f>VLOOKUP(I89,O:R,4,FALSE)</f>
        <v>1E+200</v>
      </c>
      <c r="K89" s="22">
        <f t="shared" si="72"/>
        <v>142750</v>
      </c>
      <c r="L89" s="22">
        <f t="shared" si="73"/>
        <v>285500</v>
      </c>
    </row>
    <row r="90" spans="5:12" x14ac:dyDescent="0.3">
      <c r="E90" s="16">
        <v>81</v>
      </c>
      <c r="F90" s="17" t="str">
        <f t="shared" si="70"/>
        <v>100증</v>
      </c>
      <c r="G90" s="17">
        <f t="shared" si="71"/>
        <v>9.999999999999999E+201</v>
      </c>
      <c r="H90" s="17">
        <f t="shared" si="4"/>
        <v>100</v>
      </c>
      <c r="I90" s="16" t="str" cm="1">
        <f t="array" ref="I90">IF(AND(H89&gt;=100,H90&lt;2),INDEX(O:O,MATCH(I89,O:O,0)+1,0),I89)</f>
        <v>증</v>
      </c>
      <c r="J90" s="16" t="str">
        <f>VLOOKUP(I90,O:R,4,FALSE)</f>
        <v>1E+200</v>
      </c>
      <c r="K90" s="22">
        <f t="shared" si="72"/>
        <v>146750</v>
      </c>
      <c r="L90" s="22">
        <f t="shared" si="73"/>
        <v>293500</v>
      </c>
    </row>
    <row r="91" spans="5:12" x14ac:dyDescent="0.3">
      <c r="E91" s="16">
        <v>82</v>
      </c>
      <c r="F91" s="17" t="str">
        <f t="shared" ref="F91:F94" si="74">H91&amp;I91</f>
        <v>1쾌</v>
      </c>
      <c r="G91" s="17">
        <f t="shared" ref="G91:G94" si="75">H91*J91</f>
        <v>9.9999999999999999E+203</v>
      </c>
      <c r="H91" s="17">
        <f t="shared" si="4"/>
        <v>1</v>
      </c>
      <c r="I91" s="16" t="str" cm="1">
        <f t="array" ref="I91">IF(AND(H90&gt;=100,H91&lt;2),INDEX(O:O,MATCH(I90,O:O,0)+1,0),I90)</f>
        <v>쾌</v>
      </c>
      <c r="J91" s="16" t="str">
        <f>VLOOKUP(I91,O:R,4,FALSE)</f>
        <v>1E+204</v>
      </c>
      <c r="K91" s="22">
        <f t="shared" ref="K91:K94" si="76">L91*0.5</f>
        <v>150750</v>
      </c>
      <c r="L91" s="22">
        <f t="shared" ref="L91:L94" si="77">L90+500+QUOTIENT(E91,15)*1500</f>
        <v>301500</v>
      </c>
    </row>
    <row r="92" spans="5:12" x14ac:dyDescent="0.3">
      <c r="E92" s="16">
        <v>83</v>
      </c>
      <c r="F92" s="17" t="str">
        <f t="shared" si="74"/>
        <v>100쾌</v>
      </c>
      <c r="G92" s="17">
        <f t="shared" si="75"/>
        <v>1E+206</v>
      </c>
      <c r="H92" s="17">
        <f t="shared" si="4"/>
        <v>100</v>
      </c>
      <c r="I92" s="16" t="str" cm="1">
        <f t="array" ref="I92">IF(AND(H91&gt;=100,H92&lt;2),INDEX(O:O,MATCH(I91,O:O,0)+1,0),I91)</f>
        <v>쾌</v>
      </c>
      <c r="J92" s="16" t="str">
        <f>VLOOKUP(I92,O:R,4,FALSE)</f>
        <v>1E+204</v>
      </c>
      <c r="K92" s="22">
        <f t="shared" si="76"/>
        <v>154750</v>
      </c>
      <c r="L92" s="22">
        <f t="shared" si="77"/>
        <v>309500</v>
      </c>
    </row>
    <row r="93" spans="5:12" x14ac:dyDescent="0.3">
      <c r="E93" s="16">
        <v>84</v>
      </c>
      <c r="F93" s="17" t="str">
        <f t="shared" si="74"/>
        <v>1우</v>
      </c>
      <c r="G93" s="17">
        <f t="shared" si="75"/>
        <v>9.9999999999999998E+207</v>
      </c>
      <c r="H93" s="17">
        <f t="shared" si="4"/>
        <v>1</v>
      </c>
      <c r="I93" s="16" t="str" cm="1">
        <f t="array" ref="I93">IF(AND(H92&gt;=100,H93&lt;2),INDEX(O:O,MATCH(I92,O:O,0)+1,0),I92)</f>
        <v>우</v>
      </c>
      <c r="J93" s="16" t="str">
        <f>VLOOKUP(I93,O:R,4,FALSE)</f>
        <v>1E+208</v>
      </c>
      <c r="K93" s="22">
        <f t="shared" si="76"/>
        <v>158750</v>
      </c>
      <c r="L93" s="22">
        <f t="shared" si="77"/>
        <v>317500</v>
      </c>
    </row>
    <row r="94" spans="5:12" x14ac:dyDescent="0.3">
      <c r="E94" s="16">
        <v>85</v>
      </c>
      <c r="F94" s="17" t="str">
        <f t="shared" si="74"/>
        <v>100우</v>
      </c>
      <c r="G94" s="17">
        <f t="shared" si="75"/>
        <v>9.9999999999999993E+209</v>
      </c>
      <c r="H94" s="17">
        <f t="shared" si="4"/>
        <v>100</v>
      </c>
      <c r="I94" s="16" t="str" cm="1">
        <f t="array" ref="I94">IF(AND(H93&gt;=100,H94&lt;2),INDEX(O:O,MATCH(I93,O:O,0)+1,0),I93)</f>
        <v>우</v>
      </c>
      <c r="J94" s="16" t="str">
        <f>VLOOKUP(I94,O:R,4,FALSE)</f>
        <v>1E+208</v>
      </c>
      <c r="K94" s="22">
        <f t="shared" si="76"/>
        <v>162750</v>
      </c>
      <c r="L94" s="22">
        <f t="shared" si="77"/>
        <v>325500</v>
      </c>
    </row>
    <row r="95" spans="5:12" x14ac:dyDescent="0.3">
      <c r="E95" s="16">
        <v>86</v>
      </c>
      <c r="F95" s="17" t="str">
        <f t="shared" ref="F95:F99" si="78">H95&amp;I95</f>
        <v>1팽</v>
      </c>
      <c r="G95" s="17">
        <f t="shared" ref="G95:G99" si="79">H95*J95</f>
        <v>9.9999999999999991E+211</v>
      </c>
      <c r="H95" s="17">
        <f t="shared" si="4"/>
        <v>1</v>
      </c>
      <c r="I95" s="16" t="str" cm="1">
        <f t="array" ref="I95">IF(AND(H94&gt;=100,H95&lt;2),INDEX(O:O,MATCH(I94,O:O,0)+1,0),I94)</f>
        <v>팽</v>
      </c>
      <c r="J95" s="16" t="str">
        <f>VLOOKUP(I95,O:R,4,FALSE)</f>
        <v>1E+212</v>
      </c>
      <c r="K95" s="22">
        <f t="shared" ref="K95:K99" si="80">L95*0.5</f>
        <v>166750</v>
      </c>
      <c r="L95" s="22">
        <f t="shared" ref="L95:L99" si="81">L94+500+QUOTIENT(E95,15)*1500</f>
        <v>333500</v>
      </c>
    </row>
    <row r="96" spans="5:12" x14ac:dyDescent="0.3">
      <c r="E96" s="16">
        <v>87</v>
      </c>
      <c r="F96" s="17" t="str">
        <f t="shared" si="78"/>
        <v>100팽</v>
      </c>
      <c r="G96" s="17">
        <f t="shared" si="79"/>
        <v>9.9999999999999995E+213</v>
      </c>
      <c r="H96" s="17">
        <f t="shared" si="4"/>
        <v>100</v>
      </c>
      <c r="I96" s="16" t="str" cm="1">
        <f t="array" ref="I96">IF(AND(H95&gt;=100,H96&lt;2),INDEX(O:O,MATCH(I95,O:O,0)+1,0),I95)</f>
        <v>팽</v>
      </c>
      <c r="J96" s="16" t="str">
        <f>VLOOKUP(I96,O:R,4,FALSE)</f>
        <v>1E+212</v>
      </c>
      <c r="K96" s="22">
        <f t="shared" si="80"/>
        <v>170750</v>
      </c>
      <c r="L96" s="22">
        <f t="shared" si="81"/>
        <v>341500</v>
      </c>
    </row>
    <row r="97" spans="5:12" x14ac:dyDescent="0.3">
      <c r="E97" s="16">
        <v>88</v>
      </c>
      <c r="F97" s="17" t="str">
        <f t="shared" si="78"/>
        <v>1관</v>
      </c>
      <c r="G97" s="17">
        <f t="shared" si="79"/>
        <v>1E+216</v>
      </c>
      <c r="H97" s="17">
        <f t="shared" si="4"/>
        <v>1</v>
      </c>
      <c r="I97" s="16" t="str" cm="1">
        <f t="array" ref="I97">IF(AND(H96&gt;=100,H97&lt;2),INDEX(O:O,MATCH(I96,O:O,0)+1,0),I96)</f>
        <v>관</v>
      </c>
      <c r="J97" s="16" t="str">
        <f>VLOOKUP(I97,O:R,4,FALSE)</f>
        <v>1E+216</v>
      </c>
      <c r="K97" s="22">
        <f t="shared" si="80"/>
        <v>174750</v>
      </c>
      <c r="L97" s="22">
        <f t="shared" si="81"/>
        <v>349500</v>
      </c>
    </row>
    <row r="98" spans="5:12" x14ac:dyDescent="0.3">
      <c r="E98" s="16">
        <v>89</v>
      </c>
      <c r="F98" s="17" t="str">
        <f t="shared" si="78"/>
        <v>100관</v>
      </c>
      <c r="G98" s="17">
        <f t="shared" si="79"/>
        <v>1.0000000000000001E+218</v>
      </c>
      <c r="H98" s="17">
        <f t="shared" si="4"/>
        <v>100</v>
      </c>
      <c r="I98" s="16" t="str" cm="1">
        <f t="array" ref="I98">IF(AND(H97&gt;=100,H98&lt;2),INDEX(O:O,MATCH(I97,O:O,0)+1,0),I97)</f>
        <v>관</v>
      </c>
      <c r="J98" s="16" t="str">
        <f>VLOOKUP(I98,O:R,4,FALSE)</f>
        <v>1E+216</v>
      </c>
      <c r="K98" s="22">
        <f t="shared" si="80"/>
        <v>178750</v>
      </c>
      <c r="L98" s="22">
        <f t="shared" si="81"/>
        <v>357500</v>
      </c>
    </row>
    <row r="99" spans="5:12" x14ac:dyDescent="0.3">
      <c r="E99" s="16">
        <v>90</v>
      </c>
      <c r="F99" s="17" t="str">
        <f t="shared" si="78"/>
        <v>1한</v>
      </c>
      <c r="G99" s="17">
        <f t="shared" si="79"/>
        <v>1E+220</v>
      </c>
      <c r="H99" s="17">
        <f t="shared" si="4"/>
        <v>1</v>
      </c>
      <c r="I99" s="16" t="str" cm="1">
        <f t="array" ref="I99">IF(AND(H98&gt;=100,H99&lt;2),INDEX(O:O,MATCH(I98,O:O,0)+1,0),I98)</f>
        <v>한</v>
      </c>
      <c r="J99" s="16" t="str">
        <f>VLOOKUP(I99,O:R,4,FALSE)</f>
        <v>1E+220</v>
      </c>
      <c r="K99" s="22">
        <f t="shared" si="80"/>
        <v>183500</v>
      </c>
      <c r="L99" s="22">
        <f t="shared" si="81"/>
        <v>367000</v>
      </c>
    </row>
    <row r="100" spans="5:12" x14ac:dyDescent="0.3">
      <c r="E100" s="16">
        <v>91</v>
      </c>
      <c r="F100" s="17" t="str">
        <f t="shared" ref="F100:F102" si="82">H100&amp;I100</f>
        <v>100한</v>
      </c>
      <c r="G100" s="17">
        <f t="shared" ref="G100:G102" si="83">H100*J100</f>
        <v>1E+222</v>
      </c>
      <c r="H100" s="17">
        <f t="shared" si="4"/>
        <v>100</v>
      </c>
      <c r="I100" s="16" t="str" cm="1">
        <f t="array" ref="I100">IF(AND(H99&gt;=100,H100&lt;2),INDEX(O:O,MATCH(I99,O:O,0)+1,0),I99)</f>
        <v>한</v>
      </c>
      <c r="J100" s="16" t="str">
        <f>VLOOKUP(I100,O:R,4,FALSE)</f>
        <v>1E+220</v>
      </c>
      <c r="K100" s="22">
        <f t="shared" ref="K100:K102" si="84">L100*0.5</f>
        <v>188250</v>
      </c>
      <c r="L100" s="22">
        <f t="shared" ref="L100:L102" si="85">L99+500+QUOTIENT(E100,15)*1500</f>
        <v>376500</v>
      </c>
    </row>
    <row r="101" spans="5:12" x14ac:dyDescent="0.3">
      <c r="E101" s="16">
        <v>92</v>
      </c>
      <c r="F101" s="17" t="str">
        <f t="shared" si="82"/>
        <v>1혈</v>
      </c>
      <c r="G101" s="17">
        <f t="shared" si="83"/>
        <v>9.9999999999999997E+223</v>
      </c>
      <c r="H101" s="17">
        <f t="shared" si="4"/>
        <v>1</v>
      </c>
      <c r="I101" s="16" t="str" cm="1">
        <f t="array" ref="I101">IF(AND(H100&gt;=100,H101&lt;2),INDEX(O:O,MATCH(I100,O:O,0)+1,0),I100)</f>
        <v>혈</v>
      </c>
      <c r="J101" s="16" t="str">
        <f>VLOOKUP(I101,O:R,4,FALSE)</f>
        <v>1E+224</v>
      </c>
      <c r="K101" s="22">
        <f t="shared" si="84"/>
        <v>193000</v>
      </c>
      <c r="L101" s="22">
        <f t="shared" si="85"/>
        <v>386000</v>
      </c>
    </row>
    <row r="102" spans="5:12" x14ac:dyDescent="0.3">
      <c r="E102" s="16">
        <v>93</v>
      </c>
      <c r="F102" s="17" t="str">
        <f t="shared" si="82"/>
        <v>100혈</v>
      </c>
      <c r="G102" s="17">
        <f t="shared" si="83"/>
        <v>9.9999999999999996E+225</v>
      </c>
      <c r="H102" s="17">
        <f t="shared" si="4"/>
        <v>100</v>
      </c>
      <c r="I102" s="16" t="str" cm="1">
        <f t="array" ref="I102">IF(AND(H101&gt;=100,H102&lt;2),INDEX(O:O,MATCH(I101,O:O,0)+1,0),I101)</f>
        <v>혈</v>
      </c>
      <c r="J102" s="16" t="str">
        <f>VLOOKUP(I102,O:R,4,FALSE)</f>
        <v>1E+224</v>
      </c>
      <c r="K102" s="22">
        <f t="shared" si="84"/>
        <v>197750</v>
      </c>
      <c r="L102" s="22">
        <f t="shared" si="85"/>
        <v>395500</v>
      </c>
    </row>
    <row r="103" spans="5:12" x14ac:dyDescent="0.3">
      <c r="E103" s="16">
        <v>94</v>
      </c>
      <c r="F103" s="17" t="str">
        <f t="shared" ref="F103:F106" si="86">H103&amp;I103</f>
        <v>1연</v>
      </c>
      <c r="G103" s="17">
        <f t="shared" ref="G103:G106" si="87">H103*J103</f>
        <v>9.9999999999999992E+227</v>
      </c>
      <c r="H103" s="17">
        <f t="shared" si="4"/>
        <v>1</v>
      </c>
      <c r="I103" s="16" t="str" cm="1">
        <f t="array" ref="I103">IF(AND(H102&gt;=100,H103&lt;2),INDEX(O:O,MATCH(I102,O:O,0)+1,0),I102)</f>
        <v>연</v>
      </c>
      <c r="J103" s="16" t="str">
        <f>VLOOKUP(I103,O:R,4,FALSE)</f>
        <v>1E+228</v>
      </c>
      <c r="K103" s="22">
        <f t="shared" ref="K103:K106" si="88">L103*0.5</f>
        <v>202500</v>
      </c>
      <c r="L103" s="22">
        <f t="shared" ref="L103:L106" si="89">L102+500+QUOTIENT(E103,15)*1500</f>
        <v>405000</v>
      </c>
    </row>
    <row r="104" spans="5:12" x14ac:dyDescent="0.3">
      <c r="E104" s="16">
        <v>95</v>
      </c>
      <c r="F104" s="17" t="str">
        <f t="shared" si="86"/>
        <v>100연</v>
      </c>
      <c r="G104" s="17">
        <f t="shared" si="87"/>
        <v>9.9999999999999988E+229</v>
      </c>
      <c r="H104" s="17">
        <f t="shared" si="4"/>
        <v>100</v>
      </c>
      <c r="I104" s="16" t="str" cm="1">
        <f t="array" ref="I104">IF(AND(H103&gt;=100,H104&lt;2),INDEX(O:O,MATCH(I103,O:O,0)+1,0),I103)</f>
        <v>연</v>
      </c>
      <c r="J104" s="16" t="str">
        <f>VLOOKUP(I104,O:R,4,FALSE)</f>
        <v>1E+228</v>
      </c>
      <c r="K104" s="22">
        <f t="shared" si="88"/>
        <v>207250</v>
      </c>
      <c r="L104" s="22">
        <f t="shared" si="89"/>
        <v>414500</v>
      </c>
    </row>
    <row r="105" spans="5:12" x14ac:dyDescent="0.3">
      <c r="E105" s="16">
        <v>96</v>
      </c>
      <c r="F105" s="17" t="str">
        <f t="shared" si="86"/>
        <v>1난</v>
      </c>
      <c r="G105" s="17">
        <f t="shared" si="87"/>
        <v>1.0000000000000001E+232</v>
      </c>
      <c r="H105" s="17">
        <f t="shared" si="4"/>
        <v>1</v>
      </c>
      <c r="I105" s="16" t="str" cm="1">
        <f t="array" ref="I105">IF(AND(H104&gt;=100,H105&lt;2),INDEX(O:O,MATCH(I104,O:O,0)+1,0),I104)</f>
        <v>난</v>
      </c>
      <c r="J105" s="16" t="str">
        <f>VLOOKUP(I105,O:R,4,FALSE)</f>
        <v>1E+232</v>
      </c>
      <c r="K105" s="22">
        <f t="shared" si="88"/>
        <v>212000</v>
      </c>
      <c r="L105" s="22">
        <f t="shared" si="89"/>
        <v>424000</v>
      </c>
    </row>
    <row r="106" spans="5:12" x14ac:dyDescent="0.3">
      <c r="E106" s="16">
        <v>97</v>
      </c>
      <c r="F106" s="17" t="str">
        <f t="shared" si="86"/>
        <v>100난</v>
      </c>
      <c r="G106" s="17">
        <f t="shared" si="87"/>
        <v>1E+234</v>
      </c>
      <c r="H106" s="17">
        <f t="shared" si="4"/>
        <v>100</v>
      </c>
      <c r="I106" s="16" t="str" cm="1">
        <f t="array" ref="I106">IF(AND(H105&gt;=100,H106&lt;2),INDEX(O:O,MATCH(I105,O:O,0)+1,0),I105)</f>
        <v>난</v>
      </c>
      <c r="J106" s="16" t="str">
        <f>VLOOKUP(I106,O:R,4,FALSE)</f>
        <v>1E+232</v>
      </c>
      <c r="K106" s="22">
        <f t="shared" si="88"/>
        <v>216750</v>
      </c>
      <c r="L106" s="22">
        <f t="shared" si="89"/>
        <v>433500</v>
      </c>
    </row>
    <row r="107" spans="5:12" x14ac:dyDescent="0.3">
      <c r="E107" s="16">
        <v>98</v>
      </c>
      <c r="F107" s="17" t="str">
        <f t="shared" ref="F107:F110" si="90">H107&amp;I107</f>
        <v>1군</v>
      </c>
      <c r="G107" s="17">
        <f t="shared" ref="G107:G110" si="91">H107*J107</f>
        <v>1.0000000000000001E+236</v>
      </c>
      <c r="H107" s="17">
        <f t="shared" si="4"/>
        <v>1</v>
      </c>
      <c r="I107" s="16" t="str" cm="1">
        <f t="array" ref="I107">IF(AND(H106&gt;=100,H107&lt;2),INDEX(O:O,MATCH(I106,O:O,0)+1,0),I106)</f>
        <v>군</v>
      </c>
      <c r="J107" s="16" t="str">
        <f>VLOOKUP(I107,O:R,4,FALSE)</f>
        <v>1E+236</v>
      </c>
      <c r="K107" s="22">
        <f t="shared" ref="K107:K110" si="92">L107*0.5</f>
        <v>221500</v>
      </c>
      <c r="L107" s="22">
        <f t="shared" ref="L107:L110" si="93">L106+500+QUOTIENT(E107,15)*1500</f>
        <v>443000</v>
      </c>
    </row>
    <row r="108" spans="5:12" x14ac:dyDescent="0.3">
      <c r="E108" s="16">
        <v>99</v>
      </c>
      <c r="F108" s="17" t="str">
        <f t="shared" si="90"/>
        <v>100군</v>
      </c>
      <c r="G108" s="17">
        <f t="shared" si="91"/>
        <v>1E+238</v>
      </c>
      <c r="H108" s="17">
        <f t="shared" si="4"/>
        <v>100</v>
      </c>
      <c r="I108" s="16" t="str" cm="1">
        <f t="array" ref="I108">IF(AND(H107&gt;=100,H108&lt;2),INDEX(O:O,MATCH(I107,O:O,0)+1,0),I107)</f>
        <v>군</v>
      </c>
      <c r="J108" s="16" t="str">
        <f>VLOOKUP(I108,O:R,4,FALSE)</f>
        <v>1E+236</v>
      </c>
      <c r="K108" s="22">
        <f t="shared" si="92"/>
        <v>226250</v>
      </c>
      <c r="L108" s="22">
        <f t="shared" si="93"/>
        <v>452500</v>
      </c>
    </row>
    <row r="109" spans="5:12" x14ac:dyDescent="0.3">
      <c r="E109" s="16">
        <v>100</v>
      </c>
      <c r="F109" s="17" t="str">
        <f t="shared" si="90"/>
        <v>1결</v>
      </c>
      <c r="G109" s="17">
        <f t="shared" si="91"/>
        <v>1E+240</v>
      </c>
      <c r="H109" s="17">
        <f t="shared" si="4"/>
        <v>1</v>
      </c>
      <c r="I109" s="16" t="str" cm="1">
        <f t="array" ref="I109">IF(AND(H108&gt;=100,H109&lt;2),INDEX(O:O,MATCH(I108,O:O,0)+1,0),I108)</f>
        <v>결</v>
      </c>
      <c r="J109" s="16" t="str">
        <f>VLOOKUP(I109,O:R,4,FALSE)</f>
        <v>1E+240</v>
      </c>
      <c r="K109" s="22">
        <f t="shared" si="92"/>
        <v>231000</v>
      </c>
      <c r="L109" s="22">
        <f t="shared" si="93"/>
        <v>462000</v>
      </c>
    </row>
    <row r="110" spans="5:12" x14ac:dyDescent="0.3">
      <c r="E110" s="16">
        <v>101</v>
      </c>
      <c r="F110" s="17" t="str">
        <f t="shared" si="90"/>
        <v>100결</v>
      </c>
      <c r="G110" s="17">
        <f t="shared" si="91"/>
        <v>1.0000000000000001E+242</v>
      </c>
      <c r="H110" s="17">
        <f t="shared" si="4"/>
        <v>100</v>
      </c>
      <c r="I110" s="16" t="str" cm="1">
        <f t="array" ref="I110">IF(AND(H109&gt;=100,H110&lt;2),INDEX(O:O,MATCH(I109,O:O,0)+1,0),I109)</f>
        <v>결</v>
      </c>
      <c r="J110" s="16" t="str">
        <f>VLOOKUP(I110,O:R,4,FALSE)</f>
        <v>1E+240</v>
      </c>
      <c r="K110" s="22">
        <f t="shared" si="92"/>
        <v>235750</v>
      </c>
      <c r="L110" s="22">
        <f t="shared" si="93"/>
        <v>471500</v>
      </c>
    </row>
    <row r="111" spans="5:12" x14ac:dyDescent="0.3">
      <c r="E111" s="16">
        <v>102</v>
      </c>
      <c r="F111" s="17" t="str">
        <f t="shared" ref="F111:F116" si="94">H111&amp;I111</f>
        <v>1맥</v>
      </c>
      <c r="G111" s="17">
        <f t="shared" ref="G111:G116" si="95">H111*J111</f>
        <v>1.0000000000000001E+244</v>
      </c>
      <c r="H111" s="17">
        <f t="shared" si="4"/>
        <v>1</v>
      </c>
      <c r="I111" s="16" t="str" cm="1">
        <f t="array" ref="I111">IF(AND(H110&gt;=100,H111&lt;2),INDEX(O:O,MATCH(I110,O:O,0)+1,0),I110)</f>
        <v>맥</v>
      </c>
      <c r="J111" s="16" t="str">
        <f>VLOOKUP(I111,O:R,4,FALSE)</f>
        <v>1E+244</v>
      </c>
      <c r="K111" s="22">
        <f t="shared" ref="K111:K116" si="96">L111*0.5</f>
        <v>240500</v>
      </c>
      <c r="L111" s="22">
        <f t="shared" ref="L111:L116" si="97">L110+500+QUOTIENT(E111,15)*1500</f>
        <v>481000</v>
      </c>
    </row>
    <row r="112" spans="5:12" x14ac:dyDescent="0.3">
      <c r="E112" s="16">
        <v>103</v>
      </c>
      <c r="F112" s="17" t="str">
        <f t="shared" si="94"/>
        <v>100맥</v>
      </c>
      <c r="G112" s="17">
        <f t="shared" si="95"/>
        <v>1.0000000000000001E+246</v>
      </c>
      <c r="H112" s="17">
        <f t="shared" si="4"/>
        <v>100</v>
      </c>
      <c r="I112" s="16" t="str" cm="1">
        <f t="array" ref="I112">IF(AND(H111&gt;=100,H112&lt;2),INDEX(O:O,MATCH(I111,O:O,0)+1,0),I111)</f>
        <v>맥</v>
      </c>
      <c r="J112" s="16" t="str">
        <f>VLOOKUP(I112,O:R,4,FALSE)</f>
        <v>1E+244</v>
      </c>
      <c r="K112" s="22">
        <f t="shared" si="96"/>
        <v>245250</v>
      </c>
      <c r="L112" s="22">
        <f t="shared" si="97"/>
        <v>490500</v>
      </c>
    </row>
    <row r="113" spans="5:12" x14ac:dyDescent="0.3">
      <c r="E113" s="16">
        <v>104</v>
      </c>
      <c r="F113" s="17" t="str">
        <f t="shared" si="94"/>
        <v>1토</v>
      </c>
      <c r="G113" s="17">
        <f t="shared" si="95"/>
        <v>1E+248</v>
      </c>
      <c r="H113" s="17">
        <f t="shared" si="4"/>
        <v>1</v>
      </c>
      <c r="I113" s="16" t="str" cm="1">
        <f t="array" ref="I113">IF(AND(H112&gt;=100,H113&lt;2),INDEX(O:O,MATCH(I112,O:O,0)+1,0),I112)</f>
        <v>토</v>
      </c>
      <c r="J113" s="16" t="str">
        <f>VLOOKUP(I113,O:R,4,FALSE)</f>
        <v>1E+248</v>
      </c>
      <c r="K113" s="22">
        <f t="shared" si="96"/>
        <v>250000</v>
      </c>
      <c r="L113" s="22">
        <f t="shared" si="97"/>
        <v>500000</v>
      </c>
    </row>
    <row r="114" spans="5:12" x14ac:dyDescent="0.3">
      <c r="E114" s="16">
        <v>105</v>
      </c>
      <c r="F114" s="17" t="str">
        <f t="shared" si="94"/>
        <v>100토</v>
      </c>
      <c r="G114" s="17">
        <f t="shared" si="95"/>
        <v>1.0000000000000001E+250</v>
      </c>
      <c r="H114" s="17">
        <f t="shared" si="4"/>
        <v>100</v>
      </c>
      <c r="I114" s="16" t="str" cm="1">
        <f t="array" ref="I114">IF(AND(H113&gt;=100,H114&lt;2),INDEX(O:O,MATCH(I113,O:O,0)+1,0),I113)</f>
        <v>토</v>
      </c>
      <c r="J114" s="16" t="str">
        <f>VLOOKUP(I114,O:R,4,FALSE)</f>
        <v>1E+248</v>
      </c>
      <c r="K114" s="22">
        <f t="shared" si="96"/>
        <v>255500</v>
      </c>
      <c r="L114" s="22">
        <f t="shared" si="97"/>
        <v>511000</v>
      </c>
    </row>
    <row r="115" spans="5:12" x14ac:dyDescent="0.3">
      <c r="E115" s="16">
        <v>106</v>
      </c>
      <c r="F115" s="17" t="str">
        <f t="shared" si="94"/>
        <v>1산</v>
      </c>
      <c r="G115" s="17">
        <f t="shared" si="95"/>
        <v>1.0000000000000001E+252</v>
      </c>
      <c r="H115" s="17">
        <f t="shared" si="4"/>
        <v>1</v>
      </c>
      <c r="I115" s="16" t="str" cm="1">
        <f t="array" ref="I115">IF(AND(H114&gt;=100,H115&lt;2),INDEX(O:O,MATCH(I114,O:O,0)+1,0),I114)</f>
        <v>산</v>
      </c>
      <c r="J115" s="16" t="str">
        <f>VLOOKUP(I115,O:R,4,FALSE)</f>
        <v>1E+252</v>
      </c>
      <c r="K115" s="22">
        <f t="shared" si="96"/>
        <v>261000</v>
      </c>
      <c r="L115" s="22">
        <f t="shared" si="97"/>
        <v>522000</v>
      </c>
    </row>
    <row r="116" spans="5:12" x14ac:dyDescent="0.3">
      <c r="E116" s="16">
        <v>107</v>
      </c>
      <c r="F116" s="17" t="str">
        <f t="shared" si="94"/>
        <v>100산</v>
      </c>
      <c r="G116" s="17">
        <f t="shared" si="95"/>
        <v>1.0000000000000001E+254</v>
      </c>
      <c r="H116" s="17">
        <f t="shared" si="4"/>
        <v>100</v>
      </c>
      <c r="I116" s="16" t="str" cm="1">
        <f t="array" ref="I116">IF(AND(H115&gt;=100,H116&lt;2),INDEX(O:O,MATCH(I115,O:O,0)+1,0),I115)</f>
        <v>산</v>
      </c>
      <c r="J116" s="16" t="str">
        <f>VLOOKUP(I116,O:R,4,FALSE)</f>
        <v>1E+252</v>
      </c>
      <c r="K116" s="22">
        <f t="shared" si="96"/>
        <v>266500</v>
      </c>
      <c r="L116" s="22">
        <f t="shared" si="97"/>
        <v>533000</v>
      </c>
    </row>
    <row r="117" spans="5:12" x14ac:dyDescent="0.3">
      <c r="E117" s="16">
        <v>108</v>
      </c>
      <c r="F117" s="17" t="str">
        <f t="shared" ref="F117:F122" si="98">H117&amp;I117</f>
        <v>1강</v>
      </c>
      <c r="G117" s="17">
        <f t="shared" ref="G117:G122" si="99">H117*J117</f>
        <v>1E+256</v>
      </c>
      <c r="H117" s="17">
        <f t="shared" si="4"/>
        <v>1</v>
      </c>
      <c r="I117" s="16" t="str" cm="1">
        <f t="array" ref="I117">IF(AND(H116&gt;=100,H117&lt;2),INDEX(O:O,MATCH(I116,O:O,0)+1,0),I116)</f>
        <v>강</v>
      </c>
      <c r="J117" s="16" t="str">
        <f>VLOOKUP(I117,O:R,4,FALSE)</f>
        <v>1E+256</v>
      </c>
      <c r="K117" s="22">
        <f t="shared" ref="K117:K122" si="100">L117*0.5</f>
        <v>272000</v>
      </c>
      <c r="L117" s="22">
        <f t="shared" ref="L117:L122" si="101">L116+500+QUOTIENT(E117,15)*1500</f>
        <v>544000</v>
      </c>
    </row>
    <row r="118" spans="5:12" x14ac:dyDescent="0.3">
      <c r="E118" s="16">
        <v>109</v>
      </c>
      <c r="F118" s="17" t="str">
        <f t="shared" si="98"/>
        <v>100강</v>
      </c>
      <c r="G118" s="17">
        <f t="shared" si="99"/>
        <v>1.0000000000000001E+258</v>
      </c>
      <c r="H118" s="17">
        <f t="shared" si="4"/>
        <v>100</v>
      </c>
      <c r="I118" s="16" t="str" cm="1">
        <f t="array" ref="I118">IF(AND(H117&gt;=100,H118&lt;2),INDEX(O:O,MATCH(I117,O:O,0)+1,0),I117)</f>
        <v>강</v>
      </c>
      <c r="J118" s="16" t="str">
        <f>VLOOKUP(I118,O:R,4,FALSE)</f>
        <v>1E+256</v>
      </c>
      <c r="K118" s="22">
        <f t="shared" si="100"/>
        <v>277500</v>
      </c>
      <c r="L118" s="22">
        <f t="shared" si="101"/>
        <v>555000</v>
      </c>
    </row>
    <row r="119" spans="5:12" x14ac:dyDescent="0.3">
      <c r="E119" s="16">
        <v>110</v>
      </c>
      <c r="F119" s="17" t="str">
        <f t="shared" si="98"/>
        <v>1환</v>
      </c>
      <c r="G119" s="17">
        <f t="shared" si="99"/>
        <v>1.0000000000000001E+260</v>
      </c>
      <c r="H119" s="17">
        <f t="shared" si="4"/>
        <v>1</v>
      </c>
      <c r="I119" s="16" t="str" cm="1">
        <f t="array" ref="I119">IF(AND(H118&gt;=100,H119&lt;2),INDEX(O:O,MATCH(I118,O:O,0)+1,0),I118)</f>
        <v>환</v>
      </c>
      <c r="J119" s="16" t="str">
        <f>VLOOKUP(I119,O:R,4,FALSE)</f>
        <v>1E+260</v>
      </c>
      <c r="K119" s="22">
        <f t="shared" si="100"/>
        <v>283000</v>
      </c>
      <c r="L119" s="22">
        <f t="shared" si="101"/>
        <v>566000</v>
      </c>
    </row>
    <row r="120" spans="5:12" x14ac:dyDescent="0.3">
      <c r="E120" s="16">
        <v>111</v>
      </c>
      <c r="F120" s="17" t="str">
        <f t="shared" si="98"/>
        <v>100환</v>
      </c>
      <c r="G120" s="17">
        <f t="shared" si="99"/>
        <v>1E+262</v>
      </c>
      <c r="H120" s="17">
        <f t="shared" si="4"/>
        <v>100</v>
      </c>
      <c r="I120" s="16" t="str" cm="1">
        <f t="array" ref="I120">IF(AND(H119&gt;=100,H120&lt;2),INDEX(O:O,MATCH(I119,O:O,0)+1,0),I119)</f>
        <v>환</v>
      </c>
      <c r="J120" s="16" t="str">
        <f>VLOOKUP(I120,O:R,4,FALSE)</f>
        <v>1E+260</v>
      </c>
      <c r="K120" s="22">
        <f t="shared" si="100"/>
        <v>288500</v>
      </c>
      <c r="L120" s="22">
        <f t="shared" si="101"/>
        <v>577000</v>
      </c>
    </row>
    <row r="121" spans="5:12" x14ac:dyDescent="0.3">
      <c r="E121" s="16">
        <v>112</v>
      </c>
      <c r="F121" s="17" t="str">
        <f t="shared" si="98"/>
        <v>1종</v>
      </c>
      <c r="G121" s="17">
        <f t="shared" si="99"/>
        <v>1E+264</v>
      </c>
      <c r="H121" s="17">
        <f t="shared" si="4"/>
        <v>1</v>
      </c>
      <c r="I121" s="16" t="str" cm="1">
        <f t="array" ref="I121">IF(AND(H120&gt;=100,H121&lt;2),INDEX(O:O,MATCH(I120,O:O,0)+1,0),I120)</f>
        <v>종</v>
      </c>
      <c r="J121" s="16" t="str">
        <f>VLOOKUP(I121,O:R,4,FALSE)</f>
        <v>1E+264</v>
      </c>
      <c r="K121" s="22">
        <f t="shared" si="100"/>
        <v>294000</v>
      </c>
      <c r="L121" s="22">
        <f t="shared" si="101"/>
        <v>588000</v>
      </c>
    </row>
    <row r="122" spans="5:12" x14ac:dyDescent="0.3">
      <c r="E122" s="16">
        <v>113</v>
      </c>
      <c r="F122" s="17" t="str">
        <f t="shared" si="98"/>
        <v>100종</v>
      </c>
      <c r="G122" s="17">
        <f t="shared" si="99"/>
        <v>1E+266</v>
      </c>
      <c r="H122" s="17">
        <f t="shared" si="4"/>
        <v>100</v>
      </c>
      <c r="I122" s="16" t="str" cm="1">
        <f t="array" ref="I122">IF(AND(H121&gt;=100,H122&lt;2),INDEX(O:O,MATCH(I121,O:O,0)+1,0),I121)</f>
        <v>종</v>
      </c>
      <c r="J122" s="16" t="str">
        <f>VLOOKUP(I122,O:R,4,FALSE)</f>
        <v>1E+264</v>
      </c>
      <c r="K122" s="22">
        <f t="shared" si="100"/>
        <v>299500</v>
      </c>
      <c r="L122" s="22">
        <f t="shared" si="101"/>
        <v>599000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2024-08-08T05:56:58Z</dcterms:modified>
</cp:coreProperties>
</file>