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18DC1DA-2762-419E-8774-9211BF711E83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3" l="1"/>
  <c r="F30" i="4"/>
  <c r="C30" i="4"/>
  <c r="F29" i="4"/>
  <c r="C29" i="4"/>
  <c r="F28" i="4"/>
  <c r="C28" i="4"/>
  <c r="F27" i="4"/>
  <c r="C27" i="4"/>
  <c r="F26" i="4"/>
  <c r="C26" i="4"/>
  <c r="F25" i="4"/>
  <c r="F24" i="4"/>
  <c r="C24" i="4"/>
  <c r="F23" i="4"/>
  <c r="F22" i="4"/>
  <c r="F21" i="4"/>
  <c r="C21" i="4"/>
  <c r="F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Y12" i="3"/>
  <c r="Y33" i="3"/>
  <c r="Y23" i="3"/>
  <c r="Y17" i="3"/>
  <c r="Y11" i="3"/>
  <c r="Y13" i="3"/>
  <c r="Y14" i="3"/>
  <c r="Y15" i="3"/>
  <c r="Y16" i="3"/>
  <c r="Y18" i="3"/>
  <c r="Y19" i="3"/>
  <c r="Y20" i="3"/>
  <c r="Y21" i="3"/>
  <c r="Y22" i="3"/>
  <c r="Y24" i="3"/>
  <c r="Y25" i="3"/>
  <c r="Y26" i="3"/>
  <c r="Y27" i="3"/>
  <c r="Y28" i="3"/>
  <c r="Y29" i="3"/>
  <c r="Y30" i="3"/>
  <c r="Y31" i="3"/>
  <c r="Y32" i="3"/>
  <c r="Y10" i="3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U14" i="3" s="1"/>
  <c r="R14" i="3"/>
  <c r="AA23" i="3"/>
  <c r="AB23" i="3" s="1"/>
  <c r="AA17" i="3"/>
  <c r="N10" i="3"/>
  <c r="E3" i="1"/>
  <c r="F3" i="1"/>
  <c r="G3" i="1"/>
  <c r="H3" i="1"/>
  <c r="E4" i="1"/>
  <c r="F4" i="1"/>
  <c r="G4" i="1"/>
  <c r="H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K2" i="1"/>
  <c r="G2" i="1"/>
  <c r="F2" i="1"/>
  <c r="H2" i="1"/>
  <c r="E2" i="1"/>
  <c r="S16" i="3" l="1"/>
  <c r="S18" i="3" s="1"/>
  <c r="S20" i="3" s="1"/>
  <c r="S22" i="3" s="1"/>
  <c r="S24" i="3" s="1"/>
  <c r="S26" i="3" s="1"/>
  <c r="S28" i="3" s="1"/>
  <c r="S30" i="3" s="1"/>
  <c r="S32" i="3" s="1"/>
  <c r="AA33" i="3"/>
  <c r="R33" i="3"/>
  <c r="R32" i="3"/>
  <c r="R25" i="3"/>
  <c r="C22" i="4" s="1"/>
  <c r="R27" i="3"/>
  <c r="R17" i="3"/>
  <c r="AA15" i="3"/>
  <c r="AA14" i="3"/>
  <c r="AA13" i="3"/>
  <c r="AA12" i="3"/>
  <c r="AA11" i="3"/>
  <c r="R26" i="3"/>
  <c r="C23" i="4" s="1"/>
  <c r="R13" i="3"/>
  <c r="R11" i="3"/>
  <c r="R31" i="3"/>
  <c r="R30" i="3"/>
  <c r="R29" i="3"/>
  <c r="R21" i="3"/>
  <c r="R28" i="3"/>
  <c r="C25" i="4" s="1"/>
  <c r="R24" i="3"/>
  <c r="R23" i="3"/>
  <c r="C20" i="4" s="1"/>
  <c r="R22" i="3"/>
  <c r="R20" i="3"/>
  <c r="R19" i="3"/>
  <c r="R18" i="3"/>
  <c r="R16" i="3"/>
  <c r="R15" i="3"/>
  <c r="R12" i="3"/>
  <c r="R10" i="3"/>
  <c r="AA18" i="3" l="1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U10" i="3" s="1"/>
  <c r="T15" i="3"/>
  <c r="U15" i="3" s="1"/>
  <c r="AA10" i="3"/>
  <c r="AA16" i="3"/>
  <c r="AB16" i="3" s="1"/>
  <c r="H9" i="1"/>
  <c r="S19" i="3" l="1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U16" i="3" s="1"/>
  <c r="H14" i="1"/>
  <c r="S29" i="3" l="1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U20" i="3" s="1"/>
  <c r="T24" i="3"/>
  <c r="U24" i="3" s="1"/>
  <c r="T22" i="3"/>
  <c r="U22" i="3" s="1"/>
  <c r="T23" i="3"/>
  <c r="U23" i="3" s="1"/>
  <c r="H13" i="1" l="1"/>
  <c r="H19" i="1"/>
  <c r="H18" i="1" l="1"/>
  <c r="H20" i="1"/>
  <c r="AA27" i="3"/>
  <c r="T28" i="3"/>
  <c r="U28" i="3" s="1"/>
  <c r="T21" i="3"/>
  <c r="U21" i="3" s="1"/>
  <c r="T26" i="3"/>
  <c r="U26" i="3" s="1"/>
  <c r="AB27" i="3" l="1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tc={AF100BCC-709D-42BF-BE19-C7A3A31DBB45}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1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O32" authorId="35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<sst xmlns="http://schemas.openxmlformats.org/spreadsheetml/2006/main" count="278" uniqueCount="169">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</sst>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1" dT="2023-07-05T02:30:29.72" personId="{628B0C78-ACF8-4000-8685-62B6E703BCDF}" id="{6C870E27-5E09-473C-9F9E-075569E552F6}">
    <text>4신수(극)4마리 합이 대략 400%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1"/>
  <sheetViews>
    <sheetView tabSelected="1" workbookViewId="0">
      <selection activeCell="H5" sqref="H5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f>VLOOKUP(A2,Balance!L:S,5,FALSE)</f>
        <v>100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f>VLOOKUP(A3,Balance!L:S,5,FALSE)</f>
        <v>500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f>VLOOKUP(A4,Balance!L:S,5,FALSE)</f>
        <v>1000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f>VLOOKUP(A5,Balance!L:S,5,FALSE)</f>
        <v>1500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1" si="0">C5+1000</f>
        <v>4000</v>
      </c>
      <c r="D6" s="1" t="s">
        <v>133</v>
      </c>
      <c r="E6">
        <f>VLOOKUP(A6,Balance!L:S,5,FALSE)</f>
        <v>2000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f>VLOOKUP(A7,Balance!L:S,5,FALSE)</f>
        <v>2000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f>VLOOKUP(A8,Balance!L:S,5,FALSE)</f>
        <v>2000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f>VLOOKUP(A9,Balance!L:S,5,FALSE)</f>
        <v>2000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f>VLOOKUP(A10,Balance!L:S,5,FALSE)</f>
        <v>2000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f>VLOOKUP(A11,Balance!L:S,5,FALSE)</f>
        <v>2000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f>VLOOKUP(A12,Balance!L:S,5,FALSE)</f>
        <v>2000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f>VLOOKUP(A13,Balance!L:S,5,FALSE)</f>
        <v>2000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f>VLOOKUP(A14,Balance!L:S,5,FALSE)</f>
        <v>2000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f>VLOOKUP(A15,Balance!L:S,5,FALSE)</f>
        <v>2000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f>VLOOKUP(A16,Balance!L:S,5,FALSE)</f>
        <v>2000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f>VLOOKUP(A17,Balance!L:S,5,FALSE)</f>
        <v>2000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f>VLOOKUP(A18,Balance!L:S,5,FALSE)</f>
        <v>2000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f>VLOOKUP(A19,Balance!L:S,5,FALSE)</f>
        <v>2000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f>VLOOKUP(A20,Balance!L:S,5,FALSE)</f>
        <v>2000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 t="shared" si="0"/>
        <v>19000</v>
      </c>
      <c r="D21" s="1" t="s">
        <v>148</v>
      </c>
      <c r="E21">
        <f>VLOOKUP(A21,Balance!L:S,5,FALSE)</f>
        <v>2000</v>
      </c>
      <c r="F21">
        <f>VLOOKUP(A21,Balance!A:F,3,FALSE)</f>
        <v>53</v>
      </c>
      <c r="G21">
        <f>VLOOKUP(A21,Balance!L:S,6,FALSE)</f>
        <v>0.05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4"/>
  <sheetViews>
    <sheetView topLeftCell="B1" workbookViewId="0">
      <selection activeCell="J19" sqref="J19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292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149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100</v>
      </c>
      <c r="Q10">
        <v>40</v>
      </c>
      <c r="R10" s="8">
        <f>Q10*P10*100</f>
        <v>400000</v>
      </c>
      <c r="S10">
        <v>1</v>
      </c>
      <c r="T10" s="8">
        <f t="shared" ref="T10:T17" si="0">S10*P10</f>
        <v>100</v>
      </c>
      <c r="U10" s="9">
        <f>T10/(N10*$J$5)</f>
        <v>25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87</v>
      </c>
      <c r="L11">
        <v>1</v>
      </c>
      <c r="M11" s="1">
        <v>999</v>
      </c>
      <c r="N11" s="1">
        <f t="shared" ref="N11:N33" si="1">ROUNDUP((M11+1)/100,0)</f>
        <v>10</v>
      </c>
      <c r="O11" s="1" t="s">
        <v>8</v>
      </c>
      <c r="P11" s="7">
        <v>500</v>
      </c>
      <c r="Q11">
        <v>10</v>
      </c>
      <c r="R11" s="8">
        <f>Q11*P11</f>
        <v>5000</v>
      </c>
      <c r="S11">
        <v>2</v>
      </c>
      <c r="T11" s="8">
        <f t="shared" si="0"/>
        <v>1000</v>
      </c>
      <c r="U11" s="9">
        <f t="shared" ref="U11:U33" si="2">T11/(N11*$J$5)</f>
        <v>25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1"/>
        <v>20</v>
      </c>
      <c r="O12" s="1" t="s">
        <v>10</v>
      </c>
      <c r="P12" s="7">
        <v>1000</v>
      </c>
      <c r="Q12">
        <v>4</v>
      </c>
      <c r="R12" s="8">
        <f>Q12*P12*100</f>
        <v>400000</v>
      </c>
      <c r="S12">
        <v>2</v>
      </c>
      <c r="T12" s="8">
        <f t="shared" si="0"/>
        <v>2000</v>
      </c>
      <c r="U12" s="9">
        <f t="shared" si="2"/>
        <v>25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 t="shared" ref="AB12:AB33" si="5"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1"/>
        <v>30</v>
      </c>
      <c r="O13" s="1" t="s">
        <v>12</v>
      </c>
      <c r="P13" s="7">
        <v>1500</v>
      </c>
      <c r="Q13">
        <v>3</v>
      </c>
      <c r="R13" s="8">
        <f>Q13*P13</f>
        <v>4500</v>
      </c>
      <c r="S13">
        <f>S11+1</f>
        <v>3</v>
      </c>
      <c r="T13" s="8">
        <f t="shared" si="0"/>
        <v>4500</v>
      </c>
      <c r="U13" s="9">
        <f t="shared" si="2"/>
        <v>37.5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 t="shared" si="5"/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1"/>
        <v>40</v>
      </c>
      <c r="O14" s="1" t="s">
        <v>120</v>
      </c>
      <c r="P14" s="7">
        <v>2000</v>
      </c>
      <c r="Q14">
        <v>2.5</v>
      </c>
      <c r="R14" s="8">
        <f>Q14*P14*100</f>
        <v>500000</v>
      </c>
      <c r="S14">
        <f t="shared" ref="S14:S33" si="6">S12+1</f>
        <v>3</v>
      </c>
      <c r="T14" s="8">
        <f t="shared" si="0"/>
        <v>6000</v>
      </c>
      <c r="U14" s="9">
        <f t="shared" si="2"/>
        <v>37.5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 t="shared" si="5"/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1"/>
        <v>50</v>
      </c>
      <c r="O15" s="1" t="s">
        <v>14</v>
      </c>
      <c r="P15" s="7">
        <v>2000</v>
      </c>
      <c r="Q15">
        <v>2000</v>
      </c>
      <c r="R15" s="8">
        <f>Q15*P15*100</f>
        <v>400000000</v>
      </c>
      <c r="S15">
        <f t="shared" si="6"/>
        <v>4</v>
      </c>
      <c r="T15" s="8">
        <f t="shared" si="0"/>
        <v>8000</v>
      </c>
      <c r="U15" s="9">
        <f t="shared" si="2"/>
        <v>40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 t="shared" si="5"/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1"/>
        <v>60</v>
      </c>
      <c r="O16" s="1" t="s">
        <v>15</v>
      </c>
      <c r="P16" s="7">
        <v>2000</v>
      </c>
      <c r="Q16">
        <v>1E-4</v>
      </c>
      <c r="R16" s="8">
        <f>Q16*P16*100</f>
        <v>20</v>
      </c>
      <c r="S16">
        <f t="shared" si="6"/>
        <v>4</v>
      </c>
      <c r="T16" s="8">
        <f t="shared" si="0"/>
        <v>8000</v>
      </c>
      <c r="U16" s="9">
        <f t="shared" si="2"/>
        <v>33.333333333333336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1"/>
        <v>70</v>
      </c>
      <c r="O17" s="1" t="s">
        <v>16</v>
      </c>
      <c r="P17" s="7">
        <v>2000</v>
      </c>
      <c r="Q17">
        <v>4</v>
      </c>
      <c r="R17" s="8">
        <f>Q17*P17*100</f>
        <v>800000</v>
      </c>
      <c r="S17">
        <f t="shared" si="6"/>
        <v>5</v>
      </c>
      <c r="T17" s="8">
        <f t="shared" si="0"/>
        <v>10000</v>
      </c>
      <c r="U17" s="9">
        <f t="shared" si="2"/>
        <v>35.714285714285715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 t="shared" ref="AB17" si="7"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1"/>
        <v>80</v>
      </c>
      <c r="O18" s="1" t="s">
        <v>17</v>
      </c>
      <c r="P18" s="7">
        <v>2000</v>
      </c>
      <c r="Q18">
        <v>2.5000000000000001E-4</v>
      </c>
      <c r="R18" s="8">
        <f t="shared" ref="R18:R30" si="8">Q18*P18*100</f>
        <v>50</v>
      </c>
      <c r="S18">
        <f t="shared" si="6"/>
        <v>5</v>
      </c>
      <c r="T18" s="8">
        <f t="shared" ref="T18:T30" si="9">S18*P18</f>
        <v>10000</v>
      </c>
      <c r="U18" s="9">
        <f t="shared" si="2"/>
        <v>31.25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 t="shared" si="5"/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1"/>
        <v>90</v>
      </c>
      <c r="O19" s="1" t="s">
        <v>19</v>
      </c>
      <c r="P19" s="7">
        <v>2000</v>
      </c>
      <c r="Q19">
        <v>0.5</v>
      </c>
      <c r="R19" s="8">
        <f t="shared" si="8"/>
        <v>100000</v>
      </c>
      <c r="S19">
        <f t="shared" si="6"/>
        <v>6</v>
      </c>
      <c r="T19" s="8">
        <f t="shared" si="9"/>
        <v>12000</v>
      </c>
      <c r="U19" s="9">
        <f t="shared" si="2"/>
        <v>33.333333333333336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 t="shared" si="5"/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1"/>
        <v>100</v>
      </c>
      <c r="O20" s="1" t="s">
        <v>21</v>
      </c>
      <c r="P20" s="7">
        <v>2000</v>
      </c>
      <c r="Q20">
        <v>0.4</v>
      </c>
      <c r="R20" s="8">
        <f>Q20*P20*100</f>
        <v>80000</v>
      </c>
      <c r="S20">
        <f t="shared" si="6"/>
        <v>6</v>
      </c>
      <c r="T20" s="8">
        <f>S20*P20</f>
        <v>12000</v>
      </c>
      <c r="U20" s="9">
        <f t="shared" si="2"/>
        <v>30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1"/>
        <v>110</v>
      </c>
      <c r="O21" s="1" t="s">
        <v>33</v>
      </c>
      <c r="P21" s="7">
        <v>2000</v>
      </c>
      <c r="Q21">
        <v>0.01</v>
      </c>
      <c r="R21" s="8">
        <f>Q21*P21*100</f>
        <v>2000</v>
      </c>
      <c r="S21">
        <f t="shared" si="6"/>
        <v>7</v>
      </c>
      <c r="T21" s="8">
        <f>S21*P21</f>
        <v>14000</v>
      </c>
      <c r="U21" s="9">
        <f t="shared" si="2"/>
        <v>31.818181818181817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1"/>
        <v>120</v>
      </c>
      <c r="O22" s="1" t="s">
        <v>23</v>
      </c>
      <c r="P22" s="7">
        <v>2000</v>
      </c>
      <c r="Q22">
        <v>0.3</v>
      </c>
      <c r="R22" s="8">
        <f t="shared" si="8"/>
        <v>60000</v>
      </c>
      <c r="S22">
        <f t="shared" si="6"/>
        <v>7</v>
      </c>
      <c r="T22" s="8">
        <f t="shared" si="9"/>
        <v>14000</v>
      </c>
      <c r="U22" s="9">
        <f t="shared" si="2"/>
        <v>29.166666666666668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 t="shared" si="5"/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1"/>
        <v>130</v>
      </c>
      <c r="O23" s="1" t="s">
        <v>25</v>
      </c>
      <c r="P23" s="7">
        <v>2000</v>
      </c>
      <c r="Q23">
        <v>0.1</v>
      </c>
      <c r="R23" s="8">
        <f t="shared" si="8"/>
        <v>20000</v>
      </c>
      <c r="S23">
        <f t="shared" si="6"/>
        <v>8</v>
      </c>
      <c r="T23" s="8">
        <f t="shared" si="9"/>
        <v>16000</v>
      </c>
      <c r="U23" s="9">
        <f t="shared" si="2"/>
        <v>30.76923076923077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 t="shared" ref="AB23" si="10"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1"/>
        <v>140</v>
      </c>
      <c r="O24" s="1" t="s">
        <v>27</v>
      </c>
      <c r="P24" s="7">
        <v>2000</v>
      </c>
      <c r="Q24">
        <v>0.2</v>
      </c>
      <c r="R24" s="8">
        <f t="shared" si="8"/>
        <v>40000</v>
      </c>
      <c r="S24">
        <f t="shared" si="6"/>
        <v>8</v>
      </c>
      <c r="T24" s="8">
        <f t="shared" si="9"/>
        <v>16000</v>
      </c>
      <c r="U24" s="9">
        <f t="shared" si="2"/>
        <v>28.571428571428573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 t="shared" si="5"/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1"/>
        <v>150</v>
      </c>
      <c r="O25" s="1" t="s">
        <v>90</v>
      </c>
      <c r="P25" s="7">
        <v>2000</v>
      </c>
      <c r="Q25">
        <v>0.06</v>
      </c>
      <c r="R25" s="8">
        <f>Q25*P25*100</f>
        <v>12000</v>
      </c>
      <c r="S25">
        <f t="shared" si="6"/>
        <v>9</v>
      </c>
      <c r="T25" s="8">
        <f>S25*P25</f>
        <v>18000</v>
      </c>
      <c r="U25" s="9">
        <f t="shared" si="2"/>
        <v>30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1"/>
        <v>160</v>
      </c>
      <c r="O26" s="1" t="s">
        <v>31</v>
      </c>
      <c r="P26" s="7">
        <v>2000</v>
      </c>
      <c r="Q26">
        <v>20000000</v>
      </c>
      <c r="R26" s="8">
        <f>Q26*P26</f>
        <v>40000000000</v>
      </c>
      <c r="S26">
        <f t="shared" si="6"/>
        <v>9</v>
      </c>
      <c r="T26" s="8">
        <f>S26*P26</f>
        <v>18000</v>
      </c>
      <c r="U26" s="9">
        <f t="shared" si="2"/>
        <v>28.125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 t="shared" si="5"/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1"/>
        <v>170</v>
      </c>
      <c r="O27" s="1" t="s">
        <v>26</v>
      </c>
      <c r="P27" s="7">
        <v>2000</v>
      </c>
      <c r="Q27">
        <v>5.0000000000000001E-3</v>
      </c>
      <c r="R27" s="8">
        <f>Q27*P27*100</f>
        <v>1000</v>
      </c>
      <c r="S27">
        <f t="shared" si="6"/>
        <v>10</v>
      </c>
      <c r="T27" s="8">
        <f>S27*P27</f>
        <v>20000</v>
      </c>
      <c r="U27" s="9">
        <f t="shared" si="2"/>
        <v>29.411764705882351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1"/>
        <v>180</v>
      </c>
      <c r="O28" s="1" t="s">
        <v>128</v>
      </c>
      <c r="P28" s="7">
        <v>2000</v>
      </c>
      <c r="Q28">
        <v>0.03</v>
      </c>
      <c r="R28" s="8">
        <f>Q28*P28*100</f>
        <v>6000</v>
      </c>
      <c r="S28">
        <f t="shared" si="6"/>
        <v>10</v>
      </c>
      <c r="T28" s="8">
        <f>S28*P28</f>
        <v>20000</v>
      </c>
      <c r="U28" s="9">
        <f t="shared" si="2"/>
        <v>27.777777777777779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 t="shared" si="5"/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1"/>
        <v>190</v>
      </c>
      <c r="O29" s="1" t="s">
        <v>35</v>
      </c>
      <c r="P29" s="7">
        <v>2000</v>
      </c>
      <c r="Q29">
        <v>0.05</v>
      </c>
      <c r="R29" s="8">
        <f t="shared" si="8"/>
        <v>10000</v>
      </c>
      <c r="S29">
        <f t="shared" si="6"/>
        <v>11</v>
      </c>
      <c r="T29" s="8">
        <f t="shared" si="9"/>
        <v>22000</v>
      </c>
      <c r="U29" s="9">
        <f t="shared" si="2"/>
        <v>28.94736842105263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 t="shared" si="5"/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1"/>
        <v>200</v>
      </c>
      <c r="O30" s="1" t="s">
        <v>37</v>
      </c>
      <c r="P30" s="7">
        <v>2000</v>
      </c>
      <c r="Q30">
        <v>10</v>
      </c>
      <c r="R30" s="8">
        <f t="shared" si="8"/>
        <v>2000000</v>
      </c>
      <c r="S30">
        <f t="shared" si="6"/>
        <v>11</v>
      </c>
      <c r="T30" s="8">
        <f t="shared" si="9"/>
        <v>22000</v>
      </c>
      <c r="U30" s="9">
        <f t="shared" si="2"/>
        <v>27.5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 t="shared" si="5"/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39</v>
      </c>
      <c r="F31">
        <v>57</v>
      </c>
      <c r="L31">
        <v>21</v>
      </c>
      <c r="M31" s="1">
        <v>20999</v>
      </c>
      <c r="N31" s="1">
        <f t="shared" si="1"/>
        <v>210</v>
      </c>
      <c r="O31" s="1" t="s">
        <v>40</v>
      </c>
      <c r="P31" s="7">
        <v>2000</v>
      </c>
      <c r="Q31">
        <v>1E-3</v>
      </c>
      <c r="R31" s="8">
        <f>Q31*P31*100</f>
        <v>200</v>
      </c>
      <c r="S31">
        <f t="shared" si="6"/>
        <v>12</v>
      </c>
      <c r="T31" s="8">
        <f>S31*P31</f>
        <v>24000</v>
      </c>
      <c r="U31" s="9">
        <f t="shared" si="2"/>
        <v>28.571428571428573</v>
      </c>
      <c r="V31" s="1" t="s">
        <v>39</v>
      </c>
      <c r="W31" s="7">
        <v>1</v>
      </c>
      <c r="X31">
        <v>2</v>
      </c>
      <c r="Y31" s="8">
        <f t="shared" si="3"/>
        <v>200</v>
      </c>
      <c r="Z31">
        <v>0</v>
      </c>
      <c r="AA31" s="8">
        <f>Z31*W31</f>
        <v>0</v>
      </c>
      <c r="AB31" s="9">
        <f t="shared" si="5"/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5</v>
      </c>
      <c r="F32">
        <v>10</v>
      </c>
      <c r="L32">
        <v>22</v>
      </c>
      <c r="M32" s="1">
        <v>21999</v>
      </c>
      <c r="N32" s="1">
        <f t="shared" si="1"/>
        <v>220</v>
      </c>
      <c r="O32" s="1" t="s">
        <v>30</v>
      </c>
      <c r="P32" s="7">
        <v>2000</v>
      </c>
      <c r="Q32">
        <v>4.0000000000000001E-3</v>
      </c>
      <c r="R32" s="8">
        <f>Q32*P32*100</f>
        <v>800</v>
      </c>
      <c r="S32">
        <f t="shared" si="6"/>
        <v>12</v>
      </c>
      <c r="T32" s="8">
        <f>S32*P32</f>
        <v>24000</v>
      </c>
      <c r="U32" s="9">
        <f t="shared" si="2"/>
        <v>27.272727272727273</v>
      </c>
      <c r="V32" s="1" t="s">
        <v>5</v>
      </c>
      <c r="W32" s="7">
        <v>1</v>
      </c>
      <c r="X32">
        <v>20000</v>
      </c>
      <c r="Y32" s="8">
        <f t="shared" si="3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43</v>
      </c>
      <c r="F33">
        <v>72</v>
      </c>
      <c r="L33">
        <v>23</v>
      </c>
      <c r="M33" s="1">
        <v>22999</v>
      </c>
      <c r="N33" s="1">
        <f t="shared" si="1"/>
        <v>230</v>
      </c>
      <c r="O33" s="1" t="s">
        <v>41</v>
      </c>
      <c r="P33" s="7">
        <v>2000</v>
      </c>
      <c r="Q33">
        <v>1E-3</v>
      </c>
      <c r="R33" s="8">
        <f>Q33*P33*100</f>
        <v>200</v>
      </c>
      <c r="S33">
        <f t="shared" si="6"/>
        <v>13</v>
      </c>
      <c r="T33" s="8">
        <f>S33*P33</f>
        <v>26000</v>
      </c>
      <c r="U33" s="9">
        <f t="shared" si="2"/>
        <v>28.260869565217391</v>
      </c>
      <c r="V33" s="1" t="s">
        <v>43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 t="shared" si="5"/>
        <v>0</v>
      </c>
    </row>
    <row r="34" spans="1:28">
      <c r="D34" s="5" t="s">
        <v>121</v>
      </c>
      <c r="E34" s="1" t="s">
        <v>42</v>
      </c>
      <c r="F34">
        <v>33</v>
      </c>
      <c r="T34" s="8">
        <f>SUM(T10:T28)</f>
        <v>209600</v>
      </c>
      <c r="U34" s="8"/>
      <c r="V34" s="1" t="s">
        <v>42</v>
      </c>
      <c r="W34" s="7">
        <v>1</v>
      </c>
      <c r="X34">
        <v>0.1</v>
      </c>
      <c r="Y34" s="8">
        <v>0.1</v>
      </c>
      <c r="Z34">
        <v>0</v>
      </c>
      <c r="AA34" s="8">
        <f t="shared" ref="AA34" si="11">Z34*W34</f>
        <v>0</v>
      </c>
      <c r="AB34" s="9">
        <f>AA34/(N33*$J$5)</f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K9" sqref="K9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400000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400000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4500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500000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400000000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20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800000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50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100000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80000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2000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60000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20000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40000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12000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40000000000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1000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6000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2000000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</v>
      </c>
      <c r="D28" s="4">
        <v>21000</v>
      </c>
      <c r="E28" s="3" t="s">
        <v>39</v>
      </c>
      <c r="F28" s="11">
        <f>VLOOKUP(A28,Balance!L:Y,14,FALSE)</f>
        <v>200</v>
      </c>
    </row>
    <row r="29" spans="1:6" ht="17.25" thickBot="1">
      <c r="A29">
        <v>22</v>
      </c>
      <c r="B29" s="3" t="s">
        <v>30</v>
      </c>
      <c r="C29" s="11">
        <f>VLOOKUP(A29,Balance!L:R,7,FALSE)</f>
        <v>800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200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</cp:lastModifiedBy>
  <dcterms:created xsi:type="dcterms:W3CDTF">2023-07-04T05:35:36Z</dcterms:created>
  <dcterms:modified xsi:type="dcterms:W3CDTF">2023-07-12T06:10:54Z</dcterms:modified>
</cp:coreProperties>
</file>