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Hoon\Desktop\요사키\테이블\"/>
    </mc:Choice>
  </mc:AlternateContent>
  <xr:revisionPtr revIDLastSave="0" documentId="13_ncr:1_{3BC9BA92-AAFE-4CB8-8B0A-7764F68AA8C1}" xr6:coauthVersionLast="47" xr6:coauthVersionMax="47" xr10:uidLastSave="{00000000-0000-0000-0000-000000000000}"/>
  <bookViews>
    <workbookView xWindow="-28800" yWindow="0" windowWidth="29040" windowHeight="15600" xr2:uid="{51CAC96F-31B0-419B-A87D-9392A077AFC8}"/>
  </bookViews>
  <sheets>
    <sheet name="PetDispatch" sheetId="1" r:id="rId1"/>
    <sheet name="Balance" sheetId="3" r:id="rId2"/>
    <sheet name="일일 휴식 보상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AL16" i="3" l="1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BE47" i="3"/>
  <c r="N47" i="3"/>
  <c r="Q47" i="3"/>
  <c r="T47" i="3"/>
  <c r="W47" i="3"/>
  <c r="Z47" i="3"/>
  <c r="AC47" i="3"/>
  <c r="AF47" i="3"/>
  <c r="AI47" i="3"/>
  <c r="AU47" i="3"/>
  <c r="AV47" i="3"/>
  <c r="AX47" i="3"/>
  <c r="AY47" i="3"/>
  <c r="BA47" i="3"/>
  <c r="BG43" i="3"/>
  <c r="BG44" i="3"/>
  <c r="BG45" i="3"/>
  <c r="BG46" i="3"/>
  <c r="BG47" i="3"/>
  <c r="BD43" i="3"/>
  <c r="BD44" i="3"/>
  <c r="BD45" i="3"/>
  <c r="BD46" i="3"/>
  <c r="BD47" i="3"/>
  <c r="BB45" i="3"/>
  <c r="BB46" i="3"/>
  <c r="BB47" i="3"/>
  <c r="N43" i="3"/>
  <c r="Q43" i="3"/>
  <c r="T43" i="3"/>
  <c r="W43" i="3"/>
  <c r="Z43" i="3"/>
  <c r="AC43" i="3"/>
  <c r="AF43" i="3"/>
  <c r="AI43" i="3"/>
  <c r="AM43" i="3"/>
  <c r="AU43" i="3"/>
  <c r="AV43" i="3"/>
  <c r="AX43" i="3"/>
  <c r="AY43" i="3"/>
  <c r="BA43" i="3"/>
  <c r="N44" i="3"/>
  <c r="Q44" i="3"/>
  <c r="T44" i="3"/>
  <c r="W44" i="3"/>
  <c r="Z44" i="3"/>
  <c r="AC44" i="3"/>
  <c r="AF44" i="3"/>
  <c r="AI44" i="3"/>
  <c r="AU44" i="3"/>
  <c r="AV44" i="3"/>
  <c r="AX44" i="3"/>
  <c r="AY44" i="3"/>
  <c r="BA44" i="3"/>
  <c r="N45" i="3"/>
  <c r="Q45" i="3"/>
  <c r="T45" i="3"/>
  <c r="W45" i="3"/>
  <c r="Z45" i="3"/>
  <c r="AC45" i="3"/>
  <c r="AF45" i="3"/>
  <c r="AI45" i="3"/>
  <c r="AU45" i="3"/>
  <c r="AV45" i="3"/>
  <c r="AX45" i="3"/>
  <c r="AY45" i="3"/>
  <c r="BA45" i="3"/>
  <c r="N46" i="3"/>
  <c r="Q46" i="3"/>
  <c r="T46" i="3"/>
  <c r="W46" i="3"/>
  <c r="Z46" i="3"/>
  <c r="AC46" i="3"/>
  <c r="AF46" i="3"/>
  <c r="AI46" i="3"/>
  <c r="AU46" i="3"/>
  <c r="AV46" i="3"/>
  <c r="AX46" i="3"/>
  <c r="AY46" i="3"/>
  <c r="BA46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E2" i="1"/>
  <c r="D2" i="1"/>
  <c r="C2" i="1"/>
  <c r="B2" i="1"/>
  <c r="I43" i="3" l="1"/>
  <c r="I44" i="3" s="1"/>
  <c r="I45" i="3" s="1"/>
  <c r="I46" i="3" s="1"/>
  <c r="I47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D40" i="1"/>
  <c r="D41" i="1"/>
  <c r="K2" i="3"/>
  <c r="J2" i="3"/>
  <c r="BH47" i="3"/>
  <c r="BE45" i="3"/>
  <c r="BE46" i="3"/>
  <c r="BH46" i="3"/>
  <c r="BE44" i="3"/>
  <c r="BB44" i="3"/>
  <c r="BB43" i="3"/>
  <c r="AY42" i="3"/>
  <c r="AY41" i="3"/>
  <c r="AV40" i="3"/>
  <c r="E40" i="1" s="1"/>
  <c r="AV41" i="3"/>
  <c r="E41" i="1" s="1"/>
  <c r="AV42" i="3"/>
  <c r="AV39" i="3"/>
  <c r="E39" i="1" s="1"/>
  <c r="E59" i="3"/>
  <c r="E60" i="3" s="1"/>
  <c r="E61" i="3" s="1"/>
  <c r="BG38" i="3"/>
  <c r="BG39" i="3"/>
  <c r="BG40" i="3"/>
  <c r="BG41" i="3"/>
  <c r="BG42" i="3"/>
  <c r="BD36" i="3"/>
  <c r="BD37" i="3"/>
  <c r="BD38" i="3"/>
  <c r="BD39" i="3"/>
  <c r="BD40" i="3"/>
  <c r="BD41" i="3"/>
  <c r="BD42" i="3"/>
  <c r="BA35" i="3"/>
  <c r="BA36" i="3"/>
  <c r="BA37" i="3"/>
  <c r="BA38" i="3"/>
  <c r="BA39" i="3"/>
  <c r="BA40" i="3"/>
  <c r="BA41" i="3"/>
  <c r="BA42" i="3"/>
  <c r="AX33" i="3"/>
  <c r="AX34" i="3"/>
  <c r="AX35" i="3"/>
  <c r="AX36" i="3"/>
  <c r="AX37" i="3"/>
  <c r="AX38" i="3"/>
  <c r="AX39" i="3"/>
  <c r="AX40" i="3"/>
  <c r="AX41" i="3"/>
  <c r="AX42" i="3"/>
  <c r="AU32" i="3"/>
  <c r="AU33" i="3"/>
  <c r="AU34" i="3"/>
  <c r="AU35" i="3"/>
  <c r="AU36" i="3"/>
  <c r="AU37" i="3"/>
  <c r="AU38" i="3"/>
  <c r="AU39" i="3"/>
  <c r="AU40" i="3"/>
  <c r="AU41" i="3"/>
  <c r="AU42" i="3"/>
  <c r="AU31" i="3"/>
  <c r="AM31" i="3" l="1"/>
  <c r="AM45" i="3" s="1"/>
  <c r="AM32" i="3"/>
  <c r="AM46" i="3" s="1"/>
  <c r="AM33" i="3"/>
  <c r="AM47" i="3" s="1"/>
  <c r="AM34" i="3"/>
  <c r="AM35" i="3"/>
  <c r="AM36" i="3"/>
  <c r="AM37" i="3"/>
  <c r="AM38" i="3"/>
  <c r="AM39" i="3"/>
  <c r="AM40" i="3"/>
  <c r="AM41" i="3"/>
  <c r="AM42" i="3"/>
  <c r="AM30" i="3"/>
  <c r="AM44" i="3" s="1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BG37" i="3"/>
  <c r="BD35" i="3"/>
  <c r="BA34" i="3"/>
  <c r="AX32" i="3"/>
  <c r="AU30" i="3"/>
  <c r="AR19" i="3"/>
  <c r="AO17" i="3"/>
  <c r="AL15" i="3"/>
  <c r="AI13" i="3"/>
  <c r="Z8" i="3"/>
  <c r="AF11" i="3"/>
  <c r="AC9" i="3"/>
  <c r="T2" i="3"/>
  <c r="Q2" i="3"/>
  <c r="N2" i="3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H4" i="3" l="1"/>
  <c r="B3" i="1"/>
  <c r="H5" i="3" l="1"/>
  <c r="B4" i="1"/>
  <c r="H6" i="3" l="1"/>
  <c r="B5" i="1"/>
  <c r="H7" i="3" l="1"/>
  <c r="B6" i="1"/>
  <c r="H8" i="3" l="1"/>
  <c r="B7" i="1"/>
  <c r="H9" i="3" l="1"/>
  <c r="B8" i="1"/>
  <c r="H10" i="3" l="1"/>
  <c r="B9" i="1"/>
  <c r="H11" i="3" l="1"/>
  <c r="B10" i="1"/>
  <c r="H12" i="3" l="1"/>
  <c r="B11" i="1"/>
  <c r="H13" i="3" l="1"/>
  <c r="B12" i="1"/>
  <c r="H14" i="3" l="1"/>
  <c r="B13" i="1"/>
  <c r="H15" i="3" l="1"/>
  <c r="B14" i="1"/>
  <c r="H16" i="3" l="1"/>
  <c r="B15" i="1"/>
  <c r="H17" i="3" l="1"/>
  <c r="B16" i="1"/>
  <c r="H18" i="3" l="1"/>
  <c r="B17" i="1"/>
  <c r="H19" i="3" l="1"/>
  <c r="B18" i="1"/>
  <c r="H20" i="3" l="1"/>
  <c r="B19" i="1"/>
  <c r="H21" i="3" l="1"/>
  <c r="B20" i="1"/>
  <c r="H22" i="3" l="1"/>
  <c r="B21" i="1"/>
  <c r="H23" i="3" l="1"/>
  <c r="B22" i="1"/>
  <c r="H24" i="3" l="1"/>
  <c r="B23" i="1"/>
  <c r="H25" i="3" l="1"/>
  <c r="B24" i="1"/>
  <c r="H26" i="3" l="1"/>
  <c r="B25" i="1"/>
  <c r="H27" i="3" l="1"/>
  <c r="B26" i="1"/>
  <c r="H28" i="3" l="1"/>
  <c r="B27" i="1"/>
  <c r="H29" i="3" l="1"/>
  <c r="B28" i="1"/>
  <c r="H30" i="3" l="1"/>
  <c r="B29" i="1"/>
  <c r="H31" i="3" l="1"/>
  <c r="B30" i="1"/>
  <c r="H32" i="3" l="1"/>
  <c r="B31" i="1"/>
  <c r="H33" i="3" l="1"/>
  <c r="B32" i="1"/>
  <c r="H34" i="3" l="1"/>
  <c r="B33" i="1"/>
  <c r="H35" i="3" l="1"/>
  <c r="B34" i="1"/>
  <c r="H36" i="3" l="1"/>
  <c r="B35" i="1"/>
  <c r="H37" i="3" l="1"/>
  <c r="B36" i="1"/>
  <c r="H38" i="3" l="1"/>
  <c r="B37" i="1"/>
  <c r="H39" i="3" l="1"/>
  <c r="B38" i="1"/>
  <c r="H40" i="3" l="1"/>
  <c r="B39" i="1"/>
  <c r="H41" i="3" l="1"/>
  <c r="B40" i="1"/>
  <c r="H42" i="3" l="1"/>
  <c r="H43" i="3" s="1"/>
  <c r="H44" i="3" s="1"/>
  <c r="H45" i="3" s="1"/>
  <c r="H46" i="3" s="1"/>
  <c r="H47" i="3" s="1"/>
  <c r="B41" i="1"/>
</calcChain>
</file>

<file path=xl/sharedStrings.xml><?xml version="1.0" encoding="utf-8"?>
<sst xmlns="http://schemas.openxmlformats.org/spreadsheetml/2006/main" count="223" uniqueCount="174">
  <si>
    <t>Id</t>
    <phoneticPr fontId="1" type="noConversion"/>
  </si>
  <si>
    <t>minScore</t>
    <phoneticPr fontId="1" type="noConversion"/>
  </si>
  <si>
    <t>MaxScore</t>
    <phoneticPr fontId="1" type="noConversion"/>
  </si>
  <si>
    <t>rewardType</t>
    <phoneticPr fontId="1" type="noConversion"/>
  </si>
  <si>
    <t>rewardValue</t>
    <phoneticPr fontId="1" type="noConversion"/>
  </si>
  <si>
    <t>stringId</t>
    <phoneticPr fontId="1" type="noConversion"/>
  </si>
  <si>
    <t>name</t>
    <phoneticPr fontId="1" type="noConversion"/>
  </si>
  <si>
    <t>pet0</t>
    <phoneticPr fontId="1" type="noConversion"/>
  </si>
  <si>
    <t>아기현무</t>
    <phoneticPr fontId="1" type="noConversion"/>
  </si>
  <si>
    <t>pet1</t>
    <phoneticPr fontId="1" type="noConversion"/>
  </si>
  <si>
    <t>아기백호</t>
    <phoneticPr fontId="1" type="noConversion"/>
  </si>
  <si>
    <t>pet2</t>
    <phoneticPr fontId="1" type="noConversion"/>
  </si>
  <si>
    <t>아기주작</t>
    <phoneticPr fontId="1" type="noConversion"/>
  </si>
  <si>
    <t>pet3</t>
    <phoneticPr fontId="1" type="noConversion"/>
  </si>
  <si>
    <t>아기청룡</t>
    <phoneticPr fontId="1" type="noConversion"/>
  </si>
  <si>
    <t>pet4</t>
    <phoneticPr fontId="1" type="noConversion"/>
  </si>
  <si>
    <t>어린현무</t>
    <phoneticPr fontId="1" type="noConversion"/>
  </si>
  <si>
    <t>pet5</t>
    <phoneticPr fontId="1" type="noConversion"/>
  </si>
  <si>
    <t>어린백호</t>
    <phoneticPr fontId="1" type="noConversion"/>
  </si>
  <si>
    <t>pet6</t>
    <phoneticPr fontId="1" type="noConversion"/>
  </si>
  <si>
    <t>어린주작</t>
    <phoneticPr fontId="1" type="noConversion"/>
  </si>
  <si>
    <t>pet7</t>
    <phoneticPr fontId="1" type="noConversion"/>
  </si>
  <si>
    <t>어린청룡</t>
    <phoneticPr fontId="1" type="noConversion"/>
  </si>
  <si>
    <t>pet8</t>
  </si>
  <si>
    <t>현무</t>
    <phoneticPr fontId="1" type="noConversion"/>
  </si>
  <si>
    <t>pet9</t>
  </si>
  <si>
    <t>백호</t>
    <phoneticPr fontId="1" type="noConversion"/>
  </si>
  <si>
    <t>pet10</t>
    <phoneticPr fontId="1" type="noConversion"/>
  </si>
  <si>
    <t>주작</t>
    <phoneticPr fontId="1" type="noConversion"/>
  </si>
  <si>
    <t>pet11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</si>
  <si>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</si>
  <si>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</si>
  <si>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</si>
  <si>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</si>
  <si>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</si>
  <si>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</si>
  <si>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</si>
  <si>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</si>
  <si>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</si>
  <si>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</si>
  <si>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</si>
  <si>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</si>
  <si>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</si>
  <si>
    <t>pet18</t>
    <phoneticPr fontId="1" type="noConversion"/>
  </si>
  <si>
    <t>삼목구</t>
    <phoneticPr fontId="1" type="noConversion"/>
  </si>
  <si>
    <t>pet19</t>
    <phoneticPr fontId="1" type="noConversion"/>
  </si>
  <si>
    <t>천마</t>
    <phoneticPr fontId="1" type="noConversion"/>
  </si>
  <si>
    <t>pet20</t>
  </si>
  <si>
    <t>신선개</t>
    <phoneticPr fontId="1" type="noConversion"/>
  </si>
  <si>
    <t>pet21</t>
  </si>
  <si>
    <t>신선고양이</t>
    <phoneticPr fontId="1" type="noConversion"/>
  </si>
  <si>
    <t>pet22</t>
  </si>
  <si>
    <t>천둥오리</t>
    <phoneticPr fontId="1" type="noConversion"/>
  </si>
  <si>
    <t>pet23</t>
  </si>
  <si>
    <t>근두운</t>
    <phoneticPr fontId="1" type="noConversion"/>
  </si>
  <si>
    <t>pet24</t>
  </si>
  <si>
    <t>현무(신)</t>
    <phoneticPr fontId="1" type="noConversion"/>
  </si>
  <si>
    <t>pet25</t>
  </si>
  <si>
    <t>백호(신)</t>
    <phoneticPr fontId="1" type="noConversion"/>
  </si>
  <si>
    <t>pet26</t>
  </si>
  <si>
    <t>주작(신)</t>
    <phoneticPr fontId="1" type="noConversion"/>
  </si>
  <si>
    <t>pet27</t>
  </si>
  <si>
    <t>청룡(신)</t>
    <phoneticPr fontId="1" type="noConversion"/>
  </si>
  <si>
    <t>pet28</t>
  </si>
  <si>
    <t>도철</t>
    <phoneticPr fontId="1" type="noConversion"/>
  </si>
  <si>
    <t>pet29</t>
  </si>
  <si>
    <t>도올</t>
    <phoneticPr fontId="1" type="noConversion"/>
  </si>
  <si>
    <t>pet30</t>
  </si>
  <si>
    <t>혼돈</t>
    <phoneticPr fontId="1" type="noConversion"/>
  </si>
  <si>
    <t>pet31</t>
  </si>
  <si>
    <t>궁기</t>
    <phoneticPr fontId="1" type="noConversion"/>
  </si>
  <si>
    <t>pet32</t>
  </si>
  <si>
    <t>풍룡</t>
    <phoneticPr fontId="1" type="noConversion"/>
  </si>
  <si>
    <t>pet33</t>
  </si>
  <si>
    <t>화룡</t>
    <phoneticPr fontId="1" type="noConversion"/>
  </si>
  <si>
    <t>pet34</t>
  </si>
  <si>
    <t>뇌룡</t>
    <phoneticPr fontId="1" type="noConversion"/>
  </si>
  <si>
    <t>pet35</t>
  </si>
  <si>
    <t>마룡</t>
    <phoneticPr fontId="1" type="noConversion"/>
  </si>
  <si>
    <t>pet36</t>
  </si>
  <si>
    <t>불여우</t>
    <phoneticPr fontId="1" type="noConversion"/>
  </si>
  <si>
    <t>pet37</t>
  </si>
  <si>
    <t>물여우</t>
    <phoneticPr fontId="1" type="noConversion"/>
  </si>
  <si>
    <t>pet38</t>
  </si>
  <si>
    <t>바람여우</t>
    <phoneticPr fontId="1" type="noConversion"/>
  </si>
  <si>
    <t>pet39</t>
  </si>
  <si>
    <t>땅여우</t>
    <phoneticPr fontId="1" type="noConversion"/>
  </si>
  <si>
    <t>pet40</t>
  </si>
  <si>
    <t>흑산군</t>
    <phoneticPr fontId="1" type="noConversion"/>
  </si>
  <si>
    <t>pet41</t>
  </si>
  <si>
    <t>황산군</t>
    <phoneticPr fontId="1" type="noConversion"/>
  </si>
  <si>
    <t>pet42</t>
  </si>
  <si>
    <t>적산군</t>
    <phoneticPr fontId="1" type="noConversion"/>
  </si>
  <si>
    <t>pet43</t>
  </si>
  <si>
    <t>백산군</t>
    <phoneticPr fontId="1" type="noConversion"/>
  </si>
  <si>
    <t>pet44</t>
  </si>
  <si>
    <t>녹천구</t>
    <phoneticPr fontId="1" type="noConversion"/>
  </si>
  <si>
    <t>pet45</t>
  </si>
  <si>
    <t>황천구</t>
    <phoneticPr fontId="1" type="noConversion"/>
  </si>
  <si>
    <t>pet46</t>
  </si>
  <si>
    <t>적천구</t>
    <phoneticPr fontId="1" type="noConversion"/>
  </si>
  <si>
    <t>pet47</t>
  </si>
  <si>
    <t>백천구</t>
    <phoneticPr fontId="1" type="noConversion"/>
  </si>
  <si>
    <t>pet48</t>
  </si>
  <si>
    <t>현무(극)</t>
  </si>
  <si>
    <t>pet49</t>
  </si>
  <si>
    <t>백호(극)</t>
  </si>
  <si>
    <t>pet50</t>
  </si>
  <si>
    <t>주작(극)</t>
  </si>
  <si>
    <t>pet51</t>
  </si>
  <si>
    <t>청룡(극)</t>
  </si>
  <si>
    <t>pet52</t>
  </si>
  <si>
    <t>요랑</t>
    <phoneticPr fontId="1" type="noConversion"/>
  </si>
  <si>
    <t>pet53</t>
    <phoneticPr fontId="1" type="noConversion"/>
  </si>
  <si>
    <t>요구리</t>
    <phoneticPr fontId="1" type="noConversion"/>
  </si>
  <si>
    <t>pet54</t>
    <phoneticPr fontId="1" type="noConversion"/>
  </si>
  <si>
    <t>요구랑</t>
    <phoneticPr fontId="1" type="noConversion"/>
  </si>
  <si>
    <t>점수</t>
    <phoneticPr fontId="1" type="noConversion"/>
  </si>
  <si>
    <t>단계</t>
    <phoneticPr fontId="1" type="noConversion"/>
  </si>
  <si>
    <t>min</t>
    <phoneticPr fontId="1" type="noConversion"/>
  </si>
  <si>
    <t>Max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</si>
  <si>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</si>
  <si>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</si>
  <si>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</si>
  <si>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</si>
  <si>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</si>
  <si>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</si>
  <si>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</si>
  <si>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</si>
  <si>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</si>
  <si>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</si>
  <si>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</si>
  <si>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</si>
  <si>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</si>
  <si>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</si>
  <si>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</si>
  <si>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</si>
  <si>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</si>
  <si>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</si>
  <si>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</si>
  <si>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</si>
  <si>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</si>
  <si>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</si>
  <si>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</si>
  <si>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</si>
  <si>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</si>
  <si>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</si>
  <si>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</si>
  <si>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</si>
  <si>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</si>
  <si>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</si>
  <si>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</si>
  <si>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</si>
  <si>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</si>
  <si>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</si>
  <si>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</si>
  <si>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</si>
  <si>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</si>
  <si>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</si>
  <si>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</si>
  <si>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</si>
  <si>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</si>
  <si>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</si>
  <si>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</si>
  <si>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</si>
  <si>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</si>
  <si>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보상16</t>
  </si>
  <si>
    <t>이름16</t>
  </si>
  <si>
    <t>수량16</t>
  </si>
  <si>
    <t>청룡 주작 점수</t>
    <phoneticPr fontId="1" type="noConversion"/>
  </si>
  <si>
    <t>기본 펫 점수</t>
    <phoneticPr fontId="1" type="noConversion"/>
  </si>
  <si>
    <t>요구랑 점수</t>
    <phoneticPr fontId="1" type="noConversion"/>
  </si>
  <si>
    <t>요랑 점수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</si>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</sst>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3" fontId="0" fillId="0" borderId="0" xfId="0" applyNumberFormat="1">
      <alignment vertical="center"/>
    </xf>
    <xf numFmtId="0" fontId="0" fillId="5" borderId="0" xfId="0" applyFill="1">
      <alignment vertical="center"/>
    </xf>
  </cellXfs>
  <cellStyles count="4">
    <cellStyle name="강조색1" xfId="3" builtinId="29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19050</xdr:rowOff>
    </xdr:from>
    <xdr:to>
      <xdr:col>8</xdr:col>
      <xdr:colOff>191175</xdr:colOff>
      <xdr:row>26</xdr:row>
      <xdr:rowOff>105430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1C5FCA-96E4-4808-B8BD-7EBDF09A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57250"/>
          <a:ext cx="4839375" cy="46964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/SVN/Assets/06.Table/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D36" t="str">
            <v>도술(메뉴)</v>
          </cell>
        </row>
        <row r="37">
          <cell r="D37" t="str">
            <v>귀문 개방(메뉴)</v>
          </cell>
        </row>
        <row r="38">
          <cell r="D38" t="str">
            <v>강철이전(메뉴)</v>
          </cell>
        </row>
        <row r="39">
          <cell r="D39" t="str">
            <v>요도 해방(메뉴)</v>
          </cell>
        </row>
        <row r="40">
          <cell r="D40" t="str">
            <v>명상(수련)</v>
          </cell>
        </row>
        <row r="41">
          <cell r="C41">
            <v>0</v>
          </cell>
          <cell r="D41" t="str">
            <v>반딧불전(요괴사냥)</v>
          </cell>
        </row>
        <row r="42">
          <cell r="D42" t="str">
            <v>요괴도장(요괴사냥)</v>
          </cell>
        </row>
        <row r="43">
          <cell r="D43" t="str">
            <v>고양이요괴전(요괴사냥)</v>
          </cell>
        </row>
        <row r="44">
          <cell r="D44" t="str">
            <v>도깨비전(요괴사냥)</v>
          </cell>
        </row>
        <row r="45">
          <cell r="D45" t="str">
            <v>도깨비 대장간(요괴사냥)</v>
          </cell>
        </row>
        <row r="46">
          <cell r="D46" t="str">
            <v>영혼의숲(요괴사냥)</v>
          </cell>
        </row>
        <row r="47">
          <cell r="D47" t="str">
            <v>태극도장(요괴사냥)</v>
          </cell>
        </row>
        <row r="48">
          <cell r="D48" t="str">
            <v>12요괴전(요괴사냥)</v>
          </cell>
        </row>
        <row r="49">
          <cell r="D49" t="str">
            <v>백귀야행(요괴사냥)</v>
          </cell>
        </row>
        <row r="50">
          <cell r="D50" t="str">
            <v>구미호전(요괴사냥)</v>
          </cell>
        </row>
        <row r="51">
          <cell r="D51" t="str">
            <v>부처님전(요괴사냥)</v>
          </cell>
        </row>
        <row r="52">
          <cell r="D52" t="str">
            <v>악귀퇴치/악의씨앗(요괴사냥)</v>
          </cell>
        </row>
        <row r="53">
          <cell r="D53" t="str">
            <v>신요괴전(요괴사냥)</v>
          </cell>
        </row>
        <row r="54">
          <cell r="D54" t="str">
            <v>요괴탈/귀신나무(요괴사냥)</v>
          </cell>
        </row>
        <row r="55">
          <cell r="D55" t="str">
            <v>수호신(요괴사냥)</v>
          </cell>
        </row>
        <row r="56">
          <cell r="D56" t="str">
            <v>요괴지옥(요괴사냥)</v>
          </cell>
        </row>
        <row r="57">
          <cell r="D57" t="str">
            <v>십만대산(요괴사냥)</v>
          </cell>
        </row>
        <row r="58">
          <cell r="D58" t="str">
            <v>천상계(요괴사냥)</v>
          </cell>
        </row>
        <row r="59">
          <cell r="D59" t="str">
            <v>왕의 시련(요괴사냥)</v>
          </cell>
        </row>
        <row r="60">
          <cell r="D60" t="str">
            <v>비전 전수(요괴사냥)</v>
          </cell>
        </row>
        <row r="61">
          <cell r="D61" t="str">
            <v>사냥꾼시험(요괴사냥)</v>
          </cell>
        </row>
        <row r="62">
          <cell r="D62" t="str">
            <v>도깨비나라(요괴사냥)</v>
          </cell>
        </row>
        <row r="63">
          <cell r="D63" t="str">
            <v>사신수별자리(요괴사냥)</v>
          </cell>
        </row>
        <row r="64">
          <cell r="D64" t="str">
            <v>수호동물전(요괴사냥)</v>
          </cell>
        </row>
        <row r="65">
          <cell r="D65" t="str">
            <v>여우굴(요괴사냥)</v>
          </cell>
        </row>
        <row r="66">
          <cell r="D66" t="str">
            <v>초월동굴(요괴사냥)</v>
          </cell>
        </row>
        <row r="67">
          <cell r="D67" t="str">
            <v>사흉수(요괴사냥)</v>
          </cell>
        </row>
        <row r="68">
          <cell r="D68" t="str">
            <v>수미산(요괴사냥)</v>
          </cell>
        </row>
        <row r="69">
          <cell r="D69" t="str">
            <v>신의 시련(요괴사냥)</v>
          </cell>
        </row>
        <row r="70">
          <cell r="D70" t="str">
            <v>사룡전(요괴사냥)</v>
          </cell>
        </row>
        <row r="71">
          <cell r="D71" t="str">
            <v>단전강화(요괴사냥)</v>
          </cell>
        </row>
        <row r="72">
          <cell r="D72" t="str">
            <v>여우전(요괴사냥)</v>
          </cell>
        </row>
        <row r="73">
          <cell r="D73" t="str">
            <v>도적단(요괴사냥)</v>
          </cell>
        </row>
        <row r="74">
          <cell r="D74" t="str">
            <v>심연(요괴사냥)</v>
          </cell>
        </row>
        <row r="75">
          <cell r="D75" t="str">
            <v>산군전(요괴사냥)</v>
          </cell>
        </row>
        <row r="76">
          <cell r="D76" t="str">
            <v>천구전(요괴사냥)</v>
          </cell>
        </row>
        <row r="77">
          <cell r="D77" t="str">
            <v>수인전(요괴사냥)</v>
          </cell>
        </row>
        <row r="78">
          <cell r="D78" t="str">
            <v>신선계(요괴사냥)</v>
          </cell>
        </row>
        <row r="79">
          <cell r="D79" t="str">
            <v>현상수배(요괴사냥)</v>
          </cell>
        </row>
        <row r="80">
          <cell r="D80" t="str">
            <v>검의 산(가방)</v>
          </cell>
        </row>
        <row r="81">
          <cell r="D81" t="str">
            <v>검의 영혼(가방)</v>
          </cell>
        </row>
        <row r="82">
          <cell r="D82" t="str">
            <v>노리개 수호령(가방)</v>
          </cell>
        </row>
        <row r="83">
          <cell r="D83" t="str">
            <v>붉은구미호전(문파)</v>
          </cell>
        </row>
        <row r="84">
          <cell r="D84" t="str">
            <v>대산군(문파)</v>
          </cell>
        </row>
        <row r="85">
          <cell r="D85" t="str">
            <v>문파 동굴(문파)</v>
          </cell>
        </row>
        <row r="86">
          <cell r="D86" t="str">
            <v>데미지 단위</v>
          </cell>
        </row>
        <row r="87">
          <cell r="D87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C41"/>
  <sheetViews>
    <sheetView tabSelected="1" workbookViewId="0">
      <selection activeCell="F4" sqref="F4"/>
    </sheetView>
  </sheetViews>
  <sheetFormatPr defaultRowHeight="16.5" x14ac:dyDescent="0.3"/>
  <cols>
    <col min="2" max="2" width="9.375" bestFit="1" customWidth="1"/>
    <col min="3" max="3" width="9.75" bestFit="1" customWidth="1"/>
    <col min="4" max="4" width="63.375" bestFit="1" customWidth="1"/>
    <col min="5" max="5" width="84.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9" x14ac:dyDescent="0.3">
      <c r="A2">
        <v>0</v>
      </c>
      <c r="B2">
        <f>VLOOKUP(A2,Balance!G:K,2,FALSE)</f>
        <v>0</v>
      </c>
      <c r="C2">
        <f>VLOOKUP(A2,Balance!G:K,3,FALSE)</f>
        <v>10</v>
      </c>
      <c r="D2" t="str">
        <f>VLOOKUP(A2,Balance!G:K,4,FALSE)</f>
        <v>1,2,5,-1,-1,-1,-1,-1,-1,-1,-1,-1,-1,-1,-1,-1</v>
      </c>
      <c r="E2" t="str">
        <f>VLOOKUP(A2,Balance!G:K,5,FALSE)</f>
        <v>10000000,1000000000,100000000,0,0,0,0,0,0,0,0,0,0,0,0,0</v>
      </c>
    </row>
    <row r="3" spans="1:29" s="3" customFormat="1" x14ac:dyDescent="0.3">
      <c r="A3">
        <v>1</v>
      </c>
      <c r="B3">
        <f>VLOOKUP(A3,Balance!G:K,2,FALSE)</f>
        <v>11</v>
      </c>
      <c r="C3">
        <f>VLOOKUP(A3,Balance!G:K,3,FALSE)</f>
        <v>20</v>
      </c>
      <c r="D3" t="str">
        <f>VLOOKUP(A3,Balance!G:K,4,FALSE)</f>
        <v>1,2,5,-1,-1,-1,-1,-1,-1,-1,-1,-1,-1,-1,-1,-1</v>
      </c>
      <c r="E3" t="str">
        <f>VLOOKUP(A3,Balance!G:K,5,FALSE)</f>
        <v>20000000,1500000000,120000000,0,0,0,0,0,0,0,0,0,0,0,0,0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x14ac:dyDescent="0.3">
      <c r="A4">
        <v>2</v>
      </c>
      <c r="B4">
        <f>VLOOKUP(A4,Balance!G:K,2,FALSE)</f>
        <v>21</v>
      </c>
      <c r="C4">
        <f>VLOOKUP(A4,Balance!G:K,3,FALSE)</f>
        <v>30</v>
      </c>
      <c r="D4" t="str">
        <f>VLOOKUP(A4,Balance!G:K,4,FALSE)</f>
        <v>1,2,5,-1,-1,-1,-1,-1,-1,-1,-1,-1,-1,-1,-1,-1</v>
      </c>
      <c r="E4" t="str">
        <f>VLOOKUP(A4,Balance!G:K,5,FALSE)</f>
        <v>30000000,2000000000,140000000,0,0,0,0,0,0,0,0,0,0,0,0,0</v>
      </c>
    </row>
    <row r="5" spans="1:29" x14ac:dyDescent="0.3">
      <c r="A5">
        <v>3</v>
      </c>
      <c r="B5">
        <f>VLOOKUP(A5,Balance!G:K,2,FALSE)</f>
        <v>31</v>
      </c>
      <c r="C5">
        <f>VLOOKUP(A5,Balance!G:K,3,FALSE)</f>
        <v>40</v>
      </c>
      <c r="D5" t="str">
        <f>VLOOKUP(A5,Balance!G:K,4,FALSE)</f>
        <v>1,2,5,20,-1,-1,-1,-1,-1,-1,-1,-1,-1,-1,-1,-1</v>
      </c>
      <c r="E5" t="str">
        <f>VLOOKUP(A5,Balance!G:K,5,FALSE)</f>
        <v>40000000,2500000000,160000000,100000,0,0,0,0,0,0,0,0,0,0,0,0</v>
      </c>
    </row>
    <row r="6" spans="1:29" s="1" customFormat="1" x14ac:dyDescent="0.3">
      <c r="A6">
        <v>4</v>
      </c>
      <c r="B6">
        <f>VLOOKUP(A6,Balance!G:K,2,FALSE)</f>
        <v>41</v>
      </c>
      <c r="C6">
        <f>VLOOKUP(A6,Balance!G:K,3,FALSE)</f>
        <v>50</v>
      </c>
      <c r="D6" t="str">
        <f>VLOOKUP(A6,Balance!G:K,4,FALSE)</f>
        <v>1,2,5,20,-1,-1,-1,-1,-1,-1,-1,-1,-1,-1,-1,-1</v>
      </c>
      <c r="E6" t="str">
        <f>VLOOKUP(A6,Balance!G:K,5,FALSE)</f>
        <v>50000000,3000000000,180000000,300000,0,0,0,0,0,0,0,0,0,0,0,0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3">
      <c r="A7">
        <v>5</v>
      </c>
      <c r="B7">
        <f>VLOOKUP(A7,Balance!G:K,2,FALSE)</f>
        <v>51</v>
      </c>
      <c r="C7">
        <f>VLOOKUP(A7,Balance!G:K,3,FALSE)</f>
        <v>60</v>
      </c>
      <c r="D7" t="str">
        <f>VLOOKUP(A7,Balance!G:K,4,FALSE)</f>
        <v>1,2,5,20,-1,-1,-1,-1,-1,-1,-1,-1,-1,-1,-1,-1</v>
      </c>
      <c r="E7" t="str">
        <f>VLOOKUP(A7,Balance!G:K,5,FALSE)</f>
        <v>60000000,3500000000,200000000,500000,0,0,0,0,0,0,0,0,0,0,0,0</v>
      </c>
    </row>
    <row r="8" spans="1:29" x14ac:dyDescent="0.3">
      <c r="A8">
        <v>6</v>
      </c>
      <c r="B8">
        <f>VLOOKUP(A8,Balance!G:K,2,FALSE)</f>
        <v>61</v>
      </c>
      <c r="C8">
        <f>VLOOKUP(A8,Balance!G:K,3,FALSE)</f>
        <v>70</v>
      </c>
      <c r="D8" t="str">
        <f>VLOOKUP(A8,Balance!G:K,4,FALSE)</f>
        <v>1,2,5,20,9016,-1,-1,-1,-1,-1,-1,-1,-1,-1,-1,-1</v>
      </c>
      <c r="E8" t="str">
        <f>VLOOKUP(A8,Balance!G:K,5,FALSE)</f>
        <v>70000000,4000000000,220000000,700000,100,0,0,0,0,0,0,0,0,0,0,0</v>
      </c>
    </row>
    <row r="9" spans="1:29" s="3" customFormat="1" x14ac:dyDescent="0.3">
      <c r="A9">
        <v>7</v>
      </c>
      <c r="B9">
        <f>VLOOKUP(A9,Balance!G:K,2,FALSE)</f>
        <v>71</v>
      </c>
      <c r="C9">
        <f>VLOOKUP(A9,Balance!G:K,3,FALSE)</f>
        <v>80</v>
      </c>
      <c r="D9" t="str">
        <f>VLOOKUP(A9,Balance!G:K,4,FALSE)</f>
        <v>1,2,5,20,9016,46,-1,-1,-1,-1,-1,-1,-1,-1,-1,-1</v>
      </c>
      <c r="E9" t="str">
        <f>VLOOKUP(A9,Balance!G:K,5,FALSE)</f>
        <v>80000000,4500000000,240000000,900000,110,1000,0,0,0,0,0,0,0,0,0,0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2" customFormat="1" x14ac:dyDescent="0.3">
      <c r="A10">
        <v>8</v>
      </c>
      <c r="B10">
        <f>VLOOKUP(A10,Balance!G:K,2,FALSE)</f>
        <v>81</v>
      </c>
      <c r="C10">
        <f>VLOOKUP(A10,Balance!G:K,3,FALSE)</f>
        <v>90</v>
      </c>
      <c r="D10" t="str">
        <f>VLOOKUP(A10,Balance!G:K,4,FALSE)</f>
        <v>1,2,5,20,9016,46,-1,-1,-1,-1,-1,-1,-1,-1,-1,-1</v>
      </c>
      <c r="E10" t="str">
        <f>VLOOKUP(A10,Balance!G:K,5,FALSE)</f>
        <v>90000000,5000000000,260000000,1100000,120,1500,0,0,0,0,0,0,0,0,0,0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1" customFormat="1" x14ac:dyDescent="0.3">
      <c r="A11">
        <v>9</v>
      </c>
      <c r="B11">
        <f>VLOOKUP(A11,Balance!G:K,2,FALSE)</f>
        <v>91</v>
      </c>
      <c r="C11">
        <f>VLOOKUP(A11,Balance!G:K,3,FALSE)</f>
        <v>100</v>
      </c>
      <c r="D11" t="str">
        <f>VLOOKUP(A11,Balance!G:K,4,FALSE)</f>
        <v>1,2,5,20,9016,46,9010,-1,-1,-1,-1,-1,-1,-1,-1,-1</v>
      </c>
      <c r="E11" t="str">
        <f>VLOOKUP(A11,Balance!G:K,5,FALSE)</f>
        <v>100000000,5500000000,280000000,1300000,130,2000,25000,0,0,0,0,0,0,0,0,0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x14ac:dyDescent="0.3">
      <c r="A12">
        <v>10</v>
      </c>
      <c r="B12">
        <f>VLOOKUP(A12,Balance!G:K,2,FALSE)</f>
        <v>101</v>
      </c>
      <c r="C12">
        <f>VLOOKUP(A12,Balance!G:K,3,FALSE)</f>
        <v>110</v>
      </c>
      <c r="D12" t="str">
        <f>VLOOKUP(A12,Balance!G:K,4,FALSE)</f>
        <v>1,2,5,20,9016,46,9010,-1,-1,-1,-1,-1,-1,-1,-1,-1</v>
      </c>
      <c r="E12" t="str">
        <f>VLOOKUP(A12,Balance!G:K,5,FALSE)</f>
        <v>110000000,6000000000,300000000,1500000,140,2500,27000,0,0,0,0,0,0,0,0,0</v>
      </c>
    </row>
    <row r="13" spans="1:29" x14ac:dyDescent="0.3">
      <c r="A13">
        <v>11</v>
      </c>
      <c r="B13">
        <f>VLOOKUP(A13,Balance!G:K,2,FALSE)</f>
        <v>111</v>
      </c>
      <c r="C13">
        <f>VLOOKUP(A13,Balance!G:K,3,FALSE)</f>
        <v>120</v>
      </c>
      <c r="D13" t="str">
        <f>VLOOKUP(A13,Balance!G:K,4,FALSE)</f>
        <v>1,2,5,20,9016,46,9010,9026,-1,-1,-1,-1,-1,-1,-1,-1</v>
      </c>
      <c r="E13" t="str">
        <f>VLOOKUP(A13,Balance!G:K,5,FALSE)</f>
        <v>120000000,6500000000,320000000,1700000,150,3000,29000,1000,0,0,0,0,0,0,0,0</v>
      </c>
    </row>
    <row r="14" spans="1:29" s="3" customFormat="1" x14ac:dyDescent="0.3">
      <c r="A14">
        <v>12</v>
      </c>
      <c r="B14">
        <f>VLOOKUP(A14,Balance!G:K,2,FALSE)</f>
        <v>121</v>
      </c>
      <c r="C14">
        <f>VLOOKUP(A14,Balance!G:K,3,FALSE)</f>
        <v>130</v>
      </c>
      <c r="D14" t="str">
        <f>VLOOKUP(A14,Balance!G:K,4,FALSE)</f>
        <v>1,2,5,20,9016,46,9010,9026,-1,-1,-1,-1,-1,-1,-1,-1</v>
      </c>
      <c r="E14" t="str">
        <f>VLOOKUP(A14,Balance!G:K,5,FALSE)</f>
        <v>130000000,7000000000,340000000,1900000,160,3500,31000,1100,0,0,0,0,0,0,0,0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2" customFormat="1" x14ac:dyDescent="0.3">
      <c r="A15">
        <v>13</v>
      </c>
      <c r="B15">
        <f>VLOOKUP(A15,Balance!G:K,2,FALSE)</f>
        <v>131</v>
      </c>
      <c r="C15">
        <f>VLOOKUP(A15,Balance!G:K,3,FALSE)</f>
        <v>140</v>
      </c>
      <c r="D15" t="str">
        <f>VLOOKUP(A15,Balance!G:K,4,FALSE)</f>
        <v>1,2,5,20,9016,46,9010,9026,9028,-1,-1,-1,-1,-1,-1,-1</v>
      </c>
      <c r="E15" t="str">
        <f>VLOOKUP(A15,Balance!G:K,5,FALSE)</f>
        <v>140000000,7500000000,360000000,2100000,170,4000,33000,1200,1,0,0,0,0,0,0,0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1" customFormat="1" x14ac:dyDescent="0.3">
      <c r="A16">
        <v>14</v>
      </c>
      <c r="B16">
        <f>VLOOKUP(A16,Balance!G:K,2,FALSE)</f>
        <v>141</v>
      </c>
      <c r="C16">
        <f>VLOOKUP(A16,Balance!G:K,3,FALSE)</f>
        <v>150</v>
      </c>
      <c r="D16" t="str">
        <f>VLOOKUP(A16,Balance!G:K,4,FALSE)</f>
        <v>1,2,5,20,9016,46,9010,9026,9028,-1,-1,-1,-1,-1,-1,-1</v>
      </c>
      <c r="E16" t="str">
        <f>VLOOKUP(A16,Balance!G:K,5,FALSE)</f>
        <v>150000000,8000000000,380000000,2300000,180,4500,35000,1300,1,0,0,0,0,0,0,0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3">
      <c r="A17">
        <v>15</v>
      </c>
      <c r="B17">
        <f>VLOOKUP(A17,Balance!G:K,2,FALSE)</f>
        <v>151</v>
      </c>
      <c r="C17">
        <f>VLOOKUP(A17,Balance!G:K,3,FALSE)</f>
        <v>160</v>
      </c>
      <c r="D17" t="str">
        <f>VLOOKUP(A17,Balance!G:K,4,FALSE)</f>
        <v>1,2,5,20,9016,46,9010,9026,9028,9032,-1,-1,-1,-1,-1,-1</v>
      </c>
      <c r="E17" t="str">
        <f>VLOOKUP(A17,Balance!G:K,5,FALSE)</f>
        <v>160000000,8500000000,400000000,2500000,190,5000,37000,1400,1,10000,0,0,0,0,0,0</v>
      </c>
    </row>
    <row r="18" spans="1:29" x14ac:dyDescent="0.3">
      <c r="A18">
        <v>16</v>
      </c>
      <c r="B18">
        <f>VLOOKUP(A18,Balance!G:K,2,FALSE)</f>
        <v>161</v>
      </c>
      <c r="C18">
        <f>VLOOKUP(A18,Balance!G:K,3,FALSE)</f>
        <v>170</v>
      </c>
      <c r="D18" t="str">
        <f>VLOOKUP(A18,Balance!G:K,4,FALSE)</f>
        <v>1,2,5,20,9016,46,9010,9026,9028,9032,-1,-1,-1,-1,-1,-1</v>
      </c>
      <c r="E18" t="str">
        <f>VLOOKUP(A18,Balance!G:K,5,FALSE)</f>
        <v>170000000,9000000000,420000000,2700000,200,5500,39000,1500,1,30000,0,0,0,0,0,0</v>
      </c>
    </row>
    <row r="19" spans="1:29" s="3" customFormat="1" x14ac:dyDescent="0.3">
      <c r="A19">
        <v>17</v>
      </c>
      <c r="B19">
        <f>VLOOKUP(A19,Balance!G:K,2,FALSE)</f>
        <v>171</v>
      </c>
      <c r="C19">
        <f>VLOOKUP(A19,Balance!G:K,3,FALSE)</f>
        <v>180</v>
      </c>
      <c r="D19" t="str">
        <f>VLOOKUP(A19,Balance!G:K,4,FALSE)</f>
        <v>1,2,5,20,9016,46,9010,9026,9028,9032,9043,-1,-1,-1,-1,-1</v>
      </c>
      <c r="E19" t="str">
        <f>VLOOKUP(A19,Balance!G:K,5,FALSE)</f>
        <v>180000000,9500000000,440000000,2900000,210,6000,41000,1600,1,50000,1000,0,0,0,0,0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2" customFormat="1" x14ac:dyDescent="0.3">
      <c r="A20">
        <v>18</v>
      </c>
      <c r="B20">
        <f>VLOOKUP(A20,Balance!G:K,2,FALSE)</f>
        <v>181</v>
      </c>
      <c r="C20">
        <f>VLOOKUP(A20,Balance!G:K,3,FALSE)</f>
        <v>190</v>
      </c>
      <c r="D20" t="str">
        <f>VLOOKUP(A20,Balance!G:K,4,FALSE)</f>
        <v>1,2,5,20,9016,46,9010,9026,9028,9032,9043,-1,-1,-1,-1,-1</v>
      </c>
      <c r="E20" t="str">
        <f>VLOOKUP(A20,Balance!G:K,5,FALSE)</f>
        <v>190000000,10000000000,460000000,3100000,220,6500,43000,1700,1,70000,4000,0,0,0,0,0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1" customFormat="1" x14ac:dyDescent="0.3">
      <c r="A21">
        <v>19</v>
      </c>
      <c r="B21">
        <f>VLOOKUP(A21,Balance!G:K,2,FALSE)</f>
        <v>191</v>
      </c>
      <c r="C21">
        <f>VLOOKUP(A21,Balance!G:K,3,FALSE)</f>
        <v>200</v>
      </c>
      <c r="D21" t="str">
        <f>VLOOKUP(A21,Balance!G:K,4,FALSE)</f>
        <v>1,2,5,20,9016,46,9010,9026,9028,9032,9043,-1,-1,-1,-1,-1</v>
      </c>
      <c r="E21" t="str">
        <f>VLOOKUP(A21,Balance!G:K,5,FALSE)</f>
        <v>200000000,10500000000,480000000,3300000,230,7000,45000,1800,1,90000,7000,0,0,0,0,0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x14ac:dyDescent="0.3">
      <c r="A22">
        <v>20</v>
      </c>
      <c r="B22">
        <f>VLOOKUP(A22,Balance!G:K,2,FALSE)</f>
        <v>201</v>
      </c>
      <c r="C22">
        <f>VLOOKUP(A22,Balance!G:K,3,FALSE)</f>
        <v>210</v>
      </c>
      <c r="D22" t="str">
        <f>VLOOKUP(A22,Balance!G:K,4,FALSE)</f>
        <v>1,2,5,20,9016,46,9010,9026,9028,9032,9043,-1,-1,-1,-1,-1</v>
      </c>
      <c r="E22" t="str">
        <f>VLOOKUP(A22,Balance!G:K,5,FALSE)</f>
        <v>210000000,11000000000,500000000,3500000,240,7500,47000,1900,1,110000,10000,0,0,0,0,0</v>
      </c>
    </row>
    <row r="23" spans="1:29" x14ac:dyDescent="0.3">
      <c r="A23">
        <v>21</v>
      </c>
      <c r="B23">
        <f>VLOOKUP(A23,Balance!G:K,2,FALSE)</f>
        <v>211</v>
      </c>
      <c r="C23">
        <f>VLOOKUP(A23,Balance!G:K,3,FALSE)</f>
        <v>220</v>
      </c>
      <c r="D23" t="str">
        <f>VLOOKUP(A23,Balance!G:K,4,FALSE)</f>
        <v>1,2,5,20,9016,46,9010,9026,9028,9032,9043,-1,-1,-1,-1,-1</v>
      </c>
      <c r="E23" t="str">
        <f>VLOOKUP(A23,Balance!G:K,5,FALSE)</f>
        <v>220000000,11500000000,520000000,3700000,250,8000,49000,2000,1,130000,13000,0,0,0,0,0</v>
      </c>
    </row>
    <row r="24" spans="1:29" s="3" customFormat="1" x14ac:dyDescent="0.3">
      <c r="A24">
        <v>22</v>
      </c>
      <c r="B24">
        <f>VLOOKUP(A24,Balance!G:K,2,FALSE)</f>
        <v>221</v>
      </c>
      <c r="C24">
        <f>VLOOKUP(A24,Balance!G:K,3,FALSE)</f>
        <v>230</v>
      </c>
      <c r="D24" t="str">
        <f>VLOOKUP(A24,Balance!G:K,4,FALSE)</f>
        <v>1,2,5,20,9016,46,9010,9026,9028,9032,9043,-1,-1,-1,-1,-1</v>
      </c>
      <c r="E24" t="str">
        <f>VLOOKUP(A24,Balance!G:K,5,FALSE)</f>
        <v>230000000,12000000000,540000000,3900000,260,8500,51000,2100,1,150000,16000,0,0,0,0,0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2" customFormat="1" x14ac:dyDescent="0.3">
      <c r="A25">
        <v>23</v>
      </c>
      <c r="B25">
        <f>VLOOKUP(A25,Balance!G:K,2,FALSE)</f>
        <v>231</v>
      </c>
      <c r="C25">
        <f>VLOOKUP(A25,Balance!G:K,3,FALSE)</f>
        <v>240</v>
      </c>
      <c r="D25" t="str">
        <f>VLOOKUP(A25,Balance!G:K,4,FALSE)</f>
        <v>1,2,5,20,9016,46,9010,9026,9028,9032,9043,-1,-1,-1,-1,-1</v>
      </c>
      <c r="E25" t="str">
        <f>VLOOKUP(A25,Balance!G:K,5,FALSE)</f>
        <v>240000000,12500000000,560000000,4100000,270,9000,53000,2200,1,170000,19000,0,0,0,0,0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" customFormat="1" x14ac:dyDescent="0.3">
      <c r="A26">
        <v>24</v>
      </c>
      <c r="B26">
        <f>VLOOKUP(A26,Balance!G:K,2,FALSE)</f>
        <v>241</v>
      </c>
      <c r="C26">
        <f>VLOOKUP(A26,Balance!G:K,3,FALSE)</f>
        <v>250</v>
      </c>
      <c r="D26" t="str">
        <f>VLOOKUP(A26,Balance!G:K,4,FALSE)</f>
        <v>1,2,5,20,9016,46,9010,9026,9028,9032,9043,-1,-1,-1,-1,-1</v>
      </c>
      <c r="E26" t="str">
        <f>VLOOKUP(A26,Balance!G:K,5,FALSE)</f>
        <v>250000000,13000000000,580000000,4300000,280,9500,55000,2300,1,190000,22000,0,0,0,0,0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x14ac:dyDescent="0.3">
      <c r="A27">
        <v>25</v>
      </c>
      <c r="B27">
        <f>VLOOKUP(A27,Balance!G:K,2,FALSE)</f>
        <v>251</v>
      </c>
      <c r="C27">
        <f>VLOOKUP(A27,Balance!G:K,3,FALSE)</f>
        <v>260</v>
      </c>
      <c r="D27" t="str">
        <f>VLOOKUP(A27,Balance!G:K,4,FALSE)</f>
        <v>1,2,5,20,9016,46,9010,9026,9028,9032,9043,-1,-1,-1,-1,-1</v>
      </c>
      <c r="E27" t="str">
        <f>VLOOKUP(A27,Balance!G:K,5,FALSE)</f>
        <v>260000000,13500000000,600000000,4500000,290,10000,57000,2400,1,210000,25000,0,0,0,0,0</v>
      </c>
    </row>
    <row r="28" spans="1:29" x14ac:dyDescent="0.3">
      <c r="A28">
        <v>26</v>
      </c>
      <c r="B28">
        <f>VLOOKUP(A28,Balance!G:K,2,FALSE)</f>
        <v>261</v>
      </c>
      <c r="C28">
        <f>VLOOKUP(A28,Balance!G:K,3,FALSE)</f>
        <v>270</v>
      </c>
      <c r="D28" t="str">
        <f>VLOOKUP(A28,Balance!G:K,4,FALSE)</f>
        <v>1,2,5,20,9016,46,9010,9026,9028,9032,9043,-1,-1,-1,-1,-1</v>
      </c>
      <c r="E28" t="str">
        <f>VLOOKUP(A28,Balance!G:K,5,FALSE)</f>
        <v>270000000,14000000000,620000000,4700000,300,10500,59000,2500,1,230000,28000,0,0,0,0,0</v>
      </c>
    </row>
    <row r="29" spans="1:29" s="3" customFormat="1" x14ac:dyDescent="0.3">
      <c r="A29">
        <v>27</v>
      </c>
      <c r="B29">
        <f>VLOOKUP(A29,Balance!G:K,2,FALSE)</f>
        <v>271</v>
      </c>
      <c r="C29">
        <f>VLOOKUP(A29,Balance!G:K,3,FALSE)</f>
        <v>280</v>
      </c>
      <c r="D29" t="str">
        <f>VLOOKUP(A29,Balance!G:K,4,FALSE)</f>
        <v>1,2,5,20,9016,46,9010,9026,9028,9032,9043,-1,-1,-1,-1,-1</v>
      </c>
      <c r="E29" t="str">
        <f>VLOOKUP(A29,Balance!G:K,5,FALSE)</f>
        <v>280000000,14500000000,640000000,4900000,310,11000,61000,2600,1,250000,31000,0,0,0,0,0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2" customFormat="1" x14ac:dyDescent="0.3">
      <c r="A30">
        <v>28</v>
      </c>
      <c r="B30">
        <f>VLOOKUP(A30,Balance!G:K,2,FALSE)</f>
        <v>281</v>
      </c>
      <c r="C30">
        <f>VLOOKUP(A30,Balance!G:K,3,FALSE)</f>
        <v>290</v>
      </c>
      <c r="D30" t="str">
        <f>VLOOKUP(A30,Balance!G:K,4,FALSE)</f>
        <v>1,2,5,20,9016,46,9010,9026,9028,9032,9043,9023,-1,-1,-1,-1</v>
      </c>
      <c r="E30" t="str">
        <f>VLOOKUP(A30,Balance!G:K,5,FALSE)</f>
        <v>290000000,15000000000,660000000,5100000,320,11500,63000,2700,2,270000,34000,1,0,0,0,0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" customFormat="1" x14ac:dyDescent="0.3">
      <c r="A31">
        <v>29</v>
      </c>
      <c r="B31">
        <f>VLOOKUP(A31,Balance!G:K,2,FALSE)</f>
        <v>291</v>
      </c>
      <c r="C31">
        <f>VLOOKUP(A31,Balance!G:K,3,FALSE)</f>
        <v>300</v>
      </c>
      <c r="D31" t="str">
        <f>VLOOKUP(A31,Balance!G:K,4,FALSE)</f>
        <v>1,2,5,20,9016,46,9010,9026,9028,9032,9043,9023,-1,-1,-1,-1</v>
      </c>
      <c r="E31" t="str">
        <f>VLOOKUP(A31,Balance!G:K,5,FALSE)</f>
        <v>300000000,15500000000,680000000,5300000,330,12000,65000,2800,2,290000,37000,1,0,0,0,0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x14ac:dyDescent="0.3">
      <c r="A32">
        <v>30</v>
      </c>
      <c r="B32">
        <f>VLOOKUP(A32,Balance!G:K,2,FALSE)</f>
        <v>301</v>
      </c>
      <c r="C32">
        <f>VLOOKUP(A32,Balance!G:K,3,FALSE)</f>
        <v>310</v>
      </c>
      <c r="D32" t="str">
        <f>VLOOKUP(A32,Balance!G:K,4,FALSE)</f>
        <v>1,2,5,20,9016,46,9010,9026,9028,9032,9043,9023,9017,-1,-1,-1</v>
      </c>
      <c r="E32" t="str">
        <f>VLOOKUP(A32,Balance!G:K,5,FALSE)</f>
        <v>310000000,16000000000,700000000,5500000,340,12500,67000,2900,2,310000,40000,1,1,0,0,0</v>
      </c>
    </row>
    <row r="33" spans="1:29" x14ac:dyDescent="0.3">
      <c r="A33">
        <v>31</v>
      </c>
      <c r="B33">
        <f>VLOOKUP(A33,Balance!G:K,2,FALSE)</f>
        <v>311</v>
      </c>
      <c r="C33">
        <f>VLOOKUP(A33,Balance!G:K,3,FALSE)</f>
        <v>320</v>
      </c>
      <c r="D33" t="str">
        <f>VLOOKUP(A33,Balance!G:K,4,FALSE)</f>
        <v>1,2,5,20,9016,46,9010,9026,9028,9032,9043,9023,9017,-1,-1,-1</v>
      </c>
      <c r="E33" t="str">
        <f>VLOOKUP(A33,Balance!G:K,5,FALSE)</f>
        <v>320000000,16500000000,720000000,5700000,350,13000,69000,3000,2,330000,43000,1,1,0,0,0</v>
      </c>
    </row>
    <row r="34" spans="1:29" s="3" customFormat="1" x14ac:dyDescent="0.3">
      <c r="A34">
        <v>32</v>
      </c>
      <c r="B34">
        <f>VLOOKUP(A34,Balance!G:K,2,FALSE)</f>
        <v>321</v>
      </c>
      <c r="C34">
        <f>VLOOKUP(A34,Balance!G:K,3,FALSE)</f>
        <v>330</v>
      </c>
      <c r="D34" t="str">
        <f>VLOOKUP(A34,Balance!G:K,4,FALSE)</f>
        <v>1,2,5,20,9016,46,9010,9026,9028,9032,9043,9023,9017,9027,-1,-1</v>
      </c>
      <c r="E34" t="str">
        <f>VLOOKUP(A34,Balance!G:K,5,FALSE)</f>
        <v>330000000,17000000000,740000000,5900000,360,13500,71000,3100,2,350000,46000,1,1,1,0,0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2" customFormat="1" x14ac:dyDescent="0.3">
      <c r="A35">
        <v>33</v>
      </c>
      <c r="B35">
        <f>VLOOKUP(A35,Balance!G:K,2,FALSE)</f>
        <v>331</v>
      </c>
      <c r="C35">
        <f>VLOOKUP(A35,Balance!G:K,3,FALSE)</f>
        <v>340</v>
      </c>
      <c r="D35" t="str">
        <f>VLOOKUP(A35,Balance!G:K,4,FALSE)</f>
        <v>1,2,5,20,9016,46,9010,9026,9028,9032,9043,9023,9017,9027,9033,-1</v>
      </c>
      <c r="E35" t="str">
        <f>VLOOKUP(A35,Balance!G:K,5,FALSE)</f>
        <v>340000000,17500000000,760000000,6100000,370,14000,73000,3200,2,370000,49000,1,1,1,1,0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x14ac:dyDescent="0.3">
      <c r="A36">
        <v>34</v>
      </c>
      <c r="B36">
        <f>VLOOKUP(A36,Balance!G:K,2,FALSE)</f>
        <v>341</v>
      </c>
      <c r="C36">
        <f>VLOOKUP(A36,Balance!G:K,3,FALSE)</f>
        <v>350</v>
      </c>
      <c r="D36" t="str">
        <f>VLOOKUP(A36,Balance!G:K,4,FALSE)</f>
        <v>1,2,5,20,9016,46,9010,9026,9028,9032,9043,9023,9017,9027,9033,-1</v>
      </c>
      <c r="E36" t="str">
        <f>VLOOKUP(A36,Balance!G:K,5,FALSE)</f>
        <v>350000000,18000000000,780000000,6300000,380,14500,75000,3300,2,390000,52000,1,1,1,1,0</v>
      </c>
    </row>
    <row r="37" spans="1:29" x14ac:dyDescent="0.3">
      <c r="A37">
        <v>35</v>
      </c>
      <c r="B37">
        <f>VLOOKUP(A37,Balance!G:K,2,FALSE)</f>
        <v>351</v>
      </c>
      <c r="C37">
        <f>VLOOKUP(A37,Balance!G:K,3,FALSE)</f>
        <v>360</v>
      </c>
      <c r="D37" t="str">
        <f>VLOOKUP(A37,Balance!G:K,4,FALSE)</f>
        <v>1,2,5,20,9016,46,9010,9026,9028,9032,9043,9023,9017,9027,9033,9044</v>
      </c>
      <c r="E37" t="str">
        <f>VLOOKUP(A37,Balance!G:K,5,FALSE)</f>
        <v>360000000,18500000000,800000000,6500000,390,15000,77000,3400,2,410000,55000,1,1,1,1,1</v>
      </c>
    </row>
    <row r="38" spans="1:29" x14ac:dyDescent="0.3">
      <c r="A38">
        <v>36</v>
      </c>
      <c r="B38">
        <f>VLOOKUP(A38,Balance!G:K,2,FALSE)</f>
        <v>361</v>
      </c>
      <c r="C38">
        <f>VLOOKUP(A38,Balance!G:K,3,FALSE)</f>
        <v>370</v>
      </c>
      <c r="D38" t="str">
        <f>VLOOKUP(A38,Balance!G:K,4,FALSE)</f>
        <v>1,2,5,20,9016,46,9010,9026,9028,9032,9043,9023,9017,9027,9033,9044</v>
      </c>
      <c r="E38" t="str">
        <f>VLOOKUP(A38,Balance!G:K,5,FALSE)</f>
        <v>370000000,19000000000,820000000,6700000,400,15500,79000,3500,2,430000,58000,1,1,1,1,1</v>
      </c>
    </row>
    <row r="39" spans="1:29" s="3" customFormat="1" x14ac:dyDescent="0.3">
      <c r="A39">
        <v>37</v>
      </c>
      <c r="B39">
        <f>VLOOKUP(A39,Balance!G:K,2,FALSE)</f>
        <v>371</v>
      </c>
      <c r="C39">
        <f>VLOOKUP(A39,Balance!G:K,3,FALSE)</f>
        <v>380</v>
      </c>
      <c r="D39" t="str">
        <f>VLOOKUP(A39,Balance!G:K,4,FALSE)</f>
        <v>1,2,5,20,9016,46,9010,9026,9028,9032,9043,9023,9017,9027,9033,9044</v>
      </c>
      <c r="E39" t="str">
        <f>VLOOKUP(A39,Balance!G:K,5,FALSE)</f>
        <v>380000000,19500000000,840000000,6900000,410,16000,81000,3600,2,450000,61000,2,1,1,1,1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2" customFormat="1" x14ac:dyDescent="0.3">
      <c r="A40">
        <v>38</v>
      </c>
      <c r="B40">
        <f>VLOOKUP(A40,Balance!G:K,2,FALSE)</f>
        <v>381</v>
      </c>
      <c r="C40">
        <f>VLOOKUP(A40,Balance!G:K,3,FALSE)</f>
        <v>390</v>
      </c>
      <c r="D40" t="str">
        <f>VLOOKUP(A40,Balance!G:K,4,FALSE)</f>
        <v>1,2,5,20,9016,46,9010,9026,9028,9032,9043,9023,9017,9027,9033,9044</v>
      </c>
      <c r="E40" t="str">
        <f>VLOOKUP(A40,Balance!G:K,5,FALSE)</f>
        <v>390000000,20000000000,860000000,7100000,420,16500,83000,3700,2,470000,64000,2,1,1,1,1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x14ac:dyDescent="0.3">
      <c r="A41">
        <v>39</v>
      </c>
      <c r="B41">
        <f>VLOOKUP(A41,Balance!G:K,2,FALSE)</f>
        <v>391</v>
      </c>
      <c r="C41">
        <f>VLOOKUP(A41,Balance!G:K,3,FALSE)</f>
        <v>400</v>
      </c>
      <c r="D41" t="str">
        <f>VLOOKUP(A41,Balance!G:K,4,FALSE)</f>
        <v>1,2,5,20,9016,46,9010,9026,9028,9032,9043,9023,9017,9027,9033,9044</v>
      </c>
      <c r="E41" t="str">
        <f>VLOOKUP(A41,Balance!G:K,5,FALSE)</f>
        <v>400000000,20500000000,880000000,7300000,430,17000,85000,3800,2,490000,67000,2,2,1,1,1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007C3-2EE0-406B-9BB1-72575B4411F7}">
  <dimension ref="A1:BH61"/>
  <sheetViews>
    <sheetView workbookViewId="0">
      <selection activeCell="F3" sqref="F3"/>
    </sheetView>
  </sheetViews>
  <sheetFormatPr defaultRowHeight="16.5" x14ac:dyDescent="0.3"/>
  <cols>
    <col min="12" max="12" width="2.875" style="5" customWidth="1"/>
    <col min="15" max="15" width="11.375" style="4" bestFit="1" customWidth="1"/>
    <col min="18" max="18" width="14" style="4" bestFit="1" customWidth="1"/>
    <col min="21" max="21" width="13.125" style="4" customWidth="1"/>
    <col min="24" max="24" width="9.25" style="4" bestFit="1" customWidth="1"/>
    <col min="27" max="27" width="9" style="4"/>
    <col min="30" max="30" width="9" style="4"/>
    <col min="33" max="33" width="9" style="4"/>
    <col min="36" max="36" width="9" style="4"/>
    <col min="39" max="39" width="9" style="4"/>
    <col min="42" max="42" width="9" style="4"/>
    <col min="45" max="45" width="9" style="4"/>
  </cols>
  <sheetData>
    <row r="1" spans="1:60" x14ac:dyDescent="0.3">
      <c r="A1" t="s">
        <v>0</v>
      </c>
      <c r="B1" t="s">
        <v>5</v>
      </c>
      <c r="C1" t="s">
        <v>6</v>
      </c>
      <c r="D1" t="s">
        <v>117</v>
      </c>
      <c r="G1" t="s">
        <v>118</v>
      </c>
      <c r="H1" t="s">
        <v>119</v>
      </c>
      <c r="I1" t="s">
        <v>120</v>
      </c>
      <c r="J1" t="s">
        <v>3</v>
      </c>
      <c r="K1" t="s">
        <v>4</v>
      </c>
      <c r="L1" s="5" t="s">
        <v>173</v>
      </c>
      <c r="M1" t="s">
        <v>121</v>
      </c>
      <c r="N1" t="s">
        <v>122</v>
      </c>
      <c r="O1" s="4" t="s">
        <v>123</v>
      </c>
      <c r="P1" t="s">
        <v>124</v>
      </c>
      <c r="Q1" t="s">
        <v>125</v>
      </c>
      <c r="R1" s="4" t="s">
        <v>126</v>
      </c>
      <c r="S1" t="s">
        <v>127</v>
      </c>
      <c r="T1" t="s">
        <v>128</v>
      </c>
      <c r="U1" s="4" t="s">
        <v>129</v>
      </c>
      <c r="V1" t="s">
        <v>130</v>
      </c>
      <c r="W1" t="s">
        <v>131</v>
      </c>
      <c r="X1" s="4" t="s">
        <v>132</v>
      </c>
      <c r="Y1" t="s">
        <v>133</v>
      </c>
      <c r="Z1" t="s">
        <v>134</v>
      </c>
      <c r="AA1" s="4" t="s">
        <v>135</v>
      </c>
      <c r="AB1" t="s">
        <v>136</v>
      </c>
      <c r="AC1" t="s">
        <v>137</v>
      </c>
      <c r="AD1" s="4" t="s">
        <v>138</v>
      </c>
      <c r="AE1" t="s">
        <v>139</v>
      </c>
      <c r="AF1" t="s">
        <v>140</v>
      </c>
      <c r="AG1" s="4" t="s">
        <v>141</v>
      </c>
      <c r="AH1" t="s">
        <v>142</v>
      </c>
      <c r="AI1" t="s">
        <v>143</v>
      </c>
      <c r="AJ1" s="4" t="s">
        <v>144</v>
      </c>
      <c r="AK1" t="s">
        <v>145</v>
      </c>
      <c r="AL1" t="s">
        <v>146</v>
      </c>
      <c r="AM1" s="4" t="s">
        <v>147</v>
      </c>
      <c r="AN1" t="s">
        <v>148</v>
      </c>
      <c r="AO1" t="s">
        <v>149</v>
      </c>
      <c r="AP1" s="4" t="s">
        <v>150</v>
      </c>
      <c r="AQ1" t="s">
        <v>151</v>
      </c>
      <c r="AR1" t="s">
        <v>152</v>
      </c>
      <c r="AS1" s="4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</row>
    <row r="2" spans="1:60" x14ac:dyDescent="0.3">
      <c r="A2">
        <v>0</v>
      </c>
      <c r="B2" t="s">
        <v>7</v>
      </c>
      <c r="C2" t="s">
        <v>8</v>
      </c>
      <c r="D2">
        <v>1</v>
      </c>
      <c r="E2">
        <f>SUM($D$2:D2)</f>
        <v>1</v>
      </c>
      <c r="G2">
        <v>0</v>
      </c>
      <c r="H2">
        <v>0</v>
      </c>
      <c r="I2">
        <v>10</v>
      </c>
      <c r="J2" t="str">
        <f>M2&amp;","&amp;P2&amp;","&amp;S2&amp;","&amp;V2&amp;","&amp;Y2&amp;","&amp;AB2&amp;","&amp;AE2&amp;","&amp;AH2&amp;","&amp;AK2&amp;","&amp;AN2&amp;","&amp;AQ2&amp;","&amp;AT2&amp;","&amp;AW2&amp;","&amp;AZ2&amp;","&amp;BC2&amp;","&amp;BF2</f>
        <v>1,2,5,-1,-1,-1,-1,-1,-1,-1,-1,-1,-1,-1,-1,-1</v>
      </c>
      <c r="K2" t="str">
        <f>O2&amp;","&amp;R2&amp;","&amp;U2&amp;","&amp;X2&amp;","&amp;AA2&amp;","&amp;AD2&amp;","&amp;AG2&amp;","&amp;AJ2&amp;","&amp;AM2&amp;","&amp;AP2&amp;","&amp;AS2&amp;","&amp;AV2&amp;","&amp;AY2&amp;","&amp;BB2&amp;","&amp;BE2&amp;","&amp;BH2</f>
        <v>10000000,1000000000,100000000,0,0,0,0,0,0,0,0,0,0,0,0,0</v>
      </c>
      <c r="L2" s="5" t="s">
        <v>173</v>
      </c>
      <c r="M2">
        <v>1</v>
      </c>
      <c r="N2" t="str">
        <f>VLOOKUP(M2,[1]ChoboTable!$C:$D,2,FALSE)</f>
        <v>옥</v>
      </c>
      <c r="O2" s="4">
        <v>10000000</v>
      </c>
      <c r="P2">
        <v>2</v>
      </c>
      <c r="Q2" t="str">
        <f>VLOOKUP(P2,[1]ChoboTable!$C:$D,2,FALSE)</f>
        <v>수련의돌</v>
      </c>
      <c r="R2" s="4">
        <v>1000000000</v>
      </c>
      <c r="S2">
        <v>5</v>
      </c>
      <c r="T2" t="str">
        <f>VLOOKUP(S2,[1]ChoboTable!$C:$D,2,FALSE)</f>
        <v>여우구슬</v>
      </c>
      <c r="U2" s="4">
        <v>100000000</v>
      </c>
      <c r="V2">
        <v>-1</v>
      </c>
      <c r="W2">
        <v>-1</v>
      </c>
      <c r="X2" s="4">
        <v>0</v>
      </c>
      <c r="Y2">
        <v>-1</v>
      </c>
      <c r="Z2">
        <v>-1</v>
      </c>
      <c r="AA2" s="4">
        <v>0</v>
      </c>
      <c r="AB2">
        <v>-1</v>
      </c>
      <c r="AC2">
        <v>-1</v>
      </c>
      <c r="AD2" s="4">
        <v>0</v>
      </c>
      <c r="AE2">
        <v>-1</v>
      </c>
      <c r="AF2">
        <v>-1</v>
      </c>
      <c r="AG2" s="4">
        <v>0</v>
      </c>
      <c r="AH2">
        <v>-1</v>
      </c>
      <c r="AI2">
        <v>-1</v>
      </c>
      <c r="AJ2" s="4">
        <v>0</v>
      </c>
      <c r="AK2">
        <v>-1</v>
      </c>
      <c r="AL2">
        <v>-1</v>
      </c>
      <c r="AM2" s="4">
        <v>0</v>
      </c>
      <c r="AN2">
        <v>-1</v>
      </c>
      <c r="AO2">
        <v>-1</v>
      </c>
      <c r="AP2" s="4">
        <v>0</v>
      </c>
      <c r="AQ2">
        <v>-1</v>
      </c>
      <c r="AR2">
        <v>-1</v>
      </c>
      <c r="AS2" s="4">
        <v>0</v>
      </c>
      <c r="AT2">
        <v>-1</v>
      </c>
      <c r="AU2">
        <v>-1</v>
      </c>
      <c r="AV2" s="4">
        <v>0</v>
      </c>
      <c r="AW2">
        <v>-1</v>
      </c>
      <c r="AX2">
        <v>-1</v>
      </c>
      <c r="AY2" s="4">
        <v>0</v>
      </c>
      <c r="AZ2">
        <v>-1</v>
      </c>
      <c r="BA2">
        <v>-1</v>
      </c>
      <c r="BB2" s="4">
        <v>0</v>
      </c>
      <c r="BC2">
        <v>-1</v>
      </c>
      <c r="BD2">
        <v>-1</v>
      </c>
      <c r="BE2" s="4">
        <v>0</v>
      </c>
      <c r="BF2">
        <v>-1</v>
      </c>
      <c r="BG2">
        <v>-1</v>
      </c>
      <c r="BH2" s="4">
        <v>0</v>
      </c>
    </row>
    <row r="3" spans="1:60" x14ac:dyDescent="0.3">
      <c r="A3">
        <v>1</v>
      </c>
      <c r="B3" t="s">
        <v>9</v>
      </c>
      <c r="C3" t="s">
        <v>10</v>
      </c>
      <c r="D3">
        <v>1</v>
      </c>
      <c r="E3">
        <f>SUM($D$2:D3)</f>
        <v>2</v>
      </c>
      <c r="G3">
        <v>1</v>
      </c>
      <c r="H3">
        <v>11</v>
      </c>
      <c r="I3">
        <f>I2+10</f>
        <v>20</v>
      </c>
      <c r="J3" t="str">
        <f t="shared" ref="J3:J47" si="0">M3&amp;","&amp;P3&amp;","&amp;S3&amp;","&amp;V3&amp;","&amp;Y3&amp;","&amp;AB3&amp;","&amp;AE3&amp;","&amp;AH3&amp;","&amp;AK3&amp;","&amp;AN3&amp;","&amp;AQ3&amp;","&amp;AT3&amp;","&amp;AW3&amp;","&amp;AZ3&amp;","&amp;BC3&amp;","&amp;BF3</f>
        <v>1,2,5,-1,-1,-1,-1,-1,-1,-1,-1,-1,-1,-1,-1,-1</v>
      </c>
      <c r="K3" t="str">
        <f t="shared" ref="K3:K47" si="1">O3&amp;","&amp;R3&amp;","&amp;U3&amp;","&amp;X3&amp;","&amp;AA3&amp;","&amp;AD3&amp;","&amp;AG3&amp;","&amp;AJ3&amp;","&amp;AM3&amp;","&amp;AP3&amp;","&amp;AS3&amp;","&amp;AV3&amp;","&amp;AY3&amp;","&amp;BB3&amp;","&amp;BE3&amp;","&amp;BH3</f>
        <v>20000000,1500000000,120000000,0,0,0,0,0,0,0,0,0,0,0,0,0</v>
      </c>
      <c r="L3" s="5" t="s">
        <v>173</v>
      </c>
      <c r="M3">
        <v>1</v>
      </c>
      <c r="N3" t="str">
        <f>VLOOKUP(M3,[1]ChoboTable!$C:$D,2,FALSE)</f>
        <v>옥</v>
      </c>
      <c r="O3" s="4">
        <v>20000000</v>
      </c>
      <c r="P3">
        <v>2</v>
      </c>
      <c r="Q3" t="str">
        <f>VLOOKUP(P3,[1]ChoboTable!$C:$D,2,FALSE)</f>
        <v>수련의돌</v>
      </c>
      <c r="R3" s="4">
        <v>1500000000</v>
      </c>
      <c r="S3">
        <v>5</v>
      </c>
      <c r="T3" t="str">
        <f>VLOOKUP(S3,[1]ChoboTable!$C:$D,2,FALSE)</f>
        <v>여우구슬</v>
      </c>
      <c r="U3" s="4">
        <v>120000000</v>
      </c>
      <c r="V3">
        <v>-1</v>
      </c>
      <c r="W3">
        <v>-1</v>
      </c>
      <c r="X3" s="4">
        <v>0</v>
      </c>
      <c r="Y3">
        <v>-1</v>
      </c>
      <c r="Z3">
        <v>-1</v>
      </c>
      <c r="AA3" s="4">
        <v>0</v>
      </c>
      <c r="AB3">
        <v>-1</v>
      </c>
      <c r="AC3">
        <v>-1</v>
      </c>
      <c r="AD3" s="4">
        <v>0</v>
      </c>
      <c r="AE3">
        <v>-1</v>
      </c>
      <c r="AF3">
        <v>-1</v>
      </c>
      <c r="AG3" s="4">
        <v>0</v>
      </c>
      <c r="AH3">
        <v>-1</v>
      </c>
      <c r="AI3">
        <v>-1</v>
      </c>
      <c r="AJ3" s="4">
        <v>0</v>
      </c>
      <c r="AK3">
        <v>-1</v>
      </c>
      <c r="AL3">
        <v>-1</v>
      </c>
      <c r="AM3" s="4">
        <v>0</v>
      </c>
      <c r="AN3">
        <v>-1</v>
      </c>
      <c r="AO3">
        <v>-1</v>
      </c>
      <c r="AP3" s="4">
        <v>0</v>
      </c>
      <c r="AQ3">
        <v>-1</v>
      </c>
      <c r="AR3">
        <v>-1</v>
      </c>
      <c r="AS3" s="4">
        <v>0</v>
      </c>
      <c r="AT3">
        <v>-1</v>
      </c>
      <c r="AU3">
        <v>-1</v>
      </c>
      <c r="AV3" s="4">
        <v>0</v>
      </c>
      <c r="AW3">
        <v>-1</v>
      </c>
      <c r="AX3">
        <v>-1</v>
      </c>
      <c r="AY3" s="4">
        <v>0</v>
      </c>
      <c r="AZ3">
        <v>-1</v>
      </c>
      <c r="BA3">
        <v>-1</v>
      </c>
      <c r="BB3" s="4">
        <v>0</v>
      </c>
      <c r="BC3">
        <v>-1</v>
      </c>
      <c r="BD3">
        <v>-1</v>
      </c>
      <c r="BE3" s="4">
        <v>0</v>
      </c>
      <c r="BF3">
        <v>-1</v>
      </c>
      <c r="BG3">
        <v>-1</v>
      </c>
      <c r="BH3" s="4">
        <v>0</v>
      </c>
    </row>
    <row r="4" spans="1:60" x14ac:dyDescent="0.3">
      <c r="A4">
        <v>2</v>
      </c>
      <c r="B4" t="s">
        <v>11</v>
      </c>
      <c r="C4" t="s">
        <v>12</v>
      </c>
      <c r="D4">
        <v>1</v>
      </c>
      <c r="E4">
        <f>SUM($D$2:D4)</f>
        <v>3</v>
      </c>
      <c r="G4">
        <v>2</v>
      </c>
      <c r="H4">
        <f t="shared" ref="H4:H33" si="2">H3+10</f>
        <v>21</v>
      </c>
      <c r="I4">
        <f t="shared" ref="I4:I33" si="3">I3+10</f>
        <v>30</v>
      </c>
      <c r="J4" t="str">
        <f t="shared" si="0"/>
        <v>1,2,5,-1,-1,-1,-1,-1,-1,-1,-1,-1,-1,-1,-1,-1</v>
      </c>
      <c r="K4" t="str">
        <f t="shared" si="1"/>
        <v>30000000,2000000000,140000000,0,0,0,0,0,0,0,0,0,0,0,0,0</v>
      </c>
      <c r="L4" s="5" t="s">
        <v>173</v>
      </c>
      <c r="M4">
        <v>1</v>
      </c>
      <c r="N4" t="str">
        <f>VLOOKUP(M4,[1]ChoboTable!$C:$D,2,FALSE)</f>
        <v>옥</v>
      </c>
      <c r="O4" s="4">
        <v>30000000</v>
      </c>
      <c r="P4">
        <v>2</v>
      </c>
      <c r="Q4" t="str">
        <f>VLOOKUP(P4,[1]ChoboTable!$C:$D,2,FALSE)</f>
        <v>수련의돌</v>
      </c>
      <c r="R4" s="4">
        <v>2000000000</v>
      </c>
      <c r="S4">
        <v>5</v>
      </c>
      <c r="T4" t="str">
        <f>VLOOKUP(S4,[1]ChoboTable!$C:$D,2,FALSE)</f>
        <v>여우구슬</v>
      </c>
      <c r="U4" s="4">
        <v>140000000</v>
      </c>
      <c r="V4">
        <v>-1</v>
      </c>
      <c r="W4">
        <v>-1</v>
      </c>
      <c r="X4" s="4">
        <v>0</v>
      </c>
      <c r="Y4">
        <v>-1</v>
      </c>
      <c r="Z4">
        <v>-1</v>
      </c>
      <c r="AA4" s="4">
        <v>0</v>
      </c>
      <c r="AB4">
        <v>-1</v>
      </c>
      <c r="AC4">
        <v>-1</v>
      </c>
      <c r="AD4" s="4">
        <v>0</v>
      </c>
      <c r="AE4">
        <v>-1</v>
      </c>
      <c r="AF4">
        <v>-1</v>
      </c>
      <c r="AG4" s="4">
        <v>0</v>
      </c>
      <c r="AH4">
        <v>-1</v>
      </c>
      <c r="AI4">
        <v>-1</v>
      </c>
      <c r="AJ4" s="4">
        <v>0</v>
      </c>
      <c r="AK4">
        <v>-1</v>
      </c>
      <c r="AL4">
        <v>-1</v>
      </c>
      <c r="AM4" s="4">
        <v>0</v>
      </c>
      <c r="AN4">
        <v>-1</v>
      </c>
      <c r="AO4">
        <v>-1</v>
      </c>
      <c r="AP4" s="4">
        <v>0</v>
      </c>
      <c r="AQ4">
        <v>-1</v>
      </c>
      <c r="AR4">
        <v>-1</v>
      </c>
      <c r="AS4" s="4">
        <v>0</v>
      </c>
      <c r="AT4">
        <v>-1</v>
      </c>
      <c r="AU4">
        <v>-1</v>
      </c>
      <c r="AV4" s="4">
        <v>0</v>
      </c>
      <c r="AW4">
        <v>-1</v>
      </c>
      <c r="AX4">
        <v>-1</v>
      </c>
      <c r="AY4" s="4">
        <v>0</v>
      </c>
      <c r="AZ4">
        <v>-1</v>
      </c>
      <c r="BA4">
        <v>-1</v>
      </c>
      <c r="BB4" s="4">
        <v>0</v>
      </c>
      <c r="BC4">
        <v>-1</v>
      </c>
      <c r="BD4">
        <v>-1</v>
      </c>
      <c r="BE4" s="4">
        <v>0</v>
      </c>
      <c r="BF4">
        <v>-1</v>
      </c>
      <c r="BG4">
        <v>-1</v>
      </c>
      <c r="BH4" s="4">
        <v>0</v>
      </c>
    </row>
    <row r="5" spans="1:60" x14ac:dyDescent="0.3">
      <c r="A5">
        <v>3</v>
      </c>
      <c r="B5" t="s">
        <v>13</v>
      </c>
      <c r="C5" t="s">
        <v>14</v>
      </c>
      <c r="D5">
        <v>1</v>
      </c>
      <c r="E5">
        <f>SUM($D$2:D5)</f>
        <v>4</v>
      </c>
      <c r="G5">
        <v>3</v>
      </c>
      <c r="H5">
        <f t="shared" si="2"/>
        <v>31</v>
      </c>
      <c r="I5">
        <f t="shared" si="3"/>
        <v>40</v>
      </c>
      <c r="J5" t="str">
        <f t="shared" si="0"/>
        <v>1,2,5,20,-1,-1,-1,-1,-1,-1,-1,-1,-1,-1,-1,-1</v>
      </c>
      <c r="K5" t="str">
        <f t="shared" si="1"/>
        <v>40000000,2500000000,160000000,100000,0,0,0,0,0,0,0,0,0,0,0,0</v>
      </c>
      <c r="L5" s="5" t="s">
        <v>173</v>
      </c>
      <c r="M5">
        <v>1</v>
      </c>
      <c r="N5" t="str">
        <f>VLOOKUP(M5,[1]ChoboTable!$C:$D,2,FALSE)</f>
        <v>옥</v>
      </c>
      <c r="O5" s="4">
        <v>40000000</v>
      </c>
      <c r="P5">
        <v>2</v>
      </c>
      <c r="Q5" t="str">
        <f>VLOOKUP(P5,[1]ChoboTable!$C:$D,2,FALSE)</f>
        <v>수련의돌</v>
      </c>
      <c r="R5" s="4">
        <v>2500000000</v>
      </c>
      <c r="S5">
        <v>5</v>
      </c>
      <c r="T5" t="str">
        <f>VLOOKUP(S5,[1]ChoboTable!$C:$D,2,FALSE)</f>
        <v>여우구슬</v>
      </c>
      <c r="U5" s="4">
        <v>160000000</v>
      </c>
      <c r="V5">
        <v>20</v>
      </c>
      <c r="W5" t="str">
        <f>VLOOKUP(V5,[1]ChoboTable!$C:$D,2,FALSE)</f>
        <v>복숭아</v>
      </c>
      <c r="X5" s="4">
        <v>100000</v>
      </c>
      <c r="Y5">
        <v>-1</v>
      </c>
      <c r="Z5">
        <v>-1</v>
      </c>
      <c r="AA5" s="4">
        <v>0</v>
      </c>
      <c r="AB5">
        <v>-1</v>
      </c>
      <c r="AC5">
        <v>-1</v>
      </c>
      <c r="AD5" s="4">
        <v>0</v>
      </c>
      <c r="AE5">
        <v>-1</v>
      </c>
      <c r="AF5">
        <v>-1</v>
      </c>
      <c r="AG5" s="4">
        <v>0</v>
      </c>
      <c r="AH5">
        <v>-1</v>
      </c>
      <c r="AI5">
        <v>-1</v>
      </c>
      <c r="AJ5" s="4">
        <v>0</v>
      </c>
      <c r="AK5">
        <v>-1</v>
      </c>
      <c r="AL5">
        <v>-1</v>
      </c>
      <c r="AM5" s="4">
        <v>0</v>
      </c>
      <c r="AN5">
        <v>-1</v>
      </c>
      <c r="AO5">
        <v>-1</v>
      </c>
      <c r="AP5" s="4">
        <v>0</v>
      </c>
      <c r="AQ5">
        <v>-1</v>
      </c>
      <c r="AR5">
        <v>-1</v>
      </c>
      <c r="AS5" s="4">
        <v>0</v>
      </c>
      <c r="AT5">
        <v>-1</v>
      </c>
      <c r="AU5">
        <v>-1</v>
      </c>
      <c r="AV5" s="4">
        <v>0</v>
      </c>
      <c r="AW5">
        <v>-1</v>
      </c>
      <c r="AX5">
        <v>-1</v>
      </c>
      <c r="AY5" s="4">
        <v>0</v>
      </c>
      <c r="AZ5">
        <v>-1</v>
      </c>
      <c r="BA5">
        <v>-1</v>
      </c>
      <c r="BB5" s="4">
        <v>0</v>
      </c>
      <c r="BC5">
        <v>-1</v>
      </c>
      <c r="BD5">
        <v>-1</v>
      </c>
      <c r="BE5" s="4">
        <v>0</v>
      </c>
      <c r="BF5">
        <v>-1</v>
      </c>
      <c r="BG5">
        <v>-1</v>
      </c>
      <c r="BH5" s="4">
        <v>0</v>
      </c>
    </row>
    <row r="6" spans="1:60" x14ac:dyDescent="0.3">
      <c r="A6">
        <v>4</v>
      </c>
      <c r="B6" t="s">
        <v>15</v>
      </c>
      <c r="C6" t="s">
        <v>16</v>
      </c>
      <c r="D6">
        <v>2</v>
      </c>
      <c r="E6">
        <f>SUM($D$2:D6)</f>
        <v>6</v>
      </c>
      <c r="G6">
        <v>4</v>
      </c>
      <c r="H6">
        <f t="shared" si="2"/>
        <v>41</v>
      </c>
      <c r="I6">
        <f t="shared" si="3"/>
        <v>50</v>
      </c>
      <c r="J6" t="str">
        <f t="shared" si="0"/>
        <v>1,2,5,20,-1,-1,-1,-1,-1,-1,-1,-1,-1,-1,-1,-1</v>
      </c>
      <c r="K6" t="str">
        <f t="shared" si="1"/>
        <v>50000000,3000000000,180000000,300000,0,0,0,0,0,0,0,0,0,0,0,0</v>
      </c>
      <c r="L6" s="5" t="s">
        <v>173</v>
      </c>
      <c r="M6">
        <v>1</v>
      </c>
      <c r="N6" t="str">
        <f>VLOOKUP(M6,[1]ChoboTable!$C:$D,2,FALSE)</f>
        <v>옥</v>
      </c>
      <c r="O6" s="4">
        <v>50000000</v>
      </c>
      <c r="P6">
        <v>2</v>
      </c>
      <c r="Q6" t="str">
        <f>VLOOKUP(P6,[1]ChoboTable!$C:$D,2,FALSE)</f>
        <v>수련의돌</v>
      </c>
      <c r="R6" s="4">
        <v>3000000000</v>
      </c>
      <c r="S6">
        <v>5</v>
      </c>
      <c r="T6" t="str">
        <f>VLOOKUP(S6,[1]ChoboTable!$C:$D,2,FALSE)</f>
        <v>여우구슬</v>
      </c>
      <c r="U6" s="4">
        <v>180000000</v>
      </c>
      <c r="V6">
        <v>20</v>
      </c>
      <c r="W6" t="str">
        <f>VLOOKUP(V6,[1]ChoboTable!$C:$D,2,FALSE)</f>
        <v>복숭아</v>
      </c>
      <c r="X6" s="4">
        <v>300000</v>
      </c>
      <c r="Y6">
        <v>-1</v>
      </c>
      <c r="Z6">
        <v>-1</v>
      </c>
      <c r="AA6" s="4">
        <v>0</v>
      </c>
      <c r="AB6">
        <v>-1</v>
      </c>
      <c r="AC6">
        <v>-1</v>
      </c>
      <c r="AD6" s="4">
        <v>0</v>
      </c>
      <c r="AE6">
        <v>-1</v>
      </c>
      <c r="AF6">
        <v>-1</v>
      </c>
      <c r="AG6" s="4">
        <v>0</v>
      </c>
      <c r="AH6">
        <v>-1</v>
      </c>
      <c r="AI6">
        <v>-1</v>
      </c>
      <c r="AJ6" s="4">
        <v>0</v>
      </c>
      <c r="AK6">
        <v>-1</v>
      </c>
      <c r="AL6">
        <v>-1</v>
      </c>
      <c r="AM6" s="4">
        <v>0</v>
      </c>
      <c r="AN6">
        <v>-1</v>
      </c>
      <c r="AO6">
        <v>-1</v>
      </c>
      <c r="AP6" s="4">
        <v>0</v>
      </c>
      <c r="AQ6">
        <v>-1</v>
      </c>
      <c r="AR6">
        <v>-1</v>
      </c>
      <c r="AS6" s="4">
        <v>0</v>
      </c>
      <c r="AT6">
        <v>-1</v>
      </c>
      <c r="AU6">
        <v>-1</v>
      </c>
      <c r="AV6" s="4">
        <v>0</v>
      </c>
      <c r="AW6">
        <v>-1</v>
      </c>
      <c r="AX6">
        <v>-1</v>
      </c>
      <c r="AY6" s="4">
        <v>0</v>
      </c>
      <c r="AZ6">
        <v>-1</v>
      </c>
      <c r="BA6">
        <v>-1</v>
      </c>
      <c r="BB6" s="4">
        <v>0</v>
      </c>
      <c r="BC6">
        <v>-1</v>
      </c>
      <c r="BD6">
        <v>-1</v>
      </c>
      <c r="BE6" s="4">
        <v>0</v>
      </c>
      <c r="BF6">
        <v>-1</v>
      </c>
      <c r="BG6">
        <v>-1</v>
      </c>
      <c r="BH6" s="4">
        <v>0</v>
      </c>
    </row>
    <row r="7" spans="1:60" x14ac:dyDescent="0.3">
      <c r="A7">
        <v>5</v>
      </c>
      <c r="B7" t="s">
        <v>17</v>
      </c>
      <c r="C7" t="s">
        <v>18</v>
      </c>
      <c r="D7">
        <v>2</v>
      </c>
      <c r="E7">
        <f>SUM($D$2:D7)</f>
        <v>8</v>
      </c>
      <c r="G7">
        <v>5</v>
      </c>
      <c r="H7">
        <f t="shared" si="2"/>
        <v>51</v>
      </c>
      <c r="I7">
        <f t="shared" si="3"/>
        <v>60</v>
      </c>
      <c r="J7" t="str">
        <f t="shared" si="0"/>
        <v>1,2,5,20,-1,-1,-1,-1,-1,-1,-1,-1,-1,-1,-1,-1</v>
      </c>
      <c r="K7" t="str">
        <f t="shared" si="1"/>
        <v>60000000,3500000000,200000000,500000,0,0,0,0,0,0,0,0,0,0,0,0</v>
      </c>
      <c r="L7" s="5" t="s">
        <v>173</v>
      </c>
      <c r="M7">
        <v>1</v>
      </c>
      <c r="N7" t="str">
        <f>VLOOKUP(M7,[1]ChoboTable!$C:$D,2,FALSE)</f>
        <v>옥</v>
      </c>
      <c r="O7" s="4">
        <v>60000000</v>
      </c>
      <c r="P7">
        <v>2</v>
      </c>
      <c r="Q7" t="str">
        <f>VLOOKUP(P7,[1]ChoboTable!$C:$D,2,FALSE)</f>
        <v>수련의돌</v>
      </c>
      <c r="R7" s="4">
        <v>3500000000</v>
      </c>
      <c r="S7">
        <v>5</v>
      </c>
      <c r="T7" t="str">
        <f>VLOOKUP(S7,[1]ChoboTable!$C:$D,2,FALSE)</f>
        <v>여우구슬</v>
      </c>
      <c r="U7" s="4">
        <v>200000000</v>
      </c>
      <c r="V7">
        <v>20</v>
      </c>
      <c r="W7" t="str">
        <f>VLOOKUP(V7,[1]ChoboTable!$C:$D,2,FALSE)</f>
        <v>복숭아</v>
      </c>
      <c r="X7" s="4">
        <v>500000</v>
      </c>
      <c r="Y7">
        <v>-1</v>
      </c>
      <c r="Z7">
        <v>-1</v>
      </c>
      <c r="AA7" s="4">
        <v>0</v>
      </c>
      <c r="AB7">
        <v>-1</v>
      </c>
      <c r="AC7">
        <v>-1</v>
      </c>
      <c r="AD7" s="4">
        <v>0</v>
      </c>
      <c r="AE7">
        <v>-1</v>
      </c>
      <c r="AF7">
        <v>-1</v>
      </c>
      <c r="AG7" s="4">
        <v>0</v>
      </c>
      <c r="AH7">
        <v>-1</v>
      </c>
      <c r="AI7">
        <v>-1</v>
      </c>
      <c r="AJ7" s="4">
        <v>0</v>
      </c>
      <c r="AK7">
        <v>-1</v>
      </c>
      <c r="AL7">
        <v>-1</v>
      </c>
      <c r="AM7" s="4">
        <v>0</v>
      </c>
      <c r="AN7">
        <v>-1</v>
      </c>
      <c r="AO7">
        <v>-1</v>
      </c>
      <c r="AP7" s="4">
        <v>0</v>
      </c>
      <c r="AQ7">
        <v>-1</v>
      </c>
      <c r="AR7">
        <v>-1</v>
      </c>
      <c r="AS7" s="4">
        <v>0</v>
      </c>
      <c r="AT7">
        <v>-1</v>
      </c>
      <c r="AU7">
        <v>-1</v>
      </c>
      <c r="AV7" s="4">
        <v>0</v>
      </c>
      <c r="AW7">
        <v>-1</v>
      </c>
      <c r="AX7">
        <v>-1</v>
      </c>
      <c r="AY7" s="4">
        <v>0</v>
      </c>
      <c r="AZ7">
        <v>-1</v>
      </c>
      <c r="BA7">
        <v>-1</v>
      </c>
      <c r="BB7" s="4">
        <v>0</v>
      </c>
      <c r="BC7">
        <v>-1</v>
      </c>
      <c r="BD7">
        <v>-1</v>
      </c>
      <c r="BE7" s="4">
        <v>0</v>
      </c>
      <c r="BF7">
        <v>-1</v>
      </c>
      <c r="BG7">
        <v>-1</v>
      </c>
      <c r="BH7" s="4">
        <v>0</v>
      </c>
    </row>
    <row r="8" spans="1:60" x14ac:dyDescent="0.3">
      <c r="A8">
        <v>6</v>
      </c>
      <c r="B8" t="s">
        <v>19</v>
      </c>
      <c r="C8" t="s">
        <v>20</v>
      </c>
      <c r="D8">
        <v>2</v>
      </c>
      <c r="E8">
        <f>SUM($D$2:D8)</f>
        <v>10</v>
      </c>
      <c r="G8">
        <v>6</v>
      </c>
      <c r="H8">
        <f t="shared" si="2"/>
        <v>61</v>
      </c>
      <c r="I8">
        <f t="shared" si="3"/>
        <v>70</v>
      </c>
      <c r="J8" t="str">
        <f t="shared" si="0"/>
        <v>1,2,5,20,9016,-1,-1,-1,-1,-1,-1,-1,-1,-1,-1,-1</v>
      </c>
      <c r="K8" t="str">
        <f t="shared" si="1"/>
        <v>70000000,4000000000,220000000,700000,100,0,0,0,0,0,0,0,0,0,0,0</v>
      </c>
      <c r="L8" s="5" t="s">
        <v>173</v>
      </c>
      <c r="M8">
        <v>1</v>
      </c>
      <c r="N8" t="str">
        <f>VLOOKUP(M8,[1]ChoboTable!$C:$D,2,FALSE)</f>
        <v>옥</v>
      </c>
      <c r="O8" s="4">
        <v>70000000</v>
      </c>
      <c r="P8">
        <v>2</v>
      </c>
      <c r="Q8" t="str">
        <f>VLOOKUP(P8,[1]ChoboTable!$C:$D,2,FALSE)</f>
        <v>수련의돌</v>
      </c>
      <c r="R8" s="4">
        <v>4000000000</v>
      </c>
      <c r="S8">
        <v>5</v>
      </c>
      <c r="T8" t="str">
        <f>VLOOKUP(S8,[1]ChoboTable!$C:$D,2,FALSE)</f>
        <v>여우구슬</v>
      </c>
      <c r="U8" s="4">
        <v>220000000</v>
      </c>
      <c r="V8">
        <v>20</v>
      </c>
      <c r="W8" t="str">
        <f>VLOOKUP(V8,[1]ChoboTable!$C:$D,2,FALSE)</f>
        <v>복숭아</v>
      </c>
      <c r="X8" s="4">
        <v>700000</v>
      </c>
      <c r="Y8">
        <v>9016</v>
      </c>
      <c r="Z8" t="str">
        <f>VLOOKUP(Y8,[1]ChoboTable!$C:$D,2,FALSE)</f>
        <v>수호환</v>
      </c>
      <c r="AA8" s="4">
        <v>100</v>
      </c>
      <c r="AB8">
        <v>-1</v>
      </c>
      <c r="AC8">
        <v>-1</v>
      </c>
      <c r="AD8" s="4">
        <v>0</v>
      </c>
      <c r="AE8">
        <v>-1</v>
      </c>
      <c r="AF8">
        <v>-1</v>
      </c>
      <c r="AG8" s="4">
        <v>0</v>
      </c>
      <c r="AH8">
        <v>-1</v>
      </c>
      <c r="AI8">
        <v>-1</v>
      </c>
      <c r="AJ8" s="4">
        <v>0</v>
      </c>
      <c r="AK8">
        <v>-1</v>
      </c>
      <c r="AL8">
        <v>-1</v>
      </c>
      <c r="AM8" s="4">
        <v>0</v>
      </c>
      <c r="AN8">
        <v>-1</v>
      </c>
      <c r="AO8">
        <v>-1</v>
      </c>
      <c r="AP8" s="4">
        <v>0</v>
      </c>
      <c r="AQ8">
        <v>-1</v>
      </c>
      <c r="AR8">
        <v>-1</v>
      </c>
      <c r="AS8" s="4">
        <v>0</v>
      </c>
      <c r="AT8">
        <v>-1</v>
      </c>
      <c r="AU8">
        <v>-1</v>
      </c>
      <c r="AV8" s="4">
        <v>0</v>
      </c>
      <c r="AW8">
        <v>-1</v>
      </c>
      <c r="AX8">
        <v>-1</v>
      </c>
      <c r="AY8" s="4">
        <v>0</v>
      </c>
      <c r="AZ8">
        <v>-1</v>
      </c>
      <c r="BA8">
        <v>-1</v>
      </c>
      <c r="BB8" s="4">
        <v>0</v>
      </c>
      <c r="BC8">
        <v>-1</v>
      </c>
      <c r="BD8">
        <v>-1</v>
      </c>
      <c r="BE8" s="4">
        <v>0</v>
      </c>
      <c r="BF8">
        <v>-1</v>
      </c>
      <c r="BG8">
        <v>-1</v>
      </c>
      <c r="BH8" s="4">
        <v>0</v>
      </c>
    </row>
    <row r="9" spans="1:60" x14ac:dyDescent="0.3">
      <c r="A9">
        <v>7</v>
      </c>
      <c r="B9" t="s">
        <v>21</v>
      </c>
      <c r="C9" t="s">
        <v>22</v>
      </c>
      <c r="D9">
        <v>2</v>
      </c>
      <c r="E9">
        <f>SUM($D$2:D9)</f>
        <v>12</v>
      </c>
      <c r="G9">
        <v>7</v>
      </c>
      <c r="H9">
        <f t="shared" si="2"/>
        <v>71</v>
      </c>
      <c r="I9">
        <f t="shared" si="3"/>
        <v>80</v>
      </c>
      <c r="J9" t="str">
        <f t="shared" si="0"/>
        <v>1,2,5,20,9016,46,-1,-1,-1,-1,-1,-1,-1,-1,-1,-1</v>
      </c>
      <c r="K9" t="str">
        <f t="shared" si="1"/>
        <v>80000000,4500000000,240000000,900000,110,1000,0,0,0,0,0,0,0,0,0,0</v>
      </c>
      <c r="L9" s="5" t="s">
        <v>173</v>
      </c>
      <c r="M9">
        <v>1</v>
      </c>
      <c r="N9" t="str">
        <f>VLOOKUP(M9,[1]ChoboTable!$C:$D,2,FALSE)</f>
        <v>옥</v>
      </c>
      <c r="O9" s="4">
        <v>80000000</v>
      </c>
      <c r="P9">
        <v>2</v>
      </c>
      <c r="Q9" t="str">
        <f>VLOOKUP(P9,[1]ChoboTable!$C:$D,2,FALSE)</f>
        <v>수련의돌</v>
      </c>
      <c r="R9" s="4">
        <v>4500000000</v>
      </c>
      <c r="S9">
        <v>5</v>
      </c>
      <c r="T9" t="str">
        <f>VLOOKUP(S9,[1]ChoboTable!$C:$D,2,FALSE)</f>
        <v>여우구슬</v>
      </c>
      <c r="U9" s="4">
        <v>240000000</v>
      </c>
      <c r="V9">
        <v>20</v>
      </c>
      <c r="W9" t="str">
        <f>VLOOKUP(V9,[1]ChoboTable!$C:$D,2,FALSE)</f>
        <v>복숭아</v>
      </c>
      <c r="X9" s="4">
        <v>900000</v>
      </c>
      <c r="Y9">
        <v>9016</v>
      </c>
      <c r="Z9" t="str">
        <f>VLOOKUP(Y9,[1]ChoboTable!$C:$D,2,FALSE)</f>
        <v>수호환</v>
      </c>
      <c r="AA9" s="4">
        <v>110</v>
      </c>
      <c r="AB9">
        <v>46</v>
      </c>
      <c r="AC9" t="str">
        <f>VLOOKUP(AB9,[1]ChoboTable!$C:$D,2,FALSE)</f>
        <v>검조각</v>
      </c>
      <c r="AD9" s="4">
        <v>1000</v>
      </c>
      <c r="AE9">
        <v>-1</v>
      </c>
      <c r="AF9">
        <v>-1</v>
      </c>
      <c r="AG9" s="4">
        <v>0</v>
      </c>
      <c r="AH9">
        <v>-1</v>
      </c>
      <c r="AI9">
        <v>-1</v>
      </c>
      <c r="AJ9" s="4">
        <v>0</v>
      </c>
      <c r="AK9">
        <v>-1</v>
      </c>
      <c r="AL9">
        <v>-1</v>
      </c>
      <c r="AM9" s="4">
        <v>0</v>
      </c>
      <c r="AN9">
        <v>-1</v>
      </c>
      <c r="AO9">
        <v>-1</v>
      </c>
      <c r="AP9" s="4">
        <v>0</v>
      </c>
      <c r="AQ9">
        <v>-1</v>
      </c>
      <c r="AR9">
        <v>-1</v>
      </c>
      <c r="AS9" s="4">
        <v>0</v>
      </c>
      <c r="AT9">
        <v>-1</v>
      </c>
      <c r="AU9">
        <v>-1</v>
      </c>
      <c r="AV9" s="4">
        <v>0</v>
      </c>
      <c r="AW9">
        <v>-1</v>
      </c>
      <c r="AX9">
        <v>-1</v>
      </c>
      <c r="AY9" s="4">
        <v>0</v>
      </c>
      <c r="AZ9">
        <v>-1</v>
      </c>
      <c r="BA9">
        <v>-1</v>
      </c>
      <c r="BB9" s="4">
        <v>0</v>
      </c>
      <c r="BC9">
        <v>-1</v>
      </c>
      <c r="BD9">
        <v>-1</v>
      </c>
      <c r="BE9" s="4">
        <v>0</v>
      </c>
      <c r="BF9">
        <v>-1</v>
      </c>
      <c r="BG9">
        <v>-1</v>
      </c>
      <c r="BH9" s="4">
        <v>0</v>
      </c>
    </row>
    <row r="10" spans="1:60" x14ac:dyDescent="0.3">
      <c r="A10" s="1">
        <v>8</v>
      </c>
      <c r="B10" s="1" t="s">
        <v>23</v>
      </c>
      <c r="C10" s="1" t="s">
        <v>24</v>
      </c>
      <c r="D10">
        <v>3</v>
      </c>
      <c r="E10">
        <f>SUM($D$2:D10)</f>
        <v>15</v>
      </c>
      <c r="G10">
        <v>8</v>
      </c>
      <c r="H10">
        <f t="shared" si="2"/>
        <v>81</v>
      </c>
      <c r="I10">
        <f t="shared" si="3"/>
        <v>90</v>
      </c>
      <c r="J10" t="str">
        <f t="shared" si="0"/>
        <v>1,2,5,20,9016,46,-1,-1,-1,-1,-1,-1,-1,-1,-1,-1</v>
      </c>
      <c r="K10" t="str">
        <f t="shared" si="1"/>
        <v>90000000,5000000000,260000000,1100000,120,1500,0,0,0,0,0,0,0,0,0,0</v>
      </c>
      <c r="L10" s="5" t="s">
        <v>173</v>
      </c>
      <c r="M10">
        <v>1</v>
      </c>
      <c r="N10" t="str">
        <f>VLOOKUP(M10,[1]ChoboTable!$C:$D,2,FALSE)</f>
        <v>옥</v>
      </c>
      <c r="O10" s="4">
        <v>90000000</v>
      </c>
      <c r="P10">
        <v>2</v>
      </c>
      <c r="Q10" t="str">
        <f>VLOOKUP(P10,[1]ChoboTable!$C:$D,2,FALSE)</f>
        <v>수련의돌</v>
      </c>
      <c r="R10" s="4">
        <v>5000000000</v>
      </c>
      <c r="S10">
        <v>5</v>
      </c>
      <c r="T10" t="str">
        <f>VLOOKUP(S10,[1]ChoboTable!$C:$D,2,FALSE)</f>
        <v>여우구슬</v>
      </c>
      <c r="U10" s="4">
        <v>260000000</v>
      </c>
      <c r="V10">
        <v>20</v>
      </c>
      <c r="W10" t="str">
        <f>VLOOKUP(V10,[1]ChoboTable!$C:$D,2,FALSE)</f>
        <v>복숭아</v>
      </c>
      <c r="X10" s="4">
        <v>1100000</v>
      </c>
      <c r="Y10">
        <v>9016</v>
      </c>
      <c r="Z10" t="str">
        <f>VLOOKUP(Y10,[1]ChoboTable!$C:$D,2,FALSE)</f>
        <v>수호환</v>
      </c>
      <c r="AA10" s="4">
        <v>120</v>
      </c>
      <c r="AB10">
        <v>46</v>
      </c>
      <c r="AC10" t="str">
        <f>VLOOKUP(AB10,[1]ChoboTable!$C:$D,2,FALSE)</f>
        <v>검조각</v>
      </c>
      <c r="AD10" s="4">
        <v>1500</v>
      </c>
      <c r="AE10">
        <v>-1</v>
      </c>
      <c r="AF10">
        <v>-1</v>
      </c>
      <c r="AG10" s="4">
        <v>0</v>
      </c>
      <c r="AH10">
        <v>-1</v>
      </c>
      <c r="AI10">
        <v>-1</v>
      </c>
      <c r="AJ10" s="4">
        <v>0</v>
      </c>
      <c r="AK10">
        <v>-1</v>
      </c>
      <c r="AL10">
        <v>-1</v>
      </c>
      <c r="AM10" s="4">
        <v>0</v>
      </c>
      <c r="AN10">
        <v>-1</v>
      </c>
      <c r="AO10">
        <v>-1</v>
      </c>
      <c r="AP10" s="4">
        <v>0</v>
      </c>
      <c r="AQ10">
        <v>-1</v>
      </c>
      <c r="AR10">
        <v>-1</v>
      </c>
      <c r="AS10" s="4">
        <v>0</v>
      </c>
      <c r="AT10">
        <v>-1</v>
      </c>
      <c r="AU10">
        <v>-1</v>
      </c>
      <c r="AV10" s="4">
        <v>0</v>
      </c>
      <c r="AW10">
        <v>-1</v>
      </c>
      <c r="AX10">
        <v>-1</v>
      </c>
      <c r="AY10" s="4">
        <v>0</v>
      </c>
      <c r="AZ10">
        <v>-1</v>
      </c>
      <c r="BA10">
        <v>-1</v>
      </c>
      <c r="BB10" s="4">
        <v>0</v>
      </c>
      <c r="BC10">
        <v>-1</v>
      </c>
      <c r="BD10">
        <v>-1</v>
      </c>
      <c r="BE10" s="4">
        <v>0</v>
      </c>
      <c r="BF10">
        <v>-1</v>
      </c>
      <c r="BG10">
        <v>-1</v>
      </c>
      <c r="BH10" s="4">
        <v>0</v>
      </c>
    </row>
    <row r="11" spans="1:60" x14ac:dyDescent="0.3">
      <c r="A11">
        <v>9</v>
      </c>
      <c r="B11" t="s">
        <v>25</v>
      </c>
      <c r="C11" t="s">
        <v>26</v>
      </c>
      <c r="D11">
        <v>3</v>
      </c>
      <c r="E11">
        <f>SUM($D$2:D11)</f>
        <v>18</v>
      </c>
      <c r="G11">
        <v>9</v>
      </c>
      <c r="H11">
        <f t="shared" si="2"/>
        <v>91</v>
      </c>
      <c r="I11">
        <f t="shared" si="3"/>
        <v>100</v>
      </c>
      <c r="J11" t="str">
        <f t="shared" si="0"/>
        <v>1,2,5,20,9016,46,9010,-1,-1,-1,-1,-1,-1,-1,-1,-1</v>
      </c>
      <c r="K11" t="str">
        <f t="shared" si="1"/>
        <v>100000000,5500000000,280000000,1300000,130,2000,25000,0,0,0,0,0,0,0,0,0</v>
      </c>
      <c r="L11" s="5" t="s">
        <v>173</v>
      </c>
      <c r="M11">
        <v>1</v>
      </c>
      <c r="N11" t="str">
        <f>VLOOKUP(M11,[1]ChoboTable!$C:$D,2,FALSE)</f>
        <v>옥</v>
      </c>
      <c r="O11" s="4">
        <v>100000000</v>
      </c>
      <c r="P11">
        <v>2</v>
      </c>
      <c r="Q11" t="str">
        <f>VLOOKUP(P11,[1]ChoboTable!$C:$D,2,FALSE)</f>
        <v>수련의돌</v>
      </c>
      <c r="R11" s="4">
        <v>5500000000</v>
      </c>
      <c r="S11">
        <v>5</v>
      </c>
      <c r="T11" t="str">
        <f>VLOOKUP(S11,[1]ChoboTable!$C:$D,2,FALSE)</f>
        <v>여우구슬</v>
      </c>
      <c r="U11" s="4">
        <v>280000000</v>
      </c>
      <c r="V11">
        <v>20</v>
      </c>
      <c r="W11" t="str">
        <f>VLOOKUP(V11,[1]ChoboTable!$C:$D,2,FALSE)</f>
        <v>복숭아</v>
      </c>
      <c r="X11" s="4">
        <v>1300000</v>
      </c>
      <c r="Y11">
        <v>9016</v>
      </c>
      <c r="Z11" t="str">
        <f>VLOOKUP(Y11,[1]ChoboTable!$C:$D,2,FALSE)</f>
        <v>수호환</v>
      </c>
      <c r="AA11" s="4">
        <v>130</v>
      </c>
      <c r="AB11">
        <v>46</v>
      </c>
      <c r="AC11" t="str">
        <f>VLOOKUP(AB11,[1]ChoboTable!$C:$D,2,FALSE)</f>
        <v>검조각</v>
      </c>
      <c r="AD11" s="4">
        <v>2000</v>
      </c>
      <c r="AE11">
        <v>9010</v>
      </c>
      <c r="AF11" t="str">
        <f>VLOOKUP(AE11,[1]ChoboTable!$C:$D,2,FALSE)</f>
        <v>영혼석</v>
      </c>
      <c r="AG11" s="4">
        <v>25000</v>
      </c>
      <c r="AH11">
        <v>-1</v>
      </c>
      <c r="AI11">
        <v>-1</v>
      </c>
      <c r="AJ11" s="4">
        <v>0</v>
      </c>
      <c r="AK11">
        <v>-1</v>
      </c>
      <c r="AL11">
        <v>-1</v>
      </c>
      <c r="AM11" s="4">
        <v>0</v>
      </c>
      <c r="AN11">
        <v>-1</v>
      </c>
      <c r="AO11">
        <v>-1</v>
      </c>
      <c r="AP11" s="4">
        <v>0</v>
      </c>
      <c r="AQ11">
        <v>-1</v>
      </c>
      <c r="AR11">
        <v>-1</v>
      </c>
      <c r="AS11" s="4">
        <v>0</v>
      </c>
      <c r="AT11">
        <v>-1</v>
      </c>
      <c r="AU11">
        <v>-1</v>
      </c>
      <c r="AV11" s="4">
        <v>0</v>
      </c>
      <c r="AW11">
        <v>-1</v>
      </c>
      <c r="AX11">
        <v>-1</v>
      </c>
      <c r="AY11" s="4">
        <v>0</v>
      </c>
      <c r="AZ11">
        <v>-1</v>
      </c>
      <c r="BA11">
        <v>-1</v>
      </c>
      <c r="BB11" s="4">
        <v>0</v>
      </c>
      <c r="BC11">
        <v>-1</v>
      </c>
      <c r="BD11">
        <v>-1</v>
      </c>
      <c r="BE11" s="4">
        <v>0</v>
      </c>
      <c r="BF11">
        <v>-1</v>
      </c>
      <c r="BG11">
        <v>-1</v>
      </c>
      <c r="BH11" s="4">
        <v>0</v>
      </c>
    </row>
    <row r="12" spans="1:60" x14ac:dyDescent="0.3">
      <c r="A12">
        <v>10</v>
      </c>
      <c r="B12" t="s">
        <v>27</v>
      </c>
      <c r="C12" t="s">
        <v>28</v>
      </c>
      <c r="D12">
        <v>3</v>
      </c>
      <c r="E12">
        <f>SUM($D$2:D12)</f>
        <v>21</v>
      </c>
      <c r="G12">
        <v>10</v>
      </c>
      <c r="H12">
        <f t="shared" si="2"/>
        <v>101</v>
      </c>
      <c r="I12">
        <f t="shared" si="3"/>
        <v>110</v>
      </c>
      <c r="J12" t="str">
        <f t="shared" si="0"/>
        <v>1,2,5,20,9016,46,9010,-1,-1,-1,-1,-1,-1,-1,-1,-1</v>
      </c>
      <c r="K12" t="str">
        <f t="shared" si="1"/>
        <v>110000000,6000000000,300000000,1500000,140,2500,27000,0,0,0,0,0,0,0,0,0</v>
      </c>
      <c r="L12" s="5" t="s">
        <v>173</v>
      </c>
      <c r="M12">
        <v>1</v>
      </c>
      <c r="N12" t="str">
        <f>VLOOKUP(M12,[1]ChoboTable!$C:$D,2,FALSE)</f>
        <v>옥</v>
      </c>
      <c r="O12" s="4">
        <v>110000000</v>
      </c>
      <c r="P12">
        <v>2</v>
      </c>
      <c r="Q12" t="str">
        <f>VLOOKUP(P12,[1]ChoboTable!$C:$D,2,FALSE)</f>
        <v>수련의돌</v>
      </c>
      <c r="R12" s="4">
        <v>6000000000</v>
      </c>
      <c r="S12">
        <v>5</v>
      </c>
      <c r="T12" t="str">
        <f>VLOOKUP(S12,[1]ChoboTable!$C:$D,2,FALSE)</f>
        <v>여우구슬</v>
      </c>
      <c r="U12" s="4">
        <v>300000000</v>
      </c>
      <c r="V12">
        <v>20</v>
      </c>
      <c r="W12" t="str">
        <f>VLOOKUP(V12,[1]ChoboTable!$C:$D,2,FALSE)</f>
        <v>복숭아</v>
      </c>
      <c r="X12" s="4">
        <v>1500000</v>
      </c>
      <c r="Y12">
        <v>9016</v>
      </c>
      <c r="Z12" t="str">
        <f>VLOOKUP(Y12,[1]ChoboTable!$C:$D,2,FALSE)</f>
        <v>수호환</v>
      </c>
      <c r="AA12" s="4">
        <v>140</v>
      </c>
      <c r="AB12">
        <v>46</v>
      </c>
      <c r="AC12" t="str">
        <f>VLOOKUP(AB12,[1]ChoboTable!$C:$D,2,FALSE)</f>
        <v>검조각</v>
      </c>
      <c r="AD12" s="4">
        <v>2500</v>
      </c>
      <c r="AE12">
        <v>9010</v>
      </c>
      <c r="AF12" t="str">
        <f>VLOOKUP(AE12,[1]ChoboTable!$C:$D,2,FALSE)</f>
        <v>영혼석</v>
      </c>
      <c r="AG12" s="4">
        <v>27000</v>
      </c>
      <c r="AH12">
        <v>-1</v>
      </c>
      <c r="AI12">
        <v>-1</v>
      </c>
      <c r="AJ12" s="4">
        <v>0</v>
      </c>
      <c r="AK12">
        <v>-1</v>
      </c>
      <c r="AL12">
        <v>-1</v>
      </c>
      <c r="AM12" s="4">
        <v>0</v>
      </c>
      <c r="AN12">
        <v>-1</v>
      </c>
      <c r="AO12">
        <v>-1</v>
      </c>
      <c r="AP12" s="4">
        <v>0</v>
      </c>
      <c r="AQ12">
        <v>-1</v>
      </c>
      <c r="AR12">
        <v>-1</v>
      </c>
      <c r="AS12" s="4">
        <v>0</v>
      </c>
      <c r="AT12">
        <v>-1</v>
      </c>
      <c r="AU12">
        <v>-1</v>
      </c>
      <c r="AV12" s="4">
        <v>0</v>
      </c>
      <c r="AW12">
        <v>-1</v>
      </c>
      <c r="AX12">
        <v>-1</v>
      </c>
      <c r="AY12" s="4">
        <v>0</v>
      </c>
      <c r="AZ12">
        <v>-1</v>
      </c>
      <c r="BA12">
        <v>-1</v>
      </c>
      <c r="BB12" s="4">
        <v>0</v>
      </c>
      <c r="BC12">
        <v>-1</v>
      </c>
      <c r="BD12">
        <v>-1</v>
      </c>
      <c r="BE12" s="4">
        <v>0</v>
      </c>
      <c r="BF12">
        <v>-1</v>
      </c>
      <c r="BG12">
        <v>-1</v>
      </c>
      <c r="BH12" s="4">
        <v>0</v>
      </c>
    </row>
    <row r="13" spans="1:60" x14ac:dyDescent="0.3">
      <c r="A13">
        <v>11</v>
      </c>
      <c r="B13" t="s">
        <v>29</v>
      </c>
      <c r="C13" t="s">
        <v>30</v>
      </c>
      <c r="D13">
        <v>3</v>
      </c>
      <c r="E13">
        <f>SUM($D$2:D13)</f>
        <v>24</v>
      </c>
      <c r="G13">
        <v>11</v>
      </c>
      <c r="H13">
        <f t="shared" si="2"/>
        <v>111</v>
      </c>
      <c r="I13">
        <f t="shared" si="3"/>
        <v>120</v>
      </c>
      <c r="J13" t="str">
        <f t="shared" si="0"/>
        <v>1,2,5,20,9016,46,9010,9026,-1,-1,-1,-1,-1,-1,-1,-1</v>
      </c>
      <c r="K13" t="str">
        <f t="shared" si="1"/>
        <v>120000000,6500000000,320000000,1700000,150,3000,29000,1000,0,0,0,0,0,0,0,0</v>
      </c>
      <c r="L13" s="5" t="s">
        <v>173</v>
      </c>
      <c r="M13">
        <v>1</v>
      </c>
      <c r="N13" t="str">
        <f>VLOOKUP(M13,[1]ChoboTable!$C:$D,2,FALSE)</f>
        <v>옥</v>
      </c>
      <c r="O13" s="4">
        <v>120000000</v>
      </c>
      <c r="P13">
        <v>2</v>
      </c>
      <c r="Q13" t="str">
        <f>VLOOKUP(P13,[1]ChoboTable!$C:$D,2,FALSE)</f>
        <v>수련의돌</v>
      </c>
      <c r="R13" s="4">
        <v>6500000000</v>
      </c>
      <c r="S13">
        <v>5</v>
      </c>
      <c r="T13" t="str">
        <f>VLOOKUP(S13,[1]ChoboTable!$C:$D,2,FALSE)</f>
        <v>여우구슬</v>
      </c>
      <c r="U13" s="4">
        <v>320000000</v>
      </c>
      <c r="V13">
        <v>20</v>
      </c>
      <c r="W13" t="str">
        <f>VLOOKUP(V13,[1]ChoboTable!$C:$D,2,FALSE)</f>
        <v>복숭아</v>
      </c>
      <c r="X13" s="4">
        <v>1700000</v>
      </c>
      <c r="Y13">
        <v>9016</v>
      </c>
      <c r="Z13" t="str">
        <f>VLOOKUP(Y13,[1]ChoboTable!$C:$D,2,FALSE)</f>
        <v>수호환</v>
      </c>
      <c r="AA13" s="4">
        <v>150</v>
      </c>
      <c r="AB13">
        <v>46</v>
      </c>
      <c r="AC13" t="str">
        <f>VLOOKUP(AB13,[1]ChoboTable!$C:$D,2,FALSE)</f>
        <v>검조각</v>
      </c>
      <c r="AD13" s="4">
        <v>3000</v>
      </c>
      <c r="AE13">
        <v>9010</v>
      </c>
      <c r="AF13" t="str">
        <f>VLOOKUP(AE13,[1]ChoboTable!$C:$D,2,FALSE)</f>
        <v>영혼석</v>
      </c>
      <c r="AG13" s="4">
        <v>29000</v>
      </c>
      <c r="AH13">
        <v>9026</v>
      </c>
      <c r="AI13" t="str">
        <f>VLOOKUP(AH13,[1]ChoboTable!$C:$D,2,FALSE)</f>
        <v>여우불씨</v>
      </c>
      <c r="AJ13" s="4">
        <v>1000</v>
      </c>
      <c r="AK13">
        <v>-1</v>
      </c>
      <c r="AL13">
        <v>-1</v>
      </c>
      <c r="AM13" s="4">
        <v>0</v>
      </c>
      <c r="AN13">
        <v>-1</v>
      </c>
      <c r="AO13">
        <v>-1</v>
      </c>
      <c r="AP13" s="4">
        <v>0</v>
      </c>
      <c r="AQ13">
        <v>-1</v>
      </c>
      <c r="AR13">
        <v>-1</v>
      </c>
      <c r="AS13" s="4">
        <v>0</v>
      </c>
      <c r="AT13">
        <v>-1</v>
      </c>
      <c r="AU13">
        <v>-1</v>
      </c>
      <c r="AV13" s="4">
        <v>0</v>
      </c>
      <c r="AW13">
        <v>-1</v>
      </c>
      <c r="AX13">
        <v>-1</v>
      </c>
      <c r="AY13" s="4">
        <v>0</v>
      </c>
      <c r="AZ13">
        <v>-1</v>
      </c>
      <c r="BA13">
        <v>-1</v>
      </c>
      <c r="BB13" s="4">
        <v>0</v>
      </c>
      <c r="BC13">
        <v>-1</v>
      </c>
      <c r="BD13">
        <v>-1</v>
      </c>
      <c r="BE13" s="4">
        <v>0</v>
      </c>
      <c r="BF13">
        <v>-1</v>
      </c>
      <c r="BG13">
        <v>-1</v>
      </c>
      <c r="BH13" s="4">
        <v>0</v>
      </c>
    </row>
    <row r="14" spans="1:60" x14ac:dyDescent="0.3">
      <c r="A14">
        <v>12</v>
      </c>
      <c r="B14" t="s">
        <v>31</v>
      </c>
      <c r="C14" t="s">
        <v>32</v>
      </c>
      <c r="D14">
        <v>3</v>
      </c>
      <c r="E14">
        <f>SUM($D$2:D14)</f>
        <v>27</v>
      </c>
      <c r="G14">
        <v>12</v>
      </c>
      <c r="H14">
        <f t="shared" si="2"/>
        <v>121</v>
      </c>
      <c r="I14">
        <f t="shared" si="3"/>
        <v>130</v>
      </c>
      <c r="J14" t="str">
        <f t="shared" si="0"/>
        <v>1,2,5,20,9016,46,9010,9026,-1,-1,-1,-1,-1,-1,-1,-1</v>
      </c>
      <c r="K14" t="str">
        <f t="shared" si="1"/>
        <v>130000000,7000000000,340000000,1900000,160,3500,31000,1100,0,0,0,0,0,0,0,0</v>
      </c>
      <c r="L14" s="5" t="s">
        <v>173</v>
      </c>
      <c r="M14">
        <v>1</v>
      </c>
      <c r="N14" t="str">
        <f>VLOOKUP(M14,[1]ChoboTable!$C:$D,2,FALSE)</f>
        <v>옥</v>
      </c>
      <c r="O14" s="4">
        <v>130000000</v>
      </c>
      <c r="P14">
        <v>2</v>
      </c>
      <c r="Q14" t="str">
        <f>VLOOKUP(P14,[1]ChoboTable!$C:$D,2,FALSE)</f>
        <v>수련의돌</v>
      </c>
      <c r="R14" s="4">
        <v>7000000000</v>
      </c>
      <c r="S14">
        <v>5</v>
      </c>
      <c r="T14" t="str">
        <f>VLOOKUP(S14,[1]ChoboTable!$C:$D,2,FALSE)</f>
        <v>여우구슬</v>
      </c>
      <c r="U14" s="4">
        <v>340000000</v>
      </c>
      <c r="V14">
        <v>20</v>
      </c>
      <c r="W14" t="str">
        <f>VLOOKUP(V14,[1]ChoboTable!$C:$D,2,FALSE)</f>
        <v>복숭아</v>
      </c>
      <c r="X14" s="4">
        <v>1900000</v>
      </c>
      <c r="Y14">
        <v>9016</v>
      </c>
      <c r="Z14" t="str">
        <f>VLOOKUP(Y14,[1]ChoboTable!$C:$D,2,FALSE)</f>
        <v>수호환</v>
      </c>
      <c r="AA14" s="4">
        <v>160</v>
      </c>
      <c r="AB14">
        <v>46</v>
      </c>
      <c r="AC14" t="str">
        <f>VLOOKUP(AB14,[1]ChoboTable!$C:$D,2,FALSE)</f>
        <v>검조각</v>
      </c>
      <c r="AD14" s="4">
        <v>3500</v>
      </c>
      <c r="AE14">
        <v>9010</v>
      </c>
      <c r="AF14" t="str">
        <f>VLOOKUP(AE14,[1]ChoboTable!$C:$D,2,FALSE)</f>
        <v>영혼석</v>
      </c>
      <c r="AG14" s="4">
        <v>31000</v>
      </c>
      <c r="AH14">
        <v>9026</v>
      </c>
      <c r="AI14" t="str">
        <f>VLOOKUP(AH14,[1]ChoboTable!$C:$D,2,FALSE)</f>
        <v>여우불씨</v>
      </c>
      <c r="AJ14" s="4">
        <v>1100</v>
      </c>
      <c r="AK14">
        <v>-1</v>
      </c>
      <c r="AL14">
        <v>-1</v>
      </c>
      <c r="AM14" s="4">
        <v>0</v>
      </c>
      <c r="AN14">
        <v>-1</v>
      </c>
      <c r="AO14">
        <v>-1</v>
      </c>
      <c r="AP14" s="4">
        <v>0</v>
      </c>
      <c r="AQ14">
        <v>-1</v>
      </c>
      <c r="AR14">
        <v>-1</v>
      </c>
      <c r="AS14" s="4">
        <v>0</v>
      </c>
      <c r="AT14">
        <v>-1</v>
      </c>
      <c r="AU14">
        <v>-1</v>
      </c>
      <c r="AV14" s="4">
        <v>0</v>
      </c>
      <c r="AW14">
        <v>-1</v>
      </c>
      <c r="AX14">
        <v>-1</v>
      </c>
      <c r="AY14" s="4">
        <v>0</v>
      </c>
      <c r="AZ14">
        <v>-1</v>
      </c>
      <c r="BA14">
        <v>-1</v>
      </c>
      <c r="BB14" s="4">
        <v>0</v>
      </c>
      <c r="BC14">
        <v>-1</v>
      </c>
      <c r="BD14">
        <v>-1</v>
      </c>
      <c r="BE14" s="4">
        <v>0</v>
      </c>
      <c r="BF14">
        <v>-1</v>
      </c>
      <c r="BG14">
        <v>-1</v>
      </c>
      <c r="BH14" s="4">
        <v>0</v>
      </c>
    </row>
    <row r="15" spans="1:60" x14ac:dyDescent="0.3">
      <c r="A15">
        <v>13</v>
      </c>
      <c r="B15" t="s">
        <v>33</v>
      </c>
      <c r="C15" t="s">
        <v>34</v>
      </c>
      <c r="D15">
        <v>3</v>
      </c>
      <c r="E15">
        <f>SUM($D$2:D15)</f>
        <v>30</v>
      </c>
      <c r="G15">
        <v>13</v>
      </c>
      <c r="H15">
        <f t="shared" si="2"/>
        <v>131</v>
      </c>
      <c r="I15">
        <f t="shared" si="3"/>
        <v>140</v>
      </c>
      <c r="J15" t="str">
        <f t="shared" si="0"/>
        <v>1,2,5,20,9016,46,9010,9026,9028,-1,-1,-1,-1,-1,-1,-1</v>
      </c>
      <c r="K15" t="str">
        <f t="shared" si="1"/>
        <v>140000000,7500000000,360000000,2100000,170,4000,33000,1200,1,0,0,0,0,0,0,0</v>
      </c>
      <c r="L15" s="5" t="s">
        <v>173</v>
      </c>
      <c r="M15">
        <v>1</v>
      </c>
      <c r="N15" t="str">
        <f>VLOOKUP(M15,[1]ChoboTable!$C:$D,2,FALSE)</f>
        <v>옥</v>
      </c>
      <c r="O15" s="4">
        <v>140000000</v>
      </c>
      <c r="P15">
        <v>2</v>
      </c>
      <c r="Q15" t="str">
        <f>VLOOKUP(P15,[1]ChoboTable!$C:$D,2,FALSE)</f>
        <v>수련의돌</v>
      </c>
      <c r="R15" s="4">
        <v>7500000000</v>
      </c>
      <c r="S15">
        <v>5</v>
      </c>
      <c r="T15" t="str">
        <f>VLOOKUP(S15,[1]ChoboTable!$C:$D,2,FALSE)</f>
        <v>여우구슬</v>
      </c>
      <c r="U15" s="4">
        <v>360000000</v>
      </c>
      <c r="V15">
        <v>20</v>
      </c>
      <c r="W15" t="str">
        <f>VLOOKUP(V15,[1]ChoboTable!$C:$D,2,FALSE)</f>
        <v>복숭아</v>
      </c>
      <c r="X15" s="4">
        <v>2100000</v>
      </c>
      <c r="Y15">
        <v>9016</v>
      </c>
      <c r="Z15" t="str">
        <f>VLOOKUP(Y15,[1]ChoboTable!$C:$D,2,FALSE)</f>
        <v>수호환</v>
      </c>
      <c r="AA15" s="4">
        <v>170</v>
      </c>
      <c r="AB15">
        <v>46</v>
      </c>
      <c r="AC15" t="str">
        <f>VLOOKUP(AB15,[1]ChoboTable!$C:$D,2,FALSE)</f>
        <v>검조각</v>
      </c>
      <c r="AD15" s="4">
        <v>4000</v>
      </c>
      <c r="AE15">
        <v>9010</v>
      </c>
      <c r="AF15" t="str">
        <f>VLOOKUP(AE15,[1]ChoboTable!$C:$D,2,FALSE)</f>
        <v>영혼석</v>
      </c>
      <c r="AG15" s="4">
        <v>33000</v>
      </c>
      <c r="AH15">
        <v>9026</v>
      </c>
      <c r="AI15" t="str">
        <f>VLOOKUP(AH15,[1]ChoboTable!$C:$D,2,FALSE)</f>
        <v>여우불씨</v>
      </c>
      <c r="AJ15" s="4">
        <v>1200</v>
      </c>
      <c r="AK15">
        <v>9028</v>
      </c>
      <c r="AL15" t="str">
        <f>VLOOKUP(AK15,[1]ChoboTable!$C:$D,2,FALSE)</f>
        <v>요도 해방서</v>
      </c>
      <c r="AM15" s="4">
        <v>1</v>
      </c>
      <c r="AN15">
        <v>-1</v>
      </c>
      <c r="AO15">
        <v>-1</v>
      </c>
      <c r="AP15" s="4">
        <v>0</v>
      </c>
      <c r="AQ15">
        <v>-1</v>
      </c>
      <c r="AR15">
        <v>-1</v>
      </c>
      <c r="AS15" s="4">
        <v>0</v>
      </c>
      <c r="AT15">
        <v>-1</v>
      </c>
      <c r="AU15">
        <v>-1</v>
      </c>
      <c r="AV15" s="4">
        <v>0</v>
      </c>
      <c r="AW15">
        <v>-1</v>
      </c>
      <c r="AX15">
        <v>-1</v>
      </c>
      <c r="AY15" s="4">
        <v>0</v>
      </c>
      <c r="AZ15">
        <v>-1</v>
      </c>
      <c r="BA15">
        <v>-1</v>
      </c>
      <c r="BB15" s="4">
        <v>0</v>
      </c>
      <c r="BC15">
        <v>-1</v>
      </c>
      <c r="BD15">
        <v>-1</v>
      </c>
      <c r="BE15" s="4">
        <v>0</v>
      </c>
      <c r="BF15">
        <v>-1</v>
      </c>
      <c r="BG15">
        <v>-1</v>
      </c>
      <c r="BH15" s="4">
        <v>0</v>
      </c>
    </row>
    <row r="16" spans="1:60" x14ac:dyDescent="0.3">
      <c r="A16">
        <v>14</v>
      </c>
      <c r="B16" t="s">
        <v>35</v>
      </c>
      <c r="C16" t="s">
        <v>36</v>
      </c>
      <c r="D16">
        <v>4</v>
      </c>
      <c r="E16">
        <f>SUM($D$2:D16)</f>
        <v>34</v>
      </c>
      <c r="G16">
        <v>14</v>
      </c>
      <c r="H16">
        <f t="shared" si="2"/>
        <v>141</v>
      </c>
      <c r="I16">
        <f t="shared" si="3"/>
        <v>150</v>
      </c>
      <c r="J16" t="str">
        <f t="shared" si="0"/>
        <v>1,2,5,20,9016,46,9010,9026,9028,-1,-1,-1,-1,-1,-1,-1</v>
      </c>
      <c r="K16" t="str">
        <f t="shared" si="1"/>
        <v>150000000,8000000000,380000000,2300000,180,4500,35000,1300,1,0,0,0,0,0,0,0</v>
      </c>
      <c r="L16" s="5" t="s">
        <v>173</v>
      </c>
      <c r="M16">
        <v>1</v>
      </c>
      <c r="N16" t="str">
        <f>VLOOKUP(M16,[1]ChoboTable!$C:$D,2,FALSE)</f>
        <v>옥</v>
      </c>
      <c r="O16" s="4">
        <v>150000000</v>
      </c>
      <c r="P16">
        <v>2</v>
      </c>
      <c r="Q16" t="str">
        <f>VLOOKUP(P16,[1]ChoboTable!$C:$D,2,FALSE)</f>
        <v>수련의돌</v>
      </c>
      <c r="R16" s="4">
        <v>8000000000</v>
      </c>
      <c r="S16">
        <v>5</v>
      </c>
      <c r="T16" t="str">
        <f>VLOOKUP(S16,[1]ChoboTable!$C:$D,2,FALSE)</f>
        <v>여우구슬</v>
      </c>
      <c r="U16" s="4">
        <v>380000000</v>
      </c>
      <c r="V16">
        <v>20</v>
      </c>
      <c r="W16" t="str">
        <f>VLOOKUP(V16,[1]ChoboTable!$C:$D,2,FALSE)</f>
        <v>복숭아</v>
      </c>
      <c r="X16" s="4">
        <v>2300000</v>
      </c>
      <c r="Y16">
        <v>9016</v>
      </c>
      <c r="Z16" t="str">
        <f>VLOOKUP(Y16,[1]ChoboTable!$C:$D,2,FALSE)</f>
        <v>수호환</v>
      </c>
      <c r="AA16" s="4">
        <v>180</v>
      </c>
      <c r="AB16">
        <v>46</v>
      </c>
      <c r="AC16" t="str">
        <f>VLOOKUP(AB16,[1]ChoboTable!$C:$D,2,FALSE)</f>
        <v>검조각</v>
      </c>
      <c r="AD16" s="4">
        <v>4500</v>
      </c>
      <c r="AE16">
        <v>9010</v>
      </c>
      <c r="AF16" t="str">
        <f>VLOOKUP(AE16,[1]ChoboTable!$C:$D,2,FALSE)</f>
        <v>영혼석</v>
      </c>
      <c r="AG16" s="4">
        <v>35000</v>
      </c>
      <c r="AH16">
        <v>9026</v>
      </c>
      <c r="AI16" t="str">
        <f>VLOOKUP(AH16,[1]ChoboTable!$C:$D,2,FALSE)</f>
        <v>여우불씨</v>
      </c>
      <c r="AJ16" s="4">
        <v>1300</v>
      </c>
      <c r="AK16">
        <v>9028</v>
      </c>
      <c r="AL16" t="str">
        <f>VLOOKUP(AK16,[1]ChoboTable!$C:$D,2,FALSE)</f>
        <v>요도 해방서</v>
      </c>
      <c r="AM16">
        <v>1</v>
      </c>
      <c r="AN16">
        <v>-1</v>
      </c>
      <c r="AO16">
        <v>-1</v>
      </c>
      <c r="AP16" s="4">
        <v>0</v>
      </c>
      <c r="AQ16">
        <v>-1</v>
      </c>
      <c r="AR16">
        <v>-1</v>
      </c>
      <c r="AS16" s="4">
        <v>0</v>
      </c>
      <c r="AT16">
        <v>-1</v>
      </c>
      <c r="AU16">
        <v>-1</v>
      </c>
      <c r="AV16" s="4">
        <v>0</v>
      </c>
      <c r="AW16">
        <v>-1</v>
      </c>
      <c r="AX16">
        <v>-1</v>
      </c>
      <c r="AY16" s="4">
        <v>0</v>
      </c>
      <c r="AZ16">
        <v>-1</v>
      </c>
      <c r="BA16">
        <v>-1</v>
      </c>
      <c r="BB16" s="4">
        <v>0</v>
      </c>
      <c r="BC16">
        <v>-1</v>
      </c>
      <c r="BD16">
        <v>-1</v>
      </c>
      <c r="BE16" s="4">
        <v>0</v>
      </c>
      <c r="BF16">
        <v>-1</v>
      </c>
      <c r="BG16">
        <v>-1</v>
      </c>
      <c r="BH16" s="4">
        <v>0</v>
      </c>
    </row>
    <row r="17" spans="1:60" x14ac:dyDescent="0.3">
      <c r="A17">
        <v>15</v>
      </c>
      <c r="B17" t="s">
        <v>37</v>
      </c>
      <c r="C17" t="s">
        <v>38</v>
      </c>
      <c r="D17">
        <v>4</v>
      </c>
      <c r="E17">
        <f>SUM($D$2:D17)</f>
        <v>38</v>
      </c>
      <c r="G17">
        <v>15</v>
      </c>
      <c r="H17">
        <f t="shared" si="2"/>
        <v>151</v>
      </c>
      <c r="I17">
        <f t="shared" si="3"/>
        <v>160</v>
      </c>
      <c r="J17" t="str">
        <f t="shared" si="0"/>
        <v>1,2,5,20,9016,46,9010,9026,9028,9032,-1,-1,-1,-1,-1,-1</v>
      </c>
      <c r="K17" t="str">
        <f t="shared" si="1"/>
        <v>160000000,8500000000,400000000,2500000,190,5000,37000,1400,1,10000,0,0,0,0,0,0</v>
      </c>
      <c r="L17" s="5" t="s">
        <v>173</v>
      </c>
      <c r="M17">
        <v>1</v>
      </c>
      <c r="N17" t="str">
        <f>VLOOKUP(M17,[1]ChoboTable!$C:$D,2,FALSE)</f>
        <v>옥</v>
      </c>
      <c r="O17" s="4">
        <v>160000000</v>
      </c>
      <c r="P17">
        <v>2</v>
      </c>
      <c r="Q17" t="str">
        <f>VLOOKUP(P17,[1]ChoboTable!$C:$D,2,FALSE)</f>
        <v>수련의돌</v>
      </c>
      <c r="R17" s="4">
        <v>8500000000</v>
      </c>
      <c r="S17">
        <v>5</v>
      </c>
      <c r="T17" t="str">
        <f>VLOOKUP(S17,[1]ChoboTable!$C:$D,2,FALSE)</f>
        <v>여우구슬</v>
      </c>
      <c r="U17" s="4">
        <v>400000000</v>
      </c>
      <c r="V17">
        <v>20</v>
      </c>
      <c r="W17" t="str">
        <f>VLOOKUP(V17,[1]ChoboTable!$C:$D,2,FALSE)</f>
        <v>복숭아</v>
      </c>
      <c r="X17" s="4">
        <v>2500000</v>
      </c>
      <c r="Y17">
        <v>9016</v>
      </c>
      <c r="Z17" t="str">
        <f>VLOOKUP(Y17,[1]ChoboTable!$C:$D,2,FALSE)</f>
        <v>수호환</v>
      </c>
      <c r="AA17" s="4">
        <v>190</v>
      </c>
      <c r="AB17">
        <v>46</v>
      </c>
      <c r="AC17" t="str">
        <f>VLOOKUP(AB17,[1]ChoboTable!$C:$D,2,FALSE)</f>
        <v>검조각</v>
      </c>
      <c r="AD17" s="4">
        <v>5000</v>
      </c>
      <c r="AE17">
        <v>9010</v>
      </c>
      <c r="AF17" t="str">
        <f>VLOOKUP(AE17,[1]ChoboTable!$C:$D,2,FALSE)</f>
        <v>영혼석</v>
      </c>
      <c r="AG17" s="4">
        <v>37000</v>
      </c>
      <c r="AH17">
        <v>9026</v>
      </c>
      <c r="AI17" t="str">
        <f>VLOOKUP(AH17,[1]ChoboTable!$C:$D,2,FALSE)</f>
        <v>여우불씨</v>
      </c>
      <c r="AJ17" s="4">
        <v>1400</v>
      </c>
      <c r="AK17">
        <v>9028</v>
      </c>
      <c r="AL17" t="str">
        <f>VLOOKUP(AK17,[1]ChoboTable!$C:$D,2,FALSE)</f>
        <v>요도 해방서</v>
      </c>
      <c r="AM17">
        <v>1</v>
      </c>
      <c r="AN17">
        <v>9032</v>
      </c>
      <c r="AO17" t="str">
        <f>VLOOKUP(AN17,[1]ChoboTable!$C:$D,2,FALSE)</f>
        <v>도술꽃</v>
      </c>
      <c r="AP17" s="4">
        <v>10000</v>
      </c>
      <c r="AQ17">
        <v>-1</v>
      </c>
      <c r="AR17">
        <v>-1</v>
      </c>
      <c r="AS17" s="4">
        <v>0</v>
      </c>
      <c r="AT17">
        <v>-1</v>
      </c>
      <c r="AU17">
        <v>-1</v>
      </c>
      <c r="AV17" s="4">
        <v>0</v>
      </c>
      <c r="AW17">
        <v>-1</v>
      </c>
      <c r="AX17">
        <v>-1</v>
      </c>
      <c r="AY17" s="4">
        <v>0</v>
      </c>
      <c r="AZ17">
        <v>-1</v>
      </c>
      <c r="BA17">
        <v>-1</v>
      </c>
      <c r="BB17" s="4">
        <v>0</v>
      </c>
      <c r="BC17">
        <v>-1</v>
      </c>
      <c r="BD17">
        <v>-1</v>
      </c>
      <c r="BE17" s="4">
        <v>0</v>
      </c>
      <c r="BF17">
        <v>-1</v>
      </c>
      <c r="BG17">
        <v>-1</v>
      </c>
      <c r="BH17" s="4">
        <v>0</v>
      </c>
    </row>
    <row r="18" spans="1:60" x14ac:dyDescent="0.3">
      <c r="A18">
        <v>16</v>
      </c>
      <c r="B18" t="s">
        <v>39</v>
      </c>
      <c r="C18" t="s">
        <v>40</v>
      </c>
      <c r="D18">
        <v>4</v>
      </c>
      <c r="E18">
        <f>SUM($D$2:D18)</f>
        <v>42</v>
      </c>
      <c r="G18">
        <v>16</v>
      </c>
      <c r="H18">
        <f t="shared" si="2"/>
        <v>161</v>
      </c>
      <c r="I18">
        <f t="shared" si="3"/>
        <v>170</v>
      </c>
      <c r="J18" t="str">
        <f t="shared" si="0"/>
        <v>1,2,5,20,9016,46,9010,9026,9028,9032,-1,-1,-1,-1,-1,-1</v>
      </c>
      <c r="K18" t="str">
        <f t="shared" si="1"/>
        <v>170000000,9000000000,420000000,2700000,200,5500,39000,1500,1,30000,0,0,0,0,0,0</v>
      </c>
      <c r="L18" s="5" t="s">
        <v>173</v>
      </c>
      <c r="M18">
        <v>1</v>
      </c>
      <c r="N18" t="str">
        <f>VLOOKUP(M18,[1]ChoboTable!$C:$D,2,FALSE)</f>
        <v>옥</v>
      </c>
      <c r="O18" s="4">
        <v>170000000</v>
      </c>
      <c r="P18">
        <v>2</v>
      </c>
      <c r="Q18" t="str">
        <f>VLOOKUP(P18,[1]ChoboTable!$C:$D,2,FALSE)</f>
        <v>수련의돌</v>
      </c>
      <c r="R18" s="4">
        <v>9000000000</v>
      </c>
      <c r="S18">
        <v>5</v>
      </c>
      <c r="T18" t="str">
        <f>VLOOKUP(S18,[1]ChoboTable!$C:$D,2,FALSE)</f>
        <v>여우구슬</v>
      </c>
      <c r="U18" s="4">
        <v>420000000</v>
      </c>
      <c r="V18">
        <v>20</v>
      </c>
      <c r="W18" t="str">
        <f>VLOOKUP(V18,[1]ChoboTable!$C:$D,2,FALSE)</f>
        <v>복숭아</v>
      </c>
      <c r="X18" s="4">
        <v>2700000</v>
      </c>
      <c r="Y18">
        <v>9016</v>
      </c>
      <c r="Z18" t="str">
        <f>VLOOKUP(Y18,[1]ChoboTable!$C:$D,2,FALSE)</f>
        <v>수호환</v>
      </c>
      <c r="AA18" s="4">
        <v>200</v>
      </c>
      <c r="AB18">
        <v>46</v>
      </c>
      <c r="AC18" t="str">
        <f>VLOOKUP(AB18,[1]ChoboTable!$C:$D,2,FALSE)</f>
        <v>검조각</v>
      </c>
      <c r="AD18" s="4">
        <v>5500</v>
      </c>
      <c r="AE18">
        <v>9010</v>
      </c>
      <c r="AF18" t="str">
        <f>VLOOKUP(AE18,[1]ChoboTable!$C:$D,2,FALSE)</f>
        <v>영혼석</v>
      </c>
      <c r="AG18" s="4">
        <v>39000</v>
      </c>
      <c r="AH18">
        <v>9026</v>
      </c>
      <c r="AI18" t="str">
        <f>VLOOKUP(AH18,[1]ChoboTable!$C:$D,2,FALSE)</f>
        <v>여우불씨</v>
      </c>
      <c r="AJ18" s="4">
        <v>1500</v>
      </c>
      <c r="AK18">
        <v>9028</v>
      </c>
      <c r="AL18" t="str">
        <f>VLOOKUP(AK18,[1]ChoboTable!$C:$D,2,FALSE)</f>
        <v>요도 해방서</v>
      </c>
      <c r="AM18">
        <v>1</v>
      </c>
      <c r="AN18">
        <v>9032</v>
      </c>
      <c r="AO18" t="str">
        <f>VLOOKUP(AN18,[1]ChoboTable!$C:$D,2,FALSE)</f>
        <v>도술꽃</v>
      </c>
      <c r="AP18" s="4">
        <v>30000</v>
      </c>
      <c r="AQ18">
        <v>-1</v>
      </c>
      <c r="AR18">
        <v>-1</v>
      </c>
      <c r="AS18" s="4">
        <v>0</v>
      </c>
      <c r="AT18">
        <v>-1</v>
      </c>
      <c r="AU18">
        <v>-1</v>
      </c>
      <c r="AV18" s="4">
        <v>0</v>
      </c>
      <c r="AW18">
        <v>-1</v>
      </c>
      <c r="AX18">
        <v>-1</v>
      </c>
      <c r="AY18" s="4">
        <v>0</v>
      </c>
      <c r="AZ18">
        <v>-1</v>
      </c>
      <c r="BA18">
        <v>-1</v>
      </c>
      <c r="BB18" s="4">
        <v>0</v>
      </c>
      <c r="BC18">
        <v>-1</v>
      </c>
      <c r="BD18">
        <v>-1</v>
      </c>
      <c r="BE18" s="4">
        <v>0</v>
      </c>
      <c r="BF18">
        <v>-1</v>
      </c>
      <c r="BG18">
        <v>-1</v>
      </c>
      <c r="BH18" s="4">
        <v>0</v>
      </c>
    </row>
    <row r="19" spans="1:60" x14ac:dyDescent="0.3">
      <c r="A19">
        <v>17</v>
      </c>
      <c r="B19" t="s">
        <v>41</v>
      </c>
      <c r="C19" t="s">
        <v>42</v>
      </c>
      <c r="D19">
        <v>4</v>
      </c>
      <c r="E19">
        <f>SUM($D$2:D19)</f>
        <v>46</v>
      </c>
      <c r="G19">
        <v>17</v>
      </c>
      <c r="H19">
        <f t="shared" si="2"/>
        <v>171</v>
      </c>
      <c r="I19">
        <f t="shared" si="3"/>
        <v>180</v>
      </c>
      <c r="J19" t="str">
        <f t="shared" si="0"/>
        <v>1,2,5,20,9016,46,9010,9026,9028,9032,9043,-1,-1,-1,-1,-1</v>
      </c>
      <c r="K19" t="str">
        <f t="shared" si="1"/>
        <v>180000000,9500000000,440000000,2900000,210,6000,41000,1600,1,50000,1000,0,0,0,0,0</v>
      </c>
      <c r="L19" s="5" t="s">
        <v>173</v>
      </c>
      <c r="M19">
        <v>1</v>
      </c>
      <c r="N19" t="str">
        <f>VLOOKUP(M19,[1]ChoboTable!$C:$D,2,FALSE)</f>
        <v>옥</v>
      </c>
      <c r="O19" s="4">
        <v>180000000</v>
      </c>
      <c r="P19">
        <v>2</v>
      </c>
      <c r="Q19" t="str">
        <f>VLOOKUP(P19,[1]ChoboTable!$C:$D,2,FALSE)</f>
        <v>수련의돌</v>
      </c>
      <c r="R19" s="4">
        <v>9500000000</v>
      </c>
      <c r="S19">
        <v>5</v>
      </c>
      <c r="T19" t="str">
        <f>VLOOKUP(S19,[1]ChoboTable!$C:$D,2,FALSE)</f>
        <v>여우구슬</v>
      </c>
      <c r="U19" s="4">
        <v>440000000</v>
      </c>
      <c r="V19">
        <v>20</v>
      </c>
      <c r="W19" t="str">
        <f>VLOOKUP(V19,[1]ChoboTable!$C:$D,2,FALSE)</f>
        <v>복숭아</v>
      </c>
      <c r="X19" s="4">
        <v>2900000</v>
      </c>
      <c r="Y19">
        <v>9016</v>
      </c>
      <c r="Z19" t="str">
        <f>VLOOKUP(Y19,[1]ChoboTable!$C:$D,2,FALSE)</f>
        <v>수호환</v>
      </c>
      <c r="AA19" s="4">
        <v>210</v>
      </c>
      <c r="AB19">
        <v>46</v>
      </c>
      <c r="AC19" t="str">
        <f>VLOOKUP(AB19,[1]ChoboTable!$C:$D,2,FALSE)</f>
        <v>검조각</v>
      </c>
      <c r="AD19" s="4">
        <v>6000</v>
      </c>
      <c r="AE19">
        <v>9010</v>
      </c>
      <c r="AF19" t="str">
        <f>VLOOKUP(AE19,[1]ChoboTable!$C:$D,2,FALSE)</f>
        <v>영혼석</v>
      </c>
      <c r="AG19" s="4">
        <v>41000</v>
      </c>
      <c r="AH19">
        <v>9026</v>
      </c>
      <c r="AI19" t="str">
        <f>VLOOKUP(AH19,[1]ChoboTable!$C:$D,2,FALSE)</f>
        <v>여우불씨</v>
      </c>
      <c r="AJ19" s="4">
        <v>1600</v>
      </c>
      <c r="AK19">
        <v>9028</v>
      </c>
      <c r="AL19" t="str">
        <f>VLOOKUP(AK19,[1]ChoboTable!$C:$D,2,FALSE)</f>
        <v>요도 해방서</v>
      </c>
      <c r="AM19">
        <v>1</v>
      </c>
      <c r="AN19">
        <v>9032</v>
      </c>
      <c r="AO19" t="str">
        <f>VLOOKUP(AN19,[1]ChoboTable!$C:$D,2,FALSE)</f>
        <v>도술꽃</v>
      </c>
      <c r="AP19" s="4">
        <v>50000</v>
      </c>
      <c r="AQ19">
        <v>9043</v>
      </c>
      <c r="AR19" t="str">
        <f>VLOOKUP(AQ19,[1]ChoboTable!$C:$D,2,FALSE)</f>
        <v>심득 조각</v>
      </c>
      <c r="AS19" s="4">
        <v>1000</v>
      </c>
      <c r="AT19">
        <v>-1</v>
      </c>
      <c r="AU19">
        <v>-1</v>
      </c>
      <c r="AV19" s="4">
        <v>0</v>
      </c>
      <c r="AW19">
        <v>-1</v>
      </c>
      <c r="AX19">
        <v>-1</v>
      </c>
      <c r="AY19" s="4">
        <v>0</v>
      </c>
      <c r="AZ19">
        <v>-1</v>
      </c>
      <c r="BA19">
        <v>-1</v>
      </c>
      <c r="BB19" s="4">
        <v>0</v>
      </c>
      <c r="BC19">
        <v>-1</v>
      </c>
      <c r="BD19">
        <v>-1</v>
      </c>
      <c r="BE19" s="4">
        <v>0</v>
      </c>
      <c r="BF19">
        <v>-1</v>
      </c>
      <c r="BG19">
        <v>-1</v>
      </c>
      <c r="BH19" s="4">
        <v>0</v>
      </c>
    </row>
    <row r="20" spans="1:60" x14ac:dyDescent="0.3">
      <c r="A20">
        <v>18</v>
      </c>
      <c r="B20" t="s">
        <v>43</v>
      </c>
      <c r="C20" t="s">
        <v>44</v>
      </c>
      <c r="D20">
        <v>4</v>
      </c>
      <c r="E20">
        <f>SUM($D$2:D20)</f>
        <v>50</v>
      </c>
      <c r="G20">
        <v>18</v>
      </c>
      <c r="H20">
        <f t="shared" si="2"/>
        <v>181</v>
      </c>
      <c r="I20">
        <f t="shared" si="3"/>
        <v>190</v>
      </c>
      <c r="J20" t="str">
        <f t="shared" si="0"/>
        <v>1,2,5,20,9016,46,9010,9026,9028,9032,9043,-1,-1,-1,-1,-1</v>
      </c>
      <c r="K20" t="str">
        <f t="shared" si="1"/>
        <v>190000000,10000000000,460000000,3100000,220,6500,43000,1700,1,70000,4000,0,0,0,0,0</v>
      </c>
      <c r="L20" s="5" t="s">
        <v>173</v>
      </c>
      <c r="M20">
        <v>1</v>
      </c>
      <c r="N20" t="str">
        <f>VLOOKUP(M20,[1]ChoboTable!$C:$D,2,FALSE)</f>
        <v>옥</v>
      </c>
      <c r="O20" s="4">
        <v>190000000</v>
      </c>
      <c r="P20">
        <v>2</v>
      </c>
      <c r="Q20" t="str">
        <f>VLOOKUP(P20,[1]ChoboTable!$C:$D,2,FALSE)</f>
        <v>수련의돌</v>
      </c>
      <c r="R20" s="4">
        <v>10000000000</v>
      </c>
      <c r="S20">
        <v>5</v>
      </c>
      <c r="T20" t="str">
        <f>VLOOKUP(S20,[1]ChoboTable!$C:$D,2,FALSE)</f>
        <v>여우구슬</v>
      </c>
      <c r="U20" s="4">
        <v>460000000</v>
      </c>
      <c r="V20">
        <v>20</v>
      </c>
      <c r="W20" t="str">
        <f>VLOOKUP(V20,[1]ChoboTable!$C:$D,2,FALSE)</f>
        <v>복숭아</v>
      </c>
      <c r="X20" s="4">
        <v>3100000</v>
      </c>
      <c r="Y20">
        <v>9016</v>
      </c>
      <c r="Z20" t="str">
        <f>VLOOKUP(Y20,[1]ChoboTable!$C:$D,2,FALSE)</f>
        <v>수호환</v>
      </c>
      <c r="AA20" s="4">
        <v>220</v>
      </c>
      <c r="AB20">
        <v>46</v>
      </c>
      <c r="AC20" t="str">
        <f>VLOOKUP(AB20,[1]ChoboTable!$C:$D,2,FALSE)</f>
        <v>검조각</v>
      </c>
      <c r="AD20" s="4">
        <v>6500</v>
      </c>
      <c r="AE20">
        <v>9010</v>
      </c>
      <c r="AF20" t="str">
        <f>VLOOKUP(AE20,[1]ChoboTable!$C:$D,2,FALSE)</f>
        <v>영혼석</v>
      </c>
      <c r="AG20" s="4">
        <v>43000</v>
      </c>
      <c r="AH20">
        <v>9026</v>
      </c>
      <c r="AI20" t="str">
        <f>VLOOKUP(AH20,[1]ChoboTable!$C:$D,2,FALSE)</f>
        <v>여우불씨</v>
      </c>
      <c r="AJ20" s="4">
        <v>1700</v>
      </c>
      <c r="AK20">
        <v>9028</v>
      </c>
      <c r="AL20" t="str">
        <f>VLOOKUP(AK20,[1]ChoboTable!$C:$D,2,FALSE)</f>
        <v>요도 해방서</v>
      </c>
      <c r="AM20">
        <v>1</v>
      </c>
      <c r="AN20">
        <v>9032</v>
      </c>
      <c r="AO20" t="str">
        <f>VLOOKUP(AN20,[1]ChoboTable!$C:$D,2,FALSE)</f>
        <v>도술꽃</v>
      </c>
      <c r="AP20" s="4">
        <v>70000</v>
      </c>
      <c r="AQ20">
        <v>9043</v>
      </c>
      <c r="AR20" t="str">
        <f>VLOOKUP(AQ20,[1]ChoboTable!$C:$D,2,FALSE)</f>
        <v>심득 조각</v>
      </c>
      <c r="AS20" s="4">
        <v>4000</v>
      </c>
      <c r="AT20">
        <v>-1</v>
      </c>
      <c r="AU20">
        <v>-1</v>
      </c>
      <c r="AV20" s="4">
        <v>0</v>
      </c>
      <c r="AW20">
        <v>-1</v>
      </c>
      <c r="AX20">
        <v>-1</v>
      </c>
      <c r="AY20" s="4">
        <v>0</v>
      </c>
      <c r="AZ20">
        <v>-1</v>
      </c>
      <c r="BA20">
        <v>-1</v>
      </c>
      <c r="BB20" s="4">
        <v>0</v>
      </c>
      <c r="BC20">
        <v>-1</v>
      </c>
      <c r="BD20">
        <v>-1</v>
      </c>
      <c r="BE20" s="4">
        <v>0</v>
      </c>
      <c r="BF20">
        <v>-1</v>
      </c>
      <c r="BG20">
        <v>-1</v>
      </c>
      <c r="BH20" s="4">
        <v>0</v>
      </c>
    </row>
    <row r="21" spans="1:60" x14ac:dyDescent="0.3">
      <c r="A21">
        <v>19</v>
      </c>
      <c r="B21" t="s">
        <v>45</v>
      </c>
      <c r="C21" t="s">
        <v>46</v>
      </c>
      <c r="D21">
        <v>4</v>
      </c>
      <c r="E21">
        <f>SUM($D$2:D21)</f>
        <v>54</v>
      </c>
      <c r="G21">
        <v>19</v>
      </c>
      <c r="H21">
        <f t="shared" si="2"/>
        <v>191</v>
      </c>
      <c r="I21">
        <f t="shared" si="3"/>
        <v>200</v>
      </c>
      <c r="J21" t="str">
        <f t="shared" si="0"/>
        <v>1,2,5,20,9016,46,9010,9026,9028,9032,9043,-1,-1,-1,-1,-1</v>
      </c>
      <c r="K21" t="str">
        <f t="shared" si="1"/>
        <v>200000000,10500000000,480000000,3300000,230,7000,45000,1800,1,90000,7000,0,0,0,0,0</v>
      </c>
      <c r="L21" s="5" t="s">
        <v>173</v>
      </c>
      <c r="M21">
        <v>1</v>
      </c>
      <c r="N21" t="str">
        <f>VLOOKUP(M21,[1]ChoboTable!$C:$D,2,FALSE)</f>
        <v>옥</v>
      </c>
      <c r="O21" s="4">
        <v>200000000</v>
      </c>
      <c r="P21">
        <v>2</v>
      </c>
      <c r="Q21" t="str">
        <f>VLOOKUP(P21,[1]ChoboTable!$C:$D,2,FALSE)</f>
        <v>수련의돌</v>
      </c>
      <c r="R21" s="4">
        <v>10500000000</v>
      </c>
      <c r="S21">
        <v>5</v>
      </c>
      <c r="T21" t="str">
        <f>VLOOKUP(S21,[1]ChoboTable!$C:$D,2,FALSE)</f>
        <v>여우구슬</v>
      </c>
      <c r="U21" s="4">
        <v>480000000</v>
      </c>
      <c r="V21">
        <v>20</v>
      </c>
      <c r="W21" t="str">
        <f>VLOOKUP(V21,[1]ChoboTable!$C:$D,2,FALSE)</f>
        <v>복숭아</v>
      </c>
      <c r="X21" s="4">
        <v>3300000</v>
      </c>
      <c r="Y21">
        <v>9016</v>
      </c>
      <c r="Z21" t="str">
        <f>VLOOKUP(Y21,[1]ChoboTable!$C:$D,2,FALSE)</f>
        <v>수호환</v>
      </c>
      <c r="AA21" s="4">
        <v>230</v>
      </c>
      <c r="AB21">
        <v>46</v>
      </c>
      <c r="AC21" t="str">
        <f>VLOOKUP(AB21,[1]ChoboTable!$C:$D,2,FALSE)</f>
        <v>검조각</v>
      </c>
      <c r="AD21" s="4">
        <v>7000</v>
      </c>
      <c r="AE21">
        <v>9010</v>
      </c>
      <c r="AF21" t="str">
        <f>VLOOKUP(AE21,[1]ChoboTable!$C:$D,2,FALSE)</f>
        <v>영혼석</v>
      </c>
      <c r="AG21" s="4">
        <v>45000</v>
      </c>
      <c r="AH21">
        <v>9026</v>
      </c>
      <c r="AI21" t="str">
        <f>VLOOKUP(AH21,[1]ChoboTable!$C:$D,2,FALSE)</f>
        <v>여우불씨</v>
      </c>
      <c r="AJ21" s="4">
        <v>1800</v>
      </c>
      <c r="AK21">
        <v>9028</v>
      </c>
      <c r="AL21" t="str">
        <f>VLOOKUP(AK21,[1]ChoboTable!$C:$D,2,FALSE)</f>
        <v>요도 해방서</v>
      </c>
      <c r="AM21">
        <v>1</v>
      </c>
      <c r="AN21">
        <v>9032</v>
      </c>
      <c r="AO21" t="str">
        <f>VLOOKUP(AN21,[1]ChoboTable!$C:$D,2,FALSE)</f>
        <v>도술꽃</v>
      </c>
      <c r="AP21" s="4">
        <v>90000</v>
      </c>
      <c r="AQ21">
        <v>9043</v>
      </c>
      <c r="AR21" t="str">
        <f>VLOOKUP(AQ21,[1]ChoboTable!$C:$D,2,FALSE)</f>
        <v>심득 조각</v>
      </c>
      <c r="AS21" s="4">
        <v>7000</v>
      </c>
      <c r="AT21">
        <v>-1</v>
      </c>
      <c r="AU21">
        <v>-1</v>
      </c>
      <c r="AV21" s="4">
        <v>0</v>
      </c>
      <c r="AW21">
        <v>-1</v>
      </c>
      <c r="AX21">
        <v>-1</v>
      </c>
      <c r="AY21" s="4">
        <v>0</v>
      </c>
      <c r="AZ21">
        <v>-1</v>
      </c>
      <c r="BA21">
        <v>-1</v>
      </c>
      <c r="BB21" s="4">
        <v>0</v>
      </c>
      <c r="BC21">
        <v>-1</v>
      </c>
      <c r="BD21">
        <v>-1</v>
      </c>
      <c r="BE21" s="4">
        <v>0</v>
      </c>
      <c r="BF21">
        <v>-1</v>
      </c>
      <c r="BG21">
        <v>-1</v>
      </c>
      <c r="BH21" s="4">
        <v>0</v>
      </c>
    </row>
    <row r="22" spans="1:60" x14ac:dyDescent="0.3">
      <c r="A22">
        <v>20</v>
      </c>
      <c r="B22" t="s">
        <v>47</v>
      </c>
      <c r="C22" t="s">
        <v>48</v>
      </c>
      <c r="D22">
        <v>5</v>
      </c>
      <c r="E22">
        <f>SUM($D$2:D22)</f>
        <v>59</v>
      </c>
      <c r="G22">
        <v>20</v>
      </c>
      <c r="H22">
        <f t="shared" si="2"/>
        <v>201</v>
      </c>
      <c r="I22">
        <f t="shared" si="3"/>
        <v>210</v>
      </c>
      <c r="J22" t="str">
        <f t="shared" si="0"/>
        <v>1,2,5,20,9016,46,9010,9026,9028,9032,9043,-1,-1,-1,-1,-1</v>
      </c>
      <c r="K22" t="str">
        <f t="shared" si="1"/>
        <v>210000000,11000000000,500000000,3500000,240,7500,47000,1900,1,110000,10000,0,0,0,0,0</v>
      </c>
      <c r="L22" s="5" t="s">
        <v>173</v>
      </c>
      <c r="M22">
        <v>1</v>
      </c>
      <c r="N22" t="str">
        <f>VLOOKUP(M22,[1]ChoboTable!$C:$D,2,FALSE)</f>
        <v>옥</v>
      </c>
      <c r="O22" s="4">
        <v>210000000</v>
      </c>
      <c r="P22">
        <v>2</v>
      </c>
      <c r="Q22" t="str">
        <f>VLOOKUP(P22,[1]ChoboTable!$C:$D,2,FALSE)</f>
        <v>수련의돌</v>
      </c>
      <c r="R22" s="4">
        <v>11000000000</v>
      </c>
      <c r="S22">
        <v>5</v>
      </c>
      <c r="T22" t="str">
        <f>VLOOKUP(S22,[1]ChoboTable!$C:$D,2,FALSE)</f>
        <v>여우구슬</v>
      </c>
      <c r="U22" s="4">
        <v>500000000</v>
      </c>
      <c r="V22">
        <v>20</v>
      </c>
      <c r="W22" t="str">
        <f>VLOOKUP(V22,[1]ChoboTable!$C:$D,2,FALSE)</f>
        <v>복숭아</v>
      </c>
      <c r="X22" s="4">
        <v>3500000</v>
      </c>
      <c r="Y22">
        <v>9016</v>
      </c>
      <c r="Z22" t="str">
        <f>VLOOKUP(Y22,[1]ChoboTable!$C:$D,2,FALSE)</f>
        <v>수호환</v>
      </c>
      <c r="AA22" s="4">
        <v>240</v>
      </c>
      <c r="AB22">
        <v>46</v>
      </c>
      <c r="AC22" t="str">
        <f>VLOOKUP(AB22,[1]ChoboTable!$C:$D,2,FALSE)</f>
        <v>검조각</v>
      </c>
      <c r="AD22" s="4">
        <v>7500</v>
      </c>
      <c r="AE22">
        <v>9010</v>
      </c>
      <c r="AF22" t="str">
        <f>VLOOKUP(AE22,[1]ChoboTable!$C:$D,2,FALSE)</f>
        <v>영혼석</v>
      </c>
      <c r="AG22" s="4">
        <v>47000</v>
      </c>
      <c r="AH22">
        <v>9026</v>
      </c>
      <c r="AI22" t="str">
        <f>VLOOKUP(AH22,[1]ChoboTable!$C:$D,2,FALSE)</f>
        <v>여우불씨</v>
      </c>
      <c r="AJ22" s="4">
        <v>1900</v>
      </c>
      <c r="AK22">
        <v>9028</v>
      </c>
      <c r="AL22" t="str">
        <f>VLOOKUP(AK22,[1]ChoboTable!$C:$D,2,FALSE)</f>
        <v>요도 해방서</v>
      </c>
      <c r="AM22">
        <v>1</v>
      </c>
      <c r="AN22">
        <v>9032</v>
      </c>
      <c r="AO22" t="str">
        <f>VLOOKUP(AN22,[1]ChoboTable!$C:$D,2,FALSE)</f>
        <v>도술꽃</v>
      </c>
      <c r="AP22" s="4">
        <v>110000</v>
      </c>
      <c r="AQ22">
        <v>9043</v>
      </c>
      <c r="AR22" t="str">
        <f>VLOOKUP(AQ22,[1]ChoboTable!$C:$D,2,FALSE)</f>
        <v>심득 조각</v>
      </c>
      <c r="AS22" s="4">
        <v>10000</v>
      </c>
      <c r="AT22">
        <v>-1</v>
      </c>
      <c r="AU22">
        <v>-1</v>
      </c>
      <c r="AV22" s="4">
        <v>0</v>
      </c>
      <c r="AW22">
        <v>-1</v>
      </c>
      <c r="AX22">
        <v>-1</v>
      </c>
      <c r="AY22" s="4">
        <v>0</v>
      </c>
      <c r="AZ22">
        <v>-1</v>
      </c>
      <c r="BA22">
        <v>-1</v>
      </c>
      <c r="BB22" s="4">
        <v>0</v>
      </c>
      <c r="BC22">
        <v>-1</v>
      </c>
      <c r="BD22">
        <v>-1</v>
      </c>
      <c r="BE22" s="4">
        <v>0</v>
      </c>
      <c r="BF22">
        <v>-1</v>
      </c>
      <c r="BG22">
        <v>-1</v>
      </c>
      <c r="BH22" s="4">
        <v>0</v>
      </c>
    </row>
    <row r="23" spans="1:60" x14ac:dyDescent="0.3">
      <c r="A23">
        <v>21</v>
      </c>
      <c r="B23" t="s">
        <v>49</v>
      </c>
      <c r="C23" t="s">
        <v>50</v>
      </c>
      <c r="D23">
        <v>5</v>
      </c>
      <c r="E23">
        <f>SUM($D$2:D23)</f>
        <v>64</v>
      </c>
      <c r="G23">
        <v>21</v>
      </c>
      <c r="H23">
        <f t="shared" si="2"/>
        <v>211</v>
      </c>
      <c r="I23">
        <f t="shared" si="3"/>
        <v>220</v>
      </c>
      <c r="J23" t="str">
        <f t="shared" si="0"/>
        <v>1,2,5,20,9016,46,9010,9026,9028,9032,9043,-1,-1,-1,-1,-1</v>
      </c>
      <c r="K23" t="str">
        <f t="shared" si="1"/>
        <v>220000000,11500000000,520000000,3700000,250,8000,49000,2000,1,130000,13000,0,0,0,0,0</v>
      </c>
      <c r="L23" s="5" t="s">
        <v>173</v>
      </c>
      <c r="M23">
        <v>1</v>
      </c>
      <c r="N23" t="str">
        <f>VLOOKUP(M23,[1]ChoboTable!$C:$D,2,FALSE)</f>
        <v>옥</v>
      </c>
      <c r="O23" s="4">
        <v>220000000</v>
      </c>
      <c r="P23">
        <v>2</v>
      </c>
      <c r="Q23" t="str">
        <f>VLOOKUP(P23,[1]ChoboTable!$C:$D,2,FALSE)</f>
        <v>수련의돌</v>
      </c>
      <c r="R23" s="4">
        <v>11500000000</v>
      </c>
      <c r="S23">
        <v>5</v>
      </c>
      <c r="T23" t="str">
        <f>VLOOKUP(S23,[1]ChoboTable!$C:$D,2,FALSE)</f>
        <v>여우구슬</v>
      </c>
      <c r="U23" s="4">
        <v>520000000</v>
      </c>
      <c r="V23">
        <v>20</v>
      </c>
      <c r="W23" t="str">
        <f>VLOOKUP(V23,[1]ChoboTable!$C:$D,2,FALSE)</f>
        <v>복숭아</v>
      </c>
      <c r="X23" s="4">
        <v>3700000</v>
      </c>
      <c r="Y23">
        <v>9016</v>
      </c>
      <c r="Z23" t="str">
        <f>VLOOKUP(Y23,[1]ChoboTable!$C:$D,2,FALSE)</f>
        <v>수호환</v>
      </c>
      <c r="AA23" s="4">
        <v>250</v>
      </c>
      <c r="AB23">
        <v>46</v>
      </c>
      <c r="AC23" t="str">
        <f>VLOOKUP(AB23,[1]ChoboTable!$C:$D,2,FALSE)</f>
        <v>검조각</v>
      </c>
      <c r="AD23" s="4">
        <v>8000</v>
      </c>
      <c r="AE23">
        <v>9010</v>
      </c>
      <c r="AF23" t="str">
        <f>VLOOKUP(AE23,[1]ChoboTable!$C:$D,2,FALSE)</f>
        <v>영혼석</v>
      </c>
      <c r="AG23" s="4">
        <v>49000</v>
      </c>
      <c r="AH23">
        <v>9026</v>
      </c>
      <c r="AI23" t="str">
        <f>VLOOKUP(AH23,[1]ChoboTable!$C:$D,2,FALSE)</f>
        <v>여우불씨</v>
      </c>
      <c r="AJ23" s="4">
        <v>2000</v>
      </c>
      <c r="AK23">
        <v>9028</v>
      </c>
      <c r="AL23" t="str">
        <f>VLOOKUP(AK23,[1]ChoboTable!$C:$D,2,FALSE)</f>
        <v>요도 해방서</v>
      </c>
      <c r="AM23">
        <v>1</v>
      </c>
      <c r="AN23">
        <v>9032</v>
      </c>
      <c r="AO23" t="str">
        <f>VLOOKUP(AN23,[1]ChoboTable!$C:$D,2,FALSE)</f>
        <v>도술꽃</v>
      </c>
      <c r="AP23" s="4">
        <v>130000</v>
      </c>
      <c r="AQ23">
        <v>9043</v>
      </c>
      <c r="AR23" t="str">
        <f>VLOOKUP(AQ23,[1]ChoboTable!$C:$D,2,FALSE)</f>
        <v>심득 조각</v>
      </c>
      <c r="AS23" s="4">
        <v>13000</v>
      </c>
      <c r="AT23">
        <v>-1</v>
      </c>
      <c r="AU23">
        <v>-1</v>
      </c>
      <c r="AV23" s="4">
        <v>0</v>
      </c>
      <c r="AW23">
        <v>-1</v>
      </c>
      <c r="AX23">
        <v>-1</v>
      </c>
      <c r="AY23" s="4">
        <v>0</v>
      </c>
      <c r="AZ23">
        <v>-1</v>
      </c>
      <c r="BA23">
        <v>-1</v>
      </c>
      <c r="BB23" s="4">
        <v>0</v>
      </c>
      <c r="BC23">
        <v>-1</v>
      </c>
      <c r="BD23">
        <v>-1</v>
      </c>
      <c r="BE23" s="4">
        <v>0</v>
      </c>
      <c r="BF23">
        <v>-1</v>
      </c>
      <c r="BG23">
        <v>-1</v>
      </c>
      <c r="BH23" s="4">
        <v>0</v>
      </c>
    </row>
    <row r="24" spans="1:60" x14ac:dyDescent="0.3">
      <c r="A24">
        <v>22</v>
      </c>
      <c r="B24" t="s">
        <v>51</v>
      </c>
      <c r="C24" t="s">
        <v>52</v>
      </c>
      <c r="D24">
        <v>5</v>
      </c>
      <c r="E24">
        <f>SUM($D$2:D24)</f>
        <v>69</v>
      </c>
      <c r="G24">
        <v>22</v>
      </c>
      <c r="H24">
        <f t="shared" si="2"/>
        <v>221</v>
      </c>
      <c r="I24">
        <f t="shared" si="3"/>
        <v>230</v>
      </c>
      <c r="J24" t="str">
        <f t="shared" si="0"/>
        <v>1,2,5,20,9016,46,9010,9026,9028,9032,9043,-1,-1,-1,-1,-1</v>
      </c>
      <c r="K24" t="str">
        <f t="shared" si="1"/>
        <v>230000000,12000000000,540000000,3900000,260,8500,51000,2100,1,150000,16000,0,0,0,0,0</v>
      </c>
      <c r="L24" s="5" t="s">
        <v>173</v>
      </c>
      <c r="M24">
        <v>1</v>
      </c>
      <c r="N24" t="str">
        <f>VLOOKUP(M24,[1]ChoboTable!$C:$D,2,FALSE)</f>
        <v>옥</v>
      </c>
      <c r="O24" s="4">
        <v>230000000</v>
      </c>
      <c r="P24">
        <v>2</v>
      </c>
      <c r="Q24" t="str">
        <f>VLOOKUP(P24,[1]ChoboTable!$C:$D,2,FALSE)</f>
        <v>수련의돌</v>
      </c>
      <c r="R24" s="4">
        <v>12000000000</v>
      </c>
      <c r="S24">
        <v>5</v>
      </c>
      <c r="T24" t="str">
        <f>VLOOKUP(S24,[1]ChoboTable!$C:$D,2,FALSE)</f>
        <v>여우구슬</v>
      </c>
      <c r="U24" s="4">
        <v>540000000</v>
      </c>
      <c r="V24">
        <v>20</v>
      </c>
      <c r="W24" t="str">
        <f>VLOOKUP(V24,[1]ChoboTable!$C:$D,2,FALSE)</f>
        <v>복숭아</v>
      </c>
      <c r="X24" s="4">
        <v>3900000</v>
      </c>
      <c r="Y24">
        <v>9016</v>
      </c>
      <c r="Z24" t="str">
        <f>VLOOKUP(Y24,[1]ChoboTable!$C:$D,2,FALSE)</f>
        <v>수호환</v>
      </c>
      <c r="AA24" s="4">
        <v>260</v>
      </c>
      <c r="AB24">
        <v>46</v>
      </c>
      <c r="AC24" t="str">
        <f>VLOOKUP(AB24,[1]ChoboTable!$C:$D,2,FALSE)</f>
        <v>검조각</v>
      </c>
      <c r="AD24" s="4">
        <v>8500</v>
      </c>
      <c r="AE24">
        <v>9010</v>
      </c>
      <c r="AF24" t="str">
        <f>VLOOKUP(AE24,[1]ChoboTable!$C:$D,2,FALSE)</f>
        <v>영혼석</v>
      </c>
      <c r="AG24" s="4">
        <v>51000</v>
      </c>
      <c r="AH24">
        <v>9026</v>
      </c>
      <c r="AI24" t="str">
        <f>VLOOKUP(AH24,[1]ChoboTable!$C:$D,2,FALSE)</f>
        <v>여우불씨</v>
      </c>
      <c r="AJ24" s="4">
        <v>2100</v>
      </c>
      <c r="AK24">
        <v>9028</v>
      </c>
      <c r="AL24" t="str">
        <f>VLOOKUP(AK24,[1]ChoboTable!$C:$D,2,FALSE)</f>
        <v>요도 해방서</v>
      </c>
      <c r="AM24">
        <v>1</v>
      </c>
      <c r="AN24">
        <v>9032</v>
      </c>
      <c r="AO24" t="str">
        <f>VLOOKUP(AN24,[1]ChoboTable!$C:$D,2,FALSE)</f>
        <v>도술꽃</v>
      </c>
      <c r="AP24" s="4">
        <v>150000</v>
      </c>
      <c r="AQ24">
        <v>9043</v>
      </c>
      <c r="AR24" t="str">
        <f>VLOOKUP(AQ24,[1]ChoboTable!$C:$D,2,FALSE)</f>
        <v>심득 조각</v>
      </c>
      <c r="AS24" s="4">
        <v>16000</v>
      </c>
      <c r="AT24">
        <v>-1</v>
      </c>
      <c r="AU24">
        <v>-1</v>
      </c>
      <c r="AV24" s="4">
        <v>0</v>
      </c>
      <c r="AW24">
        <v>-1</v>
      </c>
      <c r="AX24">
        <v>-1</v>
      </c>
      <c r="AY24" s="4">
        <v>0</v>
      </c>
      <c r="AZ24">
        <v>-1</v>
      </c>
      <c r="BA24">
        <v>-1</v>
      </c>
      <c r="BB24" s="4">
        <v>0</v>
      </c>
      <c r="BC24">
        <v>-1</v>
      </c>
      <c r="BD24">
        <v>-1</v>
      </c>
      <c r="BE24" s="4">
        <v>0</v>
      </c>
      <c r="BF24">
        <v>-1</v>
      </c>
      <c r="BG24">
        <v>-1</v>
      </c>
      <c r="BH24" s="4">
        <v>0</v>
      </c>
    </row>
    <row r="25" spans="1:60" x14ac:dyDescent="0.3">
      <c r="A25">
        <v>23</v>
      </c>
      <c r="B25" t="s">
        <v>53</v>
      </c>
      <c r="C25" t="s">
        <v>54</v>
      </c>
      <c r="D25">
        <v>5</v>
      </c>
      <c r="E25">
        <f>SUM($D$2:D25)</f>
        <v>74</v>
      </c>
      <c r="G25">
        <v>23</v>
      </c>
      <c r="H25">
        <f t="shared" si="2"/>
        <v>231</v>
      </c>
      <c r="I25">
        <f t="shared" si="3"/>
        <v>240</v>
      </c>
      <c r="J25" t="str">
        <f t="shared" si="0"/>
        <v>1,2,5,20,9016,46,9010,9026,9028,9032,9043,-1,-1,-1,-1,-1</v>
      </c>
      <c r="K25" t="str">
        <f t="shared" si="1"/>
        <v>240000000,12500000000,560000000,4100000,270,9000,53000,2200,1,170000,19000,0,0,0,0,0</v>
      </c>
      <c r="L25" s="5" t="s">
        <v>173</v>
      </c>
      <c r="M25">
        <v>1</v>
      </c>
      <c r="N25" t="str">
        <f>VLOOKUP(M25,[1]ChoboTable!$C:$D,2,FALSE)</f>
        <v>옥</v>
      </c>
      <c r="O25" s="4">
        <v>240000000</v>
      </c>
      <c r="P25">
        <v>2</v>
      </c>
      <c r="Q25" t="str">
        <f>VLOOKUP(P25,[1]ChoboTable!$C:$D,2,FALSE)</f>
        <v>수련의돌</v>
      </c>
      <c r="R25" s="4">
        <v>12500000000</v>
      </c>
      <c r="S25">
        <v>5</v>
      </c>
      <c r="T25" t="str">
        <f>VLOOKUP(S25,[1]ChoboTable!$C:$D,2,FALSE)</f>
        <v>여우구슬</v>
      </c>
      <c r="U25" s="4">
        <v>560000000</v>
      </c>
      <c r="V25">
        <v>20</v>
      </c>
      <c r="W25" t="str">
        <f>VLOOKUP(V25,[1]ChoboTable!$C:$D,2,FALSE)</f>
        <v>복숭아</v>
      </c>
      <c r="X25" s="4">
        <v>4100000</v>
      </c>
      <c r="Y25">
        <v>9016</v>
      </c>
      <c r="Z25" t="str">
        <f>VLOOKUP(Y25,[1]ChoboTable!$C:$D,2,FALSE)</f>
        <v>수호환</v>
      </c>
      <c r="AA25" s="4">
        <v>270</v>
      </c>
      <c r="AB25">
        <v>46</v>
      </c>
      <c r="AC25" t="str">
        <f>VLOOKUP(AB25,[1]ChoboTable!$C:$D,2,FALSE)</f>
        <v>검조각</v>
      </c>
      <c r="AD25" s="4">
        <v>9000</v>
      </c>
      <c r="AE25">
        <v>9010</v>
      </c>
      <c r="AF25" t="str">
        <f>VLOOKUP(AE25,[1]ChoboTable!$C:$D,2,FALSE)</f>
        <v>영혼석</v>
      </c>
      <c r="AG25" s="4">
        <v>53000</v>
      </c>
      <c r="AH25">
        <v>9026</v>
      </c>
      <c r="AI25" t="str">
        <f>VLOOKUP(AH25,[1]ChoboTable!$C:$D,2,FALSE)</f>
        <v>여우불씨</v>
      </c>
      <c r="AJ25" s="4">
        <v>2200</v>
      </c>
      <c r="AK25">
        <v>9028</v>
      </c>
      <c r="AL25" t="str">
        <f>VLOOKUP(AK25,[1]ChoboTable!$C:$D,2,FALSE)</f>
        <v>요도 해방서</v>
      </c>
      <c r="AM25">
        <v>1</v>
      </c>
      <c r="AN25">
        <v>9032</v>
      </c>
      <c r="AO25" t="str">
        <f>VLOOKUP(AN25,[1]ChoboTable!$C:$D,2,FALSE)</f>
        <v>도술꽃</v>
      </c>
      <c r="AP25" s="4">
        <v>170000</v>
      </c>
      <c r="AQ25">
        <v>9043</v>
      </c>
      <c r="AR25" t="str">
        <f>VLOOKUP(AQ25,[1]ChoboTable!$C:$D,2,FALSE)</f>
        <v>심득 조각</v>
      </c>
      <c r="AS25" s="4">
        <v>19000</v>
      </c>
      <c r="AT25">
        <v>-1</v>
      </c>
      <c r="AU25">
        <v>-1</v>
      </c>
      <c r="AV25" s="4">
        <v>0</v>
      </c>
      <c r="AW25">
        <v>-1</v>
      </c>
      <c r="AX25">
        <v>-1</v>
      </c>
      <c r="AY25" s="4">
        <v>0</v>
      </c>
      <c r="AZ25">
        <v>-1</v>
      </c>
      <c r="BA25">
        <v>-1</v>
      </c>
      <c r="BB25" s="4">
        <v>0</v>
      </c>
      <c r="BC25">
        <v>-1</v>
      </c>
      <c r="BD25">
        <v>-1</v>
      </c>
      <c r="BE25" s="4">
        <v>0</v>
      </c>
      <c r="BF25">
        <v>-1</v>
      </c>
      <c r="BG25">
        <v>-1</v>
      </c>
      <c r="BH25" s="4">
        <v>0</v>
      </c>
    </row>
    <row r="26" spans="1:60" x14ac:dyDescent="0.3">
      <c r="A26">
        <v>24</v>
      </c>
      <c r="B26" t="s">
        <v>55</v>
      </c>
      <c r="C26" s="1" t="s">
        <v>56</v>
      </c>
      <c r="D26">
        <v>6</v>
      </c>
      <c r="E26">
        <f>SUM($D$2:D26)</f>
        <v>80</v>
      </c>
      <c r="G26">
        <v>24</v>
      </c>
      <c r="H26">
        <f t="shared" si="2"/>
        <v>241</v>
      </c>
      <c r="I26">
        <f t="shared" si="3"/>
        <v>250</v>
      </c>
      <c r="J26" t="str">
        <f t="shared" si="0"/>
        <v>1,2,5,20,9016,46,9010,9026,9028,9032,9043,-1,-1,-1,-1,-1</v>
      </c>
      <c r="K26" t="str">
        <f t="shared" si="1"/>
        <v>250000000,13000000000,580000000,4300000,280,9500,55000,2300,1,190000,22000,0,0,0,0,0</v>
      </c>
      <c r="L26" s="5" t="s">
        <v>173</v>
      </c>
      <c r="M26">
        <v>1</v>
      </c>
      <c r="N26" t="str">
        <f>VLOOKUP(M26,[1]ChoboTable!$C:$D,2,FALSE)</f>
        <v>옥</v>
      </c>
      <c r="O26" s="4">
        <v>250000000</v>
      </c>
      <c r="P26">
        <v>2</v>
      </c>
      <c r="Q26" t="str">
        <f>VLOOKUP(P26,[1]ChoboTable!$C:$D,2,FALSE)</f>
        <v>수련의돌</v>
      </c>
      <c r="R26" s="4">
        <v>13000000000</v>
      </c>
      <c r="S26">
        <v>5</v>
      </c>
      <c r="T26" t="str">
        <f>VLOOKUP(S26,[1]ChoboTable!$C:$D,2,FALSE)</f>
        <v>여우구슬</v>
      </c>
      <c r="U26" s="4">
        <v>580000000</v>
      </c>
      <c r="V26">
        <v>20</v>
      </c>
      <c r="W26" t="str">
        <f>VLOOKUP(V26,[1]ChoboTable!$C:$D,2,FALSE)</f>
        <v>복숭아</v>
      </c>
      <c r="X26" s="4">
        <v>4300000</v>
      </c>
      <c r="Y26">
        <v>9016</v>
      </c>
      <c r="Z26" t="str">
        <f>VLOOKUP(Y26,[1]ChoboTable!$C:$D,2,FALSE)</f>
        <v>수호환</v>
      </c>
      <c r="AA26" s="4">
        <v>280</v>
      </c>
      <c r="AB26">
        <v>46</v>
      </c>
      <c r="AC26" t="str">
        <f>VLOOKUP(AB26,[1]ChoboTable!$C:$D,2,FALSE)</f>
        <v>검조각</v>
      </c>
      <c r="AD26" s="4">
        <v>9500</v>
      </c>
      <c r="AE26">
        <v>9010</v>
      </c>
      <c r="AF26" t="str">
        <f>VLOOKUP(AE26,[1]ChoboTable!$C:$D,2,FALSE)</f>
        <v>영혼석</v>
      </c>
      <c r="AG26" s="4">
        <v>55000</v>
      </c>
      <c r="AH26">
        <v>9026</v>
      </c>
      <c r="AI26" t="str">
        <f>VLOOKUP(AH26,[1]ChoboTable!$C:$D,2,FALSE)</f>
        <v>여우불씨</v>
      </c>
      <c r="AJ26" s="4">
        <v>2300</v>
      </c>
      <c r="AK26">
        <v>9028</v>
      </c>
      <c r="AL26" t="str">
        <f>VLOOKUP(AK26,[1]ChoboTable!$C:$D,2,FALSE)</f>
        <v>요도 해방서</v>
      </c>
      <c r="AM26">
        <v>1</v>
      </c>
      <c r="AN26">
        <v>9032</v>
      </c>
      <c r="AO26" t="str">
        <f>VLOOKUP(AN26,[1]ChoboTable!$C:$D,2,FALSE)</f>
        <v>도술꽃</v>
      </c>
      <c r="AP26" s="4">
        <v>190000</v>
      </c>
      <c r="AQ26">
        <v>9043</v>
      </c>
      <c r="AR26" t="str">
        <f>VLOOKUP(AQ26,[1]ChoboTable!$C:$D,2,FALSE)</f>
        <v>심득 조각</v>
      </c>
      <c r="AS26" s="4">
        <v>22000</v>
      </c>
      <c r="AT26">
        <v>-1</v>
      </c>
      <c r="AU26">
        <v>-1</v>
      </c>
      <c r="AV26" s="4">
        <v>0</v>
      </c>
      <c r="AW26">
        <v>-1</v>
      </c>
      <c r="AX26">
        <v>-1</v>
      </c>
      <c r="AY26" s="4">
        <v>0</v>
      </c>
      <c r="AZ26">
        <v>-1</v>
      </c>
      <c r="BA26">
        <v>-1</v>
      </c>
      <c r="BB26" s="4">
        <v>0</v>
      </c>
      <c r="BC26">
        <v>-1</v>
      </c>
      <c r="BD26">
        <v>-1</v>
      </c>
      <c r="BE26" s="4">
        <v>0</v>
      </c>
      <c r="BF26">
        <v>-1</v>
      </c>
      <c r="BG26">
        <v>-1</v>
      </c>
      <c r="BH26" s="4">
        <v>0</v>
      </c>
    </row>
    <row r="27" spans="1:60" x14ac:dyDescent="0.3">
      <c r="A27">
        <v>25</v>
      </c>
      <c r="B27" t="s">
        <v>57</v>
      </c>
      <c r="C27" t="s">
        <v>58</v>
      </c>
      <c r="D27">
        <v>6</v>
      </c>
      <c r="E27">
        <f>SUM($D$2:D27)</f>
        <v>86</v>
      </c>
      <c r="G27">
        <v>25</v>
      </c>
      <c r="H27">
        <f t="shared" si="2"/>
        <v>251</v>
      </c>
      <c r="I27">
        <f t="shared" si="3"/>
        <v>260</v>
      </c>
      <c r="J27" t="str">
        <f t="shared" si="0"/>
        <v>1,2,5,20,9016,46,9010,9026,9028,9032,9043,-1,-1,-1,-1,-1</v>
      </c>
      <c r="K27" t="str">
        <f t="shared" si="1"/>
        <v>260000000,13500000000,600000000,4500000,290,10000,57000,2400,1,210000,25000,0,0,0,0,0</v>
      </c>
      <c r="L27" s="5" t="s">
        <v>173</v>
      </c>
      <c r="M27">
        <v>1</v>
      </c>
      <c r="N27" t="str">
        <f>VLOOKUP(M27,[1]ChoboTable!$C:$D,2,FALSE)</f>
        <v>옥</v>
      </c>
      <c r="O27" s="4">
        <v>260000000</v>
      </c>
      <c r="P27">
        <v>2</v>
      </c>
      <c r="Q27" t="str">
        <f>VLOOKUP(P27,[1]ChoboTable!$C:$D,2,FALSE)</f>
        <v>수련의돌</v>
      </c>
      <c r="R27" s="4">
        <v>13500000000</v>
      </c>
      <c r="S27">
        <v>5</v>
      </c>
      <c r="T27" t="str">
        <f>VLOOKUP(S27,[1]ChoboTable!$C:$D,2,FALSE)</f>
        <v>여우구슬</v>
      </c>
      <c r="U27" s="4">
        <v>600000000</v>
      </c>
      <c r="V27">
        <v>20</v>
      </c>
      <c r="W27" t="str">
        <f>VLOOKUP(V27,[1]ChoboTable!$C:$D,2,FALSE)</f>
        <v>복숭아</v>
      </c>
      <c r="X27" s="4">
        <v>4500000</v>
      </c>
      <c r="Y27">
        <v>9016</v>
      </c>
      <c r="Z27" t="str">
        <f>VLOOKUP(Y27,[1]ChoboTable!$C:$D,2,FALSE)</f>
        <v>수호환</v>
      </c>
      <c r="AA27" s="4">
        <v>290</v>
      </c>
      <c r="AB27">
        <v>46</v>
      </c>
      <c r="AC27" t="str">
        <f>VLOOKUP(AB27,[1]ChoboTable!$C:$D,2,FALSE)</f>
        <v>검조각</v>
      </c>
      <c r="AD27" s="4">
        <v>10000</v>
      </c>
      <c r="AE27">
        <v>9010</v>
      </c>
      <c r="AF27" t="str">
        <f>VLOOKUP(AE27,[1]ChoboTable!$C:$D,2,FALSE)</f>
        <v>영혼석</v>
      </c>
      <c r="AG27" s="4">
        <v>57000</v>
      </c>
      <c r="AH27">
        <v>9026</v>
      </c>
      <c r="AI27" t="str">
        <f>VLOOKUP(AH27,[1]ChoboTable!$C:$D,2,FALSE)</f>
        <v>여우불씨</v>
      </c>
      <c r="AJ27" s="4">
        <v>2400</v>
      </c>
      <c r="AK27">
        <v>9028</v>
      </c>
      <c r="AL27" t="str">
        <f>VLOOKUP(AK27,[1]ChoboTable!$C:$D,2,FALSE)</f>
        <v>요도 해방서</v>
      </c>
      <c r="AM27">
        <v>1</v>
      </c>
      <c r="AN27">
        <v>9032</v>
      </c>
      <c r="AO27" t="str">
        <f>VLOOKUP(AN27,[1]ChoboTable!$C:$D,2,FALSE)</f>
        <v>도술꽃</v>
      </c>
      <c r="AP27" s="4">
        <v>210000</v>
      </c>
      <c r="AQ27">
        <v>9043</v>
      </c>
      <c r="AR27" t="str">
        <f>VLOOKUP(AQ27,[1]ChoboTable!$C:$D,2,FALSE)</f>
        <v>심득 조각</v>
      </c>
      <c r="AS27" s="4">
        <v>25000</v>
      </c>
      <c r="AT27">
        <v>-1</v>
      </c>
      <c r="AU27">
        <v>-1</v>
      </c>
      <c r="AV27" s="4">
        <v>0</v>
      </c>
      <c r="AW27">
        <v>-1</v>
      </c>
      <c r="AX27">
        <v>-1</v>
      </c>
      <c r="AY27" s="4">
        <v>0</v>
      </c>
      <c r="AZ27">
        <v>-1</v>
      </c>
      <c r="BA27">
        <v>-1</v>
      </c>
      <c r="BB27" s="4">
        <v>0</v>
      </c>
      <c r="BC27">
        <v>-1</v>
      </c>
      <c r="BD27">
        <v>-1</v>
      </c>
      <c r="BE27" s="4">
        <v>0</v>
      </c>
      <c r="BF27">
        <v>-1</v>
      </c>
      <c r="BG27">
        <v>-1</v>
      </c>
      <c r="BH27" s="4">
        <v>0</v>
      </c>
    </row>
    <row r="28" spans="1:60" x14ac:dyDescent="0.3">
      <c r="A28">
        <v>26</v>
      </c>
      <c r="B28" t="s">
        <v>59</v>
      </c>
      <c r="C28" t="s">
        <v>60</v>
      </c>
      <c r="D28">
        <v>6</v>
      </c>
      <c r="E28">
        <f>SUM($D$2:D28)</f>
        <v>92</v>
      </c>
      <c r="G28">
        <v>26</v>
      </c>
      <c r="H28">
        <f t="shared" si="2"/>
        <v>261</v>
      </c>
      <c r="I28">
        <f t="shared" si="3"/>
        <v>270</v>
      </c>
      <c r="J28" t="str">
        <f t="shared" si="0"/>
        <v>1,2,5,20,9016,46,9010,9026,9028,9032,9043,-1,-1,-1,-1,-1</v>
      </c>
      <c r="K28" t="str">
        <f t="shared" si="1"/>
        <v>270000000,14000000000,620000000,4700000,300,10500,59000,2500,1,230000,28000,0,0,0,0,0</v>
      </c>
      <c r="L28" s="5" t="s">
        <v>173</v>
      </c>
      <c r="M28">
        <v>1</v>
      </c>
      <c r="N28" t="str">
        <f>VLOOKUP(M28,[1]ChoboTable!$C:$D,2,FALSE)</f>
        <v>옥</v>
      </c>
      <c r="O28" s="4">
        <v>270000000</v>
      </c>
      <c r="P28">
        <v>2</v>
      </c>
      <c r="Q28" t="str">
        <f>VLOOKUP(P28,[1]ChoboTable!$C:$D,2,FALSE)</f>
        <v>수련의돌</v>
      </c>
      <c r="R28" s="4">
        <v>14000000000</v>
      </c>
      <c r="S28">
        <v>5</v>
      </c>
      <c r="T28" t="str">
        <f>VLOOKUP(S28,[1]ChoboTable!$C:$D,2,FALSE)</f>
        <v>여우구슬</v>
      </c>
      <c r="U28" s="4">
        <v>620000000</v>
      </c>
      <c r="V28">
        <v>20</v>
      </c>
      <c r="W28" t="str">
        <f>VLOOKUP(V28,[1]ChoboTable!$C:$D,2,FALSE)</f>
        <v>복숭아</v>
      </c>
      <c r="X28" s="4">
        <v>4700000</v>
      </c>
      <c r="Y28">
        <v>9016</v>
      </c>
      <c r="Z28" t="str">
        <f>VLOOKUP(Y28,[1]ChoboTable!$C:$D,2,FALSE)</f>
        <v>수호환</v>
      </c>
      <c r="AA28" s="4">
        <v>300</v>
      </c>
      <c r="AB28">
        <v>46</v>
      </c>
      <c r="AC28" t="str">
        <f>VLOOKUP(AB28,[1]ChoboTable!$C:$D,2,FALSE)</f>
        <v>검조각</v>
      </c>
      <c r="AD28" s="4">
        <v>10500</v>
      </c>
      <c r="AE28">
        <v>9010</v>
      </c>
      <c r="AF28" t="str">
        <f>VLOOKUP(AE28,[1]ChoboTable!$C:$D,2,FALSE)</f>
        <v>영혼석</v>
      </c>
      <c r="AG28" s="4">
        <v>59000</v>
      </c>
      <c r="AH28">
        <v>9026</v>
      </c>
      <c r="AI28" t="str">
        <f>VLOOKUP(AH28,[1]ChoboTable!$C:$D,2,FALSE)</f>
        <v>여우불씨</v>
      </c>
      <c r="AJ28" s="4">
        <v>2500</v>
      </c>
      <c r="AK28">
        <v>9028</v>
      </c>
      <c r="AL28" t="str">
        <f>VLOOKUP(AK28,[1]ChoboTable!$C:$D,2,FALSE)</f>
        <v>요도 해방서</v>
      </c>
      <c r="AM28">
        <v>1</v>
      </c>
      <c r="AN28">
        <v>9032</v>
      </c>
      <c r="AO28" t="str">
        <f>VLOOKUP(AN28,[1]ChoboTable!$C:$D,2,FALSE)</f>
        <v>도술꽃</v>
      </c>
      <c r="AP28" s="4">
        <v>230000</v>
      </c>
      <c r="AQ28">
        <v>9043</v>
      </c>
      <c r="AR28" t="str">
        <f>VLOOKUP(AQ28,[1]ChoboTable!$C:$D,2,FALSE)</f>
        <v>심득 조각</v>
      </c>
      <c r="AS28" s="4">
        <v>28000</v>
      </c>
      <c r="AT28">
        <v>-1</v>
      </c>
      <c r="AU28">
        <v>-1</v>
      </c>
      <c r="AV28" s="4">
        <v>0</v>
      </c>
      <c r="AW28">
        <v>-1</v>
      </c>
      <c r="AX28">
        <v>-1</v>
      </c>
      <c r="AY28" s="4">
        <v>0</v>
      </c>
      <c r="AZ28">
        <v>-1</v>
      </c>
      <c r="BA28">
        <v>-1</v>
      </c>
      <c r="BB28" s="4">
        <v>0</v>
      </c>
      <c r="BC28">
        <v>-1</v>
      </c>
      <c r="BD28">
        <v>-1</v>
      </c>
      <c r="BE28" s="4">
        <v>0</v>
      </c>
      <c r="BF28">
        <v>-1</v>
      </c>
      <c r="BG28">
        <v>-1</v>
      </c>
      <c r="BH28" s="4">
        <v>0</v>
      </c>
    </row>
    <row r="29" spans="1:60" x14ac:dyDescent="0.3">
      <c r="A29">
        <v>27</v>
      </c>
      <c r="B29" t="s">
        <v>61</v>
      </c>
      <c r="C29" t="s">
        <v>62</v>
      </c>
      <c r="D29">
        <v>6</v>
      </c>
      <c r="E29">
        <f>SUM($D$2:D29)</f>
        <v>98</v>
      </c>
      <c r="G29">
        <v>27</v>
      </c>
      <c r="H29">
        <f t="shared" si="2"/>
        <v>271</v>
      </c>
      <c r="I29">
        <f t="shared" si="3"/>
        <v>280</v>
      </c>
      <c r="J29" t="str">
        <f t="shared" si="0"/>
        <v>1,2,5,20,9016,46,9010,9026,9028,9032,9043,-1,-1,-1,-1,-1</v>
      </c>
      <c r="K29" t="str">
        <f t="shared" si="1"/>
        <v>280000000,14500000000,640000000,4900000,310,11000,61000,2600,1,250000,31000,0,0,0,0,0</v>
      </c>
      <c r="L29" s="5" t="s">
        <v>173</v>
      </c>
      <c r="M29">
        <v>1</v>
      </c>
      <c r="N29" t="str">
        <f>VLOOKUP(M29,[1]ChoboTable!$C:$D,2,FALSE)</f>
        <v>옥</v>
      </c>
      <c r="O29" s="4">
        <v>280000000</v>
      </c>
      <c r="P29">
        <v>2</v>
      </c>
      <c r="Q29" t="str">
        <f>VLOOKUP(P29,[1]ChoboTable!$C:$D,2,FALSE)</f>
        <v>수련의돌</v>
      </c>
      <c r="R29" s="4">
        <v>14500000000</v>
      </c>
      <c r="S29">
        <v>5</v>
      </c>
      <c r="T29" t="str">
        <f>VLOOKUP(S29,[1]ChoboTable!$C:$D,2,FALSE)</f>
        <v>여우구슬</v>
      </c>
      <c r="U29" s="4">
        <v>640000000</v>
      </c>
      <c r="V29">
        <v>20</v>
      </c>
      <c r="W29" t="str">
        <f>VLOOKUP(V29,[1]ChoboTable!$C:$D,2,FALSE)</f>
        <v>복숭아</v>
      </c>
      <c r="X29" s="4">
        <v>4900000</v>
      </c>
      <c r="Y29">
        <v>9016</v>
      </c>
      <c r="Z29" t="str">
        <f>VLOOKUP(Y29,[1]ChoboTable!$C:$D,2,FALSE)</f>
        <v>수호환</v>
      </c>
      <c r="AA29" s="4">
        <v>310</v>
      </c>
      <c r="AB29">
        <v>46</v>
      </c>
      <c r="AC29" t="str">
        <f>VLOOKUP(AB29,[1]ChoboTable!$C:$D,2,FALSE)</f>
        <v>검조각</v>
      </c>
      <c r="AD29" s="4">
        <v>11000</v>
      </c>
      <c r="AE29">
        <v>9010</v>
      </c>
      <c r="AF29" t="str">
        <f>VLOOKUP(AE29,[1]ChoboTable!$C:$D,2,FALSE)</f>
        <v>영혼석</v>
      </c>
      <c r="AG29" s="4">
        <v>61000</v>
      </c>
      <c r="AH29">
        <v>9026</v>
      </c>
      <c r="AI29" t="str">
        <f>VLOOKUP(AH29,[1]ChoboTable!$C:$D,2,FALSE)</f>
        <v>여우불씨</v>
      </c>
      <c r="AJ29" s="4">
        <v>2600</v>
      </c>
      <c r="AK29">
        <v>9028</v>
      </c>
      <c r="AL29" t="str">
        <f>VLOOKUP(AK29,[1]ChoboTable!$C:$D,2,FALSE)</f>
        <v>요도 해방서</v>
      </c>
      <c r="AM29">
        <v>1</v>
      </c>
      <c r="AN29">
        <v>9032</v>
      </c>
      <c r="AO29" t="str">
        <f>VLOOKUP(AN29,[1]ChoboTable!$C:$D,2,FALSE)</f>
        <v>도술꽃</v>
      </c>
      <c r="AP29" s="4">
        <v>250000</v>
      </c>
      <c r="AQ29">
        <v>9043</v>
      </c>
      <c r="AR29" t="str">
        <f>VLOOKUP(AQ29,[1]ChoboTable!$C:$D,2,FALSE)</f>
        <v>심득 조각</v>
      </c>
      <c r="AS29" s="4">
        <v>31000</v>
      </c>
      <c r="AT29">
        <v>-1</v>
      </c>
      <c r="AU29">
        <v>-1</v>
      </c>
      <c r="AV29" s="4">
        <v>0</v>
      </c>
      <c r="AW29">
        <v>-1</v>
      </c>
      <c r="AX29">
        <v>-1</v>
      </c>
      <c r="AY29" s="4">
        <v>0</v>
      </c>
      <c r="AZ29">
        <v>-1</v>
      </c>
      <c r="BA29">
        <v>-1</v>
      </c>
      <c r="BB29" s="4">
        <v>0</v>
      </c>
      <c r="BC29">
        <v>-1</v>
      </c>
      <c r="BD29">
        <v>-1</v>
      </c>
      <c r="BE29" s="4">
        <v>0</v>
      </c>
      <c r="BF29">
        <v>-1</v>
      </c>
      <c r="BG29">
        <v>-1</v>
      </c>
      <c r="BH29" s="4">
        <v>0</v>
      </c>
    </row>
    <row r="30" spans="1:60" x14ac:dyDescent="0.3">
      <c r="A30">
        <v>28</v>
      </c>
      <c r="B30" t="s">
        <v>63</v>
      </c>
      <c r="C30" s="1" t="s">
        <v>64</v>
      </c>
      <c r="D30">
        <v>7</v>
      </c>
      <c r="E30">
        <f>SUM($D$2:D30)</f>
        <v>105</v>
      </c>
      <c r="G30">
        <v>28</v>
      </c>
      <c r="H30">
        <f t="shared" si="2"/>
        <v>281</v>
      </c>
      <c r="I30">
        <f t="shared" si="3"/>
        <v>290</v>
      </c>
      <c r="J30" t="str">
        <f t="shared" si="0"/>
        <v>1,2,5,20,9016,46,9010,9026,9028,9032,9043,9023,-1,-1,-1,-1</v>
      </c>
      <c r="K30" t="str">
        <f t="shared" si="1"/>
        <v>290000000,15000000000,660000000,5100000,320,11500,63000,2700,2,270000,34000,1,0,0,0,0</v>
      </c>
      <c r="L30" s="5" t="s">
        <v>173</v>
      </c>
      <c r="M30">
        <v>1</v>
      </c>
      <c r="N30" t="str">
        <f>VLOOKUP(M30,[1]ChoboTable!$C:$D,2,FALSE)</f>
        <v>옥</v>
      </c>
      <c r="O30" s="4">
        <v>290000000</v>
      </c>
      <c r="P30">
        <v>2</v>
      </c>
      <c r="Q30" t="str">
        <f>VLOOKUP(P30,[1]ChoboTable!$C:$D,2,FALSE)</f>
        <v>수련의돌</v>
      </c>
      <c r="R30" s="4">
        <v>15000000000</v>
      </c>
      <c r="S30">
        <v>5</v>
      </c>
      <c r="T30" t="str">
        <f>VLOOKUP(S30,[1]ChoboTable!$C:$D,2,FALSE)</f>
        <v>여우구슬</v>
      </c>
      <c r="U30" s="4">
        <v>660000000</v>
      </c>
      <c r="V30">
        <v>20</v>
      </c>
      <c r="W30" t="str">
        <f>VLOOKUP(V30,[1]ChoboTable!$C:$D,2,FALSE)</f>
        <v>복숭아</v>
      </c>
      <c r="X30" s="4">
        <v>5100000</v>
      </c>
      <c r="Y30">
        <v>9016</v>
      </c>
      <c r="Z30" t="str">
        <f>VLOOKUP(Y30,[1]ChoboTable!$C:$D,2,FALSE)</f>
        <v>수호환</v>
      </c>
      <c r="AA30" s="4">
        <v>320</v>
      </c>
      <c r="AB30">
        <v>46</v>
      </c>
      <c r="AC30" t="str">
        <f>VLOOKUP(AB30,[1]ChoboTable!$C:$D,2,FALSE)</f>
        <v>검조각</v>
      </c>
      <c r="AD30" s="4">
        <v>11500</v>
      </c>
      <c r="AE30">
        <v>9010</v>
      </c>
      <c r="AF30" t="str">
        <f>VLOOKUP(AE30,[1]ChoboTable!$C:$D,2,FALSE)</f>
        <v>영혼석</v>
      </c>
      <c r="AG30" s="4">
        <v>63000</v>
      </c>
      <c r="AH30">
        <v>9026</v>
      </c>
      <c r="AI30" t="str">
        <f>VLOOKUP(AH30,[1]ChoboTable!$C:$D,2,FALSE)</f>
        <v>여우불씨</v>
      </c>
      <c r="AJ30" s="4">
        <v>2700</v>
      </c>
      <c r="AK30">
        <v>9028</v>
      </c>
      <c r="AL30" t="str">
        <f>VLOOKUP(AK30,[1]ChoboTable!$C:$D,2,FALSE)</f>
        <v>요도 해방서</v>
      </c>
      <c r="AM30">
        <f>AM16+1</f>
        <v>2</v>
      </c>
      <c r="AN30">
        <v>9032</v>
      </c>
      <c r="AO30" t="str">
        <f>VLOOKUP(AN30,[1]ChoboTable!$C:$D,2,FALSE)</f>
        <v>도술꽃</v>
      </c>
      <c r="AP30" s="4">
        <v>270000</v>
      </c>
      <c r="AQ30">
        <v>9043</v>
      </c>
      <c r="AR30" t="str">
        <f>VLOOKUP(AQ30,[1]ChoboTable!$C:$D,2,FALSE)</f>
        <v>심득 조각</v>
      </c>
      <c r="AS30" s="4">
        <v>34000</v>
      </c>
      <c r="AT30">
        <v>9023</v>
      </c>
      <c r="AU30" t="str">
        <f>VLOOKUP(AT30,[1]ChoboTable!$C:$D,2,FALSE)</f>
        <v>영혼석 소탕권</v>
      </c>
      <c r="AV30">
        <v>1</v>
      </c>
      <c r="AW30">
        <v>-1</v>
      </c>
      <c r="AX30">
        <v>-1</v>
      </c>
      <c r="AY30" s="4">
        <v>0</v>
      </c>
      <c r="AZ30">
        <v>-1</v>
      </c>
      <c r="BA30">
        <v>-1</v>
      </c>
      <c r="BB30" s="4">
        <v>0</v>
      </c>
      <c r="BC30">
        <v>-1</v>
      </c>
      <c r="BD30">
        <v>-1</v>
      </c>
      <c r="BE30" s="4">
        <v>0</v>
      </c>
      <c r="BF30">
        <v>-1</v>
      </c>
      <c r="BG30">
        <v>-1</v>
      </c>
      <c r="BH30" s="4">
        <v>0</v>
      </c>
    </row>
    <row r="31" spans="1:60" x14ac:dyDescent="0.3">
      <c r="A31">
        <v>29</v>
      </c>
      <c r="B31" t="s">
        <v>65</v>
      </c>
      <c r="C31" s="1" t="s">
        <v>66</v>
      </c>
      <c r="D31">
        <v>7</v>
      </c>
      <c r="E31">
        <f>SUM($D$2:D31)</f>
        <v>112</v>
      </c>
      <c r="G31">
        <v>29</v>
      </c>
      <c r="H31">
        <f t="shared" si="2"/>
        <v>291</v>
      </c>
      <c r="I31">
        <f t="shared" si="3"/>
        <v>300</v>
      </c>
      <c r="J31" t="str">
        <f t="shared" si="0"/>
        <v>1,2,5,20,9016,46,9010,9026,9028,9032,9043,9023,-1,-1,-1,-1</v>
      </c>
      <c r="K31" t="str">
        <f t="shared" si="1"/>
        <v>300000000,15500000000,680000000,5300000,330,12000,65000,2800,2,290000,37000,1,0,0,0,0</v>
      </c>
      <c r="L31" s="5" t="s">
        <v>173</v>
      </c>
      <c r="M31">
        <v>1</v>
      </c>
      <c r="N31" t="str">
        <f>VLOOKUP(M31,[1]ChoboTable!$C:$D,2,FALSE)</f>
        <v>옥</v>
      </c>
      <c r="O31" s="4">
        <v>300000000</v>
      </c>
      <c r="P31">
        <v>2</v>
      </c>
      <c r="Q31" t="str">
        <f>VLOOKUP(P31,[1]ChoboTable!$C:$D,2,FALSE)</f>
        <v>수련의돌</v>
      </c>
      <c r="R31" s="4">
        <v>15500000000</v>
      </c>
      <c r="S31">
        <v>5</v>
      </c>
      <c r="T31" t="str">
        <f>VLOOKUP(S31,[1]ChoboTable!$C:$D,2,FALSE)</f>
        <v>여우구슬</v>
      </c>
      <c r="U31" s="4">
        <v>680000000</v>
      </c>
      <c r="V31">
        <v>20</v>
      </c>
      <c r="W31" t="str">
        <f>VLOOKUP(V31,[1]ChoboTable!$C:$D,2,FALSE)</f>
        <v>복숭아</v>
      </c>
      <c r="X31" s="4">
        <v>5300000</v>
      </c>
      <c r="Y31">
        <v>9016</v>
      </c>
      <c r="Z31" t="str">
        <f>VLOOKUP(Y31,[1]ChoboTable!$C:$D,2,FALSE)</f>
        <v>수호환</v>
      </c>
      <c r="AA31" s="4">
        <v>330</v>
      </c>
      <c r="AB31">
        <v>46</v>
      </c>
      <c r="AC31" t="str">
        <f>VLOOKUP(AB31,[1]ChoboTable!$C:$D,2,FALSE)</f>
        <v>검조각</v>
      </c>
      <c r="AD31" s="4">
        <v>12000</v>
      </c>
      <c r="AE31">
        <v>9010</v>
      </c>
      <c r="AF31" t="str">
        <f>VLOOKUP(AE31,[1]ChoboTable!$C:$D,2,FALSE)</f>
        <v>영혼석</v>
      </c>
      <c r="AG31" s="4">
        <v>65000</v>
      </c>
      <c r="AH31">
        <v>9026</v>
      </c>
      <c r="AI31" t="str">
        <f>VLOOKUP(AH31,[1]ChoboTable!$C:$D,2,FALSE)</f>
        <v>여우불씨</v>
      </c>
      <c r="AJ31" s="4">
        <v>2800</v>
      </c>
      <c r="AK31">
        <v>9028</v>
      </c>
      <c r="AL31" t="str">
        <f>VLOOKUP(AK31,[1]ChoboTable!$C:$D,2,FALSE)</f>
        <v>요도 해방서</v>
      </c>
      <c r="AM31">
        <f t="shared" ref="AM31:AM47" si="4">AM17+1</f>
        <v>2</v>
      </c>
      <c r="AN31">
        <v>9032</v>
      </c>
      <c r="AO31" t="str">
        <f>VLOOKUP(AN31,[1]ChoboTable!$C:$D,2,FALSE)</f>
        <v>도술꽃</v>
      </c>
      <c r="AP31" s="4">
        <v>290000</v>
      </c>
      <c r="AQ31">
        <v>9043</v>
      </c>
      <c r="AR31" t="str">
        <f>VLOOKUP(AQ31,[1]ChoboTable!$C:$D,2,FALSE)</f>
        <v>심득 조각</v>
      </c>
      <c r="AS31" s="4">
        <v>37000</v>
      </c>
      <c r="AT31">
        <v>9023</v>
      </c>
      <c r="AU31" t="str">
        <f>VLOOKUP(AT31,[1]ChoboTable!$C:$D,2,FALSE)</f>
        <v>영혼석 소탕권</v>
      </c>
      <c r="AV31">
        <v>1</v>
      </c>
      <c r="AW31">
        <v>-1</v>
      </c>
      <c r="AX31">
        <v>-1</v>
      </c>
      <c r="AY31" s="4">
        <v>0</v>
      </c>
      <c r="AZ31">
        <v>-1</v>
      </c>
      <c r="BA31">
        <v>-1</v>
      </c>
      <c r="BB31" s="4">
        <v>0</v>
      </c>
      <c r="BC31">
        <v>-1</v>
      </c>
      <c r="BD31">
        <v>-1</v>
      </c>
      <c r="BE31" s="4">
        <v>0</v>
      </c>
      <c r="BF31">
        <v>-1</v>
      </c>
      <c r="BG31">
        <v>-1</v>
      </c>
      <c r="BH31" s="4">
        <v>0</v>
      </c>
    </row>
    <row r="32" spans="1:60" x14ac:dyDescent="0.3">
      <c r="A32">
        <v>30</v>
      </c>
      <c r="B32" t="s">
        <v>67</v>
      </c>
      <c r="C32" s="1" t="s">
        <v>68</v>
      </c>
      <c r="D32">
        <v>7</v>
      </c>
      <c r="E32">
        <f>SUM($D$2:D32)</f>
        <v>119</v>
      </c>
      <c r="G32">
        <v>30</v>
      </c>
      <c r="H32">
        <f t="shared" si="2"/>
        <v>301</v>
      </c>
      <c r="I32">
        <f t="shared" si="3"/>
        <v>310</v>
      </c>
      <c r="J32" t="str">
        <f t="shared" si="0"/>
        <v>1,2,5,20,9016,46,9010,9026,9028,9032,9043,9023,9017,-1,-1,-1</v>
      </c>
      <c r="K32" t="str">
        <f t="shared" si="1"/>
        <v>310000000,16000000000,700000000,5500000,340,12500,67000,2900,2,310000,40000,1,1,0,0,0</v>
      </c>
      <c r="L32" s="5" t="s">
        <v>173</v>
      </c>
      <c r="M32">
        <v>1</v>
      </c>
      <c r="N32" t="str">
        <f>VLOOKUP(M32,[1]ChoboTable!$C:$D,2,FALSE)</f>
        <v>옥</v>
      </c>
      <c r="O32" s="4">
        <v>310000000</v>
      </c>
      <c r="P32">
        <v>2</v>
      </c>
      <c r="Q32" t="str">
        <f>VLOOKUP(P32,[1]ChoboTable!$C:$D,2,FALSE)</f>
        <v>수련의돌</v>
      </c>
      <c r="R32" s="4">
        <v>16000000000</v>
      </c>
      <c r="S32">
        <v>5</v>
      </c>
      <c r="T32" t="str">
        <f>VLOOKUP(S32,[1]ChoboTable!$C:$D,2,FALSE)</f>
        <v>여우구슬</v>
      </c>
      <c r="U32" s="4">
        <v>700000000</v>
      </c>
      <c r="V32">
        <v>20</v>
      </c>
      <c r="W32" t="str">
        <f>VLOOKUP(V32,[1]ChoboTable!$C:$D,2,FALSE)</f>
        <v>복숭아</v>
      </c>
      <c r="X32" s="4">
        <v>5500000</v>
      </c>
      <c r="Y32">
        <v>9016</v>
      </c>
      <c r="Z32" t="str">
        <f>VLOOKUP(Y32,[1]ChoboTable!$C:$D,2,FALSE)</f>
        <v>수호환</v>
      </c>
      <c r="AA32" s="4">
        <v>340</v>
      </c>
      <c r="AB32">
        <v>46</v>
      </c>
      <c r="AC32" t="str">
        <f>VLOOKUP(AB32,[1]ChoboTable!$C:$D,2,FALSE)</f>
        <v>검조각</v>
      </c>
      <c r="AD32" s="4">
        <v>12500</v>
      </c>
      <c r="AE32">
        <v>9010</v>
      </c>
      <c r="AF32" t="str">
        <f>VLOOKUP(AE32,[1]ChoboTable!$C:$D,2,FALSE)</f>
        <v>영혼석</v>
      </c>
      <c r="AG32" s="4">
        <v>67000</v>
      </c>
      <c r="AH32">
        <v>9026</v>
      </c>
      <c r="AI32" t="str">
        <f>VLOOKUP(AH32,[1]ChoboTable!$C:$D,2,FALSE)</f>
        <v>여우불씨</v>
      </c>
      <c r="AJ32" s="4">
        <v>2900</v>
      </c>
      <c r="AK32">
        <v>9028</v>
      </c>
      <c r="AL32" t="str">
        <f>VLOOKUP(AK32,[1]ChoboTable!$C:$D,2,FALSE)</f>
        <v>요도 해방서</v>
      </c>
      <c r="AM32">
        <f t="shared" si="4"/>
        <v>2</v>
      </c>
      <c r="AN32">
        <v>9032</v>
      </c>
      <c r="AO32" t="str">
        <f>VLOOKUP(AN32,[1]ChoboTable!$C:$D,2,FALSE)</f>
        <v>도술꽃</v>
      </c>
      <c r="AP32" s="4">
        <v>310000</v>
      </c>
      <c r="AQ32">
        <v>9043</v>
      </c>
      <c r="AR32" t="str">
        <f>VLOOKUP(AQ32,[1]ChoboTable!$C:$D,2,FALSE)</f>
        <v>심득 조각</v>
      </c>
      <c r="AS32" s="4">
        <v>40000</v>
      </c>
      <c r="AT32">
        <v>9023</v>
      </c>
      <c r="AU32" t="str">
        <f>VLOOKUP(AT32,[1]ChoboTable!$C:$D,2,FALSE)</f>
        <v>영혼석 소탕권</v>
      </c>
      <c r="AV32">
        <v>1</v>
      </c>
      <c r="AW32">
        <v>9017</v>
      </c>
      <c r="AX32" t="str">
        <f>VLOOKUP(AW32,[1]ChoboTable!$C:$D,2,FALSE)</f>
        <v>수호환 소탕권</v>
      </c>
      <c r="AY32">
        <v>1</v>
      </c>
      <c r="AZ32">
        <v>-1</v>
      </c>
      <c r="BA32">
        <v>-1</v>
      </c>
      <c r="BB32" s="4">
        <v>0</v>
      </c>
      <c r="BC32">
        <v>-1</v>
      </c>
      <c r="BD32">
        <v>-1</v>
      </c>
      <c r="BE32" s="4">
        <v>0</v>
      </c>
      <c r="BF32">
        <v>-1</v>
      </c>
      <c r="BG32">
        <v>-1</v>
      </c>
      <c r="BH32" s="4">
        <v>0</v>
      </c>
    </row>
    <row r="33" spans="1:60" x14ac:dyDescent="0.3">
      <c r="A33">
        <v>31</v>
      </c>
      <c r="B33" t="s">
        <v>69</v>
      </c>
      <c r="C33" s="1" t="s">
        <v>70</v>
      </c>
      <c r="D33">
        <v>7</v>
      </c>
      <c r="E33">
        <f>SUM($D$2:D33)</f>
        <v>126</v>
      </c>
      <c r="G33">
        <v>31</v>
      </c>
      <c r="H33">
        <f t="shared" si="2"/>
        <v>311</v>
      </c>
      <c r="I33">
        <f t="shared" si="3"/>
        <v>320</v>
      </c>
      <c r="J33" t="str">
        <f t="shared" si="0"/>
        <v>1,2,5,20,9016,46,9010,9026,9028,9032,9043,9023,9017,-1,-1,-1</v>
      </c>
      <c r="K33" t="str">
        <f t="shared" si="1"/>
        <v>320000000,16500000000,720000000,5700000,350,13000,69000,3000,2,330000,43000,1,1,0,0,0</v>
      </c>
      <c r="L33" s="5" t="s">
        <v>173</v>
      </c>
      <c r="M33">
        <v>1</v>
      </c>
      <c r="N33" t="str">
        <f>VLOOKUP(M33,[1]ChoboTable!$C:$D,2,FALSE)</f>
        <v>옥</v>
      </c>
      <c r="O33" s="4">
        <v>320000000</v>
      </c>
      <c r="P33">
        <v>2</v>
      </c>
      <c r="Q33" t="str">
        <f>VLOOKUP(P33,[1]ChoboTable!$C:$D,2,FALSE)</f>
        <v>수련의돌</v>
      </c>
      <c r="R33" s="4">
        <v>16500000000</v>
      </c>
      <c r="S33">
        <v>5</v>
      </c>
      <c r="T33" t="str">
        <f>VLOOKUP(S33,[1]ChoboTable!$C:$D,2,FALSE)</f>
        <v>여우구슬</v>
      </c>
      <c r="U33" s="4">
        <v>720000000</v>
      </c>
      <c r="V33">
        <v>20</v>
      </c>
      <c r="W33" t="str">
        <f>VLOOKUP(V33,[1]ChoboTable!$C:$D,2,FALSE)</f>
        <v>복숭아</v>
      </c>
      <c r="X33" s="4">
        <v>5700000</v>
      </c>
      <c r="Y33">
        <v>9016</v>
      </c>
      <c r="Z33" t="str">
        <f>VLOOKUP(Y33,[1]ChoboTable!$C:$D,2,FALSE)</f>
        <v>수호환</v>
      </c>
      <c r="AA33" s="4">
        <v>350</v>
      </c>
      <c r="AB33">
        <v>46</v>
      </c>
      <c r="AC33" t="str">
        <f>VLOOKUP(AB33,[1]ChoboTable!$C:$D,2,FALSE)</f>
        <v>검조각</v>
      </c>
      <c r="AD33" s="4">
        <v>13000</v>
      </c>
      <c r="AE33">
        <v>9010</v>
      </c>
      <c r="AF33" t="str">
        <f>VLOOKUP(AE33,[1]ChoboTable!$C:$D,2,FALSE)</f>
        <v>영혼석</v>
      </c>
      <c r="AG33" s="4">
        <v>69000</v>
      </c>
      <c r="AH33">
        <v>9026</v>
      </c>
      <c r="AI33" t="str">
        <f>VLOOKUP(AH33,[1]ChoboTable!$C:$D,2,FALSE)</f>
        <v>여우불씨</v>
      </c>
      <c r="AJ33" s="4">
        <v>3000</v>
      </c>
      <c r="AK33">
        <v>9028</v>
      </c>
      <c r="AL33" t="str">
        <f>VLOOKUP(AK33,[1]ChoboTable!$C:$D,2,FALSE)</f>
        <v>요도 해방서</v>
      </c>
      <c r="AM33">
        <f t="shared" si="4"/>
        <v>2</v>
      </c>
      <c r="AN33">
        <v>9032</v>
      </c>
      <c r="AO33" t="str">
        <f>VLOOKUP(AN33,[1]ChoboTable!$C:$D,2,FALSE)</f>
        <v>도술꽃</v>
      </c>
      <c r="AP33" s="4">
        <v>330000</v>
      </c>
      <c r="AQ33">
        <v>9043</v>
      </c>
      <c r="AR33" t="str">
        <f>VLOOKUP(AQ33,[1]ChoboTable!$C:$D,2,FALSE)</f>
        <v>심득 조각</v>
      </c>
      <c r="AS33" s="4">
        <v>43000</v>
      </c>
      <c r="AT33">
        <v>9023</v>
      </c>
      <c r="AU33" t="str">
        <f>VLOOKUP(AT33,[1]ChoboTable!$C:$D,2,FALSE)</f>
        <v>영혼석 소탕권</v>
      </c>
      <c r="AV33">
        <v>1</v>
      </c>
      <c r="AW33">
        <v>9017</v>
      </c>
      <c r="AX33" t="str">
        <f>VLOOKUP(AW33,[1]ChoboTable!$C:$D,2,FALSE)</f>
        <v>수호환 소탕권</v>
      </c>
      <c r="AY33">
        <v>1</v>
      </c>
      <c r="AZ33">
        <v>-1</v>
      </c>
      <c r="BA33">
        <v>-1</v>
      </c>
      <c r="BB33" s="4">
        <v>0</v>
      </c>
      <c r="BC33">
        <v>-1</v>
      </c>
      <c r="BD33">
        <v>-1</v>
      </c>
      <c r="BE33" s="4">
        <v>0</v>
      </c>
      <c r="BF33">
        <v>-1</v>
      </c>
      <c r="BG33">
        <v>-1</v>
      </c>
      <c r="BH33" s="4">
        <v>0</v>
      </c>
    </row>
    <row r="34" spans="1:60" x14ac:dyDescent="0.3">
      <c r="A34">
        <v>32</v>
      </c>
      <c r="B34" t="s">
        <v>71</v>
      </c>
      <c r="C34" s="1" t="s">
        <v>72</v>
      </c>
      <c r="D34">
        <v>8</v>
      </c>
      <c r="E34">
        <f>SUM($D$2:D34)</f>
        <v>134</v>
      </c>
      <c r="G34">
        <v>32</v>
      </c>
      <c r="H34">
        <f>H33+10</f>
        <v>321</v>
      </c>
      <c r="I34">
        <f>I33+10</f>
        <v>330</v>
      </c>
      <c r="J34" t="str">
        <f t="shared" si="0"/>
        <v>1,2,5,20,9016,46,9010,9026,9028,9032,9043,9023,9017,9027,-1,-1</v>
      </c>
      <c r="K34" t="str">
        <f t="shared" si="1"/>
        <v>330000000,17000000000,740000000,5900000,360,13500,71000,3100,2,350000,46000,1,1,1,0,0</v>
      </c>
      <c r="L34" s="5" t="s">
        <v>173</v>
      </c>
      <c r="M34">
        <v>1</v>
      </c>
      <c r="N34" t="str">
        <f>VLOOKUP(M34,[1]ChoboTable!$C:$D,2,FALSE)</f>
        <v>옥</v>
      </c>
      <c r="O34" s="4">
        <v>330000000</v>
      </c>
      <c r="P34">
        <v>2</v>
      </c>
      <c r="Q34" t="str">
        <f>VLOOKUP(P34,[1]ChoboTable!$C:$D,2,FALSE)</f>
        <v>수련의돌</v>
      </c>
      <c r="R34" s="4">
        <v>17000000000</v>
      </c>
      <c r="S34">
        <v>5</v>
      </c>
      <c r="T34" t="str">
        <f>VLOOKUP(S34,[1]ChoboTable!$C:$D,2,FALSE)</f>
        <v>여우구슬</v>
      </c>
      <c r="U34" s="4">
        <v>740000000</v>
      </c>
      <c r="V34">
        <v>20</v>
      </c>
      <c r="W34" t="str">
        <f>VLOOKUP(V34,[1]ChoboTable!$C:$D,2,FALSE)</f>
        <v>복숭아</v>
      </c>
      <c r="X34" s="4">
        <v>5900000</v>
      </c>
      <c r="Y34">
        <v>9016</v>
      </c>
      <c r="Z34" t="str">
        <f>VLOOKUP(Y34,[1]ChoboTable!$C:$D,2,FALSE)</f>
        <v>수호환</v>
      </c>
      <c r="AA34" s="4">
        <v>360</v>
      </c>
      <c r="AB34">
        <v>46</v>
      </c>
      <c r="AC34" t="str">
        <f>VLOOKUP(AB34,[1]ChoboTable!$C:$D,2,FALSE)</f>
        <v>검조각</v>
      </c>
      <c r="AD34" s="4">
        <v>13500</v>
      </c>
      <c r="AE34">
        <v>9010</v>
      </c>
      <c r="AF34" t="str">
        <f>VLOOKUP(AE34,[1]ChoboTable!$C:$D,2,FALSE)</f>
        <v>영혼석</v>
      </c>
      <c r="AG34" s="4">
        <v>71000</v>
      </c>
      <c r="AH34">
        <v>9026</v>
      </c>
      <c r="AI34" t="str">
        <f>VLOOKUP(AH34,[1]ChoboTable!$C:$D,2,FALSE)</f>
        <v>여우불씨</v>
      </c>
      <c r="AJ34" s="4">
        <v>3100</v>
      </c>
      <c r="AK34">
        <v>9028</v>
      </c>
      <c r="AL34" t="str">
        <f>VLOOKUP(AK34,[1]ChoboTable!$C:$D,2,FALSE)</f>
        <v>요도 해방서</v>
      </c>
      <c r="AM34">
        <f t="shared" si="4"/>
        <v>2</v>
      </c>
      <c r="AN34">
        <v>9032</v>
      </c>
      <c r="AO34" t="str">
        <f>VLOOKUP(AN34,[1]ChoboTable!$C:$D,2,FALSE)</f>
        <v>도술꽃</v>
      </c>
      <c r="AP34" s="4">
        <v>350000</v>
      </c>
      <c r="AQ34">
        <v>9043</v>
      </c>
      <c r="AR34" t="str">
        <f>VLOOKUP(AQ34,[1]ChoboTable!$C:$D,2,FALSE)</f>
        <v>심득 조각</v>
      </c>
      <c r="AS34" s="4">
        <v>46000</v>
      </c>
      <c r="AT34">
        <v>9023</v>
      </c>
      <c r="AU34" t="str">
        <f>VLOOKUP(AT34,[1]ChoboTable!$C:$D,2,FALSE)</f>
        <v>영혼석 소탕권</v>
      </c>
      <c r="AV34">
        <v>1</v>
      </c>
      <c r="AW34">
        <v>9017</v>
      </c>
      <c r="AX34" t="str">
        <f>VLOOKUP(AW34,[1]ChoboTable!$C:$D,2,FALSE)</f>
        <v>수호환 소탕권</v>
      </c>
      <c r="AY34">
        <v>1</v>
      </c>
      <c r="AZ34">
        <v>9027</v>
      </c>
      <c r="BA34" t="str">
        <f>VLOOKUP(AZ34,[1]ChoboTable!$C:$D,2,FALSE)</f>
        <v>여우불씨 소탕권</v>
      </c>
      <c r="BB34">
        <v>1</v>
      </c>
      <c r="BC34">
        <v>-1</v>
      </c>
      <c r="BD34">
        <v>-1</v>
      </c>
      <c r="BE34" s="4">
        <v>0</v>
      </c>
      <c r="BF34">
        <v>-1</v>
      </c>
      <c r="BG34">
        <v>-1</v>
      </c>
      <c r="BH34" s="4">
        <v>0</v>
      </c>
    </row>
    <row r="35" spans="1:60" x14ac:dyDescent="0.3">
      <c r="A35">
        <v>33</v>
      </c>
      <c r="B35" t="s">
        <v>73</v>
      </c>
      <c r="C35" s="1" t="s">
        <v>74</v>
      </c>
      <c r="D35">
        <v>8</v>
      </c>
      <c r="E35">
        <f>SUM($D$2:D35)</f>
        <v>142</v>
      </c>
      <c r="G35">
        <v>33</v>
      </c>
      <c r="H35">
        <f t="shared" ref="H35:H42" si="5">H34+10</f>
        <v>331</v>
      </c>
      <c r="I35">
        <f t="shared" ref="I35:I42" si="6">I34+10</f>
        <v>340</v>
      </c>
      <c r="J35" t="str">
        <f t="shared" si="0"/>
        <v>1,2,5,20,9016,46,9010,9026,9028,9032,9043,9023,9017,9027,9033,-1</v>
      </c>
      <c r="K35" t="str">
        <f t="shared" si="1"/>
        <v>340000000,17500000000,760000000,6100000,370,14000,73000,3200,2,370000,49000,1,1,1,1,0</v>
      </c>
      <c r="L35" s="5" t="s">
        <v>173</v>
      </c>
      <c r="M35">
        <v>1</v>
      </c>
      <c r="N35" t="str">
        <f>VLOOKUP(M35,[1]ChoboTable!$C:$D,2,FALSE)</f>
        <v>옥</v>
      </c>
      <c r="O35" s="4">
        <v>340000000</v>
      </c>
      <c r="P35">
        <v>2</v>
      </c>
      <c r="Q35" t="str">
        <f>VLOOKUP(P35,[1]ChoboTable!$C:$D,2,FALSE)</f>
        <v>수련의돌</v>
      </c>
      <c r="R35" s="4">
        <v>17500000000</v>
      </c>
      <c r="S35">
        <v>5</v>
      </c>
      <c r="T35" t="str">
        <f>VLOOKUP(S35,[1]ChoboTable!$C:$D,2,FALSE)</f>
        <v>여우구슬</v>
      </c>
      <c r="U35" s="4">
        <v>760000000</v>
      </c>
      <c r="V35">
        <v>20</v>
      </c>
      <c r="W35" t="str">
        <f>VLOOKUP(V35,[1]ChoboTable!$C:$D,2,FALSE)</f>
        <v>복숭아</v>
      </c>
      <c r="X35" s="4">
        <v>6100000</v>
      </c>
      <c r="Y35">
        <v>9016</v>
      </c>
      <c r="Z35" t="str">
        <f>VLOOKUP(Y35,[1]ChoboTable!$C:$D,2,FALSE)</f>
        <v>수호환</v>
      </c>
      <c r="AA35" s="4">
        <v>370</v>
      </c>
      <c r="AB35">
        <v>46</v>
      </c>
      <c r="AC35" t="str">
        <f>VLOOKUP(AB35,[1]ChoboTable!$C:$D,2,FALSE)</f>
        <v>검조각</v>
      </c>
      <c r="AD35" s="4">
        <v>14000</v>
      </c>
      <c r="AE35">
        <v>9010</v>
      </c>
      <c r="AF35" t="str">
        <f>VLOOKUP(AE35,[1]ChoboTable!$C:$D,2,FALSE)</f>
        <v>영혼석</v>
      </c>
      <c r="AG35" s="4">
        <v>73000</v>
      </c>
      <c r="AH35">
        <v>9026</v>
      </c>
      <c r="AI35" t="str">
        <f>VLOOKUP(AH35,[1]ChoboTable!$C:$D,2,FALSE)</f>
        <v>여우불씨</v>
      </c>
      <c r="AJ35" s="4">
        <v>3200</v>
      </c>
      <c r="AK35">
        <v>9028</v>
      </c>
      <c r="AL35" t="str">
        <f>VLOOKUP(AK35,[1]ChoboTable!$C:$D,2,FALSE)</f>
        <v>요도 해방서</v>
      </c>
      <c r="AM35">
        <f t="shared" si="4"/>
        <v>2</v>
      </c>
      <c r="AN35">
        <v>9032</v>
      </c>
      <c r="AO35" t="str">
        <f>VLOOKUP(AN35,[1]ChoboTable!$C:$D,2,FALSE)</f>
        <v>도술꽃</v>
      </c>
      <c r="AP35" s="4">
        <v>370000</v>
      </c>
      <c r="AQ35">
        <v>9043</v>
      </c>
      <c r="AR35" t="str">
        <f>VLOOKUP(AQ35,[1]ChoboTable!$C:$D,2,FALSE)</f>
        <v>심득 조각</v>
      </c>
      <c r="AS35" s="4">
        <v>49000</v>
      </c>
      <c r="AT35">
        <v>9023</v>
      </c>
      <c r="AU35" t="str">
        <f>VLOOKUP(AT35,[1]ChoboTable!$C:$D,2,FALSE)</f>
        <v>영혼석 소탕권</v>
      </c>
      <c r="AV35">
        <v>1</v>
      </c>
      <c r="AW35">
        <v>9017</v>
      </c>
      <c r="AX35" t="str">
        <f>VLOOKUP(AW35,[1]ChoboTable!$C:$D,2,FALSE)</f>
        <v>수호환 소탕권</v>
      </c>
      <c r="AY35">
        <v>1</v>
      </c>
      <c r="AZ35">
        <v>9027</v>
      </c>
      <c r="BA35" t="str">
        <f>VLOOKUP(AZ35,[1]ChoboTable!$C:$D,2,FALSE)</f>
        <v>여우불씨 소탕권</v>
      </c>
      <c r="BB35">
        <v>1</v>
      </c>
      <c r="BC35">
        <v>9033</v>
      </c>
      <c r="BD35" t="str">
        <f>VLOOKUP(BC35,[1]ChoboTable!$C:$D,2,FALSE)</f>
        <v>도술꽃 소탕권</v>
      </c>
      <c r="BE35">
        <v>1</v>
      </c>
      <c r="BF35">
        <v>-1</v>
      </c>
      <c r="BG35">
        <v>-1</v>
      </c>
      <c r="BH35" s="4">
        <v>0</v>
      </c>
    </row>
    <row r="36" spans="1:60" x14ac:dyDescent="0.3">
      <c r="A36">
        <v>34</v>
      </c>
      <c r="B36" t="s">
        <v>75</v>
      </c>
      <c r="C36" s="1" t="s">
        <v>76</v>
      </c>
      <c r="D36">
        <v>8</v>
      </c>
      <c r="E36">
        <f>SUM($D$2:D36)</f>
        <v>150</v>
      </c>
      <c r="G36">
        <v>34</v>
      </c>
      <c r="H36">
        <f t="shared" si="5"/>
        <v>341</v>
      </c>
      <c r="I36">
        <f t="shared" si="6"/>
        <v>350</v>
      </c>
      <c r="J36" t="str">
        <f t="shared" si="0"/>
        <v>1,2,5,20,9016,46,9010,9026,9028,9032,9043,9023,9017,9027,9033,-1</v>
      </c>
      <c r="K36" t="str">
        <f t="shared" si="1"/>
        <v>350000000,18000000000,780000000,6300000,380,14500,75000,3300,2,390000,52000,1,1,1,1,0</v>
      </c>
      <c r="L36" s="5" t="s">
        <v>173</v>
      </c>
      <c r="M36">
        <v>1</v>
      </c>
      <c r="N36" t="str">
        <f>VLOOKUP(M36,[1]ChoboTable!$C:$D,2,FALSE)</f>
        <v>옥</v>
      </c>
      <c r="O36" s="4">
        <v>350000000</v>
      </c>
      <c r="P36">
        <v>2</v>
      </c>
      <c r="Q36" t="str">
        <f>VLOOKUP(P36,[1]ChoboTable!$C:$D,2,FALSE)</f>
        <v>수련의돌</v>
      </c>
      <c r="R36" s="4">
        <v>18000000000</v>
      </c>
      <c r="S36">
        <v>5</v>
      </c>
      <c r="T36" t="str">
        <f>VLOOKUP(S36,[1]ChoboTable!$C:$D,2,FALSE)</f>
        <v>여우구슬</v>
      </c>
      <c r="U36" s="4">
        <v>780000000</v>
      </c>
      <c r="V36">
        <v>20</v>
      </c>
      <c r="W36" t="str">
        <f>VLOOKUP(V36,[1]ChoboTable!$C:$D,2,FALSE)</f>
        <v>복숭아</v>
      </c>
      <c r="X36" s="4">
        <v>6300000</v>
      </c>
      <c r="Y36">
        <v>9016</v>
      </c>
      <c r="Z36" t="str">
        <f>VLOOKUP(Y36,[1]ChoboTable!$C:$D,2,FALSE)</f>
        <v>수호환</v>
      </c>
      <c r="AA36" s="4">
        <v>380</v>
      </c>
      <c r="AB36">
        <v>46</v>
      </c>
      <c r="AC36" t="str">
        <f>VLOOKUP(AB36,[1]ChoboTable!$C:$D,2,FALSE)</f>
        <v>검조각</v>
      </c>
      <c r="AD36" s="4">
        <v>14500</v>
      </c>
      <c r="AE36">
        <v>9010</v>
      </c>
      <c r="AF36" t="str">
        <f>VLOOKUP(AE36,[1]ChoboTable!$C:$D,2,FALSE)</f>
        <v>영혼석</v>
      </c>
      <c r="AG36" s="4">
        <v>75000</v>
      </c>
      <c r="AH36">
        <v>9026</v>
      </c>
      <c r="AI36" t="str">
        <f>VLOOKUP(AH36,[1]ChoboTable!$C:$D,2,FALSE)</f>
        <v>여우불씨</v>
      </c>
      <c r="AJ36" s="4">
        <v>3300</v>
      </c>
      <c r="AK36">
        <v>9028</v>
      </c>
      <c r="AL36" t="str">
        <f>VLOOKUP(AK36,[1]ChoboTable!$C:$D,2,FALSE)</f>
        <v>요도 해방서</v>
      </c>
      <c r="AM36">
        <f t="shared" si="4"/>
        <v>2</v>
      </c>
      <c r="AN36">
        <v>9032</v>
      </c>
      <c r="AO36" t="str">
        <f>VLOOKUP(AN36,[1]ChoboTable!$C:$D,2,FALSE)</f>
        <v>도술꽃</v>
      </c>
      <c r="AP36" s="4">
        <v>390000</v>
      </c>
      <c r="AQ36">
        <v>9043</v>
      </c>
      <c r="AR36" t="str">
        <f>VLOOKUP(AQ36,[1]ChoboTable!$C:$D,2,FALSE)</f>
        <v>심득 조각</v>
      </c>
      <c r="AS36" s="4">
        <v>52000</v>
      </c>
      <c r="AT36">
        <v>9023</v>
      </c>
      <c r="AU36" t="str">
        <f>VLOOKUP(AT36,[1]ChoboTable!$C:$D,2,FALSE)</f>
        <v>영혼석 소탕권</v>
      </c>
      <c r="AV36">
        <v>1</v>
      </c>
      <c r="AW36">
        <v>9017</v>
      </c>
      <c r="AX36" t="str">
        <f>VLOOKUP(AW36,[1]ChoboTable!$C:$D,2,FALSE)</f>
        <v>수호환 소탕권</v>
      </c>
      <c r="AY36">
        <v>1</v>
      </c>
      <c r="AZ36">
        <v>9027</v>
      </c>
      <c r="BA36" t="str">
        <f>VLOOKUP(AZ36,[1]ChoboTable!$C:$D,2,FALSE)</f>
        <v>여우불씨 소탕권</v>
      </c>
      <c r="BB36">
        <v>1</v>
      </c>
      <c r="BC36">
        <v>9033</v>
      </c>
      <c r="BD36" t="str">
        <f>VLOOKUP(BC36,[1]ChoboTable!$C:$D,2,FALSE)</f>
        <v>도술꽃 소탕권</v>
      </c>
      <c r="BE36">
        <v>1</v>
      </c>
      <c r="BF36">
        <v>-1</v>
      </c>
      <c r="BG36">
        <v>-1</v>
      </c>
      <c r="BH36" s="4">
        <v>0</v>
      </c>
    </row>
    <row r="37" spans="1:60" x14ac:dyDescent="0.3">
      <c r="A37">
        <v>35</v>
      </c>
      <c r="B37" t="s">
        <v>77</v>
      </c>
      <c r="C37" s="1" t="s">
        <v>78</v>
      </c>
      <c r="D37">
        <v>8</v>
      </c>
      <c r="E37">
        <f>SUM($D$2:D37)</f>
        <v>158</v>
      </c>
      <c r="G37">
        <v>35</v>
      </c>
      <c r="H37">
        <f t="shared" si="5"/>
        <v>351</v>
      </c>
      <c r="I37">
        <f t="shared" si="6"/>
        <v>360</v>
      </c>
      <c r="J37" t="str">
        <f t="shared" si="0"/>
        <v>1,2,5,20,9016,46,9010,9026,9028,9032,9043,9023,9017,9027,9033,9044</v>
      </c>
      <c r="K37" t="str">
        <f t="shared" si="1"/>
        <v>360000000,18500000000,800000000,6500000,390,15000,77000,3400,2,410000,55000,1,1,1,1,1</v>
      </c>
      <c r="L37" s="5" t="s">
        <v>173</v>
      </c>
      <c r="M37">
        <v>1</v>
      </c>
      <c r="N37" t="str">
        <f>VLOOKUP(M37,[1]ChoboTable!$C:$D,2,FALSE)</f>
        <v>옥</v>
      </c>
      <c r="O37" s="4">
        <v>360000000</v>
      </c>
      <c r="P37">
        <v>2</v>
      </c>
      <c r="Q37" t="str">
        <f>VLOOKUP(P37,[1]ChoboTable!$C:$D,2,FALSE)</f>
        <v>수련의돌</v>
      </c>
      <c r="R37" s="4">
        <v>18500000000</v>
      </c>
      <c r="S37">
        <v>5</v>
      </c>
      <c r="T37" t="str">
        <f>VLOOKUP(S37,[1]ChoboTable!$C:$D,2,FALSE)</f>
        <v>여우구슬</v>
      </c>
      <c r="U37" s="4">
        <v>800000000</v>
      </c>
      <c r="V37">
        <v>20</v>
      </c>
      <c r="W37" t="str">
        <f>VLOOKUP(V37,[1]ChoboTable!$C:$D,2,FALSE)</f>
        <v>복숭아</v>
      </c>
      <c r="X37" s="4">
        <v>6500000</v>
      </c>
      <c r="Y37">
        <v>9016</v>
      </c>
      <c r="Z37" t="str">
        <f>VLOOKUP(Y37,[1]ChoboTable!$C:$D,2,FALSE)</f>
        <v>수호환</v>
      </c>
      <c r="AA37" s="4">
        <v>390</v>
      </c>
      <c r="AB37">
        <v>46</v>
      </c>
      <c r="AC37" t="str">
        <f>VLOOKUP(AB37,[1]ChoboTable!$C:$D,2,FALSE)</f>
        <v>검조각</v>
      </c>
      <c r="AD37" s="4">
        <v>15000</v>
      </c>
      <c r="AE37">
        <v>9010</v>
      </c>
      <c r="AF37" t="str">
        <f>VLOOKUP(AE37,[1]ChoboTable!$C:$D,2,FALSE)</f>
        <v>영혼석</v>
      </c>
      <c r="AG37" s="4">
        <v>77000</v>
      </c>
      <c r="AH37">
        <v>9026</v>
      </c>
      <c r="AI37" t="str">
        <f>VLOOKUP(AH37,[1]ChoboTable!$C:$D,2,FALSE)</f>
        <v>여우불씨</v>
      </c>
      <c r="AJ37" s="4">
        <v>3400</v>
      </c>
      <c r="AK37">
        <v>9028</v>
      </c>
      <c r="AL37" t="str">
        <f>VLOOKUP(AK37,[1]ChoboTable!$C:$D,2,FALSE)</f>
        <v>요도 해방서</v>
      </c>
      <c r="AM37">
        <f t="shared" si="4"/>
        <v>2</v>
      </c>
      <c r="AN37">
        <v>9032</v>
      </c>
      <c r="AO37" t="str">
        <f>VLOOKUP(AN37,[1]ChoboTable!$C:$D,2,FALSE)</f>
        <v>도술꽃</v>
      </c>
      <c r="AP37" s="4">
        <v>410000</v>
      </c>
      <c r="AQ37">
        <v>9043</v>
      </c>
      <c r="AR37" t="str">
        <f>VLOOKUP(AQ37,[1]ChoboTable!$C:$D,2,FALSE)</f>
        <v>심득 조각</v>
      </c>
      <c r="AS37" s="4">
        <v>55000</v>
      </c>
      <c r="AT37">
        <v>9023</v>
      </c>
      <c r="AU37" t="str">
        <f>VLOOKUP(AT37,[1]ChoboTable!$C:$D,2,FALSE)</f>
        <v>영혼석 소탕권</v>
      </c>
      <c r="AV37">
        <v>1</v>
      </c>
      <c r="AW37">
        <v>9017</v>
      </c>
      <c r="AX37" t="str">
        <f>VLOOKUP(AW37,[1]ChoboTable!$C:$D,2,FALSE)</f>
        <v>수호환 소탕권</v>
      </c>
      <c r="AY37">
        <v>1</v>
      </c>
      <c r="AZ37">
        <v>9027</v>
      </c>
      <c r="BA37" t="str">
        <f>VLOOKUP(AZ37,[1]ChoboTable!$C:$D,2,FALSE)</f>
        <v>여우불씨 소탕권</v>
      </c>
      <c r="BB37">
        <v>1</v>
      </c>
      <c r="BC37">
        <v>9033</v>
      </c>
      <c r="BD37" t="str">
        <f>VLOOKUP(BC37,[1]ChoboTable!$C:$D,2,FALSE)</f>
        <v>도술꽃 소탕권</v>
      </c>
      <c r="BE37">
        <v>1</v>
      </c>
      <c r="BF37">
        <v>9044</v>
      </c>
      <c r="BG37" t="str">
        <f>VLOOKUP(BF37,[1]ChoboTable!$C:$D,2,FALSE)</f>
        <v>내면세계 입장권</v>
      </c>
      <c r="BH37">
        <v>1</v>
      </c>
    </row>
    <row r="38" spans="1:60" x14ac:dyDescent="0.3">
      <c r="A38">
        <v>36</v>
      </c>
      <c r="B38" t="s">
        <v>79</v>
      </c>
      <c r="C38" t="s">
        <v>80</v>
      </c>
      <c r="D38">
        <v>9</v>
      </c>
      <c r="E38">
        <f>SUM($D$2:D38)</f>
        <v>167</v>
      </c>
      <c r="G38">
        <v>36</v>
      </c>
      <c r="H38">
        <f t="shared" si="5"/>
        <v>361</v>
      </c>
      <c r="I38">
        <f t="shared" si="6"/>
        <v>370</v>
      </c>
      <c r="J38" t="str">
        <f t="shared" si="0"/>
        <v>1,2,5,20,9016,46,9010,9026,9028,9032,9043,9023,9017,9027,9033,9044</v>
      </c>
      <c r="K38" t="str">
        <f t="shared" si="1"/>
        <v>370000000,19000000000,820000000,6700000,400,15500,79000,3500,2,430000,58000,1,1,1,1,1</v>
      </c>
      <c r="L38" s="5" t="s">
        <v>173</v>
      </c>
      <c r="M38">
        <v>1</v>
      </c>
      <c r="N38" t="str">
        <f>VLOOKUP(M38,[1]ChoboTable!$C:$D,2,FALSE)</f>
        <v>옥</v>
      </c>
      <c r="O38" s="4">
        <v>370000000</v>
      </c>
      <c r="P38">
        <v>2</v>
      </c>
      <c r="Q38" t="str">
        <f>VLOOKUP(P38,[1]ChoboTable!$C:$D,2,FALSE)</f>
        <v>수련의돌</v>
      </c>
      <c r="R38" s="4">
        <v>19000000000</v>
      </c>
      <c r="S38">
        <v>5</v>
      </c>
      <c r="T38" t="str">
        <f>VLOOKUP(S38,[1]ChoboTable!$C:$D,2,FALSE)</f>
        <v>여우구슬</v>
      </c>
      <c r="U38" s="4">
        <v>820000000</v>
      </c>
      <c r="V38">
        <v>20</v>
      </c>
      <c r="W38" t="str">
        <f>VLOOKUP(V38,[1]ChoboTable!$C:$D,2,FALSE)</f>
        <v>복숭아</v>
      </c>
      <c r="X38" s="4">
        <v>6700000</v>
      </c>
      <c r="Y38">
        <v>9016</v>
      </c>
      <c r="Z38" t="str">
        <f>VLOOKUP(Y38,[1]ChoboTable!$C:$D,2,FALSE)</f>
        <v>수호환</v>
      </c>
      <c r="AA38" s="4">
        <v>400</v>
      </c>
      <c r="AB38">
        <v>46</v>
      </c>
      <c r="AC38" t="str">
        <f>VLOOKUP(AB38,[1]ChoboTable!$C:$D,2,FALSE)</f>
        <v>검조각</v>
      </c>
      <c r="AD38" s="4">
        <v>15500</v>
      </c>
      <c r="AE38">
        <v>9010</v>
      </c>
      <c r="AF38" t="str">
        <f>VLOOKUP(AE38,[1]ChoboTable!$C:$D,2,FALSE)</f>
        <v>영혼석</v>
      </c>
      <c r="AG38" s="4">
        <v>79000</v>
      </c>
      <c r="AH38">
        <v>9026</v>
      </c>
      <c r="AI38" t="str">
        <f>VLOOKUP(AH38,[1]ChoboTable!$C:$D,2,FALSE)</f>
        <v>여우불씨</v>
      </c>
      <c r="AJ38" s="4">
        <v>3500</v>
      </c>
      <c r="AK38">
        <v>9028</v>
      </c>
      <c r="AL38" t="str">
        <f>VLOOKUP(AK38,[1]ChoboTable!$C:$D,2,FALSE)</f>
        <v>요도 해방서</v>
      </c>
      <c r="AM38">
        <f t="shared" si="4"/>
        <v>2</v>
      </c>
      <c r="AN38">
        <v>9032</v>
      </c>
      <c r="AO38" t="str">
        <f>VLOOKUP(AN38,[1]ChoboTable!$C:$D,2,FALSE)</f>
        <v>도술꽃</v>
      </c>
      <c r="AP38" s="4">
        <v>430000</v>
      </c>
      <c r="AQ38">
        <v>9043</v>
      </c>
      <c r="AR38" t="str">
        <f>VLOOKUP(AQ38,[1]ChoboTable!$C:$D,2,FALSE)</f>
        <v>심득 조각</v>
      </c>
      <c r="AS38" s="4">
        <v>58000</v>
      </c>
      <c r="AT38">
        <v>9023</v>
      </c>
      <c r="AU38" t="str">
        <f>VLOOKUP(AT38,[1]ChoboTable!$C:$D,2,FALSE)</f>
        <v>영혼석 소탕권</v>
      </c>
      <c r="AV38">
        <v>1</v>
      </c>
      <c r="AW38">
        <v>9017</v>
      </c>
      <c r="AX38" t="str">
        <f>VLOOKUP(AW38,[1]ChoboTable!$C:$D,2,FALSE)</f>
        <v>수호환 소탕권</v>
      </c>
      <c r="AY38">
        <v>1</v>
      </c>
      <c r="AZ38">
        <v>9027</v>
      </c>
      <c r="BA38" t="str">
        <f>VLOOKUP(AZ38,[1]ChoboTable!$C:$D,2,FALSE)</f>
        <v>여우불씨 소탕권</v>
      </c>
      <c r="BB38">
        <v>1</v>
      </c>
      <c r="BC38">
        <v>9033</v>
      </c>
      <c r="BD38" t="str">
        <f>VLOOKUP(BC38,[1]ChoboTable!$C:$D,2,FALSE)</f>
        <v>도술꽃 소탕권</v>
      </c>
      <c r="BE38">
        <v>1</v>
      </c>
      <c r="BF38">
        <v>9044</v>
      </c>
      <c r="BG38" t="str">
        <f>VLOOKUP(BF38,[1]ChoboTable!$C:$D,2,FALSE)</f>
        <v>내면세계 입장권</v>
      </c>
      <c r="BH38">
        <v>1</v>
      </c>
    </row>
    <row r="39" spans="1:60" x14ac:dyDescent="0.3">
      <c r="A39">
        <v>37</v>
      </c>
      <c r="B39" t="s">
        <v>81</v>
      </c>
      <c r="C39" t="s">
        <v>82</v>
      </c>
      <c r="D39">
        <v>9</v>
      </c>
      <c r="E39">
        <f>SUM($D$2:D39)</f>
        <v>176</v>
      </c>
      <c r="G39">
        <v>37</v>
      </c>
      <c r="H39">
        <f t="shared" si="5"/>
        <v>371</v>
      </c>
      <c r="I39">
        <f t="shared" si="6"/>
        <v>380</v>
      </c>
      <c r="J39" t="str">
        <f t="shared" si="0"/>
        <v>1,2,5,20,9016,46,9010,9026,9028,9032,9043,9023,9017,9027,9033,9044</v>
      </c>
      <c r="K39" t="str">
        <f t="shared" si="1"/>
        <v>380000000,19500000000,840000000,6900000,410,16000,81000,3600,2,450000,61000,2,1,1,1,1</v>
      </c>
      <c r="L39" s="5" t="s">
        <v>173</v>
      </c>
      <c r="M39">
        <v>1</v>
      </c>
      <c r="N39" t="str">
        <f>VLOOKUP(M39,[1]ChoboTable!$C:$D,2,FALSE)</f>
        <v>옥</v>
      </c>
      <c r="O39" s="4">
        <v>380000000</v>
      </c>
      <c r="P39">
        <v>2</v>
      </c>
      <c r="Q39" t="str">
        <f>VLOOKUP(P39,[1]ChoboTable!$C:$D,2,FALSE)</f>
        <v>수련의돌</v>
      </c>
      <c r="R39" s="4">
        <v>19500000000</v>
      </c>
      <c r="S39">
        <v>5</v>
      </c>
      <c r="T39" t="str">
        <f>VLOOKUP(S39,[1]ChoboTable!$C:$D,2,FALSE)</f>
        <v>여우구슬</v>
      </c>
      <c r="U39" s="4">
        <v>840000000</v>
      </c>
      <c r="V39">
        <v>20</v>
      </c>
      <c r="W39" t="str">
        <f>VLOOKUP(V39,[1]ChoboTable!$C:$D,2,FALSE)</f>
        <v>복숭아</v>
      </c>
      <c r="X39" s="4">
        <v>6900000</v>
      </c>
      <c r="Y39">
        <v>9016</v>
      </c>
      <c r="Z39" t="str">
        <f>VLOOKUP(Y39,[1]ChoboTable!$C:$D,2,FALSE)</f>
        <v>수호환</v>
      </c>
      <c r="AA39" s="4">
        <v>410</v>
      </c>
      <c r="AB39">
        <v>46</v>
      </c>
      <c r="AC39" t="str">
        <f>VLOOKUP(AB39,[1]ChoboTable!$C:$D,2,FALSE)</f>
        <v>검조각</v>
      </c>
      <c r="AD39" s="4">
        <v>16000</v>
      </c>
      <c r="AE39">
        <v>9010</v>
      </c>
      <c r="AF39" t="str">
        <f>VLOOKUP(AE39,[1]ChoboTable!$C:$D,2,FALSE)</f>
        <v>영혼석</v>
      </c>
      <c r="AG39" s="4">
        <v>81000</v>
      </c>
      <c r="AH39">
        <v>9026</v>
      </c>
      <c r="AI39" t="str">
        <f>VLOOKUP(AH39,[1]ChoboTable!$C:$D,2,FALSE)</f>
        <v>여우불씨</v>
      </c>
      <c r="AJ39" s="4">
        <v>3600</v>
      </c>
      <c r="AK39">
        <v>9028</v>
      </c>
      <c r="AL39" t="str">
        <f>VLOOKUP(AK39,[1]ChoboTable!$C:$D,2,FALSE)</f>
        <v>요도 해방서</v>
      </c>
      <c r="AM39">
        <f t="shared" si="4"/>
        <v>2</v>
      </c>
      <c r="AN39">
        <v>9032</v>
      </c>
      <c r="AO39" t="str">
        <f>VLOOKUP(AN39,[1]ChoboTable!$C:$D,2,FALSE)</f>
        <v>도술꽃</v>
      </c>
      <c r="AP39" s="4">
        <v>450000</v>
      </c>
      <c r="AQ39">
        <v>9043</v>
      </c>
      <c r="AR39" t="str">
        <f>VLOOKUP(AQ39,[1]ChoboTable!$C:$D,2,FALSE)</f>
        <v>심득 조각</v>
      </c>
      <c r="AS39" s="4">
        <v>61000</v>
      </c>
      <c r="AT39">
        <v>9023</v>
      </c>
      <c r="AU39" t="str">
        <f>VLOOKUP(AT39,[1]ChoboTable!$C:$D,2,FALSE)</f>
        <v>영혼석 소탕권</v>
      </c>
      <c r="AV39">
        <f>AV30+1</f>
        <v>2</v>
      </c>
      <c r="AW39">
        <v>9017</v>
      </c>
      <c r="AX39" t="str">
        <f>VLOOKUP(AW39,[1]ChoboTable!$C:$D,2,FALSE)</f>
        <v>수호환 소탕권</v>
      </c>
      <c r="AY39">
        <v>1</v>
      </c>
      <c r="AZ39">
        <v>9027</v>
      </c>
      <c r="BA39" t="str">
        <f>VLOOKUP(AZ39,[1]ChoboTable!$C:$D,2,FALSE)</f>
        <v>여우불씨 소탕권</v>
      </c>
      <c r="BB39">
        <v>1</v>
      </c>
      <c r="BC39">
        <v>9033</v>
      </c>
      <c r="BD39" t="str">
        <f>VLOOKUP(BC39,[1]ChoboTable!$C:$D,2,FALSE)</f>
        <v>도술꽃 소탕권</v>
      </c>
      <c r="BE39">
        <v>1</v>
      </c>
      <c r="BF39">
        <v>9044</v>
      </c>
      <c r="BG39" t="str">
        <f>VLOOKUP(BF39,[1]ChoboTable!$C:$D,2,FALSE)</f>
        <v>내면세계 입장권</v>
      </c>
      <c r="BH39">
        <v>1</v>
      </c>
    </row>
    <row r="40" spans="1:60" x14ac:dyDescent="0.3">
      <c r="A40">
        <v>38</v>
      </c>
      <c r="B40" t="s">
        <v>83</v>
      </c>
      <c r="C40" t="s">
        <v>84</v>
      </c>
      <c r="D40">
        <v>9</v>
      </c>
      <c r="E40">
        <f>SUM($D$2:D40)</f>
        <v>185</v>
      </c>
      <c r="G40">
        <v>38</v>
      </c>
      <c r="H40">
        <f t="shared" si="5"/>
        <v>381</v>
      </c>
      <c r="I40">
        <f t="shared" si="6"/>
        <v>390</v>
      </c>
      <c r="J40" t="str">
        <f t="shared" si="0"/>
        <v>1,2,5,20,9016,46,9010,9026,9028,9032,9043,9023,9017,9027,9033,9044</v>
      </c>
      <c r="K40" t="str">
        <f t="shared" si="1"/>
        <v>390000000,20000000000,860000000,7100000,420,16500,83000,3700,2,470000,64000,2,1,1,1,1</v>
      </c>
      <c r="L40" s="5" t="s">
        <v>173</v>
      </c>
      <c r="M40">
        <v>1</v>
      </c>
      <c r="N40" t="str">
        <f>VLOOKUP(M40,[1]ChoboTable!$C:$D,2,FALSE)</f>
        <v>옥</v>
      </c>
      <c r="O40" s="4">
        <v>390000000</v>
      </c>
      <c r="P40">
        <v>2</v>
      </c>
      <c r="Q40" t="str">
        <f>VLOOKUP(P40,[1]ChoboTable!$C:$D,2,FALSE)</f>
        <v>수련의돌</v>
      </c>
      <c r="R40" s="4">
        <v>20000000000</v>
      </c>
      <c r="S40">
        <v>5</v>
      </c>
      <c r="T40" t="str">
        <f>VLOOKUP(S40,[1]ChoboTable!$C:$D,2,FALSE)</f>
        <v>여우구슬</v>
      </c>
      <c r="U40" s="4">
        <v>860000000</v>
      </c>
      <c r="V40">
        <v>20</v>
      </c>
      <c r="W40" t="str">
        <f>VLOOKUP(V40,[1]ChoboTable!$C:$D,2,FALSE)</f>
        <v>복숭아</v>
      </c>
      <c r="X40" s="4">
        <v>7100000</v>
      </c>
      <c r="Y40">
        <v>9016</v>
      </c>
      <c r="Z40" t="str">
        <f>VLOOKUP(Y40,[1]ChoboTable!$C:$D,2,FALSE)</f>
        <v>수호환</v>
      </c>
      <c r="AA40" s="4">
        <v>420</v>
      </c>
      <c r="AB40">
        <v>46</v>
      </c>
      <c r="AC40" t="str">
        <f>VLOOKUP(AB40,[1]ChoboTable!$C:$D,2,FALSE)</f>
        <v>검조각</v>
      </c>
      <c r="AD40" s="4">
        <v>16500</v>
      </c>
      <c r="AE40">
        <v>9010</v>
      </c>
      <c r="AF40" t="str">
        <f>VLOOKUP(AE40,[1]ChoboTable!$C:$D,2,FALSE)</f>
        <v>영혼석</v>
      </c>
      <c r="AG40" s="4">
        <v>83000</v>
      </c>
      <c r="AH40">
        <v>9026</v>
      </c>
      <c r="AI40" t="str">
        <f>VLOOKUP(AH40,[1]ChoboTable!$C:$D,2,FALSE)</f>
        <v>여우불씨</v>
      </c>
      <c r="AJ40" s="4">
        <v>3700</v>
      </c>
      <c r="AK40">
        <v>9028</v>
      </c>
      <c r="AL40" t="str">
        <f>VLOOKUP(AK40,[1]ChoboTable!$C:$D,2,FALSE)</f>
        <v>요도 해방서</v>
      </c>
      <c r="AM40">
        <f t="shared" si="4"/>
        <v>2</v>
      </c>
      <c r="AN40">
        <v>9032</v>
      </c>
      <c r="AO40" t="str">
        <f>VLOOKUP(AN40,[1]ChoboTable!$C:$D,2,FALSE)</f>
        <v>도술꽃</v>
      </c>
      <c r="AP40" s="4">
        <v>470000</v>
      </c>
      <c r="AQ40">
        <v>9043</v>
      </c>
      <c r="AR40" t="str">
        <f>VLOOKUP(AQ40,[1]ChoboTable!$C:$D,2,FALSE)</f>
        <v>심득 조각</v>
      </c>
      <c r="AS40" s="4">
        <v>64000</v>
      </c>
      <c r="AT40">
        <v>9023</v>
      </c>
      <c r="AU40" t="str">
        <f>VLOOKUP(AT40,[1]ChoboTable!$C:$D,2,FALSE)</f>
        <v>영혼석 소탕권</v>
      </c>
      <c r="AV40">
        <f t="shared" ref="AV40:AV47" si="7">AV31+1</f>
        <v>2</v>
      </c>
      <c r="AW40">
        <v>9017</v>
      </c>
      <c r="AX40" t="str">
        <f>VLOOKUP(AW40,[1]ChoboTable!$C:$D,2,FALSE)</f>
        <v>수호환 소탕권</v>
      </c>
      <c r="AY40">
        <v>1</v>
      </c>
      <c r="AZ40">
        <v>9027</v>
      </c>
      <c r="BA40" t="str">
        <f>VLOOKUP(AZ40,[1]ChoboTable!$C:$D,2,FALSE)</f>
        <v>여우불씨 소탕권</v>
      </c>
      <c r="BB40">
        <v>1</v>
      </c>
      <c r="BC40">
        <v>9033</v>
      </c>
      <c r="BD40" t="str">
        <f>VLOOKUP(BC40,[1]ChoboTable!$C:$D,2,FALSE)</f>
        <v>도술꽃 소탕권</v>
      </c>
      <c r="BE40">
        <v>1</v>
      </c>
      <c r="BF40">
        <v>9044</v>
      </c>
      <c r="BG40" t="str">
        <f>VLOOKUP(BF40,[1]ChoboTable!$C:$D,2,FALSE)</f>
        <v>내면세계 입장권</v>
      </c>
      <c r="BH40">
        <v>1</v>
      </c>
    </row>
    <row r="41" spans="1:60" x14ac:dyDescent="0.3">
      <c r="A41">
        <v>39</v>
      </c>
      <c r="B41" t="s">
        <v>85</v>
      </c>
      <c r="C41" t="s">
        <v>86</v>
      </c>
      <c r="D41">
        <v>9</v>
      </c>
      <c r="E41">
        <f>SUM($D$2:D41)</f>
        <v>194</v>
      </c>
      <c r="G41">
        <v>39</v>
      </c>
      <c r="H41">
        <f t="shared" si="5"/>
        <v>391</v>
      </c>
      <c r="I41">
        <f t="shared" si="6"/>
        <v>400</v>
      </c>
      <c r="J41" t="str">
        <f t="shared" si="0"/>
        <v>1,2,5,20,9016,46,9010,9026,9028,9032,9043,9023,9017,9027,9033,9044</v>
      </c>
      <c r="K41" t="str">
        <f t="shared" si="1"/>
        <v>400000000,20500000000,880000000,7300000,430,17000,85000,3800,2,490000,67000,2,2,1,1,1</v>
      </c>
      <c r="L41" s="5" t="s">
        <v>173</v>
      </c>
      <c r="M41">
        <v>1</v>
      </c>
      <c r="N41" t="str">
        <f>VLOOKUP(M41,[1]ChoboTable!$C:$D,2,FALSE)</f>
        <v>옥</v>
      </c>
      <c r="O41" s="4">
        <v>400000000</v>
      </c>
      <c r="P41">
        <v>2</v>
      </c>
      <c r="Q41" t="str">
        <f>VLOOKUP(P41,[1]ChoboTable!$C:$D,2,FALSE)</f>
        <v>수련의돌</v>
      </c>
      <c r="R41" s="4">
        <v>20500000000</v>
      </c>
      <c r="S41">
        <v>5</v>
      </c>
      <c r="T41" t="str">
        <f>VLOOKUP(S41,[1]ChoboTable!$C:$D,2,FALSE)</f>
        <v>여우구슬</v>
      </c>
      <c r="U41" s="4">
        <v>880000000</v>
      </c>
      <c r="V41">
        <v>20</v>
      </c>
      <c r="W41" t="str">
        <f>VLOOKUP(V41,[1]ChoboTable!$C:$D,2,FALSE)</f>
        <v>복숭아</v>
      </c>
      <c r="X41" s="4">
        <v>7300000</v>
      </c>
      <c r="Y41">
        <v>9016</v>
      </c>
      <c r="Z41" t="str">
        <f>VLOOKUP(Y41,[1]ChoboTable!$C:$D,2,FALSE)</f>
        <v>수호환</v>
      </c>
      <c r="AA41" s="4">
        <v>430</v>
      </c>
      <c r="AB41">
        <v>46</v>
      </c>
      <c r="AC41" t="str">
        <f>VLOOKUP(AB41,[1]ChoboTable!$C:$D,2,FALSE)</f>
        <v>검조각</v>
      </c>
      <c r="AD41" s="4">
        <v>17000</v>
      </c>
      <c r="AE41">
        <v>9010</v>
      </c>
      <c r="AF41" t="str">
        <f>VLOOKUP(AE41,[1]ChoboTable!$C:$D,2,FALSE)</f>
        <v>영혼석</v>
      </c>
      <c r="AG41" s="4">
        <v>85000</v>
      </c>
      <c r="AH41">
        <v>9026</v>
      </c>
      <c r="AI41" t="str">
        <f>VLOOKUP(AH41,[1]ChoboTable!$C:$D,2,FALSE)</f>
        <v>여우불씨</v>
      </c>
      <c r="AJ41" s="4">
        <v>3800</v>
      </c>
      <c r="AK41">
        <v>9028</v>
      </c>
      <c r="AL41" t="str">
        <f>VLOOKUP(AK41,[1]ChoboTable!$C:$D,2,FALSE)</f>
        <v>요도 해방서</v>
      </c>
      <c r="AM41">
        <f t="shared" si="4"/>
        <v>2</v>
      </c>
      <c r="AN41">
        <v>9032</v>
      </c>
      <c r="AO41" t="str">
        <f>VLOOKUP(AN41,[1]ChoboTable!$C:$D,2,FALSE)</f>
        <v>도술꽃</v>
      </c>
      <c r="AP41" s="4">
        <v>490000</v>
      </c>
      <c r="AQ41">
        <v>9043</v>
      </c>
      <c r="AR41" t="str">
        <f>VLOOKUP(AQ41,[1]ChoboTable!$C:$D,2,FALSE)</f>
        <v>심득 조각</v>
      </c>
      <c r="AS41" s="4">
        <v>67000</v>
      </c>
      <c r="AT41">
        <v>9023</v>
      </c>
      <c r="AU41" t="str">
        <f>VLOOKUP(AT41,[1]ChoboTable!$C:$D,2,FALSE)</f>
        <v>영혼석 소탕권</v>
      </c>
      <c r="AV41">
        <f t="shared" si="7"/>
        <v>2</v>
      </c>
      <c r="AW41">
        <v>9017</v>
      </c>
      <c r="AX41" t="str">
        <f>VLOOKUP(AW41,[1]ChoboTable!$C:$D,2,FALSE)</f>
        <v>수호환 소탕권</v>
      </c>
      <c r="AY41">
        <f>AY32+1</f>
        <v>2</v>
      </c>
      <c r="AZ41">
        <v>9027</v>
      </c>
      <c r="BA41" t="str">
        <f>VLOOKUP(AZ41,[1]ChoboTable!$C:$D,2,FALSE)</f>
        <v>여우불씨 소탕권</v>
      </c>
      <c r="BB41">
        <v>1</v>
      </c>
      <c r="BC41">
        <v>9033</v>
      </c>
      <c r="BD41" t="str">
        <f>VLOOKUP(BC41,[1]ChoboTable!$C:$D,2,FALSE)</f>
        <v>도술꽃 소탕권</v>
      </c>
      <c r="BE41">
        <v>1</v>
      </c>
      <c r="BF41">
        <v>9044</v>
      </c>
      <c r="BG41" t="str">
        <f>VLOOKUP(BF41,[1]ChoboTable!$C:$D,2,FALSE)</f>
        <v>내면세계 입장권</v>
      </c>
      <c r="BH41">
        <v>1</v>
      </c>
    </row>
    <row r="42" spans="1:60" x14ac:dyDescent="0.3">
      <c r="A42">
        <v>40</v>
      </c>
      <c r="B42" t="s">
        <v>87</v>
      </c>
      <c r="C42" t="s">
        <v>88</v>
      </c>
      <c r="D42">
        <v>10</v>
      </c>
      <c r="E42">
        <f>SUM($D$2:D42)</f>
        <v>204</v>
      </c>
      <c r="G42">
        <v>40</v>
      </c>
      <c r="H42">
        <f t="shared" si="5"/>
        <v>401</v>
      </c>
      <c r="I42">
        <f t="shared" si="6"/>
        <v>410</v>
      </c>
      <c r="J42" t="str">
        <f t="shared" si="0"/>
        <v>1,2,5,20,9016,46,9010,9026,9028,9032,9043,9023,9017,9027,9033,9044</v>
      </c>
      <c r="K42" t="str">
        <f t="shared" si="1"/>
        <v>410000000,21000000000,900000000,7500000,440,17500,87000,3900,2,510000,70000,2,2,1,1,1</v>
      </c>
      <c r="L42" s="5" t="s">
        <v>173</v>
      </c>
      <c r="M42">
        <v>1</v>
      </c>
      <c r="N42" t="str">
        <f>VLOOKUP(M42,[1]ChoboTable!$C:$D,2,FALSE)</f>
        <v>옥</v>
      </c>
      <c r="O42" s="4">
        <v>410000000</v>
      </c>
      <c r="P42">
        <v>2</v>
      </c>
      <c r="Q42" t="str">
        <f>VLOOKUP(P42,[1]ChoboTable!$C:$D,2,FALSE)</f>
        <v>수련의돌</v>
      </c>
      <c r="R42" s="4">
        <v>21000000000</v>
      </c>
      <c r="S42">
        <v>5</v>
      </c>
      <c r="T42" t="str">
        <f>VLOOKUP(S42,[1]ChoboTable!$C:$D,2,FALSE)</f>
        <v>여우구슬</v>
      </c>
      <c r="U42" s="4">
        <v>900000000</v>
      </c>
      <c r="V42">
        <v>20</v>
      </c>
      <c r="W42" t="str">
        <f>VLOOKUP(V42,[1]ChoboTable!$C:$D,2,FALSE)</f>
        <v>복숭아</v>
      </c>
      <c r="X42" s="4">
        <v>7500000</v>
      </c>
      <c r="Y42">
        <v>9016</v>
      </c>
      <c r="Z42" t="str">
        <f>VLOOKUP(Y42,[1]ChoboTable!$C:$D,2,FALSE)</f>
        <v>수호환</v>
      </c>
      <c r="AA42" s="4">
        <v>440</v>
      </c>
      <c r="AB42">
        <v>46</v>
      </c>
      <c r="AC42" t="str">
        <f>VLOOKUP(AB42,[1]ChoboTable!$C:$D,2,FALSE)</f>
        <v>검조각</v>
      </c>
      <c r="AD42" s="4">
        <v>17500</v>
      </c>
      <c r="AE42">
        <v>9010</v>
      </c>
      <c r="AF42" t="str">
        <f>VLOOKUP(AE42,[1]ChoboTable!$C:$D,2,FALSE)</f>
        <v>영혼석</v>
      </c>
      <c r="AG42" s="4">
        <v>87000</v>
      </c>
      <c r="AH42">
        <v>9026</v>
      </c>
      <c r="AI42" t="str">
        <f>VLOOKUP(AH42,[1]ChoboTable!$C:$D,2,FALSE)</f>
        <v>여우불씨</v>
      </c>
      <c r="AJ42" s="4">
        <v>3900</v>
      </c>
      <c r="AK42">
        <v>9028</v>
      </c>
      <c r="AL42" t="str">
        <f>VLOOKUP(AK42,[1]ChoboTable!$C:$D,2,FALSE)</f>
        <v>요도 해방서</v>
      </c>
      <c r="AM42">
        <f t="shared" si="4"/>
        <v>2</v>
      </c>
      <c r="AN42">
        <v>9032</v>
      </c>
      <c r="AO42" t="str">
        <f>VLOOKUP(AN42,[1]ChoboTable!$C:$D,2,FALSE)</f>
        <v>도술꽃</v>
      </c>
      <c r="AP42" s="4">
        <v>510000</v>
      </c>
      <c r="AQ42">
        <v>9043</v>
      </c>
      <c r="AR42" t="str">
        <f>VLOOKUP(AQ42,[1]ChoboTable!$C:$D,2,FALSE)</f>
        <v>심득 조각</v>
      </c>
      <c r="AS42" s="4">
        <v>70000</v>
      </c>
      <c r="AT42">
        <v>9023</v>
      </c>
      <c r="AU42" t="str">
        <f>VLOOKUP(AT42,[1]ChoboTable!$C:$D,2,FALSE)</f>
        <v>영혼석 소탕권</v>
      </c>
      <c r="AV42">
        <f t="shared" si="7"/>
        <v>2</v>
      </c>
      <c r="AW42">
        <v>9017</v>
      </c>
      <c r="AX42" t="str">
        <f>VLOOKUP(AW42,[1]ChoboTable!$C:$D,2,FALSE)</f>
        <v>수호환 소탕권</v>
      </c>
      <c r="AY42">
        <f>AY33+1</f>
        <v>2</v>
      </c>
      <c r="AZ42">
        <v>9027</v>
      </c>
      <c r="BA42" t="str">
        <f>VLOOKUP(AZ42,[1]ChoboTable!$C:$D,2,FALSE)</f>
        <v>여우불씨 소탕권</v>
      </c>
      <c r="BB42">
        <v>1</v>
      </c>
      <c r="BC42">
        <v>9033</v>
      </c>
      <c r="BD42" t="str">
        <f>VLOOKUP(BC42,[1]ChoboTable!$C:$D,2,FALSE)</f>
        <v>도술꽃 소탕권</v>
      </c>
      <c r="BE42">
        <v>1</v>
      </c>
      <c r="BF42">
        <v>9044</v>
      </c>
      <c r="BG42" t="str">
        <f>VLOOKUP(BF42,[1]ChoboTable!$C:$D,2,FALSE)</f>
        <v>내면세계 입장권</v>
      </c>
      <c r="BH42">
        <v>1</v>
      </c>
    </row>
    <row r="43" spans="1:60" x14ac:dyDescent="0.3">
      <c r="A43">
        <v>41</v>
      </c>
      <c r="B43" t="s">
        <v>89</v>
      </c>
      <c r="C43" t="s">
        <v>90</v>
      </c>
      <c r="D43">
        <v>10</v>
      </c>
      <c r="E43">
        <f>SUM($D$2:D43)</f>
        <v>214</v>
      </c>
      <c r="G43">
        <v>41</v>
      </c>
      <c r="H43">
        <f t="shared" ref="H43:H47" si="8">H42+10</f>
        <v>411</v>
      </c>
      <c r="I43">
        <f t="shared" ref="I43:I47" si="9">I42+10</f>
        <v>420</v>
      </c>
      <c r="J43" t="str">
        <f t="shared" si="0"/>
        <v>1,2,5,20,9016,46,9010,9026,9028,9032,9043,9023,9017,9027,9033,9044</v>
      </c>
      <c r="K43" t="str">
        <f t="shared" si="1"/>
        <v>420000000,21500000000,920000000,7700000,450,18000,89000,4000,2,530000,73000,2,2,2,1,1</v>
      </c>
      <c r="L43" s="5" t="s">
        <v>173</v>
      </c>
      <c r="M43">
        <v>1</v>
      </c>
      <c r="N43" t="str">
        <f>VLOOKUP(M43,[1]ChoboTable!$C:$D,2,FALSE)</f>
        <v>옥</v>
      </c>
      <c r="O43" s="4">
        <v>420000000</v>
      </c>
      <c r="P43">
        <v>2</v>
      </c>
      <c r="Q43" t="str">
        <f>VLOOKUP(P43,[1]ChoboTable!$C:$D,2,FALSE)</f>
        <v>수련의돌</v>
      </c>
      <c r="R43" s="4">
        <v>21500000000</v>
      </c>
      <c r="S43">
        <v>5</v>
      </c>
      <c r="T43" t="str">
        <f>VLOOKUP(S43,[1]ChoboTable!$C:$D,2,FALSE)</f>
        <v>여우구슬</v>
      </c>
      <c r="U43" s="4">
        <v>920000000</v>
      </c>
      <c r="V43">
        <v>20</v>
      </c>
      <c r="W43" t="str">
        <f>VLOOKUP(V43,[1]ChoboTable!$C:$D,2,FALSE)</f>
        <v>복숭아</v>
      </c>
      <c r="X43" s="4">
        <v>7700000</v>
      </c>
      <c r="Y43">
        <v>9016</v>
      </c>
      <c r="Z43" t="str">
        <f>VLOOKUP(Y43,[1]ChoboTable!$C:$D,2,FALSE)</f>
        <v>수호환</v>
      </c>
      <c r="AA43" s="4">
        <v>450</v>
      </c>
      <c r="AB43">
        <v>46</v>
      </c>
      <c r="AC43" t="str">
        <f>VLOOKUP(AB43,[1]ChoboTable!$C:$D,2,FALSE)</f>
        <v>검조각</v>
      </c>
      <c r="AD43" s="4">
        <v>18000</v>
      </c>
      <c r="AE43">
        <v>9010</v>
      </c>
      <c r="AF43" t="str">
        <f>VLOOKUP(AE43,[1]ChoboTable!$C:$D,2,FALSE)</f>
        <v>영혼석</v>
      </c>
      <c r="AG43" s="4">
        <v>89000</v>
      </c>
      <c r="AH43">
        <v>9026</v>
      </c>
      <c r="AI43" t="str">
        <f>VLOOKUP(AH43,[1]ChoboTable!$C:$D,2,FALSE)</f>
        <v>여우불씨</v>
      </c>
      <c r="AJ43" s="4">
        <v>4000</v>
      </c>
      <c r="AK43">
        <v>9028</v>
      </c>
      <c r="AL43" t="str">
        <f>VLOOKUP(AK43,[1]ChoboTable!$C:$D,2,FALSE)</f>
        <v>요도 해방서</v>
      </c>
      <c r="AM43">
        <f t="shared" si="4"/>
        <v>2</v>
      </c>
      <c r="AN43">
        <v>9032</v>
      </c>
      <c r="AO43" t="str">
        <f>VLOOKUP(AN43,[1]ChoboTable!$C:$D,2,FALSE)</f>
        <v>도술꽃</v>
      </c>
      <c r="AP43" s="4">
        <v>530000</v>
      </c>
      <c r="AQ43">
        <v>9043</v>
      </c>
      <c r="AR43" t="str">
        <f>VLOOKUP(AQ43,[1]ChoboTable!$C:$D,2,FALSE)</f>
        <v>심득 조각</v>
      </c>
      <c r="AS43" s="4">
        <v>73000</v>
      </c>
      <c r="AT43">
        <v>9023</v>
      </c>
      <c r="AU43" t="str">
        <f>VLOOKUP(AT43,[1]ChoboTable!$C:$D,2,FALSE)</f>
        <v>영혼석 소탕권</v>
      </c>
      <c r="AV43">
        <f t="shared" si="7"/>
        <v>2</v>
      </c>
      <c r="AW43">
        <v>9017</v>
      </c>
      <c r="AX43" t="str">
        <f>VLOOKUP(AW43,[1]ChoboTable!$C:$D,2,FALSE)</f>
        <v>수호환 소탕권</v>
      </c>
      <c r="AY43">
        <f t="shared" ref="AY43:AY47" si="10">AY34+1</f>
        <v>2</v>
      </c>
      <c r="AZ43">
        <v>9027</v>
      </c>
      <c r="BA43" t="str">
        <f>VLOOKUP(AZ43,[1]ChoboTable!$C:$D,2,FALSE)</f>
        <v>여우불씨 소탕권</v>
      </c>
      <c r="BB43">
        <f>BB34+1</f>
        <v>2</v>
      </c>
      <c r="BC43">
        <v>9033</v>
      </c>
      <c r="BD43" t="str">
        <f>VLOOKUP(BC43,[1]ChoboTable!$C:$D,2,FALSE)</f>
        <v>도술꽃 소탕권</v>
      </c>
      <c r="BE43">
        <v>1</v>
      </c>
      <c r="BF43">
        <v>9044</v>
      </c>
      <c r="BG43" t="str">
        <f>VLOOKUP(BF43,[1]ChoboTable!$C:$D,2,FALSE)</f>
        <v>내면세계 입장권</v>
      </c>
      <c r="BH43">
        <v>1</v>
      </c>
    </row>
    <row r="44" spans="1:60" x14ac:dyDescent="0.3">
      <c r="A44">
        <v>42</v>
      </c>
      <c r="B44" t="s">
        <v>91</v>
      </c>
      <c r="C44" t="s">
        <v>92</v>
      </c>
      <c r="D44">
        <v>10</v>
      </c>
      <c r="E44">
        <f>SUM($D$2:D44)</f>
        <v>224</v>
      </c>
      <c r="G44">
        <v>42</v>
      </c>
      <c r="H44">
        <f t="shared" si="8"/>
        <v>421</v>
      </c>
      <c r="I44">
        <f t="shared" si="9"/>
        <v>430</v>
      </c>
      <c r="J44" t="str">
        <f t="shared" si="0"/>
        <v>1,2,5,20,9016,46,9010,9026,9028,9032,9043,9023,9017,9027,9033,9044</v>
      </c>
      <c r="K44" t="str">
        <f t="shared" si="1"/>
        <v>430000000,22000000000,940000000,7900000,460,18500,91000,4100,3,550000,76000,2,2,2,2,1</v>
      </c>
      <c r="L44" s="5" t="s">
        <v>173</v>
      </c>
      <c r="M44">
        <v>1</v>
      </c>
      <c r="N44" t="str">
        <f>VLOOKUP(M44,[1]ChoboTable!$C:$D,2,FALSE)</f>
        <v>옥</v>
      </c>
      <c r="O44" s="4">
        <v>430000000</v>
      </c>
      <c r="P44">
        <v>2</v>
      </c>
      <c r="Q44" t="str">
        <f>VLOOKUP(P44,[1]ChoboTable!$C:$D,2,FALSE)</f>
        <v>수련의돌</v>
      </c>
      <c r="R44" s="4">
        <v>22000000000</v>
      </c>
      <c r="S44">
        <v>5</v>
      </c>
      <c r="T44" t="str">
        <f>VLOOKUP(S44,[1]ChoboTable!$C:$D,2,FALSE)</f>
        <v>여우구슬</v>
      </c>
      <c r="U44" s="4">
        <v>940000000</v>
      </c>
      <c r="V44">
        <v>20</v>
      </c>
      <c r="W44" t="str">
        <f>VLOOKUP(V44,[1]ChoboTable!$C:$D,2,FALSE)</f>
        <v>복숭아</v>
      </c>
      <c r="X44" s="4">
        <v>7900000</v>
      </c>
      <c r="Y44">
        <v>9016</v>
      </c>
      <c r="Z44" t="str">
        <f>VLOOKUP(Y44,[1]ChoboTable!$C:$D,2,FALSE)</f>
        <v>수호환</v>
      </c>
      <c r="AA44" s="4">
        <v>460</v>
      </c>
      <c r="AB44">
        <v>46</v>
      </c>
      <c r="AC44" t="str">
        <f>VLOOKUP(AB44,[1]ChoboTable!$C:$D,2,FALSE)</f>
        <v>검조각</v>
      </c>
      <c r="AD44" s="4">
        <v>18500</v>
      </c>
      <c r="AE44">
        <v>9010</v>
      </c>
      <c r="AF44" t="str">
        <f>VLOOKUP(AE44,[1]ChoboTable!$C:$D,2,FALSE)</f>
        <v>영혼석</v>
      </c>
      <c r="AG44" s="4">
        <v>91000</v>
      </c>
      <c r="AH44">
        <v>9026</v>
      </c>
      <c r="AI44" t="str">
        <f>VLOOKUP(AH44,[1]ChoboTable!$C:$D,2,FALSE)</f>
        <v>여우불씨</v>
      </c>
      <c r="AJ44" s="4">
        <v>4100</v>
      </c>
      <c r="AK44">
        <v>9028</v>
      </c>
      <c r="AL44" t="str">
        <f>VLOOKUP(AK44,[1]ChoboTable!$C:$D,2,FALSE)</f>
        <v>요도 해방서</v>
      </c>
      <c r="AM44">
        <f t="shared" si="4"/>
        <v>3</v>
      </c>
      <c r="AN44">
        <v>9032</v>
      </c>
      <c r="AO44" t="str">
        <f>VLOOKUP(AN44,[1]ChoboTable!$C:$D,2,FALSE)</f>
        <v>도술꽃</v>
      </c>
      <c r="AP44" s="4">
        <v>550000</v>
      </c>
      <c r="AQ44">
        <v>9043</v>
      </c>
      <c r="AR44" t="str">
        <f>VLOOKUP(AQ44,[1]ChoboTable!$C:$D,2,FALSE)</f>
        <v>심득 조각</v>
      </c>
      <c r="AS44" s="4">
        <v>76000</v>
      </c>
      <c r="AT44">
        <v>9023</v>
      </c>
      <c r="AU44" t="str">
        <f>VLOOKUP(AT44,[1]ChoboTable!$C:$D,2,FALSE)</f>
        <v>영혼석 소탕권</v>
      </c>
      <c r="AV44">
        <f t="shared" si="7"/>
        <v>2</v>
      </c>
      <c r="AW44">
        <v>9017</v>
      </c>
      <c r="AX44" t="str">
        <f>VLOOKUP(AW44,[1]ChoboTable!$C:$D,2,FALSE)</f>
        <v>수호환 소탕권</v>
      </c>
      <c r="AY44">
        <f t="shared" si="10"/>
        <v>2</v>
      </c>
      <c r="AZ44">
        <v>9027</v>
      </c>
      <c r="BA44" t="str">
        <f>VLOOKUP(AZ44,[1]ChoboTable!$C:$D,2,FALSE)</f>
        <v>여우불씨 소탕권</v>
      </c>
      <c r="BB44">
        <f>BB35+1</f>
        <v>2</v>
      </c>
      <c r="BC44">
        <v>9033</v>
      </c>
      <c r="BD44" t="str">
        <f>VLOOKUP(BC44,[1]ChoboTable!$C:$D,2,FALSE)</f>
        <v>도술꽃 소탕권</v>
      </c>
      <c r="BE44">
        <f>BE35+1</f>
        <v>2</v>
      </c>
      <c r="BF44">
        <v>9044</v>
      </c>
      <c r="BG44" t="str">
        <f>VLOOKUP(BF44,[1]ChoboTable!$C:$D,2,FALSE)</f>
        <v>내면세계 입장권</v>
      </c>
      <c r="BH44">
        <v>1</v>
      </c>
    </row>
    <row r="45" spans="1:60" x14ac:dyDescent="0.3">
      <c r="A45">
        <v>43</v>
      </c>
      <c r="B45" t="s">
        <v>93</v>
      </c>
      <c r="C45" t="s">
        <v>94</v>
      </c>
      <c r="D45">
        <v>10</v>
      </c>
      <c r="E45">
        <f>SUM($D$2:D45)</f>
        <v>234</v>
      </c>
      <c r="G45">
        <v>43</v>
      </c>
      <c r="H45">
        <f t="shared" si="8"/>
        <v>431</v>
      </c>
      <c r="I45">
        <f t="shared" si="9"/>
        <v>440</v>
      </c>
      <c r="J45" t="str">
        <f t="shared" si="0"/>
        <v>1,2,5,20,9016,46,9010,9026,9028,9032,9043,9023,9017,9027,9033,9044</v>
      </c>
      <c r="K45" t="str">
        <f t="shared" si="1"/>
        <v>440000000,22500000000,960000000,8100000,470,19000,93000,4200,3,570000,79000,2,2,2,2,1</v>
      </c>
      <c r="L45" s="5" t="s">
        <v>173</v>
      </c>
      <c r="M45">
        <v>1</v>
      </c>
      <c r="N45" t="str">
        <f>VLOOKUP(M45,[1]ChoboTable!$C:$D,2,FALSE)</f>
        <v>옥</v>
      </c>
      <c r="O45" s="4">
        <v>440000000</v>
      </c>
      <c r="P45">
        <v>2</v>
      </c>
      <c r="Q45" t="str">
        <f>VLOOKUP(P45,[1]ChoboTable!$C:$D,2,FALSE)</f>
        <v>수련의돌</v>
      </c>
      <c r="R45" s="4">
        <v>22500000000</v>
      </c>
      <c r="S45">
        <v>5</v>
      </c>
      <c r="T45" t="str">
        <f>VLOOKUP(S45,[1]ChoboTable!$C:$D,2,FALSE)</f>
        <v>여우구슬</v>
      </c>
      <c r="U45" s="4">
        <v>960000000</v>
      </c>
      <c r="V45">
        <v>20</v>
      </c>
      <c r="W45" t="str">
        <f>VLOOKUP(V45,[1]ChoboTable!$C:$D,2,FALSE)</f>
        <v>복숭아</v>
      </c>
      <c r="X45" s="4">
        <v>8100000</v>
      </c>
      <c r="Y45">
        <v>9016</v>
      </c>
      <c r="Z45" t="str">
        <f>VLOOKUP(Y45,[1]ChoboTable!$C:$D,2,FALSE)</f>
        <v>수호환</v>
      </c>
      <c r="AA45" s="4">
        <v>470</v>
      </c>
      <c r="AB45">
        <v>46</v>
      </c>
      <c r="AC45" t="str">
        <f>VLOOKUP(AB45,[1]ChoboTable!$C:$D,2,FALSE)</f>
        <v>검조각</v>
      </c>
      <c r="AD45" s="4">
        <v>19000</v>
      </c>
      <c r="AE45">
        <v>9010</v>
      </c>
      <c r="AF45" t="str">
        <f>VLOOKUP(AE45,[1]ChoboTable!$C:$D,2,FALSE)</f>
        <v>영혼석</v>
      </c>
      <c r="AG45" s="4">
        <v>93000</v>
      </c>
      <c r="AH45">
        <v>9026</v>
      </c>
      <c r="AI45" t="str">
        <f>VLOOKUP(AH45,[1]ChoboTable!$C:$D,2,FALSE)</f>
        <v>여우불씨</v>
      </c>
      <c r="AJ45" s="4">
        <v>4200</v>
      </c>
      <c r="AK45">
        <v>9028</v>
      </c>
      <c r="AL45" t="str">
        <f>VLOOKUP(AK45,[1]ChoboTable!$C:$D,2,FALSE)</f>
        <v>요도 해방서</v>
      </c>
      <c r="AM45">
        <f t="shared" si="4"/>
        <v>3</v>
      </c>
      <c r="AN45">
        <v>9032</v>
      </c>
      <c r="AO45" t="str">
        <f>VLOOKUP(AN45,[1]ChoboTable!$C:$D,2,FALSE)</f>
        <v>도술꽃</v>
      </c>
      <c r="AP45" s="4">
        <v>570000</v>
      </c>
      <c r="AQ45">
        <v>9043</v>
      </c>
      <c r="AR45" t="str">
        <f>VLOOKUP(AQ45,[1]ChoboTable!$C:$D,2,FALSE)</f>
        <v>심득 조각</v>
      </c>
      <c r="AS45" s="4">
        <v>79000</v>
      </c>
      <c r="AT45">
        <v>9023</v>
      </c>
      <c r="AU45" t="str">
        <f>VLOOKUP(AT45,[1]ChoboTable!$C:$D,2,FALSE)</f>
        <v>영혼석 소탕권</v>
      </c>
      <c r="AV45">
        <f t="shared" si="7"/>
        <v>2</v>
      </c>
      <c r="AW45">
        <v>9017</v>
      </c>
      <c r="AX45" t="str">
        <f>VLOOKUP(AW45,[1]ChoboTable!$C:$D,2,FALSE)</f>
        <v>수호환 소탕권</v>
      </c>
      <c r="AY45">
        <f t="shared" si="10"/>
        <v>2</v>
      </c>
      <c r="AZ45">
        <v>9027</v>
      </c>
      <c r="BA45" t="str">
        <f>VLOOKUP(AZ45,[1]ChoboTable!$C:$D,2,FALSE)</f>
        <v>여우불씨 소탕권</v>
      </c>
      <c r="BB45">
        <f t="shared" ref="BB45:BB47" si="11">BB36+1</f>
        <v>2</v>
      </c>
      <c r="BC45">
        <v>9033</v>
      </c>
      <c r="BD45" t="str">
        <f>VLOOKUP(BC45,[1]ChoboTable!$C:$D,2,FALSE)</f>
        <v>도술꽃 소탕권</v>
      </c>
      <c r="BE45">
        <f t="shared" ref="BE45:BE47" si="12">BE36+1</f>
        <v>2</v>
      </c>
      <c r="BF45">
        <v>9044</v>
      </c>
      <c r="BG45" t="str">
        <f>VLOOKUP(BF45,[1]ChoboTable!$C:$D,2,FALSE)</f>
        <v>내면세계 입장권</v>
      </c>
      <c r="BH45">
        <v>1</v>
      </c>
    </row>
    <row r="46" spans="1:60" x14ac:dyDescent="0.3">
      <c r="A46">
        <v>44</v>
      </c>
      <c r="B46" t="s">
        <v>95</v>
      </c>
      <c r="C46" t="s">
        <v>96</v>
      </c>
      <c r="D46">
        <v>11</v>
      </c>
      <c r="E46">
        <f>SUM($D$2:D46)</f>
        <v>245</v>
      </c>
      <c r="G46">
        <v>44</v>
      </c>
      <c r="H46">
        <f t="shared" si="8"/>
        <v>441</v>
      </c>
      <c r="I46">
        <f t="shared" si="9"/>
        <v>450</v>
      </c>
      <c r="J46" t="str">
        <f t="shared" si="0"/>
        <v>1,2,5,20,9016,46,9010,9026,9028,9032,9043,9023,9017,9027,9033,9044</v>
      </c>
      <c r="K46" t="str">
        <f t="shared" si="1"/>
        <v>450000000,23000000000,980000000,8300000,480,19500,95000,4300,3,590000,82000,2,2,2,2,2</v>
      </c>
      <c r="L46" s="5" t="s">
        <v>173</v>
      </c>
      <c r="M46">
        <v>1</v>
      </c>
      <c r="N46" t="str">
        <f>VLOOKUP(M46,[1]ChoboTable!$C:$D,2,FALSE)</f>
        <v>옥</v>
      </c>
      <c r="O46" s="4">
        <v>450000000</v>
      </c>
      <c r="P46">
        <v>2</v>
      </c>
      <c r="Q46" t="str">
        <f>VLOOKUP(P46,[1]ChoboTable!$C:$D,2,FALSE)</f>
        <v>수련의돌</v>
      </c>
      <c r="R46" s="4">
        <v>23000000000</v>
      </c>
      <c r="S46">
        <v>5</v>
      </c>
      <c r="T46" t="str">
        <f>VLOOKUP(S46,[1]ChoboTable!$C:$D,2,FALSE)</f>
        <v>여우구슬</v>
      </c>
      <c r="U46" s="4">
        <v>980000000</v>
      </c>
      <c r="V46">
        <v>20</v>
      </c>
      <c r="W46" t="str">
        <f>VLOOKUP(V46,[1]ChoboTable!$C:$D,2,FALSE)</f>
        <v>복숭아</v>
      </c>
      <c r="X46" s="4">
        <v>8300000</v>
      </c>
      <c r="Y46">
        <v>9016</v>
      </c>
      <c r="Z46" t="str">
        <f>VLOOKUP(Y46,[1]ChoboTable!$C:$D,2,FALSE)</f>
        <v>수호환</v>
      </c>
      <c r="AA46" s="4">
        <v>480</v>
      </c>
      <c r="AB46">
        <v>46</v>
      </c>
      <c r="AC46" t="str">
        <f>VLOOKUP(AB46,[1]ChoboTable!$C:$D,2,FALSE)</f>
        <v>검조각</v>
      </c>
      <c r="AD46" s="4">
        <v>19500</v>
      </c>
      <c r="AE46">
        <v>9010</v>
      </c>
      <c r="AF46" t="str">
        <f>VLOOKUP(AE46,[1]ChoboTable!$C:$D,2,FALSE)</f>
        <v>영혼석</v>
      </c>
      <c r="AG46" s="4">
        <v>95000</v>
      </c>
      <c r="AH46">
        <v>9026</v>
      </c>
      <c r="AI46" t="str">
        <f>VLOOKUP(AH46,[1]ChoboTable!$C:$D,2,FALSE)</f>
        <v>여우불씨</v>
      </c>
      <c r="AJ46" s="4">
        <v>4300</v>
      </c>
      <c r="AK46">
        <v>9028</v>
      </c>
      <c r="AL46" t="str">
        <f>VLOOKUP(AK46,[1]ChoboTable!$C:$D,2,FALSE)</f>
        <v>요도 해방서</v>
      </c>
      <c r="AM46">
        <f t="shared" si="4"/>
        <v>3</v>
      </c>
      <c r="AN46">
        <v>9032</v>
      </c>
      <c r="AO46" t="str">
        <f>VLOOKUP(AN46,[1]ChoboTable!$C:$D,2,FALSE)</f>
        <v>도술꽃</v>
      </c>
      <c r="AP46" s="4">
        <v>590000</v>
      </c>
      <c r="AQ46">
        <v>9043</v>
      </c>
      <c r="AR46" t="str">
        <f>VLOOKUP(AQ46,[1]ChoboTable!$C:$D,2,FALSE)</f>
        <v>심득 조각</v>
      </c>
      <c r="AS46" s="4">
        <v>82000</v>
      </c>
      <c r="AT46">
        <v>9023</v>
      </c>
      <c r="AU46" t="str">
        <f>VLOOKUP(AT46,[1]ChoboTable!$C:$D,2,FALSE)</f>
        <v>영혼석 소탕권</v>
      </c>
      <c r="AV46">
        <f t="shared" si="7"/>
        <v>2</v>
      </c>
      <c r="AW46">
        <v>9017</v>
      </c>
      <c r="AX46" t="str">
        <f>VLOOKUP(AW46,[1]ChoboTable!$C:$D,2,FALSE)</f>
        <v>수호환 소탕권</v>
      </c>
      <c r="AY46">
        <f t="shared" si="10"/>
        <v>2</v>
      </c>
      <c r="AZ46">
        <v>9027</v>
      </c>
      <c r="BA46" t="str">
        <f>VLOOKUP(AZ46,[1]ChoboTable!$C:$D,2,FALSE)</f>
        <v>여우불씨 소탕권</v>
      </c>
      <c r="BB46">
        <f t="shared" si="11"/>
        <v>2</v>
      </c>
      <c r="BC46">
        <v>9033</v>
      </c>
      <c r="BD46" t="str">
        <f>VLOOKUP(BC46,[1]ChoboTable!$C:$D,2,FALSE)</f>
        <v>도술꽃 소탕권</v>
      </c>
      <c r="BE46">
        <f t="shared" si="12"/>
        <v>2</v>
      </c>
      <c r="BF46">
        <v>9044</v>
      </c>
      <c r="BG46" t="str">
        <f>VLOOKUP(BF46,[1]ChoboTable!$C:$D,2,FALSE)</f>
        <v>내면세계 입장권</v>
      </c>
      <c r="BH46">
        <f>BH37+1</f>
        <v>2</v>
      </c>
    </row>
    <row r="47" spans="1:60" x14ac:dyDescent="0.3">
      <c r="A47">
        <v>45</v>
      </c>
      <c r="B47" t="s">
        <v>97</v>
      </c>
      <c r="C47" t="s">
        <v>98</v>
      </c>
      <c r="D47">
        <v>11</v>
      </c>
      <c r="E47">
        <f>SUM($D$2:D47)</f>
        <v>256</v>
      </c>
      <c r="G47">
        <v>45</v>
      </c>
      <c r="H47">
        <f t="shared" si="8"/>
        <v>451</v>
      </c>
      <c r="I47">
        <f t="shared" si="9"/>
        <v>460</v>
      </c>
      <c r="J47" t="str">
        <f t="shared" si="0"/>
        <v>1,2,5,20,9016,46,9010,9026,9028,9032,9043,9023,9017,9027,9033,9044</v>
      </c>
      <c r="K47" t="str">
        <f t="shared" si="1"/>
        <v>460000000,23500000000,1000000000,8500000,490,20000,97000,4400,3,610000,85000,2,2,2,2,2</v>
      </c>
      <c r="L47" s="5" t="s">
        <v>173</v>
      </c>
      <c r="M47">
        <v>1</v>
      </c>
      <c r="N47" t="str">
        <f>VLOOKUP(M47,[1]ChoboTable!$C:$D,2,FALSE)</f>
        <v>옥</v>
      </c>
      <c r="O47" s="4">
        <v>460000000</v>
      </c>
      <c r="P47">
        <v>2</v>
      </c>
      <c r="Q47" t="str">
        <f>VLOOKUP(P47,[1]ChoboTable!$C:$D,2,FALSE)</f>
        <v>수련의돌</v>
      </c>
      <c r="R47" s="4">
        <v>23500000000</v>
      </c>
      <c r="S47">
        <v>5</v>
      </c>
      <c r="T47" t="str">
        <f>VLOOKUP(S47,[1]ChoboTable!$C:$D,2,FALSE)</f>
        <v>여우구슬</v>
      </c>
      <c r="U47" s="4">
        <v>1000000000</v>
      </c>
      <c r="V47">
        <v>20</v>
      </c>
      <c r="W47" t="str">
        <f>VLOOKUP(V47,[1]ChoboTable!$C:$D,2,FALSE)</f>
        <v>복숭아</v>
      </c>
      <c r="X47" s="4">
        <v>8500000</v>
      </c>
      <c r="Y47">
        <v>9016</v>
      </c>
      <c r="Z47" t="str">
        <f>VLOOKUP(Y47,[1]ChoboTable!$C:$D,2,FALSE)</f>
        <v>수호환</v>
      </c>
      <c r="AA47" s="4">
        <v>490</v>
      </c>
      <c r="AB47">
        <v>46</v>
      </c>
      <c r="AC47" t="str">
        <f>VLOOKUP(AB47,[1]ChoboTable!$C:$D,2,FALSE)</f>
        <v>검조각</v>
      </c>
      <c r="AD47" s="4">
        <v>20000</v>
      </c>
      <c r="AE47">
        <v>9010</v>
      </c>
      <c r="AF47" t="str">
        <f>VLOOKUP(AE47,[1]ChoboTable!$C:$D,2,FALSE)</f>
        <v>영혼석</v>
      </c>
      <c r="AG47" s="4">
        <v>97000</v>
      </c>
      <c r="AH47">
        <v>9026</v>
      </c>
      <c r="AI47" t="str">
        <f>VLOOKUP(AH47,[1]ChoboTable!$C:$D,2,FALSE)</f>
        <v>여우불씨</v>
      </c>
      <c r="AJ47" s="4">
        <v>4400</v>
      </c>
      <c r="AK47">
        <v>9028</v>
      </c>
      <c r="AL47" t="str">
        <f>VLOOKUP(AK47,[1]ChoboTable!$C:$D,2,FALSE)</f>
        <v>요도 해방서</v>
      </c>
      <c r="AM47">
        <f t="shared" si="4"/>
        <v>3</v>
      </c>
      <c r="AN47">
        <v>9032</v>
      </c>
      <c r="AO47" t="str">
        <f>VLOOKUP(AN47,[1]ChoboTable!$C:$D,2,FALSE)</f>
        <v>도술꽃</v>
      </c>
      <c r="AP47" s="4">
        <v>610000</v>
      </c>
      <c r="AQ47">
        <v>9043</v>
      </c>
      <c r="AR47" t="str">
        <f>VLOOKUP(AQ47,[1]ChoboTable!$C:$D,2,FALSE)</f>
        <v>심득 조각</v>
      </c>
      <c r="AS47" s="4">
        <v>85000</v>
      </c>
      <c r="AT47">
        <v>9023</v>
      </c>
      <c r="AU47" t="str">
        <f>VLOOKUP(AT47,[1]ChoboTable!$C:$D,2,FALSE)</f>
        <v>영혼석 소탕권</v>
      </c>
      <c r="AV47">
        <f t="shared" si="7"/>
        <v>2</v>
      </c>
      <c r="AW47">
        <v>9017</v>
      </c>
      <c r="AX47" t="str">
        <f>VLOOKUP(AW47,[1]ChoboTable!$C:$D,2,FALSE)</f>
        <v>수호환 소탕권</v>
      </c>
      <c r="AY47">
        <f t="shared" si="10"/>
        <v>2</v>
      </c>
      <c r="AZ47">
        <v>9027</v>
      </c>
      <c r="BA47" t="str">
        <f>VLOOKUP(AZ47,[1]ChoboTable!$C:$D,2,FALSE)</f>
        <v>여우불씨 소탕권</v>
      </c>
      <c r="BB47">
        <f t="shared" si="11"/>
        <v>2</v>
      </c>
      <c r="BC47">
        <v>9033</v>
      </c>
      <c r="BD47" t="str">
        <f>VLOOKUP(BC47,[1]ChoboTable!$C:$D,2,FALSE)</f>
        <v>도술꽃 소탕권</v>
      </c>
      <c r="BE47">
        <f t="shared" si="12"/>
        <v>2</v>
      </c>
      <c r="BF47">
        <v>9044</v>
      </c>
      <c r="BG47" t="str">
        <f>VLOOKUP(BF47,[1]ChoboTable!$C:$D,2,FALSE)</f>
        <v>내면세계 입장권</v>
      </c>
      <c r="BH47">
        <f>BH38+1</f>
        <v>2</v>
      </c>
    </row>
    <row r="48" spans="1:60" x14ac:dyDescent="0.3">
      <c r="A48">
        <v>46</v>
      </c>
      <c r="B48" t="s">
        <v>99</v>
      </c>
      <c r="C48" t="s">
        <v>100</v>
      </c>
      <c r="D48">
        <v>11</v>
      </c>
      <c r="E48">
        <f>SUM($D$2:D48)</f>
        <v>267</v>
      </c>
    </row>
    <row r="49" spans="1:5" x14ac:dyDescent="0.3">
      <c r="A49">
        <v>47</v>
      </c>
      <c r="B49" t="s">
        <v>101</v>
      </c>
      <c r="C49" t="s">
        <v>102</v>
      </c>
      <c r="D49">
        <v>11</v>
      </c>
      <c r="E49">
        <f>SUM($D$2:D49)</f>
        <v>278</v>
      </c>
    </row>
    <row r="50" spans="1:5" x14ac:dyDescent="0.3">
      <c r="A50">
        <v>48</v>
      </c>
      <c r="B50" t="s">
        <v>103</v>
      </c>
      <c r="C50" s="1" t="s">
        <v>104</v>
      </c>
      <c r="D50">
        <v>12</v>
      </c>
      <c r="E50">
        <f>SUM($D$2:D50)</f>
        <v>290</v>
      </c>
    </row>
    <row r="51" spans="1:5" x14ac:dyDescent="0.3">
      <c r="A51">
        <v>49</v>
      </c>
      <c r="B51" t="s">
        <v>105</v>
      </c>
      <c r="C51" t="s">
        <v>106</v>
      </c>
      <c r="D51">
        <v>12</v>
      </c>
      <c r="E51">
        <f>SUM($D$2:D51)</f>
        <v>302</v>
      </c>
    </row>
    <row r="52" spans="1:5" x14ac:dyDescent="0.3">
      <c r="A52">
        <v>50</v>
      </c>
      <c r="B52" t="s">
        <v>107</v>
      </c>
      <c r="C52" t="s">
        <v>108</v>
      </c>
      <c r="D52">
        <v>12</v>
      </c>
      <c r="E52">
        <f>SUM($D$2:D52)</f>
        <v>314</v>
      </c>
    </row>
    <row r="53" spans="1:5" x14ac:dyDescent="0.3">
      <c r="A53">
        <v>51</v>
      </c>
      <c r="B53" t="s">
        <v>109</v>
      </c>
      <c r="C53" t="s">
        <v>110</v>
      </c>
      <c r="D53">
        <v>12</v>
      </c>
      <c r="E53">
        <f>SUM($D$2:D53)</f>
        <v>326</v>
      </c>
    </row>
    <row r="54" spans="1:5" x14ac:dyDescent="0.3">
      <c r="A54">
        <v>52</v>
      </c>
      <c r="B54" t="s">
        <v>111</v>
      </c>
      <c r="C54" t="s">
        <v>112</v>
      </c>
      <c r="D54">
        <v>10</v>
      </c>
      <c r="E54">
        <f>SUM($D$2:D54)</f>
        <v>336</v>
      </c>
    </row>
    <row r="55" spans="1:5" x14ac:dyDescent="0.3">
      <c r="A55">
        <v>53</v>
      </c>
      <c r="B55" t="s">
        <v>113</v>
      </c>
      <c r="C55" t="s">
        <v>114</v>
      </c>
      <c r="D55">
        <v>10</v>
      </c>
      <c r="E55">
        <f>SUM($D$2:D55)</f>
        <v>346</v>
      </c>
    </row>
    <row r="56" spans="1:5" x14ac:dyDescent="0.3">
      <c r="A56">
        <v>54</v>
      </c>
      <c r="B56" t="s">
        <v>115</v>
      </c>
      <c r="C56" t="s">
        <v>116</v>
      </c>
      <c r="D56">
        <v>15</v>
      </c>
      <c r="E56">
        <f>SUM($D$2:D56)</f>
        <v>361</v>
      </c>
    </row>
    <row r="58" spans="1:5" x14ac:dyDescent="0.3">
      <c r="B58" t="s">
        <v>170</v>
      </c>
      <c r="D58">
        <v>288</v>
      </c>
    </row>
    <row r="59" spans="1:5" x14ac:dyDescent="0.3">
      <c r="B59" t="s">
        <v>169</v>
      </c>
      <c r="D59">
        <v>48</v>
      </c>
      <c r="E59">
        <f>D58+D59</f>
        <v>336</v>
      </c>
    </row>
    <row r="60" spans="1:5" x14ac:dyDescent="0.3">
      <c r="B60" t="s">
        <v>172</v>
      </c>
      <c r="D60">
        <v>10</v>
      </c>
      <c r="E60">
        <f>E59+D60</f>
        <v>346</v>
      </c>
    </row>
    <row r="61" spans="1:5" x14ac:dyDescent="0.3">
      <c r="B61" t="s">
        <v>171</v>
      </c>
      <c r="D61">
        <v>15</v>
      </c>
      <c r="E61">
        <f>E60+D61</f>
        <v>361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D1F75-284A-4EB7-BB5C-45B9191419FD}">
  <dimension ref="A1"/>
  <sheetViews>
    <sheetView workbookViewId="0">
      <selection activeCell="D17" sqref="D1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PetDispatch</vt:lpstr>
      <vt:lpstr>Balance</vt:lpstr>
      <vt:lpstr>일일 휴식 보상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권 성훈</cp:lastModifiedBy>
  <dcterms:created xsi:type="dcterms:W3CDTF">2020-12-19T14:40:03Z</dcterms:created>
  <dcterms:modified xsi:type="dcterms:W3CDTF">2023-09-12T05:17:53Z</dcterms:modified>
</cp:coreProperties>
</file>