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28F2FBE-85D5-4833-8EF9-72B28727A51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  <c r="J103" i="1" s="1"/>
  <c r="K102" i="1"/>
  <c r="K103" i="1" s="1"/>
  <c r="M102" i="1"/>
  <c r="M103" i="1" s="1"/>
  <c r="B103" i="1"/>
  <c r="C103" i="1"/>
  <c r="D103" i="1"/>
  <c r="E103" i="1"/>
  <c r="F103" i="1"/>
  <c r="G103" i="1"/>
  <c r="H103" i="1"/>
  <c r="I103" i="1"/>
  <c r="H109" i="3"/>
  <c r="F109" i="3" s="1"/>
  <c r="I109" i="3" a="1"/>
  <c r="I109" i="3" s="1"/>
  <c r="J109" i="3" s="1"/>
  <c r="L109" i="3"/>
  <c r="L110" i="3" s="1"/>
  <c r="K110" i="3" s="1"/>
  <c r="H110" i="3"/>
  <c r="B100" i="1"/>
  <c r="C100" i="1"/>
  <c r="D100" i="1"/>
  <c r="E100" i="1"/>
  <c r="F100" i="1"/>
  <c r="G100" i="1"/>
  <c r="H100" i="1"/>
  <c r="I100" i="1"/>
  <c r="I101" i="1" s="1"/>
  <c r="J100" i="1"/>
  <c r="J101" i="1" s="1"/>
  <c r="K100" i="1"/>
  <c r="M100" i="1"/>
  <c r="M101" i="1" s="1"/>
  <c r="B101" i="1"/>
  <c r="C101" i="1"/>
  <c r="D101" i="1"/>
  <c r="E101" i="1"/>
  <c r="F101" i="1"/>
  <c r="G101" i="1"/>
  <c r="H101" i="1"/>
  <c r="K101" i="1"/>
  <c r="H107" i="3"/>
  <c r="L107" i="3"/>
  <c r="L108" i="3" s="1"/>
  <c r="K108" i="3" s="1"/>
  <c r="H108" i="3"/>
  <c r="Q68" i="3"/>
  <c r="R68" i="3" s="1"/>
  <c r="Q67" i="3"/>
  <c r="R67" i="3" s="1"/>
  <c r="B98" i="1"/>
  <c r="C98" i="1"/>
  <c r="D98" i="1"/>
  <c r="E98" i="1"/>
  <c r="F98" i="1"/>
  <c r="G98" i="1"/>
  <c r="I98" i="1"/>
  <c r="I99" i="1" s="1"/>
  <c r="J98" i="1"/>
  <c r="J99" i="1" s="1"/>
  <c r="K98" i="1"/>
  <c r="K99" i="1" s="1"/>
  <c r="M98" i="1"/>
  <c r="M99" i="1" s="1"/>
  <c r="B99" i="1"/>
  <c r="C99" i="1"/>
  <c r="D99" i="1"/>
  <c r="E99" i="1"/>
  <c r="F99" i="1"/>
  <c r="G99" i="1"/>
  <c r="H105" i="3"/>
  <c r="L105" i="3"/>
  <c r="L106" i="3" s="1"/>
  <c r="K106" i="3" s="1"/>
  <c r="H106" i="3"/>
  <c r="B96" i="1"/>
  <c r="C96" i="1"/>
  <c r="D96" i="1"/>
  <c r="E96" i="1"/>
  <c r="F96" i="1"/>
  <c r="G96" i="1"/>
  <c r="I96" i="1"/>
  <c r="J96" i="1"/>
  <c r="J97" i="1" s="1"/>
  <c r="K96" i="1"/>
  <c r="M96" i="1"/>
  <c r="M97" i="1" s="1"/>
  <c r="B97" i="1"/>
  <c r="C97" i="1"/>
  <c r="D97" i="1"/>
  <c r="E97" i="1"/>
  <c r="F97" i="1"/>
  <c r="G97" i="1"/>
  <c r="I97" i="1"/>
  <c r="K97" i="1"/>
  <c r="H103" i="3"/>
  <c r="L103" i="3"/>
  <c r="L104" i="3" s="1"/>
  <c r="K104" i="3" s="1"/>
  <c r="H104" i="3"/>
  <c r="Q66" i="3"/>
  <c r="R66" i="3" s="1"/>
  <c r="Q65" i="3"/>
  <c r="R65" i="3" s="1"/>
  <c r="H101" i="3"/>
  <c r="L101" i="3"/>
  <c r="L102" i="3" s="1"/>
  <c r="H102" i="3"/>
  <c r="D90" i="1"/>
  <c r="F90" i="1"/>
  <c r="D91" i="1"/>
  <c r="F91" i="1"/>
  <c r="D92" i="1"/>
  <c r="F92" i="1"/>
  <c r="D93" i="1"/>
  <c r="F93" i="1"/>
  <c r="H97" i="3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D88" i="1"/>
  <c r="F88" i="1"/>
  <c r="D89" i="1"/>
  <c r="F89" i="1"/>
  <c r="H95" i="3"/>
  <c r="L95" i="3"/>
  <c r="L96" i="3" s="1"/>
  <c r="K96" i="3" s="1"/>
  <c r="H96" i="3"/>
  <c r="Q62" i="3"/>
  <c r="R62" i="3" s="1"/>
  <c r="Q61" i="3"/>
  <c r="R61" i="3" s="1"/>
  <c r="D86" i="1"/>
  <c r="F86" i="1"/>
  <c r="D87" i="1"/>
  <c r="F87" i="1"/>
  <c r="H93" i="3"/>
  <c r="L93" i="3"/>
  <c r="L94" i="3" s="1"/>
  <c r="K94" i="3" s="1"/>
  <c r="H94" i="3"/>
  <c r="Q60" i="3"/>
  <c r="R60" i="3" s="1"/>
  <c r="D84" i="1"/>
  <c r="F84" i="1"/>
  <c r="D85" i="1"/>
  <c r="F85" i="1"/>
  <c r="H91" i="3"/>
  <c r="L91" i="3"/>
  <c r="L92" i="3" s="1"/>
  <c r="K92" i="3" s="1"/>
  <c r="H92" i="3"/>
  <c r="Q59" i="3"/>
  <c r="R59" i="3" s="1"/>
  <c r="Q58" i="3"/>
  <c r="R58" i="3" s="1"/>
  <c r="D82" i="1"/>
  <c r="F82" i="1"/>
  <c r="D83" i="1"/>
  <c r="F83" i="1"/>
  <c r="D80" i="1"/>
  <c r="F80" i="1"/>
  <c r="D81" i="1"/>
  <c r="F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D78" i="1"/>
  <c r="F78" i="1"/>
  <c r="D79" i="1"/>
  <c r="F79" i="1"/>
  <c r="H85" i="3"/>
  <c r="L85" i="3"/>
  <c r="K85" i="3" s="1"/>
  <c r="H86" i="3"/>
  <c r="L86" i="3"/>
  <c r="K86" i="3" s="1"/>
  <c r="Q55" i="3"/>
  <c r="R55" i="3" s="1"/>
  <c r="D76" i="1"/>
  <c r="F76" i="1"/>
  <c r="D77" i="1"/>
  <c r="F77" i="1"/>
  <c r="H83" i="3"/>
  <c r="L83" i="3"/>
  <c r="K83" i="3" s="1"/>
  <c r="H84" i="3"/>
  <c r="L84" i="3"/>
  <c r="K84" i="3" s="1"/>
  <c r="Q54" i="3"/>
  <c r="R54" i="3" s="1"/>
  <c r="D72" i="1"/>
  <c r="F72" i="1"/>
  <c r="D73" i="1"/>
  <c r="F73" i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D68" i="1"/>
  <c r="F68" i="1"/>
  <c r="D69" i="1"/>
  <c r="F69" i="1"/>
  <c r="D70" i="1"/>
  <c r="F70" i="1"/>
  <c r="D71" i="1"/>
  <c r="F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D66" i="1"/>
  <c r="F66" i="1"/>
  <c r="D67" i="1"/>
  <c r="F67" i="1"/>
  <c r="H73" i="3"/>
  <c r="K73" i="3"/>
  <c r="L73" i="3"/>
  <c r="L74" i="3" s="1"/>
  <c r="K74" i="3" s="1"/>
  <c r="H74" i="3"/>
  <c r="D64" i="1"/>
  <c r="F64" i="1"/>
  <c r="D65" i="1"/>
  <c r="F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D62" i="1"/>
  <c r="F62" i="1"/>
  <c r="F63" i="1"/>
  <c r="D60" i="1"/>
  <c r="F60" i="1"/>
  <c r="D61" i="1"/>
  <c r="F61" i="1"/>
  <c r="D58" i="1"/>
  <c r="F58" i="1"/>
  <c r="D59" i="1"/>
  <c r="F59" i="1"/>
  <c r="Q47" i="3"/>
  <c r="R47" i="3" s="1"/>
  <c r="Q46" i="3"/>
  <c r="R46" i="3" s="1"/>
  <c r="D56" i="1"/>
  <c r="F56" i="1"/>
  <c r="D57" i="1"/>
  <c r="F57" i="1"/>
  <c r="D54" i="1"/>
  <c r="F54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10" i="3" l="1" a="1"/>
  <c r="I110" i="3" s="1"/>
  <c r="K109" i="3"/>
  <c r="G109" i="3"/>
  <c r="K107" i="3"/>
  <c r="I107" i="3" a="1"/>
  <c r="I107" i="3" s="1"/>
  <c r="K105" i="3"/>
  <c r="K103" i="3"/>
  <c r="K102" i="3"/>
  <c r="D95" i="1" s="1"/>
  <c r="F95" i="1"/>
  <c r="F94" i="1"/>
  <c r="K101" i="3"/>
  <c r="D94" i="1" s="1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J110" i="3" l="1"/>
  <c r="G110" i="3" s="1"/>
  <c r="F110" i="3"/>
  <c r="J107" i="3"/>
  <c r="G107" i="3" s="1"/>
  <c r="I108" i="3" a="1"/>
  <c r="I108" i="3" s="1"/>
  <c r="F107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Q39" i="3"/>
  <c r="R39" i="3" s="1"/>
  <c r="J108" i="3" l="1"/>
  <c r="G108" i="3" s="1"/>
  <c r="F108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I97" i="3" s="1" a="1"/>
  <c r="I97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I98" i="3" l="1" a="1"/>
  <c r="I98" i="3" s="1"/>
  <c r="J97" i="3"/>
  <c r="G97" i="3" s="1"/>
  <c r="H90" i="1" s="1"/>
  <c r="F97" i="3"/>
  <c r="J96" i="3"/>
  <c r="G96" i="3" s="1"/>
  <c r="H89" i="1" s="1"/>
  <c r="F96" i="3"/>
  <c r="K28" i="3"/>
  <c r="D21" i="1" s="1"/>
  <c r="F21" i="1"/>
  <c r="L29" i="3"/>
  <c r="F27" i="3"/>
  <c r="J28" i="3"/>
  <c r="G28" i="3" s="1"/>
  <c r="H21" i="1" s="1"/>
  <c r="J98" i="3" l="1"/>
  <c r="G98" i="3" s="1"/>
  <c r="H91" i="1" s="1"/>
  <c r="I99" i="3" a="1"/>
  <c r="I99" i="3" s="1"/>
  <c r="F98" i="3"/>
  <c r="K29" i="3"/>
  <c r="D22" i="1" s="1"/>
  <c r="F22" i="1"/>
  <c r="L30" i="3"/>
  <c r="J29" i="3"/>
  <c r="G29" i="3" s="1"/>
  <c r="H22" i="1" s="1"/>
  <c r="F28" i="3"/>
  <c r="J99" i="3" l="1"/>
  <c r="G99" i="3" s="1"/>
  <c r="H92" i="1" s="1"/>
  <c r="F99" i="3"/>
  <c r="I100" i="3" a="1"/>
  <c r="I100" i="3" s="1"/>
  <c r="F23" i="1"/>
  <c r="K30" i="3"/>
  <c r="D23" i="1" s="1"/>
  <c r="L31" i="3"/>
  <c r="F29" i="3"/>
  <c r="J30" i="3"/>
  <c r="G30" i="3" s="1"/>
  <c r="H23" i="1" s="1"/>
  <c r="I101" i="3" l="1" a="1"/>
  <c r="I101" i="3" s="1"/>
  <c r="J100" i="3"/>
  <c r="G100" i="3" s="1"/>
  <c r="H93" i="1" s="1"/>
  <c r="F100" i="3"/>
  <c r="K31" i="3"/>
  <c r="D24" i="1" s="1"/>
  <c r="F24" i="1"/>
  <c r="L32" i="3"/>
  <c r="F30" i="3"/>
  <c r="J31" i="3"/>
  <c r="G31" i="3" s="1"/>
  <c r="H24" i="1" s="1"/>
  <c r="J101" i="3" l="1"/>
  <c r="G101" i="3" s="1"/>
  <c r="H94" i="1" s="1"/>
  <c r="I102" i="3" a="1"/>
  <c r="I102" i="3" s="1"/>
  <c r="I103" i="3" s="1" a="1"/>
  <c r="I103" i="3" s="1"/>
  <c r="F101" i="3"/>
  <c r="K32" i="3"/>
  <c r="D25" i="1" s="1"/>
  <c r="F25" i="1"/>
  <c r="L33" i="3"/>
  <c r="F31" i="3"/>
  <c r="J32" i="3"/>
  <c r="G32" i="3" s="1"/>
  <c r="H25" i="1" s="1"/>
  <c r="J103" i="3" l="1"/>
  <c r="G103" i="3" s="1"/>
  <c r="H96" i="1" s="1"/>
  <c r="F103" i="3"/>
  <c r="I104" i="3" a="1"/>
  <c r="I104" i="3" s="1"/>
  <c r="J102" i="3"/>
  <c r="G102" i="3" s="1"/>
  <c r="H95" i="1" s="1"/>
  <c r="F102" i="3"/>
  <c r="F26" i="1"/>
  <c r="K33" i="3"/>
  <c r="D26" i="1" s="1"/>
  <c r="L34" i="3"/>
  <c r="J33" i="3"/>
  <c r="G33" i="3" s="1"/>
  <c r="H26" i="1" s="1"/>
  <c r="F32" i="3"/>
  <c r="I105" i="3" l="1" a="1"/>
  <c r="I105" i="3" s="1"/>
  <c r="J104" i="3"/>
  <c r="G104" i="3" s="1"/>
  <c r="H97" i="1" s="1"/>
  <c r="F104" i="3"/>
  <c r="K34" i="3"/>
  <c r="D27" i="1" s="1"/>
  <c r="F27" i="1"/>
  <c r="L35" i="3"/>
  <c r="J34" i="3"/>
  <c r="G34" i="3" s="1"/>
  <c r="H27" i="1" s="1"/>
  <c r="F33" i="3"/>
  <c r="J105" i="3" l="1"/>
  <c r="G105" i="3" s="1"/>
  <c r="H98" i="1" s="1"/>
  <c r="I106" i="3" a="1"/>
  <c r="I106" i="3" s="1"/>
  <c r="F105" i="3"/>
  <c r="F28" i="1"/>
  <c r="K35" i="3"/>
  <c r="D28" i="1" s="1"/>
  <c r="L36" i="3"/>
  <c r="F34" i="3"/>
  <c r="J35" i="3"/>
  <c r="G35" i="3" s="1"/>
  <c r="H28" i="1" s="1"/>
  <c r="J106" i="3" l="1"/>
  <c r="G106" i="3" s="1"/>
  <c r="H99" i="1" s="1"/>
  <c r="F106" i="3"/>
  <c r="F29" i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<sst xmlns="http://schemas.openxmlformats.org/spreadsheetml/2006/main" count="198" uniqueCount="94">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</sst>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03"/>
  <sheetViews>
    <sheetView tabSelected="1" zoomScale="85" zoomScaleNormal="85" workbookViewId="0">
      <pane ySplit="1" topLeftCell="A75" activePane="bottomLeft" state="frozen"/>
      <selection activeCell="K78" sqref="K78"/>
      <selection pane="bottomLeft" activeCell="D101" sqref="D10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103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103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103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  <row r="96" spans="1:13" x14ac:dyDescent="0.3">
      <c r="A96">
        <v>94</v>
      </c>
      <c r="B96" s="1" t="str">
        <f t="shared" ref="B96:C96" si="120">B95</f>
        <v>1-1</v>
      </c>
      <c r="C96">
        <f t="shared" si="120"/>
        <v>9043</v>
      </c>
      <c r="D96">
        <f>VLOOKUP(A96,Balance!E:K,7,FALSE)</f>
        <v>202500</v>
      </c>
      <c r="E96">
        <f t="shared" si="86"/>
        <v>9043</v>
      </c>
      <c r="F96">
        <f>VLOOKUP(A96,Balance!E:L,8,)</f>
        <v>405000</v>
      </c>
      <c r="G96">
        <f t="shared" si="65"/>
        <v>1</v>
      </c>
      <c r="H96" s="2">
        <f>VLOOKUP(A96,Balance!E:K,3,FALSE)</f>
        <v>9.9999999999999992E+227</v>
      </c>
      <c r="I96">
        <f t="shared" ref="I96:K96" si="121">I95</f>
        <v>1000</v>
      </c>
      <c r="J96">
        <f t="shared" si="121"/>
        <v>8</v>
      </c>
      <c r="K96">
        <f t="shared" si="121"/>
        <v>0</v>
      </c>
      <c r="L96" t="s">
        <v>57</v>
      </c>
      <c r="M96">
        <f t="shared" si="67"/>
        <v>20800</v>
      </c>
    </row>
    <row r="97" spans="1:13" x14ac:dyDescent="0.3">
      <c r="A97">
        <v>95</v>
      </c>
      <c r="B97" s="1" t="str">
        <f t="shared" ref="B97:C97" si="122">B96</f>
        <v>1-1</v>
      </c>
      <c r="C97">
        <f t="shared" si="122"/>
        <v>9043</v>
      </c>
      <c r="D97">
        <f>VLOOKUP(A97,Balance!E:K,7,FALSE)</f>
        <v>207250</v>
      </c>
      <c r="E97">
        <f t="shared" si="86"/>
        <v>9043</v>
      </c>
      <c r="F97">
        <f>VLOOKUP(A97,Balance!E:L,8,)</f>
        <v>414500</v>
      </c>
      <c r="G97">
        <f t="shared" si="65"/>
        <v>1</v>
      </c>
      <c r="H97" s="2">
        <f>VLOOKUP(A97,Balance!E:K,3,FALSE)</f>
        <v>9.9999999999999988E+229</v>
      </c>
      <c r="I97">
        <f t="shared" ref="I97:K97" si="123">I96</f>
        <v>1000</v>
      </c>
      <c r="J97">
        <f t="shared" si="123"/>
        <v>8</v>
      </c>
      <c r="K97">
        <f t="shared" si="123"/>
        <v>0</v>
      </c>
      <c r="L97" t="s">
        <v>57</v>
      </c>
      <c r="M97">
        <f t="shared" si="67"/>
        <v>21000</v>
      </c>
    </row>
    <row r="98" spans="1:13" x14ac:dyDescent="0.3">
      <c r="A98">
        <v>96</v>
      </c>
      <c r="B98" s="1" t="str">
        <f t="shared" ref="B98:C98" si="124">B97</f>
        <v>1-1</v>
      </c>
      <c r="C98">
        <f t="shared" si="124"/>
        <v>9043</v>
      </c>
      <c r="D98">
        <f>VLOOKUP(A98,Balance!E:K,7,FALSE)</f>
        <v>212000</v>
      </c>
      <c r="E98">
        <f t="shared" si="86"/>
        <v>9043</v>
      </c>
      <c r="F98">
        <f>VLOOKUP(A98,Balance!E:L,8,)</f>
        <v>424000</v>
      </c>
      <c r="G98">
        <f t="shared" si="65"/>
        <v>1</v>
      </c>
      <c r="H98" s="2">
        <f>VLOOKUP(A98,Balance!E:K,3,FALSE)</f>
        <v>1.0000000000000001E+232</v>
      </c>
      <c r="I98">
        <f t="shared" ref="I98:K98" si="125">I97</f>
        <v>1000</v>
      </c>
      <c r="J98">
        <f t="shared" si="125"/>
        <v>8</v>
      </c>
      <c r="K98">
        <f t="shared" si="125"/>
        <v>0</v>
      </c>
      <c r="L98" t="s">
        <v>57</v>
      </c>
      <c r="M98">
        <f t="shared" si="67"/>
        <v>21200</v>
      </c>
    </row>
    <row r="99" spans="1:13" x14ac:dyDescent="0.3">
      <c r="A99">
        <v>97</v>
      </c>
      <c r="B99" s="1" t="str">
        <f t="shared" ref="B99:C99" si="126">B98</f>
        <v>1-1</v>
      </c>
      <c r="C99">
        <f t="shared" si="126"/>
        <v>9043</v>
      </c>
      <c r="D99">
        <f>VLOOKUP(A99,Balance!E:K,7,FALSE)</f>
        <v>216750</v>
      </c>
      <c r="E99">
        <f t="shared" si="86"/>
        <v>9043</v>
      </c>
      <c r="F99">
        <f>VLOOKUP(A99,Balance!E:L,8,)</f>
        <v>433500</v>
      </c>
      <c r="G99">
        <f t="shared" si="65"/>
        <v>1</v>
      </c>
      <c r="H99" s="2">
        <f>VLOOKUP(A99,Balance!E:K,3,FALSE)</f>
        <v>1E+234</v>
      </c>
      <c r="I99">
        <f t="shared" ref="I99:K99" si="127">I98</f>
        <v>1000</v>
      </c>
      <c r="J99">
        <f t="shared" si="127"/>
        <v>8</v>
      </c>
      <c r="K99">
        <f t="shared" si="127"/>
        <v>0</v>
      </c>
      <c r="L99" t="s">
        <v>57</v>
      </c>
      <c r="M99">
        <f t="shared" si="67"/>
        <v>21400</v>
      </c>
    </row>
    <row r="100" spans="1:13" x14ac:dyDescent="0.3">
      <c r="A100">
        <v>98</v>
      </c>
      <c r="B100" s="1" t="str">
        <f t="shared" ref="B100:C100" si="128">B99</f>
        <v>1-1</v>
      </c>
      <c r="C100">
        <f t="shared" si="128"/>
        <v>9043</v>
      </c>
      <c r="D100">
        <f>VLOOKUP(A100,Balance!E:K,7,FALSE)</f>
        <v>221500</v>
      </c>
      <c r="E100">
        <f t="shared" si="86"/>
        <v>9043</v>
      </c>
      <c r="F100">
        <f>VLOOKUP(A100,Balance!E:L,8,)</f>
        <v>443000</v>
      </c>
      <c r="G100">
        <f t="shared" si="65"/>
        <v>1</v>
      </c>
      <c r="H100" s="2">
        <f>VLOOKUP(A100,Balance!E:K,3,FALSE)</f>
        <v>1.0000000000000001E+236</v>
      </c>
      <c r="I100">
        <f t="shared" ref="I100:K100" si="129">I99</f>
        <v>1000</v>
      </c>
      <c r="J100">
        <f t="shared" si="129"/>
        <v>8</v>
      </c>
      <c r="K100">
        <f t="shared" si="129"/>
        <v>0</v>
      </c>
      <c r="L100" t="s">
        <v>57</v>
      </c>
      <c r="M100">
        <f t="shared" si="67"/>
        <v>21600</v>
      </c>
    </row>
    <row r="101" spans="1:13" x14ac:dyDescent="0.3">
      <c r="A101">
        <v>99</v>
      </c>
      <c r="B101" s="1" t="str">
        <f t="shared" ref="B101:C101" si="130">B100</f>
        <v>1-1</v>
      </c>
      <c r="C101">
        <f t="shared" si="130"/>
        <v>9043</v>
      </c>
      <c r="D101">
        <f>VLOOKUP(A101,Balance!E:K,7,FALSE)</f>
        <v>226250</v>
      </c>
      <c r="E101">
        <f t="shared" si="86"/>
        <v>9043</v>
      </c>
      <c r="F101">
        <f>VLOOKUP(A101,Balance!E:L,8,)</f>
        <v>452500</v>
      </c>
      <c r="G101">
        <f t="shared" si="65"/>
        <v>1</v>
      </c>
      <c r="H101" s="2">
        <f>VLOOKUP(A101,Balance!E:K,3,FALSE)</f>
        <v>1E+238</v>
      </c>
      <c r="I101">
        <f t="shared" ref="I101:K101" si="131">I100</f>
        <v>1000</v>
      </c>
      <c r="J101">
        <f t="shared" si="131"/>
        <v>8</v>
      </c>
      <c r="K101">
        <f t="shared" si="131"/>
        <v>0</v>
      </c>
      <c r="L101" t="s">
        <v>57</v>
      </c>
      <c r="M101">
        <f t="shared" si="67"/>
        <v>21800</v>
      </c>
    </row>
    <row r="102" spans="1:13" x14ac:dyDescent="0.3">
      <c r="A102">
        <v>100</v>
      </c>
      <c r="B102" s="1" t="str">
        <f t="shared" ref="B102:C102" si="132">B101</f>
        <v>1-1</v>
      </c>
      <c r="C102">
        <f t="shared" si="132"/>
        <v>9043</v>
      </c>
      <c r="D102">
        <f>VLOOKUP(A102,Balance!E:K,7,FALSE)</f>
        <v>231000</v>
      </c>
      <c r="E102">
        <f t="shared" si="86"/>
        <v>9043</v>
      </c>
      <c r="F102">
        <f>VLOOKUP(A102,Balance!E:L,8,)</f>
        <v>462000</v>
      </c>
      <c r="G102">
        <f t="shared" si="65"/>
        <v>1</v>
      </c>
      <c r="H102" s="2">
        <f>VLOOKUP(A102,Balance!E:K,3,FALSE)</f>
        <v>1E+240</v>
      </c>
      <c r="I102">
        <f t="shared" ref="I102:K102" si="133">I101</f>
        <v>1000</v>
      </c>
      <c r="J102">
        <f t="shared" si="133"/>
        <v>8</v>
      </c>
      <c r="K102">
        <f t="shared" si="133"/>
        <v>0</v>
      </c>
      <c r="L102" t="s">
        <v>57</v>
      </c>
      <c r="M102">
        <f t="shared" si="67"/>
        <v>22000</v>
      </c>
    </row>
    <row r="103" spans="1:13" x14ac:dyDescent="0.3">
      <c r="A103">
        <v>101</v>
      </c>
      <c r="B103" s="1" t="str">
        <f t="shared" ref="B103:C103" si="134">B102</f>
        <v>1-1</v>
      </c>
      <c r="C103">
        <f t="shared" si="134"/>
        <v>9043</v>
      </c>
      <c r="D103">
        <f>VLOOKUP(A103,Balance!E:K,7,FALSE)</f>
        <v>235750</v>
      </c>
      <c r="E103">
        <f t="shared" si="86"/>
        <v>9043</v>
      </c>
      <c r="F103">
        <f>VLOOKUP(A103,Balance!E:L,8,)</f>
        <v>471500</v>
      </c>
      <c r="G103">
        <f t="shared" si="65"/>
        <v>1</v>
      </c>
      <c r="H103" s="2">
        <f>VLOOKUP(A103,Balance!E:K,3,FALSE)</f>
        <v>1.0000000000000001E+242</v>
      </c>
      <c r="I103">
        <f t="shared" ref="I103:K103" si="135">I102</f>
        <v>1000</v>
      </c>
      <c r="J103">
        <f t="shared" si="135"/>
        <v>8</v>
      </c>
      <c r="K103">
        <f t="shared" si="135"/>
        <v>0</v>
      </c>
      <c r="L103" t="s">
        <v>57</v>
      </c>
      <c r="M103">
        <f t="shared" si="67"/>
        <v>22200</v>
      </c>
    </row>
  </sheetData>
  <phoneticPr fontId="1" type="noConversion"/>
  <conditionalFormatting sqref="G2:N12 A2:E103 G13:M10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10"/>
  <sheetViews>
    <sheetView topLeftCell="D87" zoomScaleNormal="100" workbookViewId="0">
      <selection activeCell="J108" sqref="J10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10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O65" s="16" t="s">
        <v>90</v>
      </c>
      <c r="P65" s="16">
        <v>232</v>
      </c>
      <c r="Q65" s="17">
        <f t="shared" ref="Q65:Q66" si="41">POWER(10,P65)</f>
        <v>1.0000000000000001E+232</v>
      </c>
      <c r="R65" s="17" t="str">
        <f t="shared" ref="R65:R66" si="42">RIGHT(Q65,P65)</f>
        <v>1E+232</v>
      </c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O66" s="16" t="s">
        <v>91</v>
      </c>
      <c r="P66" s="16">
        <v>236</v>
      </c>
      <c r="Q66" s="17">
        <f t="shared" si="41"/>
        <v>1.0000000000000001E+236</v>
      </c>
      <c r="R66" s="17" t="str">
        <f t="shared" si="42"/>
        <v>1E+236</v>
      </c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  <c r="O67" s="16" t="s">
        <v>92</v>
      </c>
      <c r="P67" s="16">
        <v>240</v>
      </c>
      <c r="Q67" s="17">
        <f t="shared" ref="Q67:Q68" si="43">POWER(10,P67)</f>
        <v>1E+240</v>
      </c>
      <c r="R67" s="17" t="str">
        <f t="shared" ref="R67:R68" si="44">RIGHT(Q67,P67)</f>
        <v>1E+240</v>
      </c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  <c r="O68" s="16" t="s">
        <v>93</v>
      </c>
      <c r="P68" s="16">
        <v>244</v>
      </c>
      <c r="Q68" s="17">
        <f t="shared" si="43"/>
        <v>1.0000000000000001E+244</v>
      </c>
      <c r="R68" s="17" t="str">
        <f t="shared" si="44"/>
        <v>1E+244</v>
      </c>
    </row>
    <row r="69" spans="5:27" x14ac:dyDescent="0.3">
      <c r="E69" s="16">
        <v>60</v>
      </c>
      <c r="F69" s="17" t="str">
        <f t="shared" ref="F69" si="45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46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7">VLOOKUP(I70,O:R,4,FALSE)</f>
        <v>1E+160</v>
      </c>
      <c r="K70" s="22">
        <f t="shared" ref="K70:K72" si="48">L70*0.5</f>
        <v>76500</v>
      </c>
      <c r="L70" s="22">
        <f t="shared" ref="L70:L72" si="49">L69+500+QUOTIENT(E70,15)*1500</f>
        <v>153000</v>
      </c>
    </row>
    <row r="71" spans="5:27" x14ac:dyDescent="0.3">
      <c r="E71" s="16">
        <v>62</v>
      </c>
      <c r="F71" s="17" t="str">
        <f t="shared" ref="F71:F72" si="50">H71&amp;I71</f>
        <v>1절</v>
      </c>
      <c r="G71" s="17">
        <f t="shared" si="46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7"/>
        <v>1E+164</v>
      </c>
      <c r="K71" s="22">
        <f t="shared" si="48"/>
        <v>79750</v>
      </c>
      <c r="L71" s="22">
        <f t="shared" si="49"/>
        <v>159500</v>
      </c>
    </row>
    <row r="72" spans="5:27" x14ac:dyDescent="0.3">
      <c r="E72" s="16">
        <v>63</v>
      </c>
      <c r="F72" s="17" t="str">
        <f t="shared" si="50"/>
        <v>100절</v>
      </c>
      <c r="G72" s="17">
        <f t="shared" si="46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7"/>
        <v>1E+164</v>
      </c>
      <c r="K72" s="22">
        <f t="shared" si="48"/>
        <v>83000</v>
      </c>
      <c r="L72" s="22">
        <f t="shared" si="49"/>
        <v>166000</v>
      </c>
    </row>
    <row r="73" spans="5:27" x14ac:dyDescent="0.3">
      <c r="E73" s="16">
        <v>64</v>
      </c>
      <c r="F73" s="17" t="str">
        <f t="shared" ref="F73:F75" si="51">H73&amp;I73</f>
        <v>1격</v>
      </c>
      <c r="G73" s="17">
        <f t="shared" ref="G73:G75" si="52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53">VLOOKUP(I73,O:R,4,FALSE)</f>
        <v>1E+168</v>
      </c>
      <c r="K73" s="22">
        <f t="shared" ref="K73:K75" si="54">L73*0.5</f>
        <v>86250</v>
      </c>
      <c r="L73" s="22">
        <f t="shared" ref="L73:L75" si="55">L72+500+QUOTIENT(E73,15)*1500</f>
        <v>172500</v>
      </c>
    </row>
    <row r="74" spans="5:27" x14ac:dyDescent="0.3">
      <c r="E74" s="16">
        <v>65</v>
      </c>
      <c r="F74" s="17" t="str">
        <f t="shared" si="51"/>
        <v>100격</v>
      </c>
      <c r="G74" s="17">
        <f t="shared" si="52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53"/>
        <v>1E+168</v>
      </c>
      <c r="K74" s="22">
        <f t="shared" si="54"/>
        <v>89500</v>
      </c>
      <c r="L74" s="22">
        <f t="shared" si="55"/>
        <v>179000</v>
      </c>
    </row>
    <row r="75" spans="5:27" x14ac:dyDescent="0.3">
      <c r="E75" s="16">
        <v>66</v>
      </c>
      <c r="F75" s="17" t="str">
        <f t="shared" si="51"/>
        <v>1창</v>
      </c>
      <c r="G75" s="17">
        <f t="shared" si="52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53"/>
        <v>1E+172</v>
      </c>
      <c r="K75" s="22">
        <f t="shared" si="54"/>
        <v>92750</v>
      </c>
      <c r="L75" s="22">
        <f t="shared" si="55"/>
        <v>185500</v>
      </c>
    </row>
    <row r="76" spans="5:27" x14ac:dyDescent="0.3">
      <c r="E76" s="16">
        <v>67</v>
      </c>
      <c r="F76" s="17" t="str">
        <f t="shared" ref="F76:F80" si="56">H76&amp;I76</f>
        <v>100창</v>
      </c>
      <c r="G76" s="17">
        <f t="shared" ref="G76:G80" si="57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58">VLOOKUP(I76,O:R,4,FALSE)</f>
        <v>1E+172</v>
      </c>
      <c r="K76" s="22">
        <f t="shared" ref="K76:K80" si="59">L76*0.5</f>
        <v>96000</v>
      </c>
      <c r="L76" s="22">
        <f t="shared" ref="L76:L80" si="60">L75+500+QUOTIENT(E76,15)*1500</f>
        <v>192000</v>
      </c>
    </row>
    <row r="77" spans="5:27" x14ac:dyDescent="0.3">
      <c r="E77" s="16">
        <v>68</v>
      </c>
      <c r="F77" s="17" t="str">
        <f t="shared" si="56"/>
        <v>1공</v>
      </c>
      <c r="G77" s="17">
        <f t="shared" si="57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58"/>
        <v>1E+176</v>
      </c>
      <c r="K77" s="22">
        <f t="shared" si="59"/>
        <v>99250</v>
      </c>
      <c r="L77" s="22">
        <f t="shared" si="60"/>
        <v>198500</v>
      </c>
    </row>
    <row r="78" spans="5:27" x14ac:dyDescent="0.3">
      <c r="E78" s="16">
        <v>69</v>
      </c>
      <c r="F78" s="17" t="str">
        <f t="shared" si="56"/>
        <v>100공</v>
      </c>
      <c r="G78" s="17">
        <f t="shared" si="57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58"/>
        <v>1E+176</v>
      </c>
      <c r="K78" s="22">
        <f t="shared" si="59"/>
        <v>102500</v>
      </c>
      <c r="L78" s="22">
        <f t="shared" si="60"/>
        <v>205000</v>
      </c>
    </row>
    <row r="79" spans="5:27" x14ac:dyDescent="0.3">
      <c r="E79" s="16">
        <v>70</v>
      </c>
      <c r="F79" s="17" t="str">
        <f t="shared" si="56"/>
        <v>1채</v>
      </c>
      <c r="G79" s="17">
        <f t="shared" si="57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58"/>
        <v>1E+180</v>
      </c>
      <c r="K79" s="22">
        <f t="shared" si="59"/>
        <v>105750</v>
      </c>
      <c r="L79" s="22">
        <f t="shared" si="60"/>
        <v>211500</v>
      </c>
    </row>
    <row r="80" spans="5:27" x14ac:dyDescent="0.3">
      <c r="E80" s="16">
        <v>71</v>
      </c>
      <c r="F80" s="17" t="str">
        <f t="shared" si="56"/>
        <v>100채</v>
      </c>
      <c r="G80" s="17">
        <f t="shared" si="57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58"/>
        <v>1E+180</v>
      </c>
      <c r="K80" s="22">
        <f t="shared" si="59"/>
        <v>109000</v>
      </c>
      <c r="L80" s="22">
        <f t="shared" si="60"/>
        <v>218000</v>
      </c>
    </row>
    <row r="81" spans="5:12" x14ac:dyDescent="0.3">
      <c r="E81" s="16">
        <v>72</v>
      </c>
      <c r="F81" s="17" t="str">
        <f t="shared" ref="F81:F82" si="61">H81&amp;I81</f>
        <v>1피</v>
      </c>
      <c r="G81" s="17">
        <f t="shared" ref="G81:G82" si="62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63">VLOOKUP(I81,O:R,4,FALSE)</f>
        <v>1E+184</v>
      </c>
      <c r="K81" s="22">
        <f t="shared" ref="K81:K82" si="64">L81*0.5</f>
        <v>112250</v>
      </c>
      <c r="L81" s="22">
        <f t="shared" ref="L81:L82" si="65">L80+500+QUOTIENT(E81,15)*1500</f>
        <v>224500</v>
      </c>
    </row>
    <row r="82" spans="5:12" x14ac:dyDescent="0.3">
      <c r="E82" s="16">
        <v>73</v>
      </c>
      <c r="F82" s="17" t="str">
        <f t="shared" si="61"/>
        <v>100피</v>
      </c>
      <c r="G82" s="17">
        <f t="shared" si="62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63"/>
        <v>1E+184</v>
      </c>
      <c r="K82" s="22">
        <f t="shared" si="64"/>
        <v>115500</v>
      </c>
      <c r="L82" s="22">
        <f t="shared" si="65"/>
        <v>231000</v>
      </c>
    </row>
    <row r="83" spans="5:12" x14ac:dyDescent="0.3">
      <c r="E83" s="16">
        <v>74</v>
      </c>
      <c r="F83" s="17" t="str">
        <f t="shared" ref="F83:F86" si="66">H83&amp;I83</f>
        <v>1동</v>
      </c>
      <c r="G83" s="17">
        <f t="shared" ref="G83:G86" si="67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68">VLOOKUP(I83,O:R,4,FALSE)</f>
        <v>1E+188</v>
      </c>
      <c r="K83" s="22">
        <f t="shared" ref="K83:K86" si="69">L83*0.5</f>
        <v>118750</v>
      </c>
      <c r="L83" s="22">
        <f t="shared" ref="L83:L86" si="70">L82+500+QUOTIENT(E83,15)*1500</f>
        <v>237500</v>
      </c>
    </row>
    <row r="84" spans="5:12" x14ac:dyDescent="0.3">
      <c r="E84" s="16">
        <v>75</v>
      </c>
      <c r="F84" s="17" t="str">
        <f t="shared" si="66"/>
        <v>100동</v>
      </c>
      <c r="G84" s="17">
        <f t="shared" si="67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68"/>
        <v>1E+188</v>
      </c>
      <c r="K84" s="22">
        <f t="shared" si="69"/>
        <v>122750</v>
      </c>
      <c r="L84" s="22">
        <f t="shared" si="70"/>
        <v>245500</v>
      </c>
    </row>
    <row r="85" spans="5:12" x14ac:dyDescent="0.3">
      <c r="E85" s="16">
        <v>76</v>
      </c>
      <c r="F85" s="17" t="str">
        <f t="shared" si="66"/>
        <v>1멸</v>
      </c>
      <c r="G85" s="17">
        <f t="shared" si="67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68"/>
        <v>1E+192</v>
      </c>
      <c r="K85" s="22">
        <f t="shared" si="69"/>
        <v>126750</v>
      </c>
      <c r="L85" s="22">
        <f t="shared" si="70"/>
        <v>253500</v>
      </c>
    </row>
    <row r="86" spans="5:12" x14ac:dyDescent="0.3">
      <c r="E86" s="16">
        <v>77</v>
      </c>
      <c r="F86" s="17" t="str">
        <f t="shared" si="66"/>
        <v>100멸</v>
      </c>
      <c r="G86" s="17">
        <f t="shared" si="67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68"/>
        <v>1E+192</v>
      </c>
      <c r="K86" s="22">
        <f t="shared" si="69"/>
        <v>130750</v>
      </c>
      <c r="L86" s="22">
        <f t="shared" si="70"/>
        <v>261500</v>
      </c>
    </row>
    <row r="87" spans="5:12" x14ac:dyDescent="0.3">
      <c r="E87" s="16">
        <v>78</v>
      </c>
      <c r="F87" s="17" t="str">
        <f t="shared" ref="F87:F90" si="71">H87&amp;I87</f>
        <v>1향</v>
      </c>
      <c r="G87" s="17">
        <f t="shared" ref="G87:G90" si="72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73">VLOOKUP(I87,O:R,4,FALSE)</f>
        <v>1E+196</v>
      </c>
      <c r="K87" s="22">
        <f t="shared" ref="K87:K90" si="74">L87*0.5</f>
        <v>134750</v>
      </c>
      <c r="L87" s="22">
        <f t="shared" ref="L87:L90" si="75">L86+500+QUOTIENT(E87,15)*1500</f>
        <v>269500</v>
      </c>
    </row>
    <row r="88" spans="5:12" x14ac:dyDescent="0.3">
      <c r="E88" s="16">
        <v>79</v>
      </c>
      <c r="F88" s="17" t="str">
        <f t="shared" si="71"/>
        <v>100향</v>
      </c>
      <c r="G88" s="17">
        <f t="shared" si="72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73"/>
        <v>1E+196</v>
      </c>
      <c r="K88" s="22">
        <f t="shared" si="74"/>
        <v>138750</v>
      </c>
      <c r="L88" s="22">
        <f t="shared" si="75"/>
        <v>277500</v>
      </c>
    </row>
    <row r="89" spans="5:12" x14ac:dyDescent="0.3">
      <c r="E89" s="16">
        <v>80</v>
      </c>
      <c r="F89" s="17" t="str">
        <f t="shared" si="71"/>
        <v>1증</v>
      </c>
      <c r="G89" s="17">
        <f t="shared" si="72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73"/>
        <v>1E+200</v>
      </c>
      <c r="K89" s="22">
        <f t="shared" si="74"/>
        <v>142750</v>
      </c>
      <c r="L89" s="22">
        <f t="shared" si="75"/>
        <v>285500</v>
      </c>
    </row>
    <row r="90" spans="5:12" x14ac:dyDescent="0.3">
      <c r="E90" s="16">
        <v>81</v>
      </c>
      <c r="F90" s="17" t="str">
        <f t="shared" si="71"/>
        <v>100증</v>
      </c>
      <c r="G90" s="17">
        <f t="shared" si="72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73"/>
        <v>1E+200</v>
      </c>
      <c r="K90" s="22">
        <f t="shared" si="74"/>
        <v>146750</v>
      </c>
      <c r="L90" s="22">
        <f t="shared" si="75"/>
        <v>293500</v>
      </c>
    </row>
    <row r="91" spans="5:12" x14ac:dyDescent="0.3">
      <c r="E91" s="16">
        <v>82</v>
      </c>
      <c r="F91" s="17" t="str">
        <f t="shared" ref="F91:F94" si="76">H91&amp;I91</f>
        <v>1쾌</v>
      </c>
      <c r="G91" s="17">
        <f t="shared" ref="G91:G94" si="77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78">VLOOKUP(I91,O:R,4,FALSE)</f>
        <v>1E+204</v>
      </c>
      <c r="K91" s="22">
        <f t="shared" ref="K91:K94" si="79">L91*0.5</f>
        <v>150750</v>
      </c>
      <c r="L91" s="22">
        <f t="shared" ref="L91:L94" si="80">L90+500+QUOTIENT(E91,15)*1500</f>
        <v>301500</v>
      </c>
    </row>
    <row r="92" spans="5:12" x14ac:dyDescent="0.3">
      <c r="E92" s="16">
        <v>83</v>
      </c>
      <c r="F92" s="17" t="str">
        <f t="shared" si="76"/>
        <v>100쾌</v>
      </c>
      <c r="G92" s="17">
        <f t="shared" si="77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78"/>
        <v>1E+204</v>
      </c>
      <c r="K92" s="22">
        <f t="shared" si="79"/>
        <v>154750</v>
      </c>
      <c r="L92" s="22">
        <f t="shared" si="80"/>
        <v>309500</v>
      </c>
    </row>
    <row r="93" spans="5:12" x14ac:dyDescent="0.3">
      <c r="E93" s="16">
        <v>84</v>
      </c>
      <c r="F93" s="17" t="str">
        <f t="shared" si="76"/>
        <v>1우</v>
      </c>
      <c r="G93" s="17">
        <f t="shared" si="77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78"/>
        <v>1E+208</v>
      </c>
      <c r="K93" s="22">
        <f t="shared" si="79"/>
        <v>158750</v>
      </c>
      <c r="L93" s="22">
        <f t="shared" si="80"/>
        <v>317500</v>
      </c>
    </row>
    <row r="94" spans="5:12" x14ac:dyDescent="0.3">
      <c r="E94" s="16">
        <v>85</v>
      </c>
      <c r="F94" s="17" t="str">
        <f t="shared" si="76"/>
        <v>100우</v>
      </c>
      <c r="G94" s="17">
        <f t="shared" si="77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78"/>
        <v>1E+208</v>
      </c>
      <c r="K94" s="22">
        <f t="shared" si="79"/>
        <v>162750</v>
      </c>
      <c r="L94" s="22">
        <f t="shared" si="80"/>
        <v>325500</v>
      </c>
    </row>
    <row r="95" spans="5:12" x14ac:dyDescent="0.3">
      <c r="E95" s="16">
        <v>86</v>
      </c>
      <c r="F95" s="17" t="str">
        <f t="shared" ref="F95:F99" si="81">H95&amp;I95</f>
        <v>1팽</v>
      </c>
      <c r="G95" s="17">
        <f t="shared" ref="G95:G99" si="82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83">VLOOKUP(I95,O:R,4,FALSE)</f>
        <v>1E+212</v>
      </c>
      <c r="K95" s="22">
        <f t="shared" ref="K95:K99" si="84">L95*0.5</f>
        <v>166750</v>
      </c>
      <c r="L95" s="22">
        <f t="shared" ref="L95:L99" si="85">L94+500+QUOTIENT(E95,15)*1500</f>
        <v>333500</v>
      </c>
    </row>
    <row r="96" spans="5:12" x14ac:dyDescent="0.3">
      <c r="E96" s="16">
        <v>87</v>
      </c>
      <c r="F96" s="17" t="str">
        <f t="shared" si="81"/>
        <v>100팽</v>
      </c>
      <c r="G96" s="17">
        <f t="shared" si="82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83"/>
        <v>1E+212</v>
      </c>
      <c r="K96" s="22">
        <f t="shared" si="84"/>
        <v>170750</v>
      </c>
      <c r="L96" s="22">
        <f t="shared" si="85"/>
        <v>341500</v>
      </c>
    </row>
    <row r="97" spans="5:12" x14ac:dyDescent="0.3">
      <c r="E97" s="16">
        <v>88</v>
      </c>
      <c r="F97" s="17" t="str">
        <f t="shared" si="81"/>
        <v>1관</v>
      </c>
      <c r="G97" s="17">
        <f t="shared" si="82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83"/>
        <v>1E+216</v>
      </c>
      <c r="K97" s="22">
        <f t="shared" si="84"/>
        <v>174750</v>
      </c>
      <c r="L97" s="22">
        <f t="shared" si="85"/>
        <v>349500</v>
      </c>
    </row>
    <row r="98" spans="5:12" x14ac:dyDescent="0.3">
      <c r="E98" s="16">
        <v>89</v>
      </c>
      <c r="F98" s="17" t="str">
        <f t="shared" si="81"/>
        <v>100관</v>
      </c>
      <c r="G98" s="17">
        <f t="shared" si="82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83"/>
        <v>1E+216</v>
      </c>
      <c r="K98" s="22">
        <f t="shared" si="84"/>
        <v>178750</v>
      </c>
      <c r="L98" s="22">
        <f t="shared" si="85"/>
        <v>357500</v>
      </c>
    </row>
    <row r="99" spans="5:12" x14ac:dyDescent="0.3">
      <c r="E99" s="16">
        <v>90</v>
      </c>
      <c r="F99" s="17" t="str">
        <f t="shared" si="81"/>
        <v>1한</v>
      </c>
      <c r="G99" s="17">
        <f t="shared" si="82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83"/>
        <v>1E+220</v>
      </c>
      <c r="K99" s="22">
        <f t="shared" si="84"/>
        <v>183500</v>
      </c>
      <c r="L99" s="22">
        <f t="shared" si="85"/>
        <v>367000</v>
      </c>
    </row>
    <row r="100" spans="5:12" x14ac:dyDescent="0.3">
      <c r="E100" s="16">
        <v>91</v>
      </c>
      <c r="F100" s="17" t="str">
        <f t="shared" ref="F100:F102" si="86">H100&amp;I100</f>
        <v>100한</v>
      </c>
      <c r="G100" s="17">
        <f t="shared" ref="G100:G102" si="87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:J102" si="88">VLOOKUP(I100,O:R,4,FALSE)</f>
        <v>1E+220</v>
      </c>
      <c r="K100" s="22">
        <f t="shared" ref="K100:K102" si="89">L100*0.5</f>
        <v>188250</v>
      </c>
      <c r="L100" s="22">
        <f t="shared" ref="L100:L102" si="90">L99+500+QUOTIENT(E100,15)*1500</f>
        <v>376500</v>
      </c>
    </row>
    <row r="101" spans="5:12" x14ac:dyDescent="0.3">
      <c r="E101" s="16">
        <v>92</v>
      </c>
      <c r="F101" s="17" t="str">
        <f t="shared" si="86"/>
        <v>1혈</v>
      </c>
      <c r="G101" s="17">
        <f t="shared" si="87"/>
        <v>9.9999999999999997E+223</v>
      </c>
      <c r="H101" s="17">
        <f t="shared" si="5"/>
        <v>1</v>
      </c>
      <c r="I101" s="16" t="str" cm="1">
        <f t="array" ref="I101">IF(AND(H100&gt;=100,H101&lt;2),INDEX(O:O,MATCH(I100,O:O,0)+1,0),I100)</f>
        <v>혈</v>
      </c>
      <c r="J101" s="16" t="str">
        <f t="shared" si="88"/>
        <v>1E+224</v>
      </c>
      <c r="K101" s="22">
        <f t="shared" si="89"/>
        <v>193000</v>
      </c>
      <c r="L101" s="22">
        <f t="shared" si="90"/>
        <v>386000</v>
      </c>
    </row>
    <row r="102" spans="5:12" x14ac:dyDescent="0.3">
      <c r="E102" s="16">
        <v>93</v>
      </c>
      <c r="F102" s="17" t="str">
        <f t="shared" si="86"/>
        <v>100혈</v>
      </c>
      <c r="G102" s="17">
        <f t="shared" si="87"/>
        <v>9.9999999999999996E+225</v>
      </c>
      <c r="H102" s="17">
        <f t="shared" si="5"/>
        <v>100</v>
      </c>
      <c r="I102" s="16" t="str" cm="1">
        <f t="array" ref="I102">IF(AND(H101&gt;=100,H102&lt;2),INDEX(O:O,MATCH(I101,O:O,0)+1,0),I101)</f>
        <v>혈</v>
      </c>
      <c r="J102" s="16" t="str">
        <f t="shared" si="88"/>
        <v>1E+224</v>
      </c>
      <c r="K102" s="22">
        <f t="shared" si="89"/>
        <v>197750</v>
      </c>
      <c r="L102" s="22">
        <f t="shared" si="90"/>
        <v>395500</v>
      </c>
    </row>
    <row r="103" spans="5:12" x14ac:dyDescent="0.3">
      <c r="E103" s="16">
        <v>94</v>
      </c>
      <c r="F103" s="17" t="str">
        <f t="shared" ref="F103:F106" si="91">H103&amp;I103</f>
        <v>1연</v>
      </c>
      <c r="G103" s="17">
        <f t="shared" ref="G103:G106" si="92">H103*J103</f>
        <v>9.9999999999999992E+227</v>
      </c>
      <c r="H103" s="17">
        <f t="shared" si="5"/>
        <v>1</v>
      </c>
      <c r="I103" s="16" t="str" cm="1">
        <f t="array" ref="I103">IF(AND(H102&gt;=100,H103&lt;2),INDEX(O:O,MATCH(I102,O:O,0)+1,0),I102)</f>
        <v>연</v>
      </c>
      <c r="J103" s="16" t="str">
        <f t="shared" ref="J103:J106" si="93">VLOOKUP(I103,O:R,4,FALSE)</f>
        <v>1E+228</v>
      </c>
      <c r="K103" s="22">
        <f t="shared" ref="K103:K106" si="94">L103*0.5</f>
        <v>202500</v>
      </c>
      <c r="L103" s="22">
        <f t="shared" ref="L103:L106" si="95">L102+500+QUOTIENT(E103,15)*1500</f>
        <v>405000</v>
      </c>
    </row>
    <row r="104" spans="5:12" x14ac:dyDescent="0.3">
      <c r="E104" s="16">
        <v>95</v>
      </c>
      <c r="F104" s="17" t="str">
        <f t="shared" si="91"/>
        <v>100연</v>
      </c>
      <c r="G104" s="17">
        <f t="shared" si="92"/>
        <v>9.9999999999999988E+229</v>
      </c>
      <c r="H104" s="17">
        <f t="shared" si="5"/>
        <v>100</v>
      </c>
      <c r="I104" s="16" t="str" cm="1">
        <f t="array" ref="I104">IF(AND(H103&gt;=100,H104&lt;2),INDEX(O:O,MATCH(I103,O:O,0)+1,0),I103)</f>
        <v>연</v>
      </c>
      <c r="J104" s="16" t="str">
        <f t="shared" si="93"/>
        <v>1E+228</v>
      </c>
      <c r="K104" s="22">
        <f t="shared" si="94"/>
        <v>207250</v>
      </c>
      <c r="L104" s="22">
        <f t="shared" si="95"/>
        <v>414500</v>
      </c>
    </row>
    <row r="105" spans="5:12" x14ac:dyDescent="0.3">
      <c r="E105" s="16">
        <v>96</v>
      </c>
      <c r="F105" s="17" t="str">
        <f t="shared" si="91"/>
        <v>1난</v>
      </c>
      <c r="G105" s="17">
        <f t="shared" si="92"/>
        <v>1.0000000000000001E+232</v>
      </c>
      <c r="H105" s="17">
        <f t="shared" si="5"/>
        <v>1</v>
      </c>
      <c r="I105" s="16" t="str" cm="1">
        <f t="array" ref="I105">IF(AND(H104&gt;=100,H105&lt;2),INDEX(O:O,MATCH(I104,O:O,0)+1,0),I104)</f>
        <v>난</v>
      </c>
      <c r="J105" s="16" t="str">
        <f t="shared" si="93"/>
        <v>1E+232</v>
      </c>
      <c r="K105" s="22">
        <f t="shared" si="94"/>
        <v>212000</v>
      </c>
      <c r="L105" s="22">
        <f t="shared" si="95"/>
        <v>424000</v>
      </c>
    </row>
    <row r="106" spans="5:12" x14ac:dyDescent="0.3">
      <c r="E106" s="16">
        <v>97</v>
      </c>
      <c r="F106" s="17" t="str">
        <f t="shared" si="91"/>
        <v>100난</v>
      </c>
      <c r="G106" s="17">
        <f t="shared" si="92"/>
        <v>1E+234</v>
      </c>
      <c r="H106" s="17">
        <f t="shared" si="5"/>
        <v>100</v>
      </c>
      <c r="I106" s="16" t="str" cm="1">
        <f t="array" ref="I106">IF(AND(H105&gt;=100,H106&lt;2),INDEX(O:O,MATCH(I105,O:O,0)+1,0),I105)</f>
        <v>난</v>
      </c>
      <c r="J106" s="16" t="str">
        <f t="shared" si="93"/>
        <v>1E+232</v>
      </c>
      <c r="K106" s="22">
        <f t="shared" si="94"/>
        <v>216750</v>
      </c>
      <c r="L106" s="22">
        <f t="shared" si="95"/>
        <v>433500</v>
      </c>
    </row>
    <row r="107" spans="5:12" x14ac:dyDescent="0.3">
      <c r="E107" s="16">
        <v>98</v>
      </c>
      <c r="F107" s="17" t="str">
        <f t="shared" ref="F107:F110" si="96">H107&amp;I107</f>
        <v>1군</v>
      </c>
      <c r="G107" s="17">
        <f t="shared" ref="G107:G110" si="97">H107*J107</f>
        <v>1.0000000000000001E+236</v>
      </c>
      <c r="H107" s="17">
        <f t="shared" si="5"/>
        <v>1</v>
      </c>
      <c r="I107" s="16" t="str" cm="1">
        <f t="array" ref="I107">IF(AND(H106&gt;=100,H107&lt;2),INDEX(O:O,MATCH(I106,O:O,0)+1,0),I106)</f>
        <v>군</v>
      </c>
      <c r="J107" s="16" t="str">
        <f t="shared" ref="J107:J110" si="98">VLOOKUP(I107,O:R,4,FALSE)</f>
        <v>1E+236</v>
      </c>
      <c r="K107" s="22">
        <f t="shared" ref="K107:K110" si="99">L107*0.5</f>
        <v>221500</v>
      </c>
      <c r="L107" s="22">
        <f t="shared" ref="L107:L110" si="100">L106+500+QUOTIENT(E107,15)*1500</f>
        <v>443000</v>
      </c>
    </row>
    <row r="108" spans="5:12" x14ac:dyDescent="0.3">
      <c r="E108" s="16">
        <v>99</v>
      </c>
      <c r="F108" s="17" t="str">
        <f t="shared" si="96"/>
        <v>100군</v>
      </c>
      <c r="G108" s="17">
        <f t="shared" si="97"/>
        <v>1E+238</v>
      </c>
      <c r="H108" s="17">
        <f t="shared" si="5"/>
        <v>100</v>
      </c>
      <c r="I108" s="16" t="str" cm="1">
        <f t="array" ref="I108">IF(AND(H107&gt;=100,H108&lt;2),INDEX(O:O,MATCH(I107,O:O,0)+1,0),I107)</f>
        <v>군</v>
      </c>
      <c r="J108" s="16" t="str">
        <f t="shared" si="98"/>
        <v>1E+236</v>
      </c>
      <c r="K108" s="22">
        <f t="shared" si="99"/>
        <v>226250</v>
      </c>
      <c r="L108" s="22">
        <f t="shared" si="100"/>
        <v>452500</v>
      </c>
    </row>
    <row r="109" spans="5:12" x14ac:dyDescent="0.3">
      <c r="E109" s="16">
        <v>100</v>
      </c>
      <c r="F109" s="17" t="str">
        <f t="shared" si="96"/>
        <v>1결</v>
      </c>
      <c r="G109" s="17">
        <f t="shared" si="97"/>
        <v>1E+240</v>
      </c>
      <c r="H109" s="17">
        <f t="shared" si="5"/>
        <v>1</v>
      </c>
      <c r="I109" s="16" t="str" cm="1">
        <f t="array" ref="I109">IF(AND(H108&gt;=100,H109&lt;2),INDEX(O:O,MATCH(I108,O:O,0)+1,0),I108)</f>
        <v>결</v>
      </c>
      <c r="J109" s="16" t="str">
        <f t="shared" si="98"/>
        <v>1E+240</v>
      </c>
      <c r="K109" s="22">
        <f t="shared" si="99"/>
        <v>231000</v>
      </c>
      <c r="L109" s="22">
        <f t="shared" si="100"/>
        <v>462000</v>
      </c>
    </row>
    <row r="110" spans="5:12" x14ac:dyDescent="0.3">
      <c r="E110" s="16">
        <v>101</v>
      </c>
      <c r="F110" s="17" t="str">
        <f t="shared" si="96"/>
        <v>100결</v>
      </c>
      <c r="G110" s="17">
        <f t="shared" si="97"/>
        <v>1.0000000000000001E+242</v>
      </c>
      <c r="H110" s="17">
        <f t="shared" si="5"/>
        <v>100</v>
      </c>
      <c r="I110" s="16" t="str" cm="1">
        <f t="array" ref="I110">IF(AND(H109&gt;=100,H110&lt;2),INDEX(O:O,MATCH(I109,O:O,0)+1,0),I109)</f>
        <v>결</v>
      </c>
      <c r="J110" s="16" t="str">
        <f t="shared" si="98"/>
        <v>1E+240</v>
      </c>
      <c r="K110" s="22">
        <f t="shared" si="99"/>
        <v>235750</v>
      </c>
      <c r="L110" s="22">
        <f t="shared" si="100"/>
        <v>471500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2024-06-10T02:00:25Z</dcterms:modified>
</cp:coreProperties>
</file>