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76A9ABE-12E9-455C-9E12-66F5D1170FF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0" i="1" l="1"/>
  <c r="C130" i="1"/>
  <c r="D130" i="1"/>
  <c r="E130" i="1"/>
  <c r="E131" i="1" s="1"/>
  <c r="E132" i="1" s="1"/>
  <c r="E133" i="1" s="1"/>
  <c r="F130" i="1"/>
  <c r="G130" i="1"/>
  <c r="G131" i="1" s="1"/>
  <c r="G132" i="1" s="1"/>
  <c r="G133" i="1" s="1"/>
  <c r="H130" i="1"/>
  <c r="H131" i="1" s="1"/>
  <c r="H132" i="1" s="1"/>
  <c r="H133" i="1" s="1"/>
  <c r="I130" i="1"/>
  <c r="I131" i="1" s="1"/>
  <c r="I132" i="1" s="1"/>
  <c r="I133" i="1" s="1"/>
  <c r="K130" i="1"/>
  <c r="K131" i="1" s="1"/>
  <c r="K132" i="1" s="1"/>
  <c r="K133" i="1" s="1"/>
  <c r="M130" i="1"/>
  <c r="B131" i="1"/>
  <c r="B132" i="1" s="1"/>
  <c r="B133" i="1" s="1"/>
  <c r="C131" i="1"/>
  <c r="D131" i="1"/>
  <c r="F131" i="1"/>
  <c r="M131" i="1"/>
  <c r="C132" i="1"/>
  <c r="C133" i="1" s="1"/>
  <c r="D132" i="1"/>
  <c r="F132" i="1"/>
  <c r="M132" i="1"/>
  <c r="D133" i="1"/>
  <c r="F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37" i="3" l="1" a="1"/>
  <c r="I137" i="3" s="1"/>
  <c r="F137" i="3" s="1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I138" i="3" l="1" a="1"/>
  <c r="I138" i="3" s="1"/>
  <c r="J137" i="3"/>
  <c r="G137" i="3" s="1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38" i="3" l="1"/>
  <c r="G138" i="3" s="1"/>
  <c r="F138" i="3"/>
  <c r="I139" i="3" a="1"/>
  <c r="I139" i="3" s="1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39" i="3" l="1"/>
  <c r="G139" i="3" s="1"/>
  <c r="I140" i="3" a="1"/>
  <c r="I140" i="3" s="1"/>
  <c r="F139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40" i="3" l="1"/>
  <c r="G140" i="3" s="1"/>
  <c r="F140" i="3"/>
  <c r="J107" i="3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D28" i="1"/>
  <c r="F34" i="3"/>
  <c r="J35" i="3"/>
  <c r="G35" i="3" s="1"/>
  <c r="J136" i="3" l="1"/>
  <c r="G136" i="3" s="1"/>
  <c r="F136" i="3"/>
  <c r="D29" i="1"/>
  <c r="F35" i="3"/>
  <c r="J36" i="3"/>
  <c r="G36" i="3" s="1"/>
  <c r="D30" i="1" l="1"/>
  <c r="F36" i="3"/>
  <c r="J37" i="3"/>
  <c r="G37" i="3" s="1"/>
  <c r="D31" i="1" l="1"/>
  <c r="J38" i="3"/>
  <c r="G38" i="3" s="1"/>
  <c r="F37" i="3"/>
  <c r="D32" i="1" l="1"/>
  <c r="J39" i="3"/>
  <c r="G39" i="3" s="1"/>
  <c r="F38" i="3"/>
  <c r="D33" i="1" l="1"/>
  <c r="F39" i="3"/>
  <c r="J40" i="3"/>
  <c r="G40" i="3" s="1"/>
  <c r="D34" i="1" l="1"/>
  <c r="J41" i="3"/>
  <c r="G41" i="3" s="1"/>
  <c r="F40" i="3"/>
  <c r="D35" i="1" l="1"/>
  <c r="F41" i="3"/>
  <c r="J42" i="3"/>
  <c r="G42" i="3" s="1"/>
  <c r="D36" i="1" l="1"/>
  <c r="J43" i="3"/>
  <c r="G43" i="3" s="1"/>
  <c r="F42" i="3"/>
  <c r="D37" i="1" l="1"/>
  <c r="F43" i="3"/>
  <c r="J44" i="3"/>
  <c r="G44" i="3" s="1"/>
  <c r="D38" i="1" l="1"/>
  <c r="F44" i="3"/>
  <c r="J45" i="3"/>
  <c r="G45" i="3" s="1"/>
  <c r="D39" i="1" l="1"/>
  <c r="J46" i="3"/>
  <c r="G46" i="3" s="1"/>
  <c r="F45" i="3"/>
  <c r="D40" i="1" l="1"/>
  <c r="F46" i="3"/>
  <c r="J47" i="3"/>
  <c r="G47" i="3" s="1"/>
  <c r="D41" i="1" l="1"/>
  <c r="F47" i="3"/>
  <c r="J48" i="3"/>
  <c r="G48" i="3" s="1"/>
  <c r="D42" i="1" l="1"/>
  <c r="J49" i="3"/>
  <c r="G49" i="3" s="1"/>
  <c r="F48" i="3"/>
  <c r="D43" i="1" l="1"/>
  <c r="F49" i="3"/>
  <c r="J50" i="3"/>
  <c r="G50" i="3" s="1"/>
  <c r="D44" i="1" l="1"/>
  <c r="J51" i="3"/>
  <c r="G51" i="3" s="1"/>
  <c r="F50" i="3"/>
  <c r="D45" i="1" l="1"/>
  <c r="F51" i="3"/>
  <c r="J52" i="3"/>
  <c r="G52" i="3" s="1"/>
  <c r="D46" i="1" l="1"/>
  <c r="J53" i="3"/>
  <c r="G53" i="3" s="1"/>
  <c r="F52" i="3"/>
  <c r="D47" i="1" l="1"/>
  <c r="J54" i="3"/>
  <c r="G54" i="3" s="1"/>
  <c r="F53" i="3"/>
  <c r="D48" i="1" l="1"/>
  <c r="F54" i="3"/>
  <c r="J55" i="3"/>
  <c r="G55" i="3" s="1"/>
  <c r="D49" i="1" l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<sst xmlns="http://schemas.openxmlformats.org/spreadsheetml/2006/main" count="217" uniqueCount="84">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</sst>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33"/>
  <sheetViews>
    <sheetView tabSelected="1" zoomScale="85" zoomScaleNormal="85" workbookViewId="0">
      <pane ySplit="1" topLeftCell="A107" activePane="bottomLeft" state="frozen"/>
      <selection pane="bottomLeft" activeCell="H130" sqref="H13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33" si="84">E117</f>
        <v>1</v>
      </c>
      <c r="F118" s="2">
        <f t="shared" ref="F118:F133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33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</sheetData>
  <phoneticPr fontId="1" type="noConversion"/>
  <conditionalFormatting sqref="A2:K13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40"/>
  <sheetViews>
    <sheetView topLeftCell="B120" workbookViewId="0">
      <selection activeCell="J135" sqref="J13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38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38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38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38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38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39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38"/>
        <v>10고</v>
      </c>
      <c r="G74" s="17">
        <f t="shared" ref="G74:G104" si="40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39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38"/>
        <v>100고</v>
      </c>
      <c r="G75" s="17">
        <f t="shared" si="40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39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38"/>
        <v>1000고</v>
      </c>
      <c r="G76" s="17">
        <f t="shared" si="40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39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38"/>
        <v>1화</v>
      </c>
      <c r="G77" s="17">
        <f t="shared" si="40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39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38"/>
        <v>10화</v>
      </c>
      <c r="G78" s="17">
        <f t="shared" si="40"/>
        <v>9.9999999999999999E+144</v>
      </c>
      <c r="H78" s="17">
        <f t="shared" ref="H78:H140" si="41">H74</f>
        <v>10</v>
      </c>
      <c r="I78" s="16" t="str" cm="1">
        <f t="array" ref="I78">IF(AND(H77&gt;=1000,H78&lt;2),INDEX(N:N,MATCH(I77,N:N,0)+1,0),I77)</f>
        <v>화</v>
      </c>
      <c r="J78" s="16" t="str">
        <f t="shared" si="39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38"/>
        <v>100화</v>
      </c>
      <c r="G79" s="17">
        <f t="shared" si="40"/>
        <v>9.9999999999999993E+145</v>
      </c>
      <c r="H79" s="17">
        <f t="shared" si="41"/>
        <v>100</v>
      </c>
      <c r="I79" s="16" t="str" cm="1">
        <f t="array" ref="I79">IF(AND(H78&gt;=1000,H79&lt;2),INDEX(N:N,MATCH(I78,N:N,0)+1,0),I78)</f>
        <v>화</v>
      </c>
      <c r="J79" s="16" t="str">
        <f t="shared" si="39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38"/>
        <v>1000화</v>
      </c>
      <c r="G80" s="17">
        <f t="shared" si="40"/>
        <v>9.9999999999999998E+146</v>
      </c>
      <c r="H80" s="17">
        <f t="shared" si="41"/>
        <v>1000</v>
      </c>
      <c r="I80" s="16" t="str" cm="1">
        <f t="array" ref="I80">IF(AND(H79&gt;=1000,H80&lt;2),INDEX(N:N,MATCH(I79,N:N,0)+1,0),I79)</f>
        <v>화</v>
      </c>
      <c r="J80" s="16" t="str">
        <f t="shared" si="39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38"/>
        <v>1명</v>
      </c>
      <c r="G81" s="17">
        <f t="shared" si="40"/>
        <v>1E+148</v>
      </c>
      <c r="H81" s="17">
        <f t="shared" si="41"/>
        <v>1</v>
      </c>
      <c r="I81" s="16" t="str" cm="1">
        <f t="array" ref="I81">IF(AND(H80&gt;=1000,H81&lt;2),INDEX(N:N,MATCH(I80,N:N,0)+1,0),I80)</f>
        <v>명</v>
      </c>
      <c r="J81" s="16" t="str">
        <f t="shared" si="39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38"/>
        <v>10명</v>
      </c>
      <c r="G82" s="17">
        <f t="shared" si="40"/>
        <v>1E+149</v>
      </c>
      <c r="H82" s="17">
        <f t="shared" si="41"/>
        <v>10</v>
      </c>
      <c r="I82" s="16" t="str" cm="1">
        <f t="array" ref="I82">IF(AND(H81&gt;=1000,H82&lt;2),INDEX(N:N,MATCH(I81,N:N,0)+1,0),I81)</f>
        <v>명</v>
      </c>
      <c r="J82" s="16" t="str">
        <f t="shared" si="39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38"/>
        <v>100명</v>
      </c>
      <c r="G83" s="17">
        <f t="shared" si="40"/>
        <v>9.9999999999999998E+149</v>
      </c>
      <c r="H83" s="17">
        <f t="shared" si="41"/>
        <v>100</v>
      </c>
      <c r="I83" s="16" t="str" cm="1">
        <f t="array" ref="I83">IF(AND(H82&gt;=1000,H83&lt;2),INDEX(N:N,MATCH(I82,N:N,0)+1,0),I82)</f>
        <v>명</v>
      </c>
      <c r="J83" s="16" t="str">
        <f t="shared" si="39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38"/>
        <v>1000명</v>
      </c>
      <c r="G84" s="17">
        <f t="shared" si="40"/>
        <v>1E+151</v>
      </c>
      <c r="H84" s="17">
        <f t="shared" si="41"/>
        <v>1000</v>
      </c>
      <c r="I84" s="16" t="str" cm="1">
        <f t="array" ref="I84">IF(AND(H83&gt;=1000,H84&lt;2),INDEX(N:N,MATCH(I83,N:N,0)+1,0),I83)</f>
        <v>명</v>
      </c>
      <c r="J84" s="16" t="str">
        <f t="shared" si="39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38"/>
        <v>1월</v>
      </c>
      <c r="G85" s="17">
        <f t="shared" si="40"/>
        <v>1E+152</v>
      </c>
      <c r="H85" s="17">
        <f t="shared" si="41"/>
        <v>1</v>
      </c>
      <c r="I85" s="16" t="str" cm="1">
        <f t="array" ref="I85">IF(AND(H84&gt;=1000,H85&lt;2),INDEX(N:N,MATCH(I84,N:N,0)+1,0),I84)</f>
        <v>월</v>
      </c>
      <c r="J85" s="16" t="str">
        <f t="shared" si="39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38"/>
        <v>10월</v>
      </c>
      <c r="G86" s="17">
        <f t="shared" si="40"/>
        <v>1E+153</v>
      </c>
      <c r="H86" s="17">
        <f t="shared" si="41"/>
        <v>10</v>
      </c>
      <c r="I86" s="16" t="str" cm="1">
        <f t="array" ref="I86">IF(AND(H85&gt;=1000,H86&lt;2),INDEX(N:N,MATCH(I85,N:N,0)+1,0),I85)</f>
        <v>월</v>
      </c>
      <c r="J86" s="16" t="str">
        <f t="shared" si="39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38"/>
        <v>100월</v>
      </c>
      <c r="G87" s="17">
        <f t="shared" si="40"/>
        <v>1E+154</v>
      </c>
      <c r="H87" s="17">
        <f t="shared" si="41"/>
        <v>100</v>
      </c>
      <c r="I87" s="16" t="str" cm="1">
        <f t="array" ref="I87">IF(AND(H86&gt;=1000,H87&lt;2),INDEX(N:N,MATCH(I86,N:N,0)+1,0),I86)</f>
        <v>월</v>
      </c>
      <c r="J87" s="16" t="str">
        <f t="shared" si="39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38"/>
        <v>1000월</v>
      </c>
      <c r="G88" s="17">
        <f t="shared" si="40"/>
        <v>1E+155</v>
      </c>
      <c r="H88" s="17">
        <f t="shared" si="41"/>
        <v>1000</v>
      </c>
      <c r="I88" s="16" t="str" cm="1">
        <f t="array" ref="I88">IF(AND(H87&gt;=1000,H88&lt;2),INDEX(N:N,MATCH(I87,N:N,0)+1,0),I87)</f>
        <v>월</v>
      </c>
      <c r="J88" s="16" t="str">
        <f t="shared" si="39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38"/>
        <v>1후</v>
      </c>
      <c r="G89" s="17">
        <f t="shared" si="40"/>
        <v>9.9999999999999998E+155</v>
      </c>
      <c r="H89" s="17">
        <f t="shared" si="41"/>
        <v>1</v>
      </c>
      <c r="I89" s="16" t="str" cm="1">
        <f t="array" ref="I89">IF(AND(H88&gt;=1000,H89&lt;2),INDEX(N:N,MATCH(I88,N:N,0)+1,0),I88)</f>
        <v>후</v>
      </c>
      <c r="J89" s="16" t="str">
        <f t="shared" si="39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38"/>
        <v>10후</v>
      </c>
      <c r="G90" s="17">
        <f t="shared" si="40"/>
        <v>9.9999999999999998E+156</v>
      </c>
      <c r="H90" s="17">
        <f t="shared" si="41"/>
        <v>10</v>
      </c>
      <c r="I90" s="16" t="str" cm="1">
        <f t="array" ref="I90">IF(AND(H89&gt;=1000,H90&lt;2),INDEX(N:N,MATCH(I89,N:N,0)+1,0),I89)</f>
        <v>후</v>
      </c>
      <c r="J90" s="16" t="str">
        <f t="shared" si="39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38"/>
        <v>100후</v>
      </c>
      <c r="G91" s="17">
        <f t="shared" si="40"/>
        <v>9.9999999999999995E+157</v>
      </c>
      <c r="H91" s="17">
        <f t="shared" si="41"/>
        <v>100</v>
      </c>
      <c r="I91" s="16" t="str" cm="1">
        <f t="array" ref="I91">IF(AND(H90&gt;=1000,H91&lt;2),INDEX(N:N,MATCH(I90,N:N,0)+1,0),I90)</f>
        <v>후</v>
      </c>
      <c r="J91" s="16" t="str">
        <f t="shared" si="39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38"/>
        <v>1000후</v>
      </c>
      <c r="G92" s="17">
        <f t="shared" si="40"/>
        <v>9.9999999999999993E+158</v>
      </c>
      <c r="H92" s="17">
        <f t="shared" si="41"/>
        <v>1000</v>
      </c>
      <c r="I92" s="16" t="str" cm="1">
        <f t="array" ref="I92">IF(AND(H91&gt;=1000,H92&lt;2),INDEX(N:N,MATCH(I91,N:N,0)+1,0),I91)</f>
        <v>후</v>
      </c>
      <c r="J92" s="16" t="str">
        <f t="shared" si="39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38"/>
        <v>1단</v>
      </c>
      <c r="G93" s="17">
        <f t="shared" si="40"/>
        <v>1E+160</v>
      </c>
      <c r="H93" s="17">
        <f t="shared" si="41"/>
        <v>1</v>
      </c>
      <c r="I93" s="16" t="str" cm="1">
        <f t="array" ref="I93">IF(AND(H92&gt;=1000,H93&lt;2),INDEX(N:N,MATCH(I92,N:N,0)+1,0),I92)</f>
        <v>단</v>
      </c>
      <c r="J93" s="16" t="str">
        <f t="shared" si="39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38"/>
        <v>10단</v>
      </c>
      <c r="G94" s="17">
        <f t="shared" si="40"/>
        <v>1E+161</v>
      </c>
      <c r="H94" s="17">
        <f t="shared" si="41"/>
        <v>10</v>
      </c>
      <c r="I94" s="16" t="str" cm="1">
        <f t="array" ref="I94">IF(AND(H93&gt;=1000,H94&lt;2),INDEX(N:N,MATCH(I93,N:N,0)+1,0),I93)</f>
        <v>단</v>
      </c>
      <c r="J94" s="16" t="str">
        <f t="shared" si="39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38"/>
        <v>100단</v>
      </c>
      <c r="G95" s="17">
        <f t="shared" si="40"/>
        <v>9.9999999999999994E+161</v>
      </c>
      <c r="H95" s="17">
        <f t="shared" si="41"/>
        <v>100</v>
      </c>
      <c r="I95" s="16" t="str" cm="1">
        <f t="array" ref="I95">IF(AND(H94&gt;=1000,H95&lt;2),INDEX(N:N,MATCH(I94,N:N,0)+1,0),I94)</f>
        <v>단</v>
      </c>
      <c r="J95" s="16" t="str">
        <f t="shared" si="39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38"/>
        <v>1000단</v>
      </c>
      <c r="G96" s="17">
        <f t="shared" si="40"/>
        <v>9.9999999999999994E+162</v>
      </c>
      <c r="H96" s="17">
        <f t="shared" si="41"/>
        <v>1000</v>
      </c>
      <c r="I96" s="16" t="str" cm="1">
        <f t="array" ref="I96">IF(AND(H95&gt;=1000,H96&lt;2),INDEX(N:N,MATCH(I95,N:N,0)+1,0),I95)</f>
        <v>단</v>
      </c>
      <c r="J96" s="16" t="str">
        <f t="shared" si="39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38"/>
        <v>1절</v>
      </c>
      <c r="G97" s="17">
        <f t="shared" si="40"/>
        <v>1E+164</v>
      </c>
      <c r="H97" s="17">
        <f t="shared" si="41"/>
        <v>1</v>
      </c>
      <c r="I97" s="16" t="str" cm="1">
        <f t="array" ref="I97">IF(AND(H96&gt;=1000,H97&lt;2),INDEX(N:N,MATCH(I96,N:N,0)+1,0),I96)</f>
        <v>절</v>
      </c>
      <c r="J97" s="16" t="str">
        <f t="shared" si="39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38"/>
        <v>10절</v>
      </c>
      <c r="G98" s="17">
        <f t="shared" si="40"/>
        <v>1.0000000000000001E+165</v>
      </c>
      <c r="H98" s="17">
        <f t="shared" si="41"/>
        <v>10</v>
      </c>
      <c r="I98" s="16" t="str" cm="1">
        <f t="array" ref="I98">IF(AND(H97&gt;=1000,H98&lt;2),INDEX(N:N,MATCH(I97,N:N,0)+1,0),I97)</f>
        <v>절</v>
      </c>
      <c r="J98" s="16" t="str">
        <f t="shared" si="39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38"/>
        <v>100절</v>
      </c>
      <c r="G99" s="17">
        <f t="shared" si="40"/>
        <v>9.9999999999999994E+165</v>
      </c>
      <c r="H99" s="17">
        <f t="shared" si="41"/>
        <v>100</v>
      </c>
      <c r="I99" s="16" t="str" cm="1">
        <f t="array" ref="I99">IF(AND(H98&gt;=1000,H99&lt;2),INDEX(N:N,MATCH(I98,N:N,0)+1,0),I98)</f>
        <v>절</v>
      </c>
      <c r="J99" s="16" t="str">
        <f t="shared" si="39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38"/>
        <v>1000절</v>
      </c>
      <c r="G100" s="17">
        <f t="shared" si="40"/>
        <v>1E+167</v>
      </c>
      <c r="H100" s="17">
        <f t="shared" si="41"/>
        <v>1000</v>
      </c>
      <c r="I100" s="16" t="str" cm="1">
        <f t="array" ref="I100">IF(AND(H99&gt;=1000,H100&lt;2),INDEX(N:N,MATCH(I99,N:N,0)+1,0),I99)</f>
        <v>절</v>
      </c>
      <c r="J100" s="16" t="str">
        <f t="shared" si="39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38"/>
        <v>1격</v>
      </c>
      <c r="G101" s="17">
        <f t="shared" si="40"/>
        <v>9.9999999999999993E+167</v>
      </c>
      <c r="H101" s="17">
        <f t="shared" si="41"/>
        <v>1</v>
      </c>
      <c r="I101" s="16" t="str" cm="1">
        <f t="array" ref="I101">IF(AND(H100&gt;=1000,H101&lt;2),INDEX(N:N,MATCH(I100,N:N,0)+1,0),I100)</f>
        <v>격</v>
      </c>
      <c r="J101" s="16" t="str">
        <f t="shared" si="39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38"/>
        <v>10격</v>
      </c>
      <c r="G102" s="17">
        <f t="shared" si="40"/>
        <v>9.9999999999999993E+168</v>
      </c>
      <c r="H102" s="17">
        <f t="shared" si="41"/>
        <v>10</v>
      </c>
      <c r="I102" s="16" t="str" cm="1">
        <f t="array" ref="I102">IF(AND(H101&gt;=1000,H102&lt;2),INDEX(N:N,MATCH(I101,N:N,0)+1,0),I101)</f>
        <v>격</v>
      </c>
      <c r="J102" s="16" t="str">
        <f t="shared" si="39"/>
        <v>1E+168</v>
      </c>
      <c r="K102" s="22">
        <f t="shared" ref="K102:K140" si="42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38"/>
        <v>100격</v>
      </c>
      <c r="G103" s="17">
        <f t="shared" si="40"/>
        <v>9.999999999999999E+169</v>
      </c>
      <c r="H103" s="17">
        <f t="shared" si="41"/>
        <v>100</v>
      </c>
      <c r="I103" s="16" t="str" cm="1">
        <f t="array" ref="I103">IF(AND(H102&gt;=1000,H103&lt;2),INDEX(N:N,MATCH(I102,N:N,0)+1,0),I102)</f>
        <v>격</v>
      </c>
      <c r="J103" s="16" t="str">
        <f t="shared" si="39"/>
        <v>1E+168</v>
      </c>
      <c r="K103" s="22">
        <f t="shared" si="42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38"/>
        <v>1000격</v>
      </c>
      <c r="G104" s="17">
        <f t="shared" si="40"/>
        <v>9.9999999999999995E+170</v>
      </c>
      <c r="H104" s="17">
        <f t="shared" si="41"/>
        <v>1000</v>
      </c>
      <c r="I104" s="16" t="str" cm="1">
        <f t="array" ref="I104">IF(AND(H103&gt;=1000,H104&lt;2),INDEX(N:N,MATCH(I103,N:N,0)+1,0),I103)</f>
        <v>격</v>
      </c>
      <c r="J104" s="16" t="str">
        <f t="shared" si="39"/>
        <v>1E+168</v>
      </c>
      <c r="K104" s="22">
        <f t="shared" si="42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43">H105&amp;I105</f>
        <v>1창</v>
      </c>
      <c r="G105" s="17">
        <f t="shared" ref="G105:G112" si="44">H105*J105</f>
        <v>1.0000000000000001E+172</v>
      </c>
      <c r="H105" s="17">
        <f t="shared" si="41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45">VLOOKUP(I105,N:Q,4,FALSE)</f>
        <v>1E+172</v>
      </c>
      <c r="K105" s="22">
        <f t="shared" si="42"/>
        <v>25000</v>
      </c>
      <c r="L105" s="22">
        <v>19600</v>
      </c>
    </row>
    <row r="106" spans="5:13" x14ac:dyDescent="0.3">
      <c r="E106" s="16">
        <v>97</v>
      </c>
      <c r="F106" s="17" t="str">
        <f t="shared" si="43"/>
        <v>10창</v>
      </c>
      <c r="G106" s="17">
        <f t="shared" si="44"/>
        <v>1E+173</v>
      </c>
      <c r="H106" s="17">
        <f t="shared" si="41"/>
        <v>10</v>
      </c>
      <c r="I106" s="16" t="str" cm="1">
        <f t="array" ref="I106">IF(AND(H105&gt;=1000,H106&lt;2),INDEX(N:N,MATCH(I105,N:N,0)+1,0),I105)</f>
        <v>창</v>
      </c>
      <c r="J106" s="16" t="str">
        <f t="shared" si="45"/>
        <v>1E+172</v>
      </c>
      <c r="K106" s="22">
        <f t="shared" si="42"/>
        <v>25000</v>
      </c>
      <c r="L106" s="22">
        <v>19700</v>
      </c>
    </row>
    <row r="107" spans="5:13" x14ac:dyDescent="0.3">
      <c r="E107" s="16">
        <v>98</v>
      </c>
      <c r="F107" s="17" t="str">
        <f t="shared" si="43"/>
        <v>100창</v>
      </c>
      <c r="G107" s="17">
        <f t="shared" si="44"/>
        <v>1.0000000000000001E+174</v>
      </c>
      <c r="H107" s="17">
        <f t="shared" si="41"/>
        <v>100</v>
      </c>
      <c r="I107" s="16" t="str" cm="1">
        <f t="array" ref="I107">IF(AND(H106&gt;=1000,H107&lt;2),INDEX(N:N,MATCH(I106,N:N,0)+1,0),I106)</f>
        <v>창</v>
      </c>
      <c r="J107" s="16" t="str">
        <f t="shared" si="45"/>
        <v>1E+172</v>
      </c>
      <c r="K107" s="22">
        <f t="shared" si="42"/>
        <v>25000</v>
      </c>
      <c r="L107" s="22">
        <v>19800</v>
      </c>
    </row>
    <row r="108" spans="5:13" x14ac:dyDescent="0.3">
      <c r="E108" s="16">
        <v>99</v>
      </c>
      <c r="F108" s="17" t="str">
        <f t="shared" si="43"/>
        <v>1000창</v>
      </c>
      <c r="G108" s="17">
        <f t="shared" si="44"/>
        <v>1.0000000000000001E+175</v>
      </c>
      <c r="H108" s="17">
        <f t="shared" si="41"/>
        <v>1000</v>
      </c>
      <c r="I108" s="16" t="str" cm="1">
        <f t="array" ref="I108">IF(AND(H107&gt;=1000,H108&lt;2),INDEX(N:N,MATCH(I107,N:N,0)+1,0),I107)</f>
        <v>창</v>
      </c>
      <c r="J108" s="16" t="str">
        <f t="shared" si="45"/>
        <v>1E+172</v>
      </c>
      <c r="K108" s="22">
        <f t="shared" si="42"/>
        <v>25000</v>
      </c>
      <c r="L108" s="22">
        <v>19900</v>
      </c>
    </row>
    <row r="109" spans="5:13" x14ac:dyDescent="0.3">
      <c r="E109" s="16">
        <v>100</v>
      </c>
      <c r="F109" s="17" t="str">
        <f t="shared" si="43"/>
        <v>1공</v>
      </c>
      <c r="G109" s="17">
        <f t="shared" si="44"/>
        <v>1E+176</v>
      </c>
      <c r="H109" s="17">
        <f t="shared" si="41"/>
        <v>1</v>
      </c>
      <c r="I109" s="16" t="str" cm="1">
        <f t="array" ref="I109">IF(AND(H108&gt;=1000,H109&lt;2),INDEX(N:N,MATCH(I108,N:N,0)+1,0),I108)</f>
        <v>공</v>
      </c>
      <c r="J109" s="16" t="str">
        <f t="shared" si="45"/>
        <v>1E+176</v>
      </c>
      <c r="K109" s="22">
        <f t="shared" si="42"/>
        <v>26000</v>
      </c>
      <c r="L109" s="22">
        <v>20000</v>
      </c>
    </row>
    <row r="110" spans="5:13" x14ac:dyDescent="0.3">
      <c r="E110" s="16">
        <v>101</v>
      </c>
      <c r="F110" s="17" t="str">
        <f t="shared" si="43"/>
        <v>10공</v>
      </c>
      <c r="G110" s="17">
        <f t="shared" si="44"/>
        <v>1E+177</v>
      </c>
      <c r="H110" s="17">
        <f t="shared" si="41"/>
        <v>10</v>
      </c>
      <c r="I110" s="16" t="str" cm="1">
        <f t="array" ref="I110">IF(AND(H109&gt;=1000,H110&lt;2),INDEX(N:N,MATCH(I109,N:N,0)+1,0),I109)</f>
        <v>공</v>
      </c>
      <c r="J110" s="16" t="str">
        <f t="shared" si="45"/>
        <v>1E+176</v>
      </c>
      <c r="K110" s="22">
        <f t="shared" si="42"/>
        <v>26000</v>
      </c>
      <c r="L110" s="22">
        <v>20200</v>
      </c>
    </row>
    <row r="111" spans="5:13" x14ac:dyDescent="0.3">
      <c r="E111" s="16">
        <v>102</v>
      </c>
      <c r="F111" s="17" t="str">
        <f t="shared" si="43"/>
        <v>100공</v>
      </c>
      <c r="G111" s="17">
        <f t="shared" si="44"/>
        <v>1.0000000000000001E+178</v>
      </c>
      <c r="H111" s="17">
        <f t="shared" si="41"/>
        <v>100</v>
      </c>
      <c r="I111" s="16" t="str" cm="1">
        <f t="array" ref="I111">IF(AND(H110&gt;=1000,H111&lt;2),INDEX(N:N,MATCH(I110,N:N,0)+1,0),I110)</f>
        <v>공</v>
      </c>
      <c r="J111" s="16" t="str">
        <f t="shared" si="45"/>
        <v>1E+176</v>
      </c>
      <c r="K111" s="22">
        <f t="shared" si="42"/>
        <v>26000</v>
      </c>
      <c r="L111" s="22">
        <v>20400</v>
      </c>
    </row>
    <row r="112" spans="5:13" x14ac:dyDescent="0.3">
      <c r="E112" s="16">
        <v>103</v>
      </c>
      <c r="F112" s="17" t="str">
        <f t="shared" si="43"/>
        <v>1000공</v>
      </c>
      <c r="G112" s="17">
        <f t="shared" si="44"/>
        <v>9.9999999999999998E+178</v>
      </c>
      <c r="H112" s="17">
        <f t="shared" si="41"/>
        <v>1000</v>
      </c>
      <c r="I112" s="16" t="str" cm="1">
        <f t="array" ref="I112">IF(AND(H111&gt;=1000,H112&lt;2),INDEX(N:N,MATCH(I111,N:N,0)+1,0),I111)</f>
        <v>공</v>
      </c>
      <c r="J112" s="16" t="str">
        <f t="shared" si="45"/>
        <v>1E+176</v>
      </c>
      <c r="K112" s="22">
        <f t="shared" si="42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46">H113&amp;I113</f>
        <v>1채</v>
      </c>
      <c r="G113" s="17">
        <f t="shared" ref="G113:G120" si="47">H113*J113</f>
        <v>1E+180</v>
      </c>
      <c r="H113" s="17">
        <f t="shared" si="41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48">VLOOKUP(I113,N:Q,4,FALSE)</f>
        <v>1E+180</v>
      </c>
      <c r="K113" s="22">
        <f t="shared" si="42"/>
        <v>27000</v>
      </c>
      <c r="L113" s="22">
        <v>20800</v>
      </c>
    </row>
    <row r="114" spans="5:12" x14ac:dyDescent="0.3">
      <c r="E114" s="16">
        <v>105</v>
      </c>
      <c r="F114" s="17" t="str">
        <f t="shared" si="46"/>
        <v>10채</v>
      </c>
      <c r="G114" s="17">
        <f t="shared" si="47"/>
        <v>9.9999999999999992E+180</v>
      </c>
      <c r="H114" s="17">
        <f t="shared" si="41"/>
        <v>10</v>
      </c>
      <c r="I114" s="16" t="str" cm="1">
        <f t="array" ref="I114">IF(AND(H113&gt;=1000,H114&lt;2),INDEX(N:N,MATCH(I113,N:N,0)+1,0),I113)</f>
        <v>채</v>
      </c>
      <c r="J114" s="16" t="str">
        <f t="shared" si="48"/>
        <v>1E+180</v>
      </c>
      <c r="K114" s="22">
        <f t="shared" si="42"/>
        <v>27000</v>
      </c>
      <c r="L114" s="22">
        <v>21000</v>
      </c>
    </row>
    <row r="115" spans="5:12" x14ac:dyDescent="0.3">
      <c r="E115" s="16">
        <v>106</v>
      </c>
      <c r="F115" s="17" t="str">
        <f t="shared" si="46"/>
        <v>100채</v>
      </c>
      <c r="G115" s="17">
        <f t="shared" si="47"/>
        <v>1.0000000000000001E+182</v>
      </c>
      <c r="H115" s="17">
        <f t="shared" si="41"/>
        <v>100</v>
      </c>
      <c r="I115" s="16" t="str" cm="1">
        <f t="array" ref="I115">IF(AND(H114&gt;=1000,H115&lt;2),INDEX(N:N,MATCH(I114,N:N,0)+1,0),I114)</f>
        <v>채</v>
      </c>
      <c r="J115" s="16" t="str">
        <f t="shared" si="48"/>
        <v>1E+180</v>
      </c>
      <c r="K115" s="22">
        <f t="shared" si="42"/>
        <v>27000</v>
      </c>
      <c r="L115" s="22">
        <v>21200</v>
      </c>
    </row>
    <row r="116" spans="5:12" x14ac:dyDescent="0.3">
      <c r="E116" s="16">
        <v>107</v>
      </c>
      <c r="F116" s="17" t="str">
        <f t="shared" si="46"/>
        <v>1000채</v>
      </c>
      <c r="G116" s="17">
        <f t="shared" si="47"/>
        <v>1.0000000000000001E+183</v>
      </c>
      <c r="H116" s="17">
        <f t="shared" si="41"/>
        <v>1000</v>
      </c>
      <c r="I116" s="16" t="str" cm="1">
        <f t="array" ref="I116">IF(AND(H115&gt;=1000,H116&lt;2),INDEX(N:N,MATCH(I115,N:N,0)+1,0),I115)</f>
        <v>채</v>
      </c>
      <c r="J116" s="16" t="str">
        <f t="shared" si="48"/>
        <v>1E+180</v>
      </c>
      <c r="K116" s="22">
        <f t="shared" si="42"/>
        <v>27000</v>
      </c>
      <c r="L116" s="22">
        <v>21400</v>
      </c>
    </row>
    <row r="117" spans="5:12" x14ac:dyDescent="0.3">
      <c r="E117" s="16">
        <v>108</v>
      </c>
      <c r="F117" s="17" t="str">
        <f t="shared" si="46"/>
        <v>1피</v>
      </c>
      <c r="G117" s="17">
        <f t="shared" si="47"/>
        <v>1E+184</v>
      </c>
      <c r="H117" s="17">
        <f t="shared" si="41"/>
        <v>1</v>
      </c>
      <c r="I117" s="16" t="str" cm="1">
        <f t="array" ref="I117">IF(AND(H116&gt;=1000,H117&lt;2),INDEX(N:N,MATCH(I116,N:N,0)+1,0),I116)</f>
        <v>피</v>
      </c>
      <c r="J117" s="16" t="str">
        <f t="shared" si="48"/>
        <v>1E+184</v>
      </c>
      <c r="K117" s="22">
        <f t="shared" si="42"/>
        <v>28000</v>
      </c>
      <c r="L117" s="22">
        <v>21600</v>
      </c>
    </row>
    <row r="118" spans="5:12" x14ac:dyDescent="0.3">
      <c r="E118" s="16">
        <v>109</v>
      </c>
      <c r="F118" s="17" t="str">
        <f t="shared" si="46"/>
        <v>10피</v>
      </c>
      <c r="G118" s="17">
        <f t="shared" si="47"/>
        <v>9.9999999999999998E+184</v>
      </c>
      <c r="H118" s="17">
        <f t="shared" si="41"/>
        <v>10</v>
      </c>
      <c r="I118" s="16" t="str" cm="1">
        <f t="array" ref="I118">IF(AND(H117&gt;=1000,H118&lt;2),INDEX(N:N,MATCH(I117,N:N,0)+1,0),I117)</f>
        <v>피</v>
      </c>
      <c r="J118" s="16" t="str">
        <f t="shared" si="48"/>
        <v>1E+184</v>
      </c>
      <c r="K118" s="22">
        <f t="shared" si="42"/>
        <v>28000</v>
      </c>
      <c r="L118" s="22">
        <v>21800</v>
      </c>
    </row>
    <row r="119" spans="5:12" x14ac:dyDescent="0.3">
      <c r="E119" s="16">
        <v>110</v>
      </c>
      <c r="F119" s="17" t="str">
        <f t="shared" si="46"/>
        <v>100피</v>
      </c>
      <c r="G119" s="17">
        <f t="shared" si="47"/>
        <v>9.9999999999999998E+185</v>
      </c>
      <c r="H119" s="17">
        <f t="shared" si="41"/>
        <v>100</v>
      </c>
      <c r="I119" s="16" t="str" cm="1">
        <f t="array" ref="I119">IF(AND(H118&gt;=1000,H119&lt;2),INDEX(N:N,MATCH(I118,N:N,0)+1,0),I118)</f>
        <v>피</v>
      </c>
      <c r="J119" s="16" t="str">
        <f t="shared" si="48"/>
        <v>1E+184</v>
      </c>
      <c r="K119" s="22">
        <f t="shared" si="42"/>
        <v>28000</v>
      </c>
      <c r="L119" s="22">
        <v>22000</v>
      </c>
    </row>
    <row r="120" spans="5:12" x14ac:dyDescent="0.3">
      <c r="E120" s="16">
        <v>111</v>
      </c>
      <c r="F120" s="17" t="str">
        <f t="shared" si="46"/>
        <v>1000피</v>
      </c>
      <c r="G120" s="17">
        <f t="shared" si="47"/>
        <v>1.0000000000000001E+187</v>
      </c>
      <c r="H120" s="17">
        <f t="shared" si="41"/>
        <v>1000</v>
      </c>
      <c r="I120" s="16" t="str" cm="1">
        <f t="array" ref="I120">IF(AND(H119&gt;=1000,H120&lt;2),INDEX(N:N,MATCH(I119,N:N,0)+1,0),I119)</f>
        <v>피</v>
      </c>
      <c r="J120" s="16" t="str">
        <f t="shared" si="48"/>
        <v>1E+184</v>
      </c>
      <c r="K120" s="22">
        <f t="shared" si="42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49">H121&amp;I121</f>
        <v>1동</v>
      </c>
      <c r="G121" s="17">
        <f t="shared" ref="G121:G124" si="50">H121*J121</f>
        <v>1E+188</v>
      </c>
      <c r="H121" s="17">
        <f t="shared" si="41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51">VLOOKUP(I121,N:Q,4,FALSE)</f>
        <v>1E+188</v>
      </c>
      <c r="K121" s="22">
        <f t="shared" si="42"/>
        <v>29000</v>
      </c>
      <c r="L121" s="22">
        <v>22400</v>
      </c>
    </row>
    <row r="122" spans="5:12" x14ac:dyDescent="0.3">
      <c r="E122" s="16">
        <v>113</v>
      </c>
      <c r="F122" s="17" t="str">
        <f t="shared" si="49"/>
        <v>10동</v>
      </c>
      <c r="G122" s="17">
        <f t="shared" si="50"/>
        <v>1E+189</v>
      </c>
      <c r="H122" s="17">
        <f t="shared" si="41"/>
        <v>10</v>
      </c>
      <c r="I122" s="16" t="str" cm="1">
        <f t="array" ref="I122">IF(AND(H121&gt;=1000,H122&lt;2),INDEX(N:N,MATCH(I121,N:N,0)+1,0),I121)</f>
        <v>동</v>
      </c>
      <c r="J122" s="16" t="str">
        <f t="shared" si="51"/>
        <v>1E+188</v>
      </c>
      <c r="K122" s="22">
        <f t="shared" si="42"/>
        <v>29000</v>
      </c>
      <c r="L122" s="22">
        <v>22600</v>
      </c>
    </row>
    <row r="123" spans="5:12" x14ac:dyDescent="0.3">
      <c r="E123" s="16">
        <v>114</v>
      </c>
      <c r="F123" s="17" t="str">
        <f t="shared" si="49"/>
        <v>100동</v>
      </c>
      <c r="G123" s="17">
        <f t="shared" si="50"/>
        <v>1.0000000000000001E+190</v>
      </c>
      <c r="H123" s="17">
        <f t="shared" si="41"/>
        <v>100</v>
      </c>
      <c r="I123" s="16" t="str" cm="1">
        <f t="array" ref="I123">IF(AND(H122&gt;=1000,H123&lt;2),INDEX(N:N,MATCH(I122,N:N,0)+1,0),I122)</f>
        <v>동</v>
      </c>
      <c r="J123" s="16" t="str">
        <f t="shared" si="51"/>
        <v>1E+188</v>
      </c>
      <c r="K123" s="22">
        <f t="shared" si="42"/>
        <v>29000</v>
      </c>
      <c r="L123" s="22">
        <v>22800</v>
      </c>
    </row>
    <row r="124" spans="5:12" x14ac:dyDescent="0.3">
      <c r="E124" s="16">
        <v>115</v>
      </c>
      <c r="F124" s="17" t="str">
        <f t="shared" si="49"/>
        <v>1000동</v>
      </c>
      <c r="G124" s="17">
        <f t="shared" si="50"/>
        <v>1.0000000000000001E+191</v>
      </c>
      <c r="H124" s="17">
        <f t="shared" si="41"/>
        <v>1000</v>
      </c>
      <c r="I124" s="16" t="str" cm="1">
        <f t="array" ref="I124">IF(AND(H123&gt;=1000,H124&lt;2),INDEX(N:N,MATCH(I123,N:N,0)+1,0),I123)</f>
        <v>동</v>
      </c>
      <c r="J124" s="16" t="str">
        <f t="shared" si="51"/>
        <v>1E+188</v>
      </c>
      <c r="K124" s="22">
        <f t="shared" si="42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52">H125&amp;I125</f>
        <v>1멸</v>
      </c>
      <c r="G125" s="17">
        <f t="shared" ref="G125:G128" si="53">H125*J125</f>
        <v>1E+192</v>
      </c>
      <c r="H125" s="17">
        <f t="shared" si="41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54">VLOOKUP(I125,N:Q,4,FALSE)</f>
        <v>1E+192</v>
      </c>
      <c r="K125" s="22">
        <f t="shared" si="42"/>
        <v>30000</v>
      </c>
      <c r="L125" s="22">
        <v>23200</v>
      </c>
    </row>
    <row r="126" spans="5:12" x14ac:dyDescent="0.3">
      <c r="E126" s="16">
        <v>117</v>
      </c>
      <c r="F126" s="17" t="str">
        <f t="shared" si="52"/>
        <v>10멸</v>
      </c>
      <c r="G126" s="17">
        <f t="shared" si="53"/>
        <v>1.0000000000000001E+193</v>
      </c>
      <c r="H126" s="17">
        <f t="shared" si="41"/>
        <v>10</v>
      </c>
      <c r="I126" s="16" t="str" cm="1">
        <f t="array" ref="I126">IF(AND(H125&gt;=1000,H126&lt;2),INDEX(N:N,MATCH(I125,N:N,0)+1,0),I125)</f>
        <v>멸</v>
      </c>
      <c r="J126" s="16" t="str">
        <f t="shared" si="54"/>
        <v>1E+192</v>
      </c>
      <c r="K126" s="22">
        <f t="shared" si="42"/>
        <v>30000</v>
      </c>
      <c r="L126" s="22">
        <v>23400</v>
      </c>
    </row>
    <row r="127" spans="5:12" x14ac:dyDescent="0.3">
      <c r="E127" s="16">
        <v>118</v>
      </c>
      <c r="F127" s="17" t="str">
        <f t="shared" si="52"/>
        <v>100멸</v>
      </c>
      <c r="G127" s="17">
        <f t="shared" si="53"/>
        <v>1.0000000000000001E+194</v>
      </c>
      <c r="H127" s="17">
        <f t="shared" si="41"/>
        <v>100</v>
      </c>
      <c r="I127" s="16" t="str" cm="1">
        <f t="array" ref="I127">IF(AND(H126&gt;=1000,H127&lt;2),INDEX(N:N,MATCH(I126,N:N,0)+1,0),I126)</f>
        <v>멸</v>
      </c>
      <c r="J127" s="16" t="str">
        <f t="shared" si="54"/>
        <v>1E+192</v>
      </c>
      <c r="K127" s="22">
        <f t="shared" si="42"/>
        <v>30000</v>
      </c>
      <c r="L127" s="22">
        <v>23600</v>
      </c>
    </row>
    <row r="128" spans="5:12" x14ac:dyDescent="0.3">
      <c r="E128" s="16">
        <v>119</v>
      </c>
      <c r="F128" s="17" t="str">
        <f t="shared" si="52"/>
        <v>1000멸</v>
      </c>
      <c r="G128" s="17">
        <f t="shared" si="53"/>
        <v>9.9999999999999998E+194</v>
      </c>
      <c r="H128" s="17">
        <f t="shared" si="41"/>
        <v>1000</v>
      </c>
      <c r="I128" s="16" t="str" cm="1">
        <f t="array" ref="I128">IF(AND(H127&gt;=1000,H128&lt;2),INDEX(N:N,MATCH(I127,N:N,0)+1,0),I127)</f>
        <v>멸</v>
      </c>
      <c r="J128" s="16" t="str">
        <f t="shared" si="54"/>
        <v>1E+192</v>
      </c>
      <c r="K128" s="22">
        <f t="shared" si="42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55">H129&amp;I129</f>
        <v>1향</v>
      </c>
      <c r="G129" s="17">
        <f t="shared" ref="G129:G136" si="56">H129*J129</f>
        <v>9.9999999999999995E+195</v>
      </c>
      <c r="H129" s="17">
        <f t="shared" si="41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57">VLOOKUP(I129,N:Q,4,FALSE)</f>
        <v>1E+196</v>
      </c>
      <c r="K129" s="22">
        <f t="shared" si="42"/>
        <v>31000</v>
      </c>
      <c r="L129" s="22">
        <v>24000</v>
      </c>
    </row>
    <row r="130" spans="5:12" x14ac:dyDescent="0.3">
      <c r="E130" s="16">
        <v>121</v>
      </c>
      <c r="F130" s="17" t="str">
        <f t="shared" si="55"/>
        <v>10향</v>
      </c>
      <c r="G130" s="17">
        <f t="shared" si="56"/>
        <v>9.9999999999999995E+196</v>
      </c>
      <c r="H130" s="17">
        <f t="shared" si="41"/>
        <v>10</v>
      </c>
      <c r="I130" s="16" t="str" cm="1">
        <f t="array" ref="I130">IF(AND(H129&gt;=1000,H130&lt;2),INDEX(N:N,MATCH(I129,N:N,0)+1,0),I129)</f>
        <v>향</v>
      </c>
      <c r="J130" s="16" t="str">
        <f t="shared" si="57"/>
        <v>1E+196</v>
      </c>
      <c r="K130" s="22">
        <f t="shared" si="42"/>
        <v>31000</v>
      </c>
      <c r="L130" s="22">
        <v>24200</v>
      </c>
    </row>
    <row r="131" spans="5:12" x14ac:dyDescent="0.3">
      <c r="E131" s="16">
        <v>122</v>
      </c>
      <c r="F131" s="17" t="str">
        <f t="shared" si="55"/>
        <v>100향</v>
      </c>
      <c r="G131" s="17">
        <f t="shared" si="56"/>
        <v>9.9999999999999988E+197</v>
      </c>
      <c r="H131" s="17">
        <f t="shared" si="41"/>
        <v>100</v>
      </c>
      <c r="I131" s="16" t="str" cm="1">
        <f t="array" ref="I131">IF(AND(H130&gt;=1000,H131&lt;2),INDEX(N:N,MATCH(I130,N:N,0)+1,0),I130)</f>
        <v>향</v>
      </c>
      <c r="J131" s="16" t="str">
        <f t="shared" si="57"/>
        <v>1E+196</v>
      </c>
      <c r="K131" s="22">
        <f t="shared" si="42"/>
        <v>31000</v>
      </c>
      <c r="L131" s="22">
        <v>24400</v>
      </c>
    </row>
    <row r="132" spans="5:12" x14ac:dyDescent="0.3">
      <c r="E132" s="16">
        <v>123</v>
      </c>
      <c r="F132" s="17" t="str">
        <f t="shared" si="55"/>
        <v>1000향</v>
      </c>
      <c r="G132" s="17">
        <f t="shared" si="56"/>
        <v>9.9999999999999988E+198</v>
      </c>
      <c r="H132" s="17">
        <f t="shared" si="41"/>
        <v>1000</v>
      </c>
      <c r="I132" s="16" t="str" cm="1">
        <f t="array" ref="I132">IF(AND(H131&gt;=1000,H132&lt;2),INDEX(N:N,MATCH(I131,N:N,0)+1,0),I131)</f>
        <v>향</v>
      </c>
      <c r="J132" s="16" t="str">
        <f t="shared" si="57"/>
        <v>1E+196</v>
      </c>
      <c r="K132" s="22">
        <f t="shared" si="42"/>
        <v>31000</v>
      </c>
      <c r="L132" s="22">
        <v>24600</v>
      </c>
    </row>
    <row r="133" spans="5:12" x14ac:dyDescent="0.3">
      <c r="E133" s="16">
        <v>124</v>
      </c>
      <c r="F133" s="17" t="str">
        <f t="shared" si="55"/>
        <v>1증</v>
      </c>
      <c r="G133" s="17">
        <f t="shared" si="56"/>
        <v>9.9999999999999997E+199</v>
      </c>
      <c r="H133" s="17">
        <f t="shared" si="41"/>
        <v>1</v>
      </c>
      <c r="I133" s="16" t="str" cm="1">
        <f t="array" ref="I133">IF(AND(H132&gt;=1000,H133&lt;2),INDEX(N:N,MATCH(I132,N:N,0)+1,0),I132)</f>
        <v>증</v>
      </c>
      <c r="J133" s="16" t="str">
        <f t="shared" si="57"/>
        <v>1E+200</v>
      </c>
      <c r="K133" s="22">
        <f t="shared" si="42"/>
        <v>32000</v>
      </c>
      <c r="L133" s="22">
        <v>24800</v>
      </c>
    </row>
    <row r="134" spans="5:12" x14ac:dyDescent="0.3">
      <c r="E134" s="16">
        <v>125</v>
      </c>
      <c r="F134" s="17" t="str">
        <f t="shared" si="55"/>
        <v>10증</v>
      </c>
      <c r="G134" s="17">
        <f t="shared" si="56"/>
        <v>9.999999999999999E+200</v>
      </c>
      <c r="H134" s="17">
        <f t="shared" si="41"/>
        <v>10</v>
      </c>
      <c r="I134" s="16" t="str" cm="1">
        <f t="array" ref="I134">IF(AND(H133&gt;=1000,H134&lt;2),INDEX(N:N,MATCH(I133,N:N,0)+1,0),I133)</f>
        <v>증</v>
      </c>
      <c r="J134" s="16" t="str">
        <f t="shared" si="57"/>
        <v>1E+200</v>
      </c>
      <c r="K134" s="22">
        <f t="shared" si="42"/>
        <v>32000</v>
      </c>
      <c r="L134" s="22">
        <v>25000</v>
      </c>
    </row>
    <row r="135" spans="5:12" x14ac:dyDescent="0.3">
      <c r="E135" s="16">
        <v>126</v>
      </c>
      <c r="F135" s="17" t="str">
        <f t="shared" si="55"/>
        <v>100증</v>
      </c>
      <c r="G135" s="17">
        <f t="shared" si="56"/>
        <v>9.999999999999999E+201</v>
      </c>
      <c r="H135" s="17">
        <f t="shared" si="41"/>
        <v>100</v>
      </c>
      <c r="I135" s="16" t="str" cm="1">
        <f t="array" ref="I135">IF(AND(H134&gt;=1000,H135&lt;2),INDEX(N:N,MATCH(I134,N:N,0)+1,0),I134)</f>
        <v>증</v>
      </c>
      <c r="J135" s="16" t="str">
        <f t="shared" si="57"/>
        <v>1E+200</v>
      </c>
      <c r="K135" s="22">
        <f t="shared" si="42"/>
        <v>32000</v>
      </c>
      <c r="L135" s="22">
        <v>25200</v>
      </c>
    </row>
    <row r="136" spans="5:12" x14ac:dyDescent="0.3">
      <c r="E136" s="16">
        <v>127</v>
      </c>
      <c r="F136" s="17" t="str">
        <f t="shared" si="55"/>
        <v>1000증</v>
      </c>
      <c r="G136" s="17">
        <f t="shared" si="56"/>
        <v>9.9999999999999999E+202</v>
      </c>
      <c r="H136" s="17">
        <f t="shared" si="41"/>
        <v>1000</v>
      </c>
      <c r="I136" s="16" t="str" cm="1">
        <f t="array" ref="I136">IF(AND(H135&gt;=1000,H136&lt;2),INDEX(N:N,MATCH(I135,N:N,0)+1,0),I135)</f>
        <v>증</v>
      </c>
      <c r="J136" s="16" t="str">
        <f t="shared" si="57"/>
        <v>1E+200</v>
      </c>
      <c r="K136" s="22">
        <f t="shared" si="42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58">H137&amp;I137</f>
        <v>1쾌</v>
      </c>
      <c r="G137" s="17">
        <f t="shared" ref="G137:G140" si="59">H137*J137</f>
        <v>9.9999999999999999E+203</v>
      </c>
      <c r="H137" s="17">
        <f t="shared" si="41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60">VLOOKUP(I137,N:Q,4,FALSE)</f>
        <v>1E+204</v>
      </c>
      <c r="K137" s="22">
        <f t="shared" si="42"/>
        <v>33000</v>
      </c>
      <c r="L137" s="22">
        <v>25600</v>
      </c>
    </row>
    <row r="138" spans="5:12" x14ac:dyDescent="0.3">
      <c r="E138" s="16">
        <v>129</v>
      </c>
      <c r="F138" s="17" t="str">
        <f t="shared" si="58"/>
        <v>10쾌</v>
      </c>
      <c r="G138" s="17">
        <f t="shared" si="59"/>
        <v>1E+205</v>
      </c>
      <c r="H138" s="17">
        <f t="shared" si="41"/>
        <v>10</v>
      </c>
      <c r="I138" s="16" t="str" cm="1">
        <f t="array" ref="I138">IF(AND(H137&gt;=1000,H138&lt;2),INDEX(N:N,MATCH(I137,N:N,0)+1,0),I137)</f>
        <v>쾌</v>
      </c>
      <c r="J138" s="16" t="str">
        <f t="shared" si="60"/>
        <v>1E+204</v>
      </c>
      <c r="K138" s="22">
        <f t="shared" si="42"/>
        <v>33000</v>
      </c>
      <c r="L138" s="22">
        <v>25800</v>
      </c>
    </row>
    <row r="139" spans="5:12" x14ac:dyDescent="0.3">
      <c r="E139" s="16">
        <v>130</v>
      </c>
      <c r="F139" s="17" t="str">
        <f t="shared" si="58"/>
        <v>100쾌</v>
      </c>
      <c r="G139" s="17">
        <f t="shared" si="59"/>
        <v>1E+206</v>
      </c>
      <c r="H139" s="17">
        <f t="shared" si="41"/>
        <v>100</v>
      </c>
      <c r="I139" s="16" t="str" cm="1">
        <f t="array" ref="I139">IF(AND(H138&gt;=1000,H139&lt;2),INDEX(N:N,MATCH(I138,N:N,0)+1,0),I138)</f>
        <v>쾌</v>
      </c>
      <c r="J139" s="16" t="str">
        <f t="shared" si="60"/>
        <v>1E+204</v>
      </c>
      <c r="K139" s="22">
        <f t="shared" si="42"/>
        <v>33000</v>
      </c>
      <c r="L139" s="22">
        <v>26000</v>
      </c>
    </row>
    <row r="140" spans="5:12" x14ac:dyDescent="0.3">
      <c r="E140" s="16">
        <v>131</v>
      </c>
      <c r="F140" s="17" t="str">
        <f t="shared" si="58"/>
        <v>1000쾌</v>
      </c>
      <c r="G140" s="17">
        <f t="shared" si="59"/>
        <v>1E+207</v>
      </c>
      <c r="H140" s="17">
        <f t="shared" si="41"/>
        <v>1000</v>
      </c>
      <c r="I140" s="16" t="str" cm="1">
        <f t="array" ref="I140">IF(AND(H139&gt;=1000,H140&lt;2),INDEX(N:N,MATCH(I139,N:N,0)+1,0),I139)</f>
        <v>쾌</v>
      </c>
      <c r="J140" s="16" t="str">
        <f t="shared" si="60"/>
        <v>1E+204</v>
      </c>
      <c r="K140" s="22">
        <f t="shared" si="42"/>
        <v>33000</v>
      </c>
      <c r="L140" s="22">
        <v>26200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2024-02-14T06:36:56Z</dcterms:modified>
</cp:coreProperties>
</file>