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384143AD-4885-4929-BAD1-8EF9B2044E10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ealSwordEvolution" sheetId="1" r:id="rId1"/>
    <sheet name="Balance" sheetId="3" r:id="rId2"/>
    <sheet name="Balance(Gacha)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2" i="1" l="1"/>
  <c r="D192" i="1"/>
  <c r="B193" i="1"/>
  <c r="D193" i="1"/>
  <c r="B194" i="1"/>
  <c r="D194" i="1"/>
  <c r="B195" i="1"/>
  <c r="D195" i="1"/>
  <c r="B196" i="1"/>
  <c r="D196" i="1"/>
  <c r="B197" i="1"/>
  <c r="D197" i="1"/>
  <c r="B198" i="1"/>
  <c r="D198" i="1"/>
  <c r="B199" i="1"/>
  <c r="D199" i="1"/>
  <c r="B200" i="1"/>
  <c r="D200" i="1"/>
  <c r="B201" i="1"/>
  <c r="D201" i="1"/>
  <c r="B177" i="1"/>
  <c r="D177" i="1"/>
  <c r="B178" i="1"/>
  <c r="D178" i="1"/>
  <c r="B179" i="1"/>
  <c r="D179" i="1"/>
  <c r="B180" i="1"/>
  <c r="D180" i="1"/>
  <c r="B181" i="1"/>
  <c r="D181" i="1"/>
  <c r="B182" i="1"/>
  <c r="D182" i="1"/>
  <c r="B183" i="1"/>
  <c r="D183" i="1"/>
  <c r="B184" i="1"/>
  <c r="D184" i="1"/>
  <c r="B185" i="1"/>
  <c r="D185" i="1"/>
  <c r="B186" i="1"/>
  <c r="D186" i="1"/>
  <c r="B187" i="1"/>
  <c r="D187" i="1"/>
  <c r="B188" i="1"/>
  <c r="D188" i="1"/>
  <c r="B189" i="1"/>
  <c r="D189" i="1"/>
  <c r="B190" i="1"/>
  <c r="D190" i="1"/>
  <c r="B191" i="1"/>
  <c r="D191" i="1"/>
  <c r="B152" i="1"/>
  <c r="D152" i="1"/>
  <c r="B153" i="1"/>
  <c r="D153" i="1"/>
  <c r="B154" i="1"/>
  <c r="D154" i="1"/>
  <c r="B155" i="1"/>
  <c r="D155" i="1"/>
  <c r="B156" i="1"/>
  <c r="D156" i="1"/>
  <c r="B157" i="1"/>
  <c r="D157" i="1"/>
  <c r="B158" i="1"/>
  <c r="D158" i="1"/>
  <c r="B159" i="1"/>
  <c r="D159" i="1"/>
  <c r="B160" i="1"/>
  <c r="D160" i="1"/>
  <c r="B161" i="1"/>
  <c r="D161" i="1"/>
  <c r="B162" i="1"/>
  <c r="D162" i="1"/>
  <c r="B163" i="1"/>
  <c r="D163" i="1"/>
  <c r="B164" i="1"/>
  <c r="D164" i="1"/>
  <c r="B165" i="1"/>
  <c r="D165" i="1"/>
  <c r="B166" i="1"/>
  <c r="D166" i="1"/>
  <c r="B167" i="1"/>
  <c r="D167" i="1"/>
  <c r="B168" i="1"/>
  <c r="D168" i="1"/>
  <c r="B169" i="1"/>
  <c r="D169" i="1"/>
  <c r="B170" i="1"/>
  <c r="D170" i="1"/>
  <c r="B171" i="1"/>
  <c r="D171" i="1"/>
  <c r="B172" i="1"/>
  <c r="D172" i="1"/>
  <c r="B173" i="1"/>
  <c r="D173" i="1"/>
  <c r="B174" i="1"/>
  <c r="D174" i="1"/>
  <c r="B175" i="1"/>
  <c r="D175" i="1"/>
  <c r="B176" i="1"/>
  <c r="D176" i="1"/>
  <c r="Q106" i="3"/>
  <c r="A104" i="2"/>
  <c r="A105" i="2"/>
  <c r="A106" i="2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B103" i="1" l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02" i="1"/>
  <c r="I106" i="3"/>
  <c r="L106" i="3"/>
  <c r="I107" i="3"/>
  <c r="L107" i="3"/>
  <c r="I108" i="3"/>
  <c r="L108" i="3"/>
  <c r="I109" i="3"/>
  <c r="L109" i="3"/>
  <c r="I110" i="3"/>
  <c r="L110" i="3"/>
  <c r="I111" i="3"/>
  <c r="L111" i="3"/>
  <c r="I112" i="3"/>
  <c r="L112" i="3"/>
  <c r="I113" i="3"/>
  <c r="L113" i="3"/>
  <c r="I114" i="3"/>
  <c r="L114" i="3"/>
  <c r="I115" i="3"/>
  <c r="L115" i="3"/>
  <c r="I116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I105" i="3"/>
  <c r="L105" i="3"/>
  <c r="P80" i="2"/>
  <c r="Q80" i="2" s="1"/>
  <c r="P81" i="2"/>
  <c r="Q81" i="2" s="1"/>
  <c r="I58" i="3"/>
  <c r="L58" i="3"/>
  <c r="I59" i="3"/>
  <c r="L59" i="3"/>
  <c r="I60" i="3"/>
  <c r="L60" i="3"/>
  <c r="I61" i="3"/>
  <c r="L61" i="3"/>
  <c r="I62" i="3"/>
  <c r="L62" i="3"/>
  <c r="I63" i="3"/>
  <c r="L63" i="3"/>
  <c r="I64" i="3"/>
  <c r="L64" i="3"/>
  <c r="I65" i="3"/>
  <c r="L65" i="3"/>
  <c r="I66" i="3"/>
  <c r="L66" i="3"/>
  <c r="I67" i="3"/>
  <c r="L67" i="3"/>
  <c r="I68" i="3"/>
  <c r="L68" i="3"/>
  <c r="I69" i="3"/>
  <c r="L69" i="3"/>
  <c r="I70" i="3"/>
  <c r="L70" i="3"/>
  <c r="I71" i="3"/>
  <c r="L71" i="3"/>
  <c r="I72" i="3"/>
  <c r="L72" i="3"/>
  <c r="I73" i="3"/>
  <c r="L73" i="3"/>
  <c r="I74" i="3"/>
  <c r="L74" i="3"/>
  <c r="I75" i="3"/>
  <c r="L75" i="3"/>
  <c r="I76" i="3"/>
  <c r="L76" i="3"/>
  <c r="I77" i="3"/>
  <c r="L77" i="3"/>
  <c r="I78" i="3"/>
  <c r="L78" i="3"/>
  <c r="I79" i="3"/>
  <c r="L79" i="3"/>
  <c r="I80" i="3"/>
  <c r="L80" i="3"/>
  <c r="I81" i="3"/>
  <c r="L81" i="3"/>
  <c r="I82" i="3"/>
  <c r="L82" i="3"/>
  <c r="I83" i="3"/>
  <c r="L83" i="3"/>
  <c r="I84" i="3"/>
  <c r="L84" i="3"/>
  <c r="I85" i="3"/>
  <c r="L85" i="3"/>
  <c r="I86" i="3"/>
  <c r="L86" i="3"/>
  <c r="I87" i="3"/>
  <c r="L87" i="3"/>
  <c r="I88" i="3"/>
  <c r="L88" i="3"/>
  <c r="I89" i="3"/>
  <c r="L89" i="3"/>
  <c r="I90" i="3"/>
  <c r="L90" i="3"/>
  <c r="I91" i="3"/>
  <c r="L91" i="3"/>
  <c r="I92" i="3"/>
  <c r="L92" i="3"/>
  <c r="I93" i="3"/>
  <c r="L93" i="3"/>
  <c r="I94" i="3"/>
  <c r="L94" i="3"/>
  <c r="I95" i="3"/>
  <c r="L95" i="3"/>
  <c r="I96" i="3"/>
  <c r="L96" i="3"/>
  <c r="I97" i="3"/>
  <c r="L97" i="3"/>
  <c r="I98" i="3"/>
  <c r="L98" i="3"/>
  <c r="I99" i="3"/>
  <c r="L99" i="3"/>
  <c r="I100" i="3"/>
  <c r="L100" i="3"/>
  <c r="I101" i="3"/>
  <c r="L101" i="3"/>
  <c r="I102" i="3"/>
  <c r="L102" i="3"/>
  <c r="I103" i="3"/>
  <c r="L103" i="3"/>
  <c r="I104" i="3"/>
  <c r="L104" i="3"/>
  <c r="I55" i="3"/>
  <c r="L55" i="3"/>
  <c r="I56" i="3"/>
  <c r="L56" i="3"/>
  <c r="I57" i="3"/>
  <c r="L57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" i="3"/>
  <c r="M6" i="3"/>
  <c r="M9" i="3"/>
  <c r="M14" i="3"/>
  <c r="M19" i="3"/>
  <c r="M24" i="3"/>
  <c r="M29" i="3"/>
  <c r="M34" i="3"/>
  <c r="M39" i="3"/>
  <c r="M44" i="3"/>
  <c r="M49" i="3"/>
  <c r="M54" i="3"/>
  <c r="M5" i="3"/>
  <c r="S5" i="3"/>
  <c r="S6" i="3" s="1"/>
  <c r="T6" i="3" s="1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" i="3"/>
  <c r="Y23" i="2"/>
  <c r="Z23" i="2" s="1"/>
  <c r="AA23" i="2" s="1"/>
  <c r="X24" i="2" s="1"/>
  <c r="Y24" i="2" s="1"/>
  <c r="Z24" i="2" s="1"/>
  <c r="AA24" i="2" s="1"/>
  <c r="X25" i="2" s="1"/>
  <c r="Y25" i="2" s="1"/>
  <c r="Z25" i="2" s="1"/>
  <c r="AA25" i="2" s="1"/>
  <c r="X26" i="2" s="1"/>
  <c r="P79" i="2"/>
  <c r="Q79" i="2" s="1"/>
  <c r="P78" i="2"/>
  <c r="Q78" i="2" s="1"/>
  <c r="P77" i="2"/>
  <c r="Q77" i="2" s="1"/>
  <c r="P76" i="2"/>
  <c r="Q76" i="2" s="1"/>
  <c r="P75" i="2"/>
  <c r="Q75" i="2" s="1"/>
  <c r="H75" i="2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P74" i="2"/>
  <c r="Q74" i="2" s="1"/>
  <c r="P73" i="2"/>
  <c r="Q73" i="2" s="1"/>
  <c r="P72" i="2"/>
  <c r="Q72" i="2" s="1"/>
  <c r="P71" i="2"/>
  <c r="Q71" i="2" s="1"/>
  <c r="P70" i="2"/>
  <c r="Q70" i="2" s="1"/>
  <c r="P69" i="2"/>
  <c r="Q69" i="2" s="1"/>
  <c r="P68" i="2"/>
  <c r="Q68" i="2" s="1"/>
  <c r="P67" i="2"/>
  <c r="Q67" i="2" s="1"/>
  <c r="P66" i="2"/>
  <c r="Q66" i="2" s="1"/>
  <c r="P65" i="2"/>
  <c r="Q65" i="2" s="1"/>
  <c r="P64" i="2"/>
  <c r="Q64" i="2" s="1"/>
  <c r="P63" i="2"/>
  <c r="Q63" i="2" s="1"/>
  <c r="P62" i="2"/>
  <c r="Q62" i="2" s="1"/>
  <c r="P61" i="2"/>
  <c r="Q61" i="2" s="1"/>
  <c r="P60" i="2"/>
  <c r="Q60" i="2" s="1"/>
  <c r="P59" i="2"/>
  <c r="Q59" i="2" s="1"/>
  <c r="P58" i="2"/>
  <c r="Q58" i="2" s="1"/>
  <c r="P57" i="2"/>
  <c r="Q57" i="2" s="1"/>
  <c r="P56" i="2"/>
  <c r="Q56" i="2" s="1"/>
  <c r="P55" i="2"/>
  <c r="Q55" i="2" s="1"/>
  <c r="P54" i="2"/>
  <c r="Q54" i="2" s="1"/>
  <c r="P53" i="2"/>
  <c r="Q53" i="2" s="1"/>
  <c r="P52" i="2"/>
  <c r="Q52" i="2" s="1"/>
  <c r="P51" i="2"/>
  <c r="Q51" i="2" s="1"/>
  <c r="J51" i="2"/>
  <c r="J59" i="2" s="1"/>
  <c r="J67" i="2" s="1"/>
  <c r="J75" i="2" s="1"/>
  <c r="J83" i="2" s="1"/>
  <c r="J91" i="2" s="1"/>
  <c r="J99" i="2" s="1"/>
  <c r="J107" i="2" s="1"/>
  <c r="J115" i="2" s="1"/>
  <c r="J123" i="2" s="1"/>
  <c r="J131" i="2" s="1"/>
  <c r="J139" i="2" s="1"/>
  <c r="J147" i="2" s="1"/>
  <c r="J155" i="2" s="1"/>
  <c r="J163" i="2" s="1"/>
  <c r="J171" i="2" s="1"/>
  <c r="J179" i="2" s="1"/>
  <c r="J187" i="2" s="1"/>
  <c r="J195" i="2" s="1"/>
  <c r="J203" i="2" s="1"/>
  <c r="P50" i="2"/>
  <c r="Q50" i="2" s="1"/>
  <c r="J50" i="2"/>
  <c r="J58" i="2" s="1"/>
  <c r="J66" i="2" s="1"/>
  <c r="J74" i="2" s="1"/>
  <c r="J82" i="2" s="1"/>
  <c r="J90" i="2" s="1"/>
  <c r="J98" i="2" s="1"/>
  <c r="J106" i="2" s="1"/>
  <c r="J114" i="2" s="1"/>
  <c r="J122" i="2" s="1"/>
  <c r="J130" i="2" s="1"/>
  <c r="J138" i="2" s="1"/>
  <c r="J146" i="2" s="1"/>
  <c r="J154" i="2" s="1"/>
  <c r="J162" i="2" s="1"/>
  <c r="J170" i="2" s="1"/>
  <c r="J178" i="2" s="1"/>
  <c r="J186" i="2" s="1"/>
  <c r="J194" i="2" s="1"/>
  <c r="J202" i="2" s="1"/>
  <c r="P49" i="2"/>
  <c r="Q49" i="2" s="1"/>
  <c r="J49" i="2"/>
  <c r="J57" i="2" s="1"/>
  <c r="J65" i="2" s="1"/>
  <c r="J73" i="2" s="1"/>
  <c r="J81" i="2" s="1"/>
  <c r="J89" i="2" s="1"/>
  <c r="J97" i="2" s="1"/>
  <c r="J105" i="2" s="1"/>
  <c r="J113" i="2" s="1"/>
  <c r="J121" i="2" s="1"/>
  <c r="J129" i="2" s="1"/>
  <c r="J137" i="2" s="1"/>
  <c r="J145" i="2" s="1"/>
  <c r="J153" i="2" s="1"/>
  <c r="J161" i="2" s="1"/>
  <c r="J169" i="2" s="1"/>
  <c r="J177" i="2" s="1"/>
  <c r="J185" i="2" s="1"/>
  <c r="J193" i="2" s="1"/>
  <c r="J201" i="2" s="1"/>
  <c r="P48" i="2"/>
  <c r="Q48" i="2" s="1"/>
  <c r="J48" i="2"/>
  <c r="J56" i="2" s="1"/>
  <c r="J64" i="2" s="1"/>
  <c r="J72" i="2" s="1"/>
  <c r="J80" i="2" s="1"/>
  <c r="J88" i="2" s="1"/>
  <c r="P47" i="2"/>
  <c r="Q47" i="2" s="1"/>
  <c r="J47" i="2"/>
  <c r="J55" i="2" s="1"/>
  <c r="J63" i="2" s="1"/>
  <c r="J71" i="2" s="1"/>
  <c r="J79" i="2" s="1"/>
  <c r="J87" i="2" s="1"/>
  <c r="J95" i="2" s="1"/>
  <c r="J103" i="2" s="1"/>
  <c r="J111" i="2" s="1"/>
  <c r="J119" i="2" s="1"/>
  <c r="J127" i="2" s="1"/>
  <c r="J135" i="2" s="1"/>
  <c r="J143" i="2" s="1"/>
  <c r="J151" i="2" s="1"/>
  <c r="J159" i="2" s="1"/>
  <c r="J167" i="2" s="1"/>
  <c r="J175" i="2" s="1"/>
  <c r="J183" i="2" s="1"/>
  <c r="J191" i="2" s="1"/>
  <c r="J199" i="2" s="1"/>
  <c r="J207" i="2" s="1"/>
  <c r="P46" i="2"/>
  <c r="Q46" i="2" s="1"/>
  <c r="J46" i="2"/>
  <c r="J54" i="2" s="1"/>
  <c r="J62" i="2" s="1"/>
  <c r="J70" i="2" s="1"/>
  <c r="J78" i="2" s="1"/>
  <c r="J86" i="2" s="1"/>
  <c r="J94" i="2" s="1"/>
  <c r="J102" i="2" s="1"/>
  <c r="J110" i="2" s="1"/>
  <c r="J118" i="2" s="1"/>
  <c r="J126" i="2" s="1"/>
  <c r="J134" i="2" s="1"/>
  <c r="J142" i="2" s="1"/>
  <c r="J150" i="2" s="1"/>
  <c r="J158" i="2" s="1"/>
  <c r="J166" i="2" s="1"/>
  <c r="J174" i="2" s="1"/>
  <c r="J182" i="2" s="1"/>
  <c r="J190" i="2" s="1"/>
  <c r="J198" i="2" s="1"/>
  <c r="J206" i="2" s="1"/>
  <c r="F46" i="2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P45" i="2"/>
  <c r="Q45" i="2" s="1"/>
  <c r="J45" i="2"/>
  <c r="J53" i="2" s="1"/>
  <c r="J61" i="2" s="1"/>
  <c r="J69" i="2" s="1"/>
  <c r="J77" i="2" s="1"/>
  <c r="J85" i="2" s="1"/>
  <c r="J93" i="2" s="1"/>
  <c r="J101" i="2" s="1"/>
  <c r="J109" i="2" s="1"/>
  <c r="J117" i="2" s="1"/>
  <c r="J125" i="2" s="1"/>
  <c r="J133" i="2" s="1"/>
  <c r="J141" i="2" s="1"/>
  <c r="J149" i="2" s="1"/>
  <c r="J157" i="2" s="1"/>
  <c r="J165" i="2" s="1"/>
  <c r="J173" i="2" s="1"/>
  <c r="J181" i="2" s="1"/>
  <c r="J189" i="2" s="1"/>
  <c r="J197" i="2" s="1"/>
  <c r="J205" i="2" s="1"/>
  <c r="G45" i="2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F45" i="2"/>
  <c r="D45" i="2"/>
  <c r="D46" i="2" s="1"/>
  <c r="A45" i="2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P44" i="2"/>
  <c r="Q44" i="2" s="1"/>
  <c r="J44" i="2"/>
  <c r="J52" i="2" s="1"/>
  <c r="J60" i="2" s="1"/>
  <c r="J68" i="2" s="1"/>
  <c r="J76" i="2" s="1"/>
  <c r="J84" i="2" s="1"/>
  <c r="J92" i="2" s="1"/>
  <c r="J100" i="2" s="1"/>
  <c r="J108" i="2" s="1"/>
  <c r="J116" i="2" s="1"/>
  <c r="J124" i="2" s="1"/>
  <c r="J132" i="2" s="1"/>
  <c r="J140" i="2" s="1"/>
  <c r="J148" i="2" s="1"/>
  <c r="J156" i="2" s="1"/>
  <c r="J164" i="2" s="1"/>
  <c r="J172" i="2" s="1"/>
  <c r="J180" i="2" s="1"/>
  <c r="J188" i="2" s="1"/>
  <c r="J196" i="2" s="1"/>
  <c r="J204" i="2" s="1"/>
  <c r="E44" i="2"/>
  <c r="E45" i="2" s="1"/>
  <c r="D44" i="2"/>
  <c r="A44" i="2"/>
  <c r="P43" i="2"/>
  <c r="Q43" i="2" s="1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R18" i="2"/>
  <c r="Q18" i="2"/>
  <c r="P18" i="2"/>
  <c r="O18" i="2"/>
  <c r="C18" i="2"/>
  <c r="C17" i="2"/>
  <c r="C16" i="2"/>
  <c r="C15" i="2"/>
  <c r="C14" i="2"/>
  <c r="Y12" i="2"/>
  <c r="R12" i="2"/>
  <c r="Q12" i="2"/>
  <c r="P12" i="2"/>
  <c r="O12" i="2"/>
  <c r="O9" i="2"/>
  <c r="E46" i="2" l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C45" i="2"/>
  <c r="Q5" i="2"/>
  <c r="C44" i="2"/>
  <c r="S12" i="2"/>
  <c r="I118" i="3"/>
  <c r="I117" i="3"/>
  <c r="I123" i="3"/>
  <c r="I121" i="3"/>
  <c r="I120" i="3"/>
  <c r="I125" i="3"/>
  <c r="I119" i="3"/>
  <c r="I122" i="3"/>
  <c r="Q7" i="3"/>
  <c r="M7" i="3" s="1"/>
  <c r="B9" i="3"/>
  <c r="F89" i="2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R15" i="2"/>
  <c r="Q15" i="2"/>
  <c r="P15" i="2"/>
  <c r="O16" i="2"/>
  <c r="Q16" i="2"/>
  <c r="G89" i="2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R16" i="2"/>
  <c r="P16" i="2"/>
  <c r="E73" i="2"/>
  <c r="D72" i="2"/>
  <c r="C46" i="2"/>
  <c r="D47" i="2"/>
  <c r="J96" i="2"/>
  <c r="J104" i="2" s="1"/>
  <c r="J112" i="2" s="1"/>
  <c r="J120" i="2" s="1"/>
  <c r="J128" i="2" s="1"/>
  <c r="J136" i="2" s="1"/>
  <c r="J144" i="2" s="1"/>
  <c r="J152" i="2" s="1"/>
  <c r="J160" i="2" s="1"/>
  <c r="J168" i="2" s="1"/>
  <c r="J176" i="2" s="1"/>
  <c r="J184" i="2" s="1"/>
  <c r="J192" i="2" s="1"/>
  <c r="J200" i="2" s="1"/>
  <c r="H89" i="2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Z12" i="2"/>
  <c r="S18" i="2"/>
  <c r="P27" i="2" l="1"/>
  <c r="R17" i="2"/>
  <c r="R28" i="2" s="1"/>
  <c r="O17" i="2"/>
  <c r="O28" i="2" s="1"/>
  <c r="P17" i="2"/>
  <c r="P28" i="2" s="1"/>
  <c r="O15" i="2"/>
  <c r="O26" i="2" s="1"/>
  <c r="Q17" i="2"/>
  <c r="Q28" i="2" s="1"/>
  <c r="I127" i="3"/>
  <c r="I130" i="3"/>
  <c r="I124" i="3"/>
  <c r="I133" i="3"/>
  <c r="I175" i="3"/>
  <c r="I140" i="3"/>
  <c r="I129" i="3"/>
  <c r="I169" i="3"/>
  <c r="I153" i="3"/>
  <c r="I148" i="3"/>
  <c r="I181" i="3"/>
  <c r="I167" i="3"/>
  <c r="I128" i="3"/>
  <c r="I152" i="3"/>
  <c r="I158" i="3"/>
  <c r="I170" i="3"/>
  <c r="I201" i="3"/>
  <c r="I145" i="3"/>
  <c r="I199" i="3"/>
  <c r="I160" i="3"/>
  <c r="I164" i="3"/>
  <c r="I182" i="3"/>
  <c r="I200" i="3"/>
  <c r="I177" i="3"/>
  <c r="I166" i="3"/>
  <c r="I141" i="3"/>
  <c r="I193" i="3"/>
  <c r="I194" i="3"/>
  <c r="I187" i="3"/>
  <c r="I197" i="3"/>
  <c r="I126" i="3"/>
  <c r="I174" i="3"/>
  <c r="I155" i="3"/>
  <c r="I161" i="3"/>
  <c r="I144" i="3"/>
  <c r="I134" i="3"/>
  <c r="I183" i="3"/>
  <c r="I202" i="3"/>
  <c r="I157" i="3"/>
  <c r="I203" i="3"/>
  <c r="I176" i="3"/>
  <c r="I184" i="3"/>
  <c r="I132" i="3"/>
  <c r="I131" i="3"/>
  <c r="I162" i="3"/>
  <c r="I150" i="3"/>
  <c r="I195" i="3"/>
  <c r="I147" i="3"/>
  <c r="I136" i="3"/>
  <c r="I142" i="3"/>
  <c r="I163" i="3"/>
  <c r="I139" i="3"/>
  <c r="I173" i="3"/>
  <c r="I178" i="3"/>
  <c r="I138" i="3"/>
  <c r="I190" i="3"/>
  <c r="I156" i="3"/>
  <c r="I137" i="3"/>
  <c r="I186" i="3"/>
  <c r="I180" i="3"/>
  <c r="I165" i="3"/>
  <c r="I189" i="3"/>
  <c r="I151" i="3"/>
  <c r="I191" i="3"/>
  <c r="I172" i="3"/>
  <c r="I146" i="3"/>
  <c r="I196" i="3"/>
  <c r="I192" i="3"/>
  <c r="I143" i="3"/>
  <c r="I204" i="3"/>
  <c r="I198" i="3"/>
  <c r="I135" i="3"/>
  <c r="I159" i="3"/>
  <c r="S7" i="3"/>
  <c r="T7" i="3" s="1"/>
  <c r="Q8" i="3"/>
  <c r="M8" i="3" s="1"/>
  <c r="R27" i="2"/>
  <c r="Q29" i="2"/>
  <c r="Q23" i="2"/>
  <c r="Q27" i="2"/>
  <c r="AA12" i="2"/>
  <c r="R29" i="2"/>
  <c r="O27" i="2"/>
  <c r="S16" i="2"/>
  <c r="P26" i="2"/>
  <c r="Q26" i="2"/>
  <c r="R26" i="2"/>
  <c r="E74" i="2"/>
  <c r="D73" i="2"/>
  <c r="C47" i="2"/>
  <c r="D48" i="2"/>
  <c r="O29" i="2"/>
  <c r="P23" i="2"/>
  <c r="R23" i="2"/>
  <c r="P29" i="2"/>
  <c r="O23" i="2"/>
  <c r="S15" i="2" l="1"/>
  <c r="S17" i="2"/>
  <c r="I171" i="3"/>
  <c r="I179" i="3"/>
  <c r="I168" i="3"/>
  <c r="I188" i="3"/>
  <c r="I149" i="3"/>
  <c r="I185" i="3"/>
  <c r="I154" i="3"/>
  <c r="S8" i="3"/>
  <c r="T8" i="3" s="1"/>
  <c r="Q9" i="3"/>
  <c r="M10" i="3" s="1"/>
  <c r="S27" i="2"/>
  <c r="S29" i="2"/>
  <c r="C48" i="2"/>
  <c r="D49" i="2"/>
  <c r="X13" i="2"/>
  <c r="D74" i="2"/>
  <c r="E75" i="2"/>
  <c r="S26" i="2"/>
  <c r="T23" i="2"/>
  <c r="S23" i="2"/>
  <c r="S28" i="2"/>
  <c r="S9" i="3" l="1"/>
  <c r="T9" i="3" s="1"/>
  <c r="Q10" i="3"/>
  <c r="M11" i="3" s="1"/>
  <c r="D75" i="2"/>
  <c r="E76" i="2"/>
  <c r="Y13" i="2"/>
  <c r="D50" i="2"/>
  <c r="C49" i="2"/>
  <c r="S10" i="3" l="1"/>
  <c r="T10" i="3" s="1"/>
  <c r="Q11" i="3"/>
  <c r="M12" i="3" s="1"/>
  <c r="E77" i="2"/>
  <c r="D76" i="2"/>
  <c r="C50" i="2"/>
  <c r="D51" i="2"/>
  <c r="Z13" i="2"/>
  <c r="Q12" i="3" l="1"/>
  <c r="M13" i="3" s="1"/>
  <c r="S11" i="3"/>
  <c r="T11" i="3" s="1"/>
  <c r="AA13" i="2"/>
  <c r="C51" i="2"/>
  <c r="D52" i="2"/>
  <c r="D77" i="2"/>
  <c r="E78" i="2"/>
  <c r="S12" i="3" l="1"/>
  <c r="T12" i="3" s="1"/>
  <c r="Q13" i="3"/>
  <c r="M15" i="3" s="1"/>
  <c r="D78" i="2"/>
  <c r="E79" i="2"/>
  <c r="C52" i="2"/>
  <c r="D53" i="2"/>
  <c r="X14" i="2"/>
  <c r="S13" i="3" l="1"/>
  <c r="T13" i="3" s="1"/>
  <c r="Q14" i="3"/>
  <c r="M16" i="3" s="1"/>
  <c r="Y14" i="2"/>
  <c r="D54" i="2"/>
  <c r="C53" i="2"/>
  <c r="D79" i="2"/>
  <c r="E80" i="2"/>
  <c r="S14" i="3" l="1"/>
  <c r="T14" i="3" s="1"/>
  <c r="Q15" i="3"/>
  <c r="M17" i="3" s="1"/>
  <c r="E81" i="2"/>
  <c r="D80" i="2"/>
  <c r="C54" i="2"/>
  <c r="D55" i="2"/>
  <c r="Z14" i="2"/>
  <c r="S15" i="3" l="1"/>
  <c r="T15" i="3" s="1"/>
  <c r="Q16" i="3"/>
  <c r="M18" i="3" s="1"/>
  <c r="AA14" i="2"/>
  <c r="C55" i="2"/>
  <c r="D56" i="2"/>
  <c r="D81" i="2"/>
  <c r="E82" i="2"/>
  <c r="Q17" i="3" l="1"/>
  <c r="M20" i="3" s="1"/>
  <c r="S16" i="3"/>
  <c r="T16" i="3" s="1"/>
  <c r="E83" i="2"/>
  <c r="D82" i="2"/>
  <c r="C56" i="2"/>
  <c r="D57" i="2"/>
  <c r="X15" i="2"/>
  <c r="S17" i="3" l="1"/>
  <c r="T17" i="3" s="1"/>
  <c r="Q18" i="3"/>
  <c r="M21" i="3" s="1"/>
  <c r="S18" i="3"/>
  <c r="T18" i="3" s="1"/>
  <c r="Y15" i="2"/>
  <c r="D58" i="2"/>
  <c r="C57" i="2"/>
  <c r="D83" i="2"/>
  <c r="E84" i="2"/>
  <c r="Q19" i="3" l="1"/>
  <c r="M22" i="3" s="1"/>
  <c r="Q20" i="3"/>
  <c r="M23" i="3" s="1"/>
  <c r="S19" i="3"/>
  <c r="T19" i="3" s="1"/>
  <c r="C58" i="2"/>
  <c r="D59" i="2"/>
  <c r="D84" i="2"/>
  <c r="E85" i="2"/>
  <c r="Z15" i="2"/>
  <c r="Q21" i="3" l="1"/>
  <c r="M25" i="3" s="1"/>
  <c r="S20" i="3"/>
  <c r="T20" i="3" s="1"/>
  <c r="AA15" i="2"/>
  <c r="T26" i="2"/>
  <c r="E86" i="2"/>
  <c r="D85" i="2"/>
  <c r="C59" i="2"/>
  <c r="D60" i="2"/>
  <c r="Q22" i="3" l="1"/>
  <c r="M26" i="3" s="1"/>
  <c r="S21" i="3"/>
  <c r="T21" i="3" s="1"/>
  <c r="C60" i="2"/>
  <c r="D61" i="2"/>
  <c r="D86" i="2"/>
  <c r="E87" i="2"/>
  <c r="X16" i="2"/>
  <c r="Q23" i="3" l="1"/>
  <c r="M27" i="3" s="1"/>
  <c r="S22" i="3"/>
  <c r="T22" i="3" s="1"/>
  <c r="E88" i="2"/>
  <c r="D87" i="2"/>
  <c r="Y16" i="2"/>
  <c r="D62" i="2"/>
  <c r="C61" i="2"/>
  <c r="Q24" i="3" l="1"/>
  <c r="M28" i="3" s="1"/>
  <c r="S23" i="3"/>
  <c r="T23" i="3" s="1"/>
  <c r="C62" i="2"/>
  <c r="D63" i="2"/>
  <c r="Z16" i="2"/>
  <c r="D88" i="2"/>
  <c r="E89" i="2"/>
  <c r="Q25" i="3" l="1"/>
  <c r="M30" i="3" s="1"/>
  <c r="S24" i="3"/>
  <c r="T24" i="3" s="1"/>
  <c r="D89" i="2"/>
  <c r="E90" i="2"/>
  <c r="AA16" i="2"/>
  <c r="C63" i="2"/>
  <c r="D64" i="2"/>
  <c r="Q26" i="3" l="1"/>
  <c r="M31" i="3" s="1"/>
  <c r="S25" i="3"/>
  <c r="T25" i="3" s="1"/>
  <c r="C64" i="2"/>
  <c r="D65" i="2"/>
  <c r="X17" i="2"/>
  <c r="D90" i="2"/>
  <c r="E91" i="2"/>
  <c r="T27" i="2"/>
  <c r="Q27" i="3" l="1"/>
  <c r="M32" i="3" s="1"/>
  <c r="S26" i="3"/>
  <c r="T26" i="3" s="1"/>
  <c r="D91" i="2"/>
  <c r="E92" i="2"/>
  <c r="D66" i="2"/>
  <c r="C65" i="2"/>
  <c r="Y17" i="2"/>
  <c r="Q28" i="3" l="1"/>
  <c r="M33" i="3" s="1"/>
  <c r="S27" i="3"/>
  <c r="T27" i="3" s="1"/>
  <c r="Z17" i="2"/>
  <c r="C66" i="2"/>
  <c r="D67" i="2"/>
  <c r="D92" i="2"/>
  <c r="E93" i="2"/>
  <c r="Q29" i="3" l="1"/>
  <c r="M35" i="3" s="1"/>
  <c r="S28" i="3"/>
  <c r="T28" i="3" s="1"/>
  <c r="D93" i="2"/>
  <c r="E94" i="2"/>
  <c r="C67" i="2"/>
  <c r="D68" i="2"/>
  <c r="AA17" i="2"/>
  <c r="Q30" i="3" l="1"/>
  <c r="M36" i="3" s="1"/>
  <c r="S29" i="3"/>
  <c r="T29" i="3" s="1"/>
  <c r="X18" i="2"/>
  <c r="T28" i="2"/>
  <c r="C68" i="2"/>
  <c r="D69" i="2"/>
  <c r="E95" i="2"/>
  <c r="D94" i="2"/>
  <c r="Q31" i="3" l="1"/>
  <c r="M37" i="3" s="1"/>
  <c r="S30" i="3"/>
  <c r="T30" i="3" s="1"/>
  <c r="D95" i="2"/>
  <c r="E96" i="2"/>
  <c r="D70" i="2"/>
  <c r="C69" i="2"/>
  <c r="Y18" i="2"/>
  <c r="Q32" i="3" l="1"/>
  <c r="M38" i="3" s="1"/>
  <c r="S31" i="3"/>
  <c r="T31" i="3" s="1"/>
  <c r="Z18" i="2"/>
  <c r="C70" i="2"/>
  <c r="D71" i="2"/>
  <c r="C71" i="2" s="1"/>
  <c r="D96" i="2"/>
  <c r="E97" i="2"/>
  <c r="Q33" i="3" l="1"/>
  <c r="M40" i="3" s="1"/>
  <c r="S32" i="3"/>
  <c r="T32" i="3" s="1"/>
  <c r="E98" i="2"/>
  <c r="D97" i="2"/>
  <c r="AA18" i="2"/>
  <c r="T29" i="2"/>
  <c r="Q34" i="3" l="1"/>
  <c r="M41" i="3" s="1"/>
  <c r="S33" i="3"/>
  <c r="T33" i="3" s="1"/>
  <c r="X19" i="2"/>
  <c r="D98" i="2"/>
  <c r="E99" i="2"/>
  <c r="Q35" i="3" l="1"/>
  <c r="M42" i="3" s="1"/>
  <c r="S34" i="3"/>
  <c r="T34" i="3" s="1"/>
  <c r="E100" i="2"/>
  <c r="D99" i="2"/>
  <c r="Q36" i="3" l="1"/>
  <c r="M43" i="3" s="1"/>
  <c r="S35" i="3"/>
  <c r="T35" i="3" s="1"/>
  <c r="D100" i="2"/>
  <c r="E101" i="2"/>
  <c r="Q37" i="3" l="1"/>
  <c r="M45" i="3" s="1"/>
  <c r="S36" i="3"/>
  <c r="T36" i="3" s="1"/>
  <c r="D101" i="2"/>
  <c r="E102" i="2"/>
  <c r="Q38" i="3" l="1"/>
  <c r="M46" i="3" s="1"/>
  <c r="S37" i="3"/>
  <c r="T37" i="3" s="1"/>
  <c r="D102" i="2"/>
  <c r="E103" i="2"/>
  <c r="D103" i="2" l="1"/>
  <c r="E104" i="2"/>
  <c r="O14" i="2"/>
  <c r="Q14" i="2"/>
  <c r="Q25" i="2" s="1"/>
  <c r="P14" i="2"/>
  <c r="P25" i="2" s="1"/>
  <c r="R14" i="2"/>
  <c r="R25" i="2" s="1"/>
  <c r="Q39" i="3"/>
  <c r="M47" i="3" s="1"/>
  <c r="S38" i="3"/>
  <c r="T38" i="3" s="1"/>
  <c r="O25" i="2" l="1"/>
  <c r="S14" i="2"/>
  <c r="D104" i="2"/>
  <c r="E105" i="2"/>
  <c r="O13" i="2"/>
  <c r="R13" i="2"/>
  <c r="R24" i="2" s="1"/>
  <c r="Q13" i="2"/>
  <c r="Q24" i="2" s="1"/>
  <c r="P13" i="2"/>
  <c r="P24" i="2" s="1"/>
  <c r="Q40" i="3"/>
  <c r="M48" i="3" s="1"/>
  <c r="S39" i="3"/>
  <c r="T39" i="3" s="1"/>
  <c r="O24" i="2" l="1"/>
  <c r="S13" i="2"/>
  <c r="S19" i="2" s="1"/>
  <c r="E106" i="2"/>
  <c r="D105" i="2"/>
  <c r="T25" i="2"/>
  <c r="S25" i="2"/>
  <c r="Q41" i="3"/>
  <c r="M50" i="3" s="1"/>
  <c r="S40" i="3"/>
  <c r="T40" i="3" s="1"/>
  <c r="D106" i="2" l="1"/>
  <c r="E107" i="2"/>
  <c r="S24" i="2"/>
  <c r="S30" i="2" s="1"/>
  <c r="T24" i="2"/>
  <c r="T30" i="2" s="1"/>
  <c r="U30" i="2" s="1"/>
  <c r="A5" i="3" s="1"/>
  <c r="Q42" i="3"/>
  <c r="M51" i="3" s="1"/>
  <c r="S41" i="3"/>
  <c r="T41" i="3" s="1"/>
  <c r="J114" i="3" l="1"/>
  <c r="J202" i="3"/>
  <c r="J157" i="3"/>
  <c r="J197" i="3"/>
  <c r="J148" i="3"/>
  <c r="J189" i="3"/>
  <c r="J174" i="3"/>
  <c r="J149" i="3"/>
  <c r="J70" i="3"/>
  <c r="J99" i="3"/>
  <c r="J76" i="3"/>
  <c r="J67" i="3"/>
  <c r="J54" i="3"/>
  <c r="J33" i="3"/>
  <c r="J36" i="3"/>
  <c r="J39" i="3"/>
  <c r="J26" i="3"/>
  <c r="J72" i="3"/>
  <c r="J38" i="3"/>
  <c r="J78" i="3"/>
  <c r="J12" i="3"/>
  <c r="J116" i="3"/>
  <c r="J195" i="3"/>
  <c r="J141" i="3"/>
  <c r="J156" i="3"/>
  <c r="J145" i="3"/>
  <c r="J186" i="3"/>
  <c r="J153" i="3"/>
  <c r="J179" i="3"/>
  <c r="J77" i="3"/>
  <c r="J87" i="3"/>
  <c r="J74" i="3"/>
  <c r="J66" i="3"/>
  <c r="J7" i="3"/>
  <c r="J45" i="3"/>
  <c r="J48" i="3"/>
  <c r="J51" i="3"/>
  <c r="J29" i="3"/>
  <c r="J142" i="3"/>
  <c r="J57" i="3"/>
  <c r="J35" i="3"/>
  <c r="J127" i="3"/>
  <c r="J9" i="3"/>
  <c r="J105" i="3"/>
  <c r="J122" i="3"/>
  <c r="J183" i="3"/>
  <c r="J144" i="3"/>
  <c r="J192" i="3"/>
  <c r="J129" i="3"/>
  <c r="J139" i="3"/>
  <c r="J199" i="3"/>
  <c r="J171" i="3"/>
  <c r="J103" i="3"/>
  <c r="J104" i="3"/>
  <c r="J84" i="3"/>
  <c r="J97" i="3"/>
  <c r="J19" i="3"/>
  <c r="J10" i="3"/>
  <c r="J13" i="3"/>
  <c r="J16" i="3"/>
  <c r="J172" i="3"/>
  <c r="J115" i="3"/>
  <c r="J125" i="3"/>
  <c r="J165" i="3"/>
  <c r="J180" i="3"/>
  <c r="J136" i="3"/>
  <c r="J150" i="3"/>
  <c r="J151" i="3"/>
  <c r="J160" i="3"/>
  <c r="J154" i="3"/>
  <c r="J71" i="3"/>
  <c r="J83" i="3"/>
  <c r="J80" i="3"/>
  <c r="J56" i="3"/>
  <c r="J31" i="3"/>
  <c r="J22" i="3"/>
  <c r="J25" i="3"/>
  <c r="J28" i="3"/>
  <c r="J40" i="3"/>
  <c r="J46" i="3"/>
  <c r="J64" i="3"/>
  <c r="J204" i="3"/>
  <c r="J90" i="3"/>
  <c r="J110" i="3"/>
  <c r="J119" i="3"/>
  <c r="J164" i="3"/>
  <c r="J170" i="3"/>
  <c r="J166" i="3"/>
  <c r="J158" i="3"/>
  <c r="J146" i="3"/>
  <c r="J134" i="3"/>
  <c r="J185" i="3"/>
  <c r="J62" i="3"/>
  <c r="J79" i="3"/>
  <c r="J63" i="3"/>
  <c r="J94" i="3"/>
  <c r="J43" i="3"/>
  <c r="J34" i="3"/>
  <c r="J37" i="3"/>
  <c r="J52" i="3"/>
  <c r="J23" i="3"/>
  <c r="J113" i="3"/>
  <c r="J32" i="3"/>
  <c r="J81" i="3"/>
  <c r="J109" i="3"/>
  <c r="J120" i="3"/>
  <c r="J169" i="3"/>
  <c r="J196" i="3"/>
  <c r="J167" i="3"/>
  <c r="J132" i="3"/>
  <c r="J194" i="3"/>
  <c r="J161" i="3"/>
  <c r="J168" i="3"/>
  <c r="J89" i="3"/>
  <c r="J96" i="3"/>
  <c r="J101" i="3"/>
  <c r="J86" i="3"/>
  <c r="J5" i="3"/>
  <c r="J49" i="3"/>
  <c r="J117" i="3"/>
  <c r="J93" i="3"/>
  <c r="J152" i="3"/>
  <c r="J15" i="3"/>
  <c r="J107" i="3"/>
  <c r="J121" i="3"/>
  <c r="J159" i="3"/>
  <c r="J135" i="3"/>
  <c r="J200" i="3"/>
  <c r="J147" i="3"/>
  <c r="J176" i="3"/>
  <c r="J128" i="3"/>
  <c r="J68" i="3"/>
  <c r="J85" i="3"/>
  <c r="J58" i="3"/>
  <c r="J98" i="3"/>
  <c r="J92" i="3"/>
  <c r="J8" i="3"/>
  <c r="J11" i="3"/>
  <c r="J14" i="3"/>
  <c r="J17" i="3"/>
  <c r="J75" i="3"/>
  <c r="J20" i="3"/>
  <c r="J162" i="3"/>
  <c r="J41" i="3"/>
  <c r="J95" i="3"/>
  <c r="J108" i="3"/>
  <c r="J118" i="3"/>
  <c r="J182" i="3"/>
  <c r="J138" i="3"/>
  <c r="J130" i="3"/>
  <c r="J203" i="3"/>
  <c r="J140" i="3"/>
  <c r="J198" i="3"/>
  <c r="J65" i="3"/>
  <c r="J82" i="3"/>
  <c r="J91" i="3"/>
  <c r="J6" i="3"/>
  <c r="J126" i="3"/>
  <c r="J187" i="3"/>
  <c r="J112" i="3"/>
  <c r="J123" i="3"/>
  <c r="J190" i="3"/>
  <c r="J143" i="3"/>
  <c r="J193" i="3"/>
  <c r="J124" i="3"/>
  <c r="J155" i="3"/>
  <c r="J181" i="3"/>
  <c r="J59" i="3"/>
  <c r="J60" i="3"/>
  <c r="J55" i="3"/>
  <c r="J61" i="3"/>
  <c r="J18" i="3"/>
  <c r="J44" i="3"/>
  <c r="J47" i="3"/>
  <c r="J50" i="3"/>
  <c r="J53" i="3"/>
  <c r="J106" i="3"/>
  <c r="J178" i="3"/>
  <c r="J175" i="3"/>
  <c r="J131" i="3"/>
  <c r="J30" i="3"/>
  <c r="J111" i="3"/>
  <c r="J163" i="3"/>
  <c r="J173" i="3"/>
  <c r="J184" i="3"/>
  <c r="J177" i="3"/>
  <c r="J137" i="3"/>
  <c r="J133" i="3"/>
  <c r="J188" i="3"/>
  <c r="J69" i="3"/>
  <c r="J73" i="3"/>
  <c r="J100" i="3"/>
  <c r="J88" i="3"/>
  <c r="J42" i="3"/>
  <c r="J21" i="3"/>
  <c r="J24" i="3"/>
  <c r="J27" i="3"/>
  <c r="J191" i="3"/>
  <c r="J102" i="3"/>
  <c r="J201" i="3"/>
  <c r="D107" i="2"/>
  <c r="E108" i="2"/>
  <c r="Q43" i="3"/>
  <c r="M52" i="3" s="1"/>
  <c r="S42" i="3"/>
  <c r="T42" i="3" s="1"/>
  <c r="D108" i="2" l="1"/>
  <c r="E109" i="2"/>
  <c r="Q44" i="3"/>
  <c r="S43" i="3"/>
  <c r="T43" i="3" s="1"/>
  <c r="E110" i="2" l="1"/>
  <c r="D109" i="2"/>
  <c r="M53" i="3"/>
  <c r="Q45" i="3"/>
  <c r="S44" i="3"/>
  <c r="T44" i="3" s="1"/>
  <c r="D110" i="2" l="1"/>
  <c r="E111" i="2"/>
  <c r="M55" i="3"/>
  <c r="Q46" i="3"/>
  <c r="S45" i="3"/>
  <c r="T45" i="3" s="1"/>
  <c r="E112" i="2" l="1"/>
  <c r="D111" i="2"/>
  <c r="M56" i="3"/>
  <c r="Q47" i="3"/>
  <c r="S46" i="3"/>
  <c r="T46" i="3" s="1"/>
  <c r="D112" i="2" l="1"/>
  <c r="E113" i="2"/>
  <c r="M57" i="3"/>
  <c r="S47" i="3"/>
  <c r="T47" i="3" s="1"/>
  <c r="Q48" i="3"/>
  <c r="E114" i="2" l="1"/>
  <c r="D113" i="2"/>
  <c r="M58" i="3"/>
  <c r="Q49" i="3"/>
  <c r="S48" i="3"/>
  <c r="T48" i="3" s="1"/>
  <c r="D114" i="2" l="1"/>
  <c r="E115" i="2"/>
  <c r="M59" i="3"/>
  <c r="S49" i="3"/>
  <c r="T49" i="3" s="1"/>
  <c r="Q50" i="3"/>
  <c r="E116" i="2" l="1"/>
  <c r="D115" i="2"/>
  <c r="M60" i="3"/>
  <c r="Q51" i="3"/>
  <c r="S50" i="3"/>
  <c r="T50" i="3" s="1"/>
  <c r="D116" i="2" l="1"/>
  <c r="E117" i="2"/>
  <c r="M61" i="3"/>
  <c r="Q52" i="3"/>
  <c r="S51" i="3"/>
  <c r="T51" i="3" s="1"/>
  <c r="E118" i="2" l="1"/>
  <c r="D117" i="2"/>
  <c r="M62" i="3"/>
  <c r="Q53" i="3"/>
  <c r="S52" i="3"/>
  <c r="T52" i="3" s="1"/>
  <c r="D118" i="2" l="1"/>
  <c r="E119" i="2"/>
  <c r="M63" i="3"/>
  <c r="S53" i="3"/>
  <c r="T53" i="3" s="1"/>
  <c r="Q54" i="3"/>
  <c r="E120" i="2" l="1"/>
  <c r="D119" i="2"/>
  <c r="M64" i="3"/>
  <c r="S54" i="3"/>
  <c r="T54" i="3" s="1"/>
  <c r="Q55" i="3"/>
  <c r="D120" i="2" l="1"/>
  <c r="E121" i="2"/>
  <c r="M65" i="3"/>
  <c r="Q56" i="3"/>
  <c r="S55" i="3"/>
  <c r="T55" i="3" s="1"/>
  <c r="E122" i="2" l="1"/>
  <c r="D121" i="2"/>
  <c r="M66" i="3"/>
  <c r="S56" i="3"/>
  <c r="T56" i="3" s="1"/>
  <c r="Q57" i="3"/>
  <c r="D122" i="2" l="1"/>
  <c r="E123" i="2"/>
  <c r="M67" i="3"/>
  <c r="S57" i="3"/>
  <c r="T57" i="3" s="1"/>
  <c r="Q58" i="3"/>
  <c r="E124" i="2" l="1"/>
  <c r="D123" i="2"/>
  <c r="M68" i="3"/>
  <c r="S58" i="3"/>
  <c r="T58" i="3" s="1"/>
  <c r="Q59" i="3"/>
  <c r="D124" i="2" l="1"/>
  <c r="E125" i="2"/>
  <c r="M69" i="3"/>
  <c r="S59" i="3"/>
  <c r="T59" i="3" s="1"/>
  <c r="Q60" i="3"/>
  <c r="E126" i="2" l="1"/>
  <c r="D125" i="2"/>
  <c r="M70" i="3"/>
  <c r="S60" i="3"/>
  <c r="T60" i="3" s="1"/>
  <c r="Q61" i="3"/>
  <c r="E127" i="2" l="1"/>
  <c r="D126" i="2"/>
  <c r="M71" i="3"/>
  <c r="Q62" i="3"/>
  <c r="S61" i="3"/>
  <c r="T61" i="3" s="1"/>
  <c r="E128" i="2" l="1"/>
  <c r="D127" i="2"/>
  <c r="M72" i="3"/>
  <c r="S62" i="3"/>
  <c r="T62" i="3" s="1"/>
  <c r="Q63" i="3"/>
  <c r="D128" i="2" l="1"/>
  <c r="E129" i="2"/>
  <c r="M73" i="3"/>
  <c r="S63" i="3"/>
  <c r="T63" i="3" s="1"/>
  <c r="Q64" i="3"/>
  <c r="E130" i="2" l="1"/>
  <c r="D129" i="2"/>
  <c r="M74" i="3"/>
  <c r="Q65" i="3"/>
  <c r="S64" i="3"/>
  <c r="T64" i="3" s="1"/>
  <c r="D130" i="2" l="1"/>
  <c r="E131" i="2"/>
  <c r="M75" i="3"/>
  <c r="S65" i="3"/>
  <c r="T65" i="3" s="1"/>
  <c r="Q66" i="3"/>
  <c r="E132" i="2" l="1"/>
  <c r="D131" i="2"/>
  <c r="M76" i="3"/>
  <c r="S66" i="3"/>
  <c r="T66" i="3" s="1"/>
  <c r="Q67" i="3"/>
  <c r="D132" i="2" l="1"/>
  <c r="E133" i="2"/>
  <c r="M77" i="3"/>
  <c r="Q68" i="3"/>
  <c r="S67" i="3"/>
  <c r="T67" i="3" s="1"/>
  <c r="E134" i="2" l="1"/>
  <c r="D133" i="2"/>
  <c r="M78" i="3"/>
  <c r="S68" i="3"/>
  <c r="T68" i="3" s="1"/>
  <c r="Q69" i="3"/>
  <c r="D134" i="2" l="1"/>
  <c r="E135" i="2"/>
  <c r="M79" i="3"/>
  <c r="Q70" i="3"/>
  <c r="S69" i="3"/>
  <c r="T69" i="3" s="1"/>
  <c r="E136" i="2" l="1"/>
  <c r="D135" i="2"/>
  <c r="M80" i="3"/>
  <c r="S70" i="3"/>
  <c r="T70" i="3" s="1"/>
  <c r="Q71" i="3"/>
  <c r="D136" i="2" l="1"/>
  <c r="E137" i="2"/>
  <c r="M81" i="3"/>
  <c r="S71" i="3"/>
  <c r="T71" i="3" s="1"/>
  <c r="Q72" i="3"/>
  <c r="E138" i="2" l="1"/>
  <c r="D137" i="2"/>
  <c r="M82" i="3"/>
  <c r="Q73" i="3"/>
  <c r="S72" i="3"/>
  <c r="T72" i="3" s="1"/>
  <c r="D138" i="2" l="1"/>
  <c r="E139" i="2"/>
  <c r="M83" i="3"/>
  <c r="Q74" i="3"/>
  <c r="S73" i="3"/>
  <c r="T73" i="3" s="1"/>
  <c r="E140" i="2" l="1"/>
  <c r="D139" i="2"/>
  <c r="M84" i="3"/>
  <c r="S74" i="3"/>
  <c r="T74" i="3" s="1"/>
  <c r="Q75" i="3"/>
  <c r="E141" i="2" l="1"/>
  <c r="D140" i="2"/>
  <c r="M85" i="3"/>
  <c r="Q76" i="3"/>
  <c r="S75" i="3"/>
  <c r="T75" i="3" s="1"/>
  <c r="E142" i="2" l="1"/>
  <c r="D141" i="2"/>
  <c r="M86" i="3"/>
  <c r="Q77" i="3"/>
  <c r="S76" i="3"/>
  <c r="T76" i="3" s="1"/>
  <c r="D142" i="2" l="1"/>
  <c r="E143" i="2"/>
  <c r="M87" i="3"/>
  <c r="S77" i="3"/>
  <c r="T77" i="3" s="1"/>
  <c r="Q78" i="3"/>
  <c r="E144" i="2" l="1"/>
  <c r="D143" i="2"/>
  <c r="M88" i="3"/>
  <c r="S78" i="3"/>
  <c r="T78" i="3" s="1"/>
  <c r="Q79" i="3"/>
  <c r="D144" i="2" l="1"/>
  <c r="E145" i="2"/>
  <c r="M89" i="3"/>
  <c r="Q80" i="3"/>
  <c r="S79" i="3"/>
  <c r="T79" i="3" s="1"/>
  <c r="E146" i="2" l="1"/>
  <c r="D145" i="2"/>
  <c r="M90" i="3"/>
  <c r="Q81" i="3"/>
  <c r="S80" i="3"/>
  <c r="T80" i="3" s="1"/>
  <c r="D146" i="2" l="1"/>
  <c r="E147" i="2"/>
  <c r="M91" i="3"/>
  <c r="Q82" i="3"/>
  <c r="S81" i="3"/>
  <c r="T81" i="3" s="1"/>
  <c r="D147" i="2" l="1"/>
  <c r="E148" i="2"/>
  <c r="M92" i="3"/>
  <c r="S82" i="3"/>
  <c r="T82" i="3" s="1"/>
  <c r="Q83" i="3"/>
  <c r="E149" i="2" l="1"/>
  <c r="D148" i="2"/>
  <c r="M93" i="3"/>
  <c r="Q84" i="3"/>
  <c r="S83" i="3"/>
  <c r="T83" i="3" s="1"/>
  <c r="E150" i="2" l="1"/>
  <c r="D149" i="2"/>
  <c r="M94" i="3"/>
  <c r="S84" i="3"/>
  <c r="T84" i="3" s="1"/>
  <c r="Q85" i="3"/>
  <c r="E151" i="2" l="1"/>
  <c r="D150" i="2"/>
  <c r="M95" i="3"/>
  <c r="S85" i="3"/>
  <c r="T85" i="3" s="1"/>
  <c r="Q86" i="3"/>
  <c r="D151" i="2" l="1"/>
  <c r="E152" i="2"/>
  <c r="M96" i="3"/>
  <c r="S86" i="3"/>
  <c r="T86" i="3" s="1"/>
  <c r="Q87" i="3"/>
  <c r="D152" i="2" l="1"/>
  <c r="E153" i="2"/>
  <c r="M97" i="3"/>
  <c r="S87" i="3"/>
  <c r="T87" i="3" s="1"/>
  <c r="Q88" i="3"/>
  <c r="E154" i="2" l="1"/>
  <c r="D153" i="2"/>
  <c r="M98" i="3"/>
  <c r="Q89" i="3"/>
  <c r="S88" i="3"/>
  <c r="T88" i="3" s="1"/>
  <c r="E155" i="2" l="1"/>
  <c r="D154" i="2"/>
  <c r="M99" i="3"/>
  <c r="S89" i="3"/>
  <c r="T89" i="3" s="1"/>
  <c r="Q90" i="3"/>
  <c r="D155" i="2" l="1"/>
  <c r="E156" i="2"/>
  <c r="M100" i="3"/>
  <c r="Q91" i="3"/>
  <c r="S90" i="3"/>
  <c r="T90" i="3" s="1"/>
  <c r="E157" i="2" l="1"/>
  <c r="D156" i="2"/>
  <c r="M101" i="3"/>
  <c r="Q92" i="3"/>
  <c r="S91" i="3"/>
  <c r="T91" i="3" s="1"/>
  <c r="E158" i="2" l="1"/>
  <c r="D157" i="2"/>
  <c r="M102" i="3"/>
  <c r="Q93" i="3"/>
  <c r="S92" i="3"/>
  <c r="T92" i="3" s="1"/>
  <c r="D158" i="2" l="1"/>
  <c r="E159" i="2"/>
  <c r="M103" i="3"/>
  <c r="S93" i="3"/>
  <c r="T93" i="3" s="1"/>
  <c r="Q94" i="3"/>
  <c r="D159" i="2" l="1"/>
  <c r="E160" i="2"/>
  <c r="M105" i="3"/>
  <c r="D102" i="1" s="1"/>
  <c r="M104" i="3"/>
  <c r="S94" i="3"/>
  <c r="T94" i="3" s="1"/>
  <c r="D160" i="2" l="1"/>
  <c r="E161" i="2"/>
  <c r="M106" i="3"/>
  <c r="D103" i="1" s="1"/>
  <c r="S95" i="3"/>
  <c r="T95" i="3" s="1"/>
  <c r="S96" i="3" l="1"/>
  <c r="T96" i="3" s="1"/>
  <c r="D161" i="2"/>
  <c r="E162" i="2"/>
  <c r="M107" i="3"/>
  <c r="D104" i="1" s="1"/>
  <c r="S97" i="3" l="1"/>
  <c r="T97" i="3" s="1"/>
  <c r="D162" i="2"/>
  <c r="E163" i="2"/>
  <c r="S98" i="3"/>
  <c r="T98" i="3" s="1"/>
  <c r="M108" i="3"/>
  <c r="D105" i="1" s="1"/>
  <c r="E164" i="2" l="1"/>
  <c r="D163" i="2"/>
  <c r="S99" i="3"/>
  <c r="T99" i="3" s="1"/>
  <c r="M109" i="3"/>
  <c r="D106" i="1" s="1"/>
  <c r="D164" i="2" l="1"/>
  <c r="E165" i="2"/>
  <c r="S100" i="3"/>
  <c r="T100" i="3" s="1"/>
  <c r="M110" i="3"/>
  <c r="D107" i="1" s="1"/>
  <c r="D165" i="2" l="1"/>
  <c r="E166" i="2"/>
  <c r="M111" i="3"/>
  <c r="D108" i="1" s="1"/>
  <c r="S101" i="3"/>
  <c r="T101" i="3" s="1"/>
  <c r="E167" i="2" l="1"/>
  <c r="D166" i="2"/>
  <c r="M112" i="3"/>
  <c r="D109" i="1" s="1"/>
  <c r="S102" i="3"/>
  <c r="T102" i="3" s="1"/>
  <c r="E168" i="2" l="1"/>
  <c r="D167" i="2"/>
  <c r="S103" i="3"/>
  <c r="T103" i="3" s="1"/>
  <c r="M113" i="3"/>
  <c r="D110" i="1" s="1"/>
  <c r="D168" i="2" l="1"/>
  <c r="E169" i="2"/>
  <c r="S104" i="3"/>
  <c r="T104" i="3" s="1"/>
  <c r="M114" i="3"/>
  <c r="D111" i="1" s="1"/>
  <c r="D169" i="2" l="1"/>
  <c r="E170" i="2"/>
  <c r="M115" i="3"/>
  <c r="D112" i="1" s="1"/>
  <c r="S105" i="3"/>
  <c r="T105" i="3" s="1"/>
  <c r="E171" i="2" l="1"/>
  <c r="D170" i="2"/>
  <c r="Q107" i="3"/>
  <c r="S106" i="3"/>
  <c r="T106" i="3" s="1"/>
  <c r="M116" i="3"/>
  <c r="D113" i="1" s="1"/>
  <c r="D171" i="2" l="1"/>
  <c r="E172" i="2"/>
  <c r="S107" i="3"/>
  <c r="T107" i="3" s="1"/>
  <c r="M117" i="3"/>
  <c r="D114" i="1" s="1"/>
  <c r="Q108" i="3"/>
  <c r="D172" i="2" l="1"/>
  <c r="E173" i="2"/>
  <c r="M118" i="3"/>
  <c r="S108" i="3"/>
  <c r="T108" i="3" s="1"/>
  <c r="Q109" i="3"/>
  <c r="E174" i="2" l="1"/>
  <c r="D173" i="2"/>
  <c r="M119" i="3"/>
  <c r="D116" i="1" s="1"/>
  <c r="S109" i="3"/>
  <c r="T109" i="3" s="1"/>
  <c r="Q110" i="3"/>
  <c r="D115" i="1"/>
  <c r="E175" i="2" l="1"/>
  <c r="D174" i="2"/>
  <c r="Q111" i="3"/>
  <c r="M120" i="3"/>
  <c r="S110" i="3"/>
  <c r="T110" i="3" s="1"/>
  <c r="D175" i="2" l="1"/>
  <c r="E176" i="2"/>
  <c r="D117" i="1"/>
  <c r="S111" i="3"/>
  <c r="T111" i="3" s="1"/>
  <c r="M121" i="3"/>
  <c r="D118" i="1" s="1"/>
  <c r="Q112" i="3"/>
  <c r="D176" i="2" l="1"/>
  <c r="E177" i="2"/>
  <c r="M122" i="3"/>
  <c r="S112" i="3"/>
  <c r="T112" i="3" s="1"/>
  <c r="Q113" i="3"/>
  <c r="E178" i="2" l="1"/>
  <c r="D177" i="2"/>
  <c r="M123" i="3"/>
  <c r="D120" i="1" s="1"/>
  <c r="S113" i="3"/>
  <c r="T113" i="3" s="1"/>
  <c r="Q114" i="3"/>
  <c r="D119" i="1"/>
  <c r="E179" i="2" l="1"/>
  <c r="D178" i="2"/>
  <c r="Q115" i="3"/>
  <c r="S114" i="3"/>
  <c r="T114" i="3" s="1"/>
  <c r="M124" i="3"/>
  <c r="D179" i="2" l="1"/>
  <c r="E180" i="2"/>
  <c r="D121" i="1"/>
  <c r="S115" i="3"/>
  <c r="T115" i="3" s="1"/>
  <c r="Q116" i="3"/>
  <c r="M125" i="3"/>
  <c r="D122" i="1" s="1"/>
  <c r="D180" i="2" l="1"/>
  <c r="E181" i="2"/>
  <c r="M126" i="3"/>
  <c r="S116" i="3"/>
  <c r="T116" i="3" s="1"/>
  <c r="Q117" i="3"/>
  <c r="E182" i="2" l="1"/>
  <c r="D181" i="2"/>
  <c r="M127" i="3"/>
  <c r="D124" i="1" s="1"/>
  <c r="Q118" i="3"/>
  <c r="S117" i="3"/>
  <c r="T117" i="3" s="1"/>
  <c r="D123" i="1"/>
  <c r="D182" i="2" l="1"/>
  <c r="E183" i="2"/>
  <c r="Q119" i="3"/>
  <c r="M128" i="3"/>
  <c r="D125" i="1" s="1"/>
  <c r="S118" i="3"/>
  <c r="T118" i="3" s="1"/>
  <c r="E184" i="2" l="1"/>
  <c r="D183" i="2"/>
  <c r="S119" i="3"/>
  <c r="T119" i="3" s="1"/>
  <c r="M129" i="3"/>
  <c r="D126" i="1" s="1"/>
  <c r="Q120" i="3"/>
  <c r="E185" i="2" l="1"/>
  <c r="D184" i="2"/>
  <c r="Q121" i="3"/>
  <c r="S120" i="3"/>
  <c r="T120" i="3" s="1"/>
  <c r="M130" i="3"/>
  <c r="D127" i="1" s="1"/>
  <c r="E186" i="2" l="1"/>
  <c r="D185" i="2"/>
  <c r="M131" i="3"/>
  <c r="D128" i="1" s="1"/>
  <c r="Q122" i="3"/>
  <c r="S121" i="3"/>
  <c r="T121" i="3" s="1"/>
  <c r="E187" i="2" l="1"/>
  <c r="D186" i="2"/>
  <c r="M132" i="3"/>
  <c r="D129" i="1" s="1"/>
  <c r="Q123" i="3"/>
  <c r="S122" i="3"/>
  <c r="T122" i="3" s="1"/>
  <c r="D187" i="2" l="1"/>
  <c r="E188" i="2"/>
  <c r="M133" i="3"/>
  <c r="D130" i="1" s="1"/>
  <c r="Q124" i="3"/>
  <c r="S123" i="3"/>
  <c r="T123" i="3" s="1"/>
  <c r="D188" i="2" l="1"/>
  <c r="E189" i="2"/>
  <c r="Q125" i="3"/>
  <c r="S124" i="3"/>
  <c r="T124" i="3" s="1"/>
  <c r="M134" i="3"/>
  <c r="D131" i="1" s="1"/>
  <c r="E190" i="2" l="1"/>
  <c r="D189" i="2"/>
  <c r="M135" i="3"/>
  <c r="D132" i="1" s="1"/>
  <c r="S125" i="3"/>
  <c r="T125" i="3" s="1"/>
  <c r="Q126" i="3"/>
  <c r="D190" i="2" l="1"/>
  <c r="E191" i="2"/>
  <c r="M136" i="3"/>
  <c r="D133" i="1" s="1"/>
  <c r="S126" i="3"/>
  <c r="T126" i="3" s="1"/>
  <c r="Q127" i="3"/>
  <c r="E192" i="2" l="1"/>
  <c r="D191" i="2"/>
  <c r="M137" i="3"/>
  <c r="D134" i="1" s="1"/>
  <c r="S127" i="3"/>
  <c r="T127" i="3" s="1"/>
  <c r="Q128" i="3"/>
  <c r="D192" i="2" l="1"/>
  <c r="E193" i="2"/>
  <c r="Q129" i="3"/>
  <c r="S128" i="3"/>
  <c r="T128" i="3" s="1"/>
  <c r="M138" i="3"/>
  <c r="D135" i="1" s="1"/>
  <c r="D193" i="2" l="1"/>
  <c r="E194" i="2"/>
  <c r="S129" i="3"/>
  <c r="T129" i="3" s="1"/>
  <c r="M139" i="3"/>
  <c r="D136" i="1" s="1"/>
  <c r="Q130" i="3"/>
  <c r="E195" i="2" l="1"/>
  <c r="D194" i="2"/>
  <c r="S130" i="3"/>
  <c r="T130" i="3" s="1"/>
  <c r="Q131" i="3"/>
  <c r="M140" i="3"/>
  <c r="D137" i="1" s="1"/>
  <c r="E196" i="2" l="1"/>
  <c r="D195" i="2"/>
  <c r="M141" i="3"/>
  <c r="D138" i="1" s="1"/>
  <c r="Q132" i="3"/>
  <c r="S131" i="3"/>
  <c r="T131" i="3" s="1"/>
  <c r="D196" i="2" l="1"/>
  <c r="E197" i="2"/>
  <c r="Q133" i="3"/>
  <c r="S132" i="3"/>
  <c r="T132" i="3" s="1"/>
  <c r="M142" i="3"/>
  <c r="D139" i="1" s="1"/>
  <c r="D197" i="2" l="1"/>
  <c r="E198" i="2"/>
  <c r="S133" i="3"/>
  <c r="T133" i="3" s="1"/>
  <c r="M143" i="3"/>
  <c r="D140" i="1" s="1"/>
  <c r="Q134" i="3"/>
  <c r="E199" i="2" l="1"/>
  <c r="D198" i="2"/>
  <c r="S134" i="3"/>
  <c r="T134" i="3" s="1"/>
  <c r="M144" i="3"/>
  <c r="D141" i="1" s="1"/>
  <c r="Q135" i="3"/>
  <c r="D199" i="2" l="1"/>
  <c r="E200" i="2"/>
  <c r="Q136" i="3"/>
  <c r="M145" i="3"/>
  <c r="D142" i="1" s="1"/>
  <c r="S135" i="3"/>
  <c r="T135" i="3" s="1"/>
  <c r="E201" i="2" l="1"/>
  <c r="D200" i="2"/>
  <c r="Q137" i="3"/>
  <c r="M146" i="3"/>
  <c r="D143" i="1" s="1"/>
  <c r="S136" i="3"/>
  <c r="T136" i="3" s="1"/>
  <c r="E202" i="2" l="1"/>
  <c r="D201" i="2"/>
  <c r="Q138" i="3"/>
  <c r="S137" i="3"/>
  <c r="T137" i="3" s="1"/>
  <c r="M147" i="3"/>
  <c r="D144" i="1" s="1"/>
  <c r="D202" i="2" l="1"/>
  <c r="E203" i="2"/>
  <c r="S138" i="3"/>
  <c r="T138" i="3" s="1"/>
  <c r="M148" i="3"/>
  <c r="D145" i="1" s="1"/>
  <c r="Q139" i="3"/>
  <c r="D203" i="2" l="1"/>
  <c r="E204" i="2"/>
  <c r="M149" i="3"/>
  <c r="D146" i="1" s="1"/>
  <c r="S139" i="3"/>
  <c r="T139" i="3" s="1"/>
  <c r="Q140" i="3"/>
  <c r="D204" i="2" l="1"/>
  <c r="E205" i="2"/>
  <c r="Q141" i="3"/>
  <c r="M150" i="3"/>
  <c r="D147" i="1" s="1"/>
  <c r="S140" i="3"/>
  <c r="T140" i="3" s="1"/>
  <c r="D205" i="2" l="1"/>
  <c r="E206" i="2"/>
  <c r="S141" i="3"/>
  <c r="T141" i="3" s="1"/>
  <c r="M151" i="3"/>
  <c r="D148" i="1" s="1"/>
  <c r="Q142" i="3"/>
  <c r="E207" i="2" l="1"/>
  <c r="D207" i="2" s="1"/>
  <c r="D206" i="2"/>
  <c r="S142" i="3"/>
  <c r="T142" i="3" s="1"/>
  <c r="M152" i="3"/>
  <c r="D149" i="1" s="1"/>
  <c r="Q143" i="3"/>
  <c r="M153" i="3" l="1"/>
  <c r="D150" i="1" s="1"/>
  <c r="Q144" i="3"/>
  <c r="S143" i="3"/>
  <c r="T143" i="3" s="1"/>
  <c r="Q145" i="3" l="1"/>
  <c r="M154" i="3"/>
  <c r="D151" i="1" s="1"/>
  <c r="S144" i="3"/>
  <c r="T144" i="3" s="1"/>
  <c r="S145" i="3" l="1"/>
  <c r="T145" i="3" s="1"/>
  <c r="Q146" i="3"/>
  <c r="M155" i="3"/>
  <c r="M156" i="3" l="1"/>
  <c r="Q147" i="3"/>
  <c r="S146" i="3"/>
  <c r="T146" i="3" s="1"/>
  <c r="S147" i="3" l="1"/>
  <c r="T147" i="3" s="1"/>
  <c r="Q148" i="3"/>
  <c r="M157" i="3"/>
  <c r="Q149" i="3" l="1"/>
  <c r="S148" i="3"/>
  <c r="T148" i="3" s="1"/>
  <c r="M158" i="3"/>
  <c r="S149" i="3" l="1"/>
  <c r="T149" i="3" s="1"/>
  <c r="Q150" i="3"/>
  <c r="M159" i="3"/>
  <c r="S150" i="3" l="1"/>
  <c r="T150" i="3" s="1"/>
  <c r="M160" i="3"/>
  <c r="Q151" i="3"/>
  <c r="M161" i="3" l="1"/>
  <c r="Q152" i="3"/>
  <c r="S151" i="3"/>
  <c r="T151" i="3" s="1"/>
  <c r="Q153" i="3" l="1"/>
  <c r="S152" i="3"/>
  <c r="T152" i="3" s="1"/>
  <c r="M162" i="3"/>
  <c r="M163" i="3" l="1"/>
  <c r="S153" i="3"/>
  <c r="T153" i="3" s="1"/>
  <c r="Q154" i="3"/>
  <c r="M164" i="3" l="1"/>
  <c r="Q155" i="3"/>
  <c r="S154" i="3"/>
  <c r="T154" i="3" s="1"/>
  <c r="M165" i="3" l="1"/>
  <c r="Q156" i="3"/>
  <c r="S155" i="3"/>
  <c r="T155" i="3" s="1"/>
  <c r="Q157" i="3" l="1"/>
  <c r="S156" i="3"/>
  <c r="T156" i="3" s="1"/>
  <c r="M166" i="3"/>
  <c r="S157" i="3" l="1"/>
  <c r="T157" i="3" s="1"/>
  <c r="M167" i="3"/>
  <c r="Q158" i="3"/>
  <c r="M168" i="3" l="1"/>
  <c r="S158" i="3"/>
  <c r="T158" i="3" s="1"/>
  <c r="Q159" i="3"/>
  <c r="M169" i="3" l="1"/>
  <c r="Q160" i="3"/>
  <c r="S159" i="3"/>
  <c r="T159" i="3" s="1"/>
  <c r="Q161" i="3" l="1"/>
  <c r="M170" i="3"/>
  <c r="S160" i="3"/>
  <c r="T160" i="3" s="1"/>
  <c r="Q162" i="3" l="1"/>
  <c r="S161" i="3"/>
  <c r="T161" i="3" s="1"/>
  <c r="M171" i="3"/>
  <c r="Q163" i="3" l="1"/>
  <c r="S162" i="3"/>
  <c r="T162" i="3" s="1"/>
  <c r="M172" i="3"/>
  <c r="Q164" i="3" l="1"/>
  <c r="M173" i="3"/>
  <c r="S163" i="3"/>
  <c r="T163" i="3" s="1"/>
  <c r="M174" i="3" l="1"/>
  <c r="Q165" i="3"/>
  <c r="S164" i="3"/>
  <c r="T164" i="3" s="1"/>
  <c r="Q166" i="3" l="1"/>
  <c r="M175" i="3"/>
  <c r="S165" i="3"/>
  <c r="T165" i="3" s="1"/>
  <c r="S166" i="3" l="1"/>
  <c r="T166" i="3" s="1"/>
  <c r="Q167" i="3"/>
  <c r="M176" i="3"/>
  <c r="M177" i="3" l="1"/>
  <c r="S167" i="3"/>
  <c r="T167" i="3" s="1"/>
  <c r="Q168" i="3"/>
  <c r="Q169" i="3" l="1"/>
  <c r="S168" i="3"/>
  <c r="T168" i="3" s="1"/>
  <c r="M178" i="3"/>
  <c r="Q170" i="3" l="1"/>
  <c r="S169" i="3"/>
  <c r="T169" i="3" s="1"/>
  <c r="M179" i="3"/>
  <c r="M180" i="3" l="1"/>
  <c r="Q171" i="3"/>
  <c r="S170" i="3"/>
  <c r="T170" i="3" s="1"/>
  <c r="M181" i="3" l="1"/>
  <c r="Q172" i="3"/>
  <c r="S171" i="3"/>
  <c r="T171" i="3" s="1"/>
  <c r="M182" i="3" l="1"/>
  <c r="Q173" i="3"/>
  <c r="S172" i="3"/>
  <c r="T172" i="3" s="1"/>
  <c r="S173" i="3" l="1"/>
  <c r="T173" i="3" s="1"/>
  <c r="Q174" i="3"/>
  <c r="M183" i="3"/>
  <c r="S174" i="3" l="1"/>
  <c r="T174" i="3" s="1"/>
  <c r="Q175" i="3"/>
  <c r="M184" i="3"/>
  <c r="S175" i="3" l="1"/>
  <c r="T175" i="3" s="1"/>
  <c r="M185" i="3"/>
  <c r="Q176" i="3"/>
  <c r="M186" i="3" l="1"/>
  <c r="S176" i="3"/>
  <c r="T176" i="3" s="1"/>
  <c r="Q177" i="3"/>
  <c r="Q178" i="3" l="1"/>
  <c r="M187" i="3"/>
  <c r="S177" i="3"/>
  <c r="T177" i="3" s="1"/>
  <c r="S178" i="3" l="1"/>
  <c r="T178" i="3" s="1"/>
  <c r="M188" i="3"/>
  <c r="Q179" i="3"/>
  <c r="Q180" i="3" l="1"/>
  <c r="M189" i="3"/>
  <c r="S179" i="3"/>
  <c r="T179" i="3" s="1"/>
  <c r="S180" i="3" l="1"/>
  <c r="T180" i="3" s="1"/>
  <c r="Q181" i="3"/>
  <c r="M190" i="3"/>
  <c r="S181" i="3" l="1"/>
  <c r="T181" i="3" s="1"/>
  <c r="Q182" i="3"/>
  <c r="M191" i="3"/>
  <c r="S182" i="3" l="1"/>
  <c r="T182" i="3" s="1"/>
  <c r="Q183" i="3"/>
  <c r="M192" i="3"/>
  <c r="M193" i="3" l="1"/>
  <c r="S183" i="3"/>
  <c r="T183" i="3" s="1"/>
  <c r="Q184" i="3"/>
  <c r="Q185" i="3" l="1"/>
  <c r="S184" i="3"/>
  <c r="T184" i="3" s="1"/>
  <c r="M194" i="3"/>
  <c r="Q186" i="3" l="1"/>
  <c r="S185" i="3"/>
  <c r="T185" i="3" s="1"/>
  <c r="M195" i="3"/>
  <c r="S186" i="3" l="1"/>
  <c r="T186" i="3" s="1"/>
  <c r="M196" i="3"/>
  <c r="Q187" i="3"/>
  <c r="M197" i="3" l="1"/>
  <c r="S187" i="3"/>
  <c r="T187" i="3" s="1"/>
  <c r="Q188" i="3"/>
  <c r="M198" i="3" l="1"/>
  <c r="S188" i="3"/>
  <c r="T188" i="3" s="1"/>
  <c r="Q189" i="3"/>
  <c r="S189" i="3" l="1"/>
  <c r="T189" i="3" s="1"/>
  <c r="Q190" i="3"/>
  <c r="M199" i="3"/>
  <c r="S190" i="3" l="1"/>
  <c r="T190" i="3" s="1"/>
  <c r="Q191" i="3"/>
  <c r="M200" i="3"/>
  <c r="Q192" i="3" l="1"/>
  <c r="S191" i="3"/>
  <c r="T191" i="3" s="1"/>
  <c r="M201" i="3"/>
  <c r="S192" i="3" l="1"/>
  <c r="T192" i="3" s="1"/>
  <c r="M202" i="3"/>
  <c r="Q193" i="3"/>
  <c r="Q194" i="3" l="1"/>
  <c r="M203" i="3"/>
  <c r="S193" i="3"/>
  <c r="T193" i="3" s="1"/>
  <c r="S194" i="3" l="1"/>
  <c r="T194" i="3" s="1"/>
  <c r="M204" i="3"/>
  <c r="A9" i="3" l="1"/>
</calcChain>
</file>

<file path=xl/sharedStrings.xml><?xml version="1.0" encoding="utf-8"?>
<sst xmlns="http://schemas.openxmlformats.org/spreadsheetml/2006/main" count="313" uniqueCount="97">
  <si>
    <t>Id</t>
    <phoneticPr fontId="1" type="noConversion"/>
  </si>
  <si>
    <t>abilType</t>
    <phoneticPr fontId="1" type="noConversion"/>
  </si>
  <si>
    <t>abilValue</t>
    <phoneticPr fontId="1" type="noConversion"/>
  </si>
  <si>
    <t>RequireExp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</si>
  <si>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</si>
  <si>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</si>
  <si>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</si>
  <si>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</si>
  <si>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전설</t>
    <phoneticPr fontId="1" type="noConversion"/>
  </si>
  <si>
    <t>요물</t>
    <phoneticPr fontId="1" type="noConversion"/>
  </si>
  <si>
    <t>층수 설정</t>
    <phoneticPr fontId="1" type="noConversion"/>
  </si>
  <si>
    <t>단위</t>
    <phoneticPr fontId="1" type="noConversion"/>
  </si>
  <si>
    <t>id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</si>
  <si>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</si>
  <si>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</si>
  <si>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</si>
  <si>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</si>
  <si>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</si>
  <si>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  <phoneticPr fontId="1" type="noConversion"/>
  </si>
  <si>
    <t>Gachacount</t>
  </si>
  <si>
    <t>rewardType</t>
    <phoneticPr fontId="1" type="noConversion"/>
  </si>
  <si>
    <t>Rewardvalue</t>
  </si>
  <si>
    <t>단계</t>
    <phoneticPr fontId="1" type="noConversion"/>
  </si>
  <si>
    <t>확률</t>
    <phoneticPr fontId="1" type="noConversion"/>
  </si>
  <si>
    <t>하루 뽑기 횟수</t>
    <phoneticPr fontId="1" type="noConversion"/>
  </si>
  <si>
    <t>획득 확률</t>
    <phoneticPr fontId="1" type="noConversion"/>
  </si>
  <si>
    <t>등급</t>
    <phoneticPr fontId="1" type="noConversion"/>
  </si>
  <si>
    <t>확률 검증</t>
    <phoneticPr fontId="1" type="noConversion"/>
  </si>
  <si>
    <t>합성 개수</t>
    <phoneticPr fontId="1" type="noConversion"/>
  </si>
  <si>
    <t>합계</t>
    <phoneticPr fontId="1" type="noConversion"/>
  </si>
  <si>
    <t>신물</t>
    <phoneticPr fontId="1" type="noConversion"/>
  </si>
  <si>
    <t>영물</t>
    <phoneticPr fontId="1" type="noConversion"/>
  </si>
  <si>
    <t>획득 개수</t>
    <phoneticPr fontId="1" type="noConversion"/>
  </si>
  <si>
    <t>획득 하는데 걸리는 시간</t>
    <phoneticPr fontId="1" type="noConversion"/>
  </si>
  <si>
    <t>등급</t>
  </si>
  <si>
    <t>하루당 획득 가치</t>
    <phoneticPr fontId="1" type="noConversion"/>
  </si>
  <si>
    <t>하급</t>
  </si>
  <si>
    <t>중급</t>
  </si>
  <si>
    <t>상급</t>
  </si>
  <si>
    <t>특급</t>
  </si>
  <si>
    <t>전설</t>
  </si>
  <si>
    <t>요물</t>
  </si>
  <si>
    <t>*합계가 안맞으면 빨간색으로 칠해짐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</si>
  <si>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</si>
  <si>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</si>
  <si>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</si>
  <si>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</si>
  <si>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</si>
  <si>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</si>
  <si>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</si>
  <si>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</si>
  <si>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</si>
  <si>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</si>
  <si>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</si>
  <si>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</si>
  <si>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</si>
  <si>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</si>
  <si>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</si>
  <si>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</si>
  <si>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</si>
  <si>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</si>
  <si>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</si>
  <si>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</si>
  <si>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</si>
  <si>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</si>
  <si>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</si>
  <si>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</si>
  <si>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</si>
  <si>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</si>
  <si>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</si>
  <si>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</si>
  <si>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</si>
  <si>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</si>
  <si>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</si>
  <si>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</si>
  <si>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</si>
  <si>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</si>
  <si>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</si>
  <si>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</si>
  <si>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</si>
  <si>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</si>
  <si>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</si>
  <si>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</si>
  <si>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월</t>
    <phoneticPr fontId="1" type="noConversion"/>
  </si>
  <si>
    <t>후</t>
    <phoneticPr fontId="1" type="noConversion"/>
  </si>
  <si>
    <t>GachaLv7</t>
    <phoneticPr fontId="1" type="noConversion"/>
  </si>
  <si>
    <t>요도 소탕권 하루 획득량</t>
    <phoneticPr fontId="1" type="noConversion"/>
  </si>
  <si>
    <t>하루에 획득하는 가치</t>
    <phoneticPr fontId="1" type="noConversion"/>
  </si>
  <si>
    <t>걸리는 시간</t>
    <phoneticPr fontId="1" type="noConversion"/>
  </si>
  <si>
    <t>타입 설명</t>
    <phoneticPr fontId="1" type="noConversion"/>
  </si>
  <si>
    <t>진요도 피해량 총합</t>
    <phoneticPr fontId="1" type="noConversion"/>
  </si>
  <si>
    <t>요도 발동 필요 타수 감소 총합</t>
    <phoneticPr fontId="1" type="noConversion"/>
  </si>
  <si>
    <t>진 요도 피해량</t>
  </si>
  <si>
    <t>값</t>
    <phoneticPr fontId="1" type="noConversion"/>
  </si>
  <si>
    <t>총합</t>
    <phoneticPr fontId="1" type="noConversion"/>
  </si>
  <si>
    <t>가중치</t>
    <phoneticPr fontId="1" type="noConversion"/>
  </si>
  <si>
    <t>상승률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</si>
</sst>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%"/>
    <numFmt numFmtId="177" formatCode="0_);[Red]\(0\)"/>
    <numFmt numFmtId="178" formatCode="0.00000%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 Unicode MS"/>
      <family val="2"/>
    </font>
    <font>
      <sz val="10"/>
      <color theme="1"/>
      <name val="Arial Unicode MS"/>
      <family val="2"/>
    </font>
    <font>
      <sz val="8"/>
      <color rgb="FFFF00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176" fontId="0" fillId="2" borderId="0" xfId="0" applyNumberFormat="1" applyFill="1">
      <alignment vertical="center"/>
    </xf>
    <xf numFmtId="177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3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2" borderId="1" xfId="0" applyNumberFormat="1" applyFill="1" applyBorder="1">
      <alignment vertical="center"/>
    </xf>
    <xf numFmtId="177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176" fontId="0" fillId="4" borderId="0" xfId="0" applyNumberFormat="1" applyFill="1">
      <alignment vertical="center"/>
    </xf>
    <xf numFmtId="176" fontId="0" fillId="4" borderId="1" xfId="0" applyNumberFormat="1" applyFill="1" applyBorder="1">
      <alignment vertical="center"/>
    </xf>
    <xf numFmtId="176" fontId="0" fillId="5" borderId="0" xfId="0" applyNumberFormat="1" applyFill="1">
      <alignment vertical="center"/>
    </xf>
    <xf numFmtId="0" fontId="4" fillId="0" borderId="0" xfId="0" applyFont="1">
      <alignment vertical="center"/>
    </xf>
    <xf numFmtId="176" fontId="0" fillId="5" borderId="1" xfId="0" applyNumberFormat="1" applyFill="1" applyBorder="1">
      <alignment vertical="center"/>
    </xf>
    <xf numFmtId="176" fontId="0" fillId="6" borderId="0" xfId="0" applyNumberFormat="1" applyFill="1">
      <alignment vertical="center"/>
    </xf>
    <xf numFmtId="0" fontId="5" fillId="7" borderId="0" xfId="0" applyFont="1" applyFill="1">
      <alignment vertical="center"/>
    </xf>
    <xf numFmtId="0" fontId="0" fillId="7" borderId="0" xfId="0" applyFill="1">
      <alignment vertical="center"/>
    </xf>
    <xf numFmtId="0" fontId="0" fillId="5" borderId="2" xfId="0" applyFill="1" applyBorder="1" applyAlignment="1">
      <alignment horizontal="center" vertical="center"/>
    </xf>
    <xf numFmtId="176" fontId="0" fillId="6" borderId="1" xfId="0" applyNumberFormat="1" applyFill="1" applyBorder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left" vertical="center"/>
    </xf>
    <xf numFmtId="178" fontId="0" fillId="0" borderId="0" xfId="0" applyNumberFormat="1">
      <alignment vertical="center"/>
    </xf>
    <xf numFmtId="0" fontId="0" fillId="8" borderId="0" xfId="0" applyFill="1">
      <alignment vertical="center"/>
    </xf>
    <xf numFmtId="3" fontId="0" fillId="8" borderId="0" xfId="0" applyNumberFormat="1" applyFill="1">
      <alignment vertical="center"/>
    </xf>
  </cellXfs>
  <cellStyles count="1">
    <cellStyle name="표준" xfId="0" builtinId="0"/>
  </cellStyles>
  <dxfs count="5"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201"/>
  <sheetViews>
    <sheetView tabSelected="1" zoomScale="115" zoomScaleNormal="115" workbookViewId="0">
      <pane ySplit="1" topLeftCell="A99" activePane="bottomLeft" state="frozen"/>
      <selection pane="bottomLeft" activeCell="C111" sqref="C111"/>
    </sheetView>
  </sheetViews>
  <sheetFormatPr defaultRowHeight="16.5" x14ac:dyDescent="0.3"/>
  <cols>
    <col min="2" max="2" width="14.125" customWidth="1"/>
    <col min="3" max="3" width="18.625" bestFit="1" customWidth="1"/>
    <col min="4" max="4" width="15" customWidth="1"/>
  </cols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0</v>
      </c>
      <c r="B2">
        <v>100</v>
      </c>
      <c r="C2">
        <v>91</v>
      </c>
      <c r="D2">
        <v>0.1</v>
      </c>
    </row>
    <row r="3" spans="1:4" x14ac:dyDescent="0.3">
      <c r="A3">
        <v>1</v>
      </c>
      <c r="B3">
        <v>110</v>
      </c>
      <c r="C3">
        <v>91</v>
      </c>
      <c r="D3">
        <v>0.01</v>
      </c>
    </row>
    <row r="4" spans="1:4" x14ac:dyDescent="0.3">
      <c r="A4">
        <v>2</v>
      </c>
      <c r="B4">
        <v>120</v>
      </c>
      <c r="C4">
        <v>91</v>
      </c>
      <c r="D4">
        <v>1.01E-2</v>
      </c>
    </row>
    <row r="5" spans="1:4" x14ac:dyDescent="0.3">
      <c r="A5">
        <v>3</v>
      </c>
      <c r="B5">
        <v>130</v>
      </c>
      <c r="C5">
        <v>91</v>
      </c>
      <c r="D5">
        <v>1.0200000000000001E-2</v>
      </c>
    </row>
    <row r="6" spans="1:4" x14ac:dyDescent="0.3">
      <c r="A6">
        <v>4</v>
      </c>
      <c r="B6">
        <v>140</v>
      </c>
      <c r="C6">
        <v>92</v>
      </c>
      <c r="D6">
        <v>5</v>
      </c>
    </row>
    <row r="7" spans="1:4" x14ac:dyDescent="0.3">
      <c r="A7">
        <v>5</v>
      </c>
      <c r="B7">
        <v>150</v>
      </c>
      <c r="C7">
        <v>91</v>
      </c>
      <c r="D7">
        <v>1.03E-2</v>
      </c>
    </row>
    <row r="8" spans="1:4" x14ac:dyDescent="0.3">
      <c r="A8">
        <v>6</v>
      </c>
      <c r="B8">
        <v>160</v>
      </c>
      <c r="C8">
        <v>91</v>
      </c>
      <c r="D8">
        <v>1.0500000000000001E-2</v>
      </c>
    </row>
    <row r="9" spans="1:4" x14ac:dyDescent="0.3">
      <c r="A9">
        <v>7</v>
      </c>
      <c r="B9">
        <v>170</v>
      </c>
      <c r="C9">
        <v>91</v>
      </c>
      <c r="D9">
        <v>1.0700000000000001E-2</v>
      </c>
    </row>
    <row r="10" spans="1:4" x14ac:dyDescent="0.3">
      <c r="A10">
        <v>8</v>
      </c>
      <c r="B10">
        <v>180</v>
      </c>
      <c r="C10">
        <v>91</v>
      </c>
      <c r="D10">
        <v>1.09E-2</v>
      </c>
    </row>
    <row r="11" spans="1:4" x14ac:dyDescent="0.3">
      <c r="A11">
        <v>9</v>
      </c>
      <c r="B11">
        <v>190</v>
      </c>
      <c r="C11">
        <v>92</v>
      </c>
      <c r="D11">
        <v>5</v>
      </c>
    </row>
    <row r="12" spans="1:4" x14ac:dyDescent="0.3">
      <c r="A12">
        <v>10</v>
      </c>
      <c r="B12">
        <v>200</v>
      </c>
      <c r="C12">
        <v>91</v>
      </c>
      <c r="D12">
        <v>1.11E-2</v>
      </c>
    </row>
    <row r="13" spans="1:4" x14ac:dyDescent="0.3">
      <c r="A13">
        <v>11</v>
      </c>
      <c r="B13">
        <v>210</v>
      </c>
      <c r="C13">
        <v>91</v>
      </c>
      <c r="D13">
        <v>1.1300000000000001E-2</v>
      </c>
    </row>
    <row r="14" spans="1:4" x14ac:dyDescent="0.3">
      <c r="A14">
        <v>12</v>
      </c>
      <c r="B14">
        <v>220</v>
      </c>
      <c r="C14">
        <v>91</v>
      </c>
      <c r="D14">
        <v>1.1599999999999999E-2</v>
      </c>
    </row>
    <row r="15" spans="1:4" x14ac:dyDescent="0.3">
      <c r="A15">
        <v>13</v>
      </c>
      <c r="B15">
        <v>230</v>
      </c>
      <c r="C15">
        <v>91</v>
      </c>
      <c r="D15">
        <v>1.1899999999999999E-2</v>
      </c>
    </row>
    <row r="16" spans="1:4" x14ac:dyDescent="0.3">
      <c r="A16">
        <v>14</v>
      </c>
      <c r="B16">
        <v>240</v>
      </c>
      <c r="C16">
        <v>92</v>
      </c>
      <c r="D16">
        <v>5</v>
      </c>
    </row>
    <row r="17" spans="1:4" x14ac:dyDescent="0.3">
      <c r="A17">
        <v>15</v>
      </c>
      <c r="B17">
        <v>250</v>
      </c>
      <c r="C17">
        <v>91</v>
      </c>
      <c r="D17">
        <v>1.2199999999999999E-2</v>
      </c>
    </row>
    <row r="18" spans="1:4" x14ac:dyDescent="0.3">
      <c r="A18">
        <v>16</v>
      </c>
      <c r="B18">
        <v>260</v>
      </c>
      <c r="C18">
        <v>91</v>
      </c>
      <c r="D18">
        <v>1.26E-2</v>
      </c>
    </row>
    <row r="19" spans="1:4" x14ac:dyDescent="0.3">
      <c r="A19">
        <v>17</v>
      </c>
      <c r="B19">
        <v>270</v>
      </c>
      <c r="C19">
        <v>91</v>
      </c>
      <c r="D19">
        <v>1.3000000000000001E-2</v>
      </c>
    </row>
    <row r="20" spans="1:4" x14ac:dyDescent="0.3">
      <c r="A20">
        <v>18</v>
      </c>
      <c r="B20">
        <v>280</v>
      </c>
      <c r="C20">
        <v>91</v>
      </c>
      <c r="D20">
        <v>1.34E-2</v>
      </c>
    </row>
    <row r="21" spans="1:4" x14ac:dyDescent="0.3">
      <c r="A21">
        <v>19</v>
      </c>
      <c r="B21">
        <v>290</v>
      </c>
      <c r="C21">
        <v>92</v>
      </c>
      <c r="D21">
        <v>5</v>
      </c>
    </row>
    <row r="22" spans="1:4" x14ac:dyDescent="0.3">
      <c r="A22">
        <v>20</v>
      </c>
      <c r="B22">
        <v>300</v>
      </c>
      <c r="C22">
        <v>91</v>
      </c>
      <c r="D22">
        <v>1.3899999999999999E-2</v>
      </c>
    </row>
    <row r="23" spans="1:4" x14ac:dyDescent="0.3">
      <c r="A23">
        <v>21</v>
      </c>
      <c r="B23">
        <v>310</v>
      </c>
      <c r="C23">
        <v>91</v>
      </c>
      <c r="D23">
        <v>1.44E-2</v>
      </c>
    </row>
    <row r="24" spans="1:4" x14ac:dyDescent="0.3">
      <c r="A24">
        <v>22</v>
      </c>
      <c r="B24">
        <v>320</v>
      </c>
      <c r="C24">
        <v>91</v>
      </c>
      <c r="D24">
        <v>1.4999999999999999E-2</v>
      </c>
    </row>
    <row r="25" spans="1:4" x14ac:dyDescent="0.3">
      <c r="A25">
        <v>23</v>
      </c>
      <c r="B25">
        <v>330</v>
      </c>
      <c r="C25">
        <v>91</v>
      </c>
      <c r="D25">
        <v>0.03</v>
      </c>
    </row>
    <row r="26" spans="1:4" x14ac:dyDescent="0.3">
      <c r="A26">
        <v>24</v>
      </c>
      <c r="B26">
        <v>340</v>
      </c>
      <c r="C26">
        <v>92</v>
      </c>
      <c r="D26">
        <v>5</v>
      </c>
    </row>
    <row r="27" spans="1:4" x14ac:dyDescent="0.3">
      <c r="A27">
        <v>25</v>
      </c>
      <c r="B27">
        <v>350</v>
      </c>
      <c r="C27">
        <v>91</v>
      </c>
      <c r="D27">
        <v>0.06</v>
      </c>
    </row>
    <row r="28" spans="1:4" x14ac:dyDescent="0.3">
      <c r="A28">
        <v>26</v>
      </c>
      <c r="B28">
        <v>360</v>
      </c>
      <c r="C28">
        <v>91</v>
      </c>
      <c r="D28">
        <v>6.9000000000000006E-2</v>
      </c>
    </row>
    <row r="29" spans="1:4" x14ac:dyDescent="0.3">
      <c r="A29">
        <v>27</v>
      </c>
      <c r="B29">
        <v>370</v>
      </c>
      <c r="C29">
        <v>91</v>
      </c>
      <c r="D29">
        <v>7.9399999999999998E-2</v>
      </c>
    </row>
    <row r="30" spans="1:4" x14ac:dyDescent="0.3">
      <c r="A30">
        <v>28</v>
      </c>
      <c r="B30">
        <v>380</v>
      </c>
      <c r="C30">
        <v>91</v>
      </c>
      <c r="D30">
        <v>9.1400000000000009E-2</v>
      </c>
    </row>
    <row r="31" spans="1:4" x14ac:dyDescent="0.3">
      <c r="A31">
        <v>29</v>
      </c>
      <c r="B31">
        <v>390</v>
      </c>
      <c r="C31">
        <v>92</v>
      </c>
      <c r="D31">
        <v>5</v>
      </c>
    </row>
    <row r="32" spans="1:4" x14ac:dyDescent="0.3">
      <c r="A32">
        <v>30</v>
      </c>
      <c r="B32">
        <v>400</v>
      </c>
      <c r="C32">
        <v>91</v>
      </c>
      <c r="D32">
        <v>0.1052</v>
      </c>
    </row>
    <row r="33" spans="1:4" x14ac:dyDescent="0.3">
      <c r="A33">
        <v>31</v>
      </c>
      <c r="B33">
        <v>410</v>
      </c>
      <c r="C33">
        <v>91</v>
      </c>
      <c r="D33">
        <v>0.121</v>
      </c>
    </row>
    <row r="34" spans="1:4" x14ac:dyDescent="0.3">
      <c r="A34">
        <v>32</v>
      </c>
      <c r="B34">
        <v>420</v>
      </c>
      <c r="C34">
        <v>91</v>
      </c>
      <c r="D34">
        <v>0.13919999999999999</v>
      </c>
    </row>
    <row r="35" spans="1:4" x14ac:dyDescent="0.3">
      <c r="A35">
        <v>33</v>
      </c>
      <c r="B35">
        <v>430</v>
      </c>
      <c r="C35">
        <v>91</v>
      </c>
      <c r="D35">
        <v>0.16010000000000002</v>
      </c>
    </row>
    <row r="36" spans="1:4" x14ac:dyDescent="0.3">
      <c r="A36">
        <v>34</v>
      </c>
      <c r="B36">
        <v>440</v>
      </c>
      <c r="C36">
        <v>92</v>
      </c>
      <c r="D36">
        <v>5</v>
      </c>
    </row>
    <row r="37" spans="1:4" x14ac:dyDescent="0.3">
      <c r="A37">
        <v>35</v>
      </c>
      <c r="B37">
        <v>450</v>
      </c>
      <c r="C37">
        <v>91</v>
      </c>
      <c r="D37">
        <v>0.18420000000000003</v>
      </c>
    </row>
    <row r="38" spans="1:4" x14ac:dyDescent="0.3">
      <c r="A38">
        <v>36</v>
      </c>
      <c r="B38">
        <v>460</v>
      </c>
      <c r="C38">
        <v>91</v>
      </c>
      <c r="D38">
        <v>0.21190000000000001</v>
      </c>
    </row>
    <row r="39" spans="1:4" x14ac:dyDescent="0.3">
      <c r="A39">
        <v>37</v>
      </c>
      <c r="B39">
        <v>470</v>
      </c>
      <c r="C39">
        <v>91</v>
      </c>
      <c r="D39">
        <v>0.2437</v>
      </c>
    </row>
    <row r="40" spans="1:4" x14ac:dyDescent="0.3">
      <c r="A40">
        <v>38</v>
      </c>
      <c r="B40">
        <v>480</v>
      </c>
      <c r="C40">
        <v>91</v>
      </c>
      <c r="D40">
        <v>0.28029999999999999</v>
      </c>
    </row>
    <row r="41" spans="1:4" x14ac:dyDescent="0.3">
      <c r="A41">
        <v>39</v>
      </c>
      <c r="B41">
        <v>490</v>
      </c>
      <c r="C41">
        <v>92</v>
      </c>
      <c r="D41">
        <v>5</v>
      </c>
    </row>
    <row r="42" spans="1:4" x14ac:dyDescent="0.3">
      <c r="A42">
        <v>40</v>
      </c>
      <c r="B42">
        <v>500</v>
      </c>
      <c r="C42">
        <v>91</v>
      </c>
      <c r="D42">
        <v>0.32239999999999996</v>
      </c>
    </row>
    <row r="43" spans="1:4" x14ac:dyDescent="0.3">
      <c r="A43">
        <v>41</v>
      </c>
      <c r="B43">
        <v>510</v>
      </c>
      <c r="C43">
        <v>91</v>
      </c>
      <c r="D43">
        <v>0.37079999999999996</v>
      </c>
    </row>
    <row r="44" spans="1:4" x14ac:dyDescent="0.3">
      <c r="A44">
        <v>42</v>
      </c>
      <c r="B44">
        <v>520</v>
      </c>
      <c r="C44">
        <v>91</v>
      </c>
      <c r="D44">
        <v>0.42649999999999999</v>
      </c>
    </row>
    <row r="45" spans="1:4" x14ac:dyDescent="0.3">
      <c r="A45">
        <v>43</v>
      </c>
      <c r="B45">
        <v>530</v>
      </c>
      <c r="C45">
        <v>91</v>
      </c>
      <c r="D45">
        <v>0.49049999999999999</v>
      </c>
    </row>
    <row r="46" spans="1:4" x14ac:dyDescent="0.3">
      <c r="A46">
        <v>44</v>
      </c>
      <c r="B46">
        <v>540</v>
      </c>
      <c r="C46">
        <v>92</v>
      </c>
      <c r="D46">
        <v>5</v>
      </c>
    </row>
    <row r="47" spans="1:4" x14ac:dyDescent="0.3">
      <c r="A47">
        <v>45</v>
      </c>
      <c r="B47">
        <v>550</v>
      </c>
      <c r="C47">
        <v>91</v>
      </c>
      <c r="D47">
        <v>0.56409999999999993</v>
      </c>
    </row>
    <row r="48" spans="1:4" x14ac:dyDescent="0.3">
      <c r="A48">
        <v>46</v>
      </c>
      <c r="B48">
        <v>560</v>
      </c>
      <c r="C48">
        <v>91</v>
      </c>
      <c r="D48">
        <v>0.64880000000000004</v>
      </c>
    </row>
    <row r="49" spans="1:4" x14ac:dyDescent="0.3">
      <c r="A49">
        <v>47</v>
      </c>
      <c r="B49">
        <v>570</v>
      </c>
      <c r="C49">
        <v>91</v>
      </c>
      <c r="D49">
        <v>0.74620000000000009</v>
      </c>
    </row>
    <row r="50" spans="1:4" x14ac:dyDescent="0.3">
      <c r="A50">
        <v>48</v>
      </c>
      <c r="B50">
        <v>580</v>
      </c>
      <c r="C50">
        <v>91</v>
      </c>
      <c r="D50">
        <v>0.85820000000000007</v>
      </c>
    </row>
    <row r="51" spans="1:4" x14ac:dyDescent="0.3">
      <c r="A51">
        <v>49</v>
      </c>
      <c r="B51">
        <v>590</v>
      </c>
      <c r="C51">
        <v>92</v>
      </c>
      <c r="D51">
        <v>5</v>
      </c>
    </row>
    <row r="52" spans="1:4" x14ac:dyDescent="0.3">
      <c r="A52">
        <v>50</v>
      </c>
      <c r="B52">
        <v>600</v>
      </c>
      <c r="C52">
        <v>91</v>
      </c>
      <c r="D52">
        <v>0.98699999999999999</v>
      </c>
    </row>
    <row r="53" spans="1:4" x14ac:dyDescent="0.3">
      <c r="A53">
        <v>51</v>
      </c>
      <c r="B53">
        <v>610</v>
      </c>
      <c r="C53">
        <v>91</v>
      </c>
      <c r="D53">
        <v>1.1351</v>
      </c>
    </row>
    <row r="54" spans="1:4" x14ac:dyDescent="0.3">
      <c r="A54">
        <v>52</v>
      </c>
      <c r="B54">
        <v>620</v>
      </c>
      <c r="C54">
        <v>91</v>
      </c>
      <c r="D54">
        <v>1.3053999999999999</v>
      </c>
    </row>
    <row r="55" spans="1:4" x14ac:dyDescent="0.3">
      <c r="A55">
        <v>53</v>
      </c>
      <c r="B55">
        <v>630</v>
      </c>
      <c r="C55">
        <v>91</v>
      </c>
      <c r="D55">
        <v>1.5012999999999999</v>
      </c>
    </row>
    <row r="56" spans="1:4" x14ac:dyDescent="0.3">
      <c r="A56">
        <v>54</v>
      </c>
      <c r="B56">
        <v>640</v>
      </c>
      <c r="C56">
        <v>91</v>
      </c>
      <c r="D56">
        <v>1.7264999999999997</v>
      </c>
    </row>
    <row r="57" spans="1:4" x14ac:dyDescent="0.3">
      <c r="A57">
        <v>55</v>
      </c>
      <c r="B57">
        <v>650</v>
      </c>
      <c r="C57">
        <v>91</v>
      </c>
      <c r="D57">
        <v>1.9854999999999998</v>
      </c>
    </row>
    <row r="58" spans="1:4" x14ac:dyDescent="0.3">
      <c r="A58">
        <v>56</v>
      </c>
      <c r="B58">
        <v>660</v>
      </c>
      <c r="C58">
        <v>91</v>
      </c>
      <c r="D58">
        <v>2.2833999999999999</v>
      </c>
    </row>
    <row r="59" spans="1:4" x14ac:dyDescent="0.3">
      <c r="A59">
        <v>57</v>
      </c>
      <c r="B59">
        <v>670</v>
      </c>
      <c r="C59">
        <v>91</v>
      </c>
      <c r="D59">
        <v>2.6259999999999994</v>
      </c>
    </row>
    <row r="60" spans="1:4" x14ac:dyDescent="0.3">
      <c r="A60">
        <v>58</v>
      </c>
      <c r="B60">
        <v>680</v>
      </c>
      <c r="C60">
        <v>91</v>
      </c>
      <c r="D60">
        <v>3.0199000000000003</v>
      </c>
    </row>
    <row r="61" spans="1:4" x14ac:dyDescent="0.3">
      <c r="A61">
        <v>59</v>
      </c>
      <c r="B61">
        <v>690</v>
      </c>
      <c r="C61">
        <v>91</v>
      </c>
      <c r="D61">
        <v>3.4728999999999997</v>
      </c>
    </row>
    <row r="62" spans="1:4" x14ac:dyDescent="0.3">
      <c r="A62">
        <v>60</v>
      </c>
      <c r="B62">
        <v>700</v>
      </c>
      <c r="C62">
        <v>91</v>
      </c>
      <c r="D62">
        <v>3.9939</v>
      </c>
    </row>
    <row r="63" spans="1:4" x14ac:dyDescent="0.3">
      <c r="A63">
        <v>61</v>
      </c>
      <c r="B63">
        <v>710</v>
      </c>
      <c r="C63">
        <v>91</v>
      </c>
      <c r="D63">
        <v>4.593</v>
      </c>
    </row>
    <row r="64" spans="1:4" x14ac:dyDescent="0.3">
      <c r="A64">
        <v>62</v>
      </c>
      <c r="B64">
        <v>720</v>
      </c>
      <c r="C64">
        <v>91</v>
      </c>
      <c r="D64">
        <v>5.282</v>
      </c>
    </row>
    <row r="65" spans="1:4" x14ac:dyDescent="0.3">
      <c r="A65">
        <v>63</v>
      </c>
      <c r="B65">
        <v>730</v>
      </c>
      <c r="C65">
        <v>91</v>
      </c>
      <c r="D65">
        <v>6.0742999999999991</v>
      </c>
    </row>
    <row r="66" spans="1:4" x14ac:dyDescent="0.3">
      <c r="A66">
        <v>64</v>
      </c>
      <c r="B66">
        <v>740</v>
      </c>
      <c r="C66">
        <v>91</v>
      </c>
      <c r="D66">
        <v>6.9854999999999992</v>
      </c>
    </row>
    <row r="67" spans="1:4" x14ac:dyDescent="0.3">
      <c r="A67">
        <v>65</v>
      </c>
      <c r="B67">
        <v>750</v>
      </c>
      <c r="C67">
        <v>91</v>
      </c>
      <c r="D67">
        <v>8.0334000000000003</v>
      </c>
    </row>
    <row r="68" spans="1:4" x14ac:dyDescent="0.3">
      <c r="A68">
        <v>66</v>
      </c>
      <c r="B68">
        <v>760</v>
      </c>
      <c r="C68">
        <v>91</v>
      </c>
      <c r="D68">
        <v>9.2385000000000002</v>
      </c>
    </row>
    <row r="69" spans="1:4" x14ac:dyDescent="0.3">
      <c r="A69">
        <v>67</v>
      </c>
      <c r="B69">
        <v>770</v>
      </c>
      <c r="C69">
        <v>91</v>
      </c>
      <c r="D69">
        <v>10.6243</v>
      </c>
    </row>
    <row r="70" spans="1:4" x14ac:dyDescent="0.3">
      <c r="A70">
        <v>68</v>
      </c>
      <c r="B70">
        <v>780</v>
      </c>
      <c r="C70">
        <v>91</v>
      </c>
      <c r="D70">
        <v>12.218</v>
      </c>
    </row>
    <row r="71" spans="1:4" x14ac:dyDescent="0.3">
      <c r="A71">
        <v>69</v>
      </c>
      <c r="B71">
        <v>790</v>
      </c>
      <c r="C71">
        <v>91</v>
      </c>
      <c r="D71">
        <v>14.050699999999999</v>
      </c>
    </row>
    <row r="72" spans="1:4" x14ac:dyDescent="0.3">
      <c r="A72">
        <v>70</v>
      </c>
      <c r="B72">
        <v>800</v>
      </c>
      <c r="C72">
        <v>91</v>
      </c>
      <c r="D72">
        <v>16.1584</v>
      </c>
    </row>
    <row r="73" spans="1:4" x14ac:dyDescent="0.3">
      <c r="A73">
        <v>71</v>
      </c>
      <c r="B73">
        <v>810</v>
      </c>
      <c r="C73">
        <v>91</v>
      </c>
      <c r="D73">
        <v>18.5822</v>
      </c>
    </row>
    <row r="74" spans="1:4" x14ac:dyDescent="0.3">
      <c r="A74">
        <v>72</v>
      </c>
      <c r="B74">
        <v>820</v>
      </c>
      <c r="C74">
        <v>91</v>
      </c>
      <c r="D74">
        <v>21.369600000000002</v>
      </c>
    </row>
    <row r="75" spans="1:4" x14ac:dyDescent="0.3">
      <c r="A75">
        <v>73</v>
      </c>
      <c r="B75">
        <v>830</v>
      </c>
      <c r="C75">
        <v>91</v>
      </c>
      <c r="D75">
        <v>24.575100000000003</v>
      </c>
    </row>
    <row r="76" spans="1:4" x14ac:dyDescent="0.3">
      <c r="A76">
        <v>74</v>
      </c>
      <c r="B76">
        <v>840</v>
      </c>
      <c r="C76">
        <v>91</v>
      </c>
      <c r="D76">
        <v>28.261400000000002</v>
      </c>
    </row>
    <row r="77" spans="1:4" x14ac:dyDescent="0.3">
      <c r="A77">
        <v>75</v>
      </c>
      <c r="B77">
        <v>850</v>
      </c>
      <c r="C77">
        <v>91</v>
      </c>
      <c r="D77">
        <v>32.500700000000002</v>
      </c>
    </row>
    <row r="78" spans="1:4" x14ac:dyDescent="0.3">
      <c r="A78">
        <v>76</v>
      </c>
      <c r="B78">
        <v>860</v>
      </c>
      <c r="C78">
        <v>91</v>
      </c>
      <c r="D78">
        <v>37.375900000000001</v>
      </c>
    </row>
    <row r="79" spans="1:4" x14ac:dyDescent="0.3">
      <c r="A79">
        <v>77</v>
      </c>
      <c r="B79">
        <v>870</v>
      </c>
      <c r="C79">
        <v>91</v>
      </c>
      <c r="D79">
        <v>42.982300000000002</v>
      </c>
    </row>
    <row r="80" spans="1:4" x14ac:dyDescent="0.3">
      <c r="A80">
        <v>78</v>
      </c>
      <c r="B80">
        <v>880</v>
      </c>
      <c r="C80">
        <v>91</v>
      </c>
      <c r="D80">
        <v>49.429700000000004</v>
      </c>
    </row>
    <row r="81" spans="1:4" x14ac:dyDescent="0.3">
      <c r="A81">
        <v>79</v>
      </c>
      <c r="B81">
        <v>890</v>
      </c>
      <c r="C81">
        <v>91</v>
      </c>
      <c r="D81">
        <v>56.844200000000001</v>
      </c>
    </row>
    <row r="82" spans="1:4" x14ac:dyDescent="0.3">
      <c r="A82">
        <v>80</v>
      </c>
      <c r="B82">
        <v>900</v>
      </c>
      <c r="C82">
        <v>91</v>
      </c>
      <c r="D82">
        <v>65.370900000000006</v>
      </c>
    </row>
    <row r="83" spans="1:4" x14ac:dyDescent="0.3">
      <c r="A83">
        <v>81</v>
      </c>
      <c r="B83">
        <v>910</v>
      </c>
      <c r="C83">
        <v>91</v>
      </c>
      <c r="D83">
        <v>75.176599999999993</v>
      </c>
    </row>
    <row r="84" spans="1:4" x14ac:dyDescent="0.3">
      <c r="A84">
        <v>82</v>
      </c>
      <c r="B84">
        <v>920</v>
      </c>
      <c r="C84">
        <v>91</v>
      </c>
      <c r="D84">
        <v>86.453099999999992</v>
      </c>
    </row>
    <row r="85" spans="1:4" x14ac:dyDescent="0.3">
      <c r="A85">
        <v>83</v>
      </c>
      <c r="B85">
        <v>930</v>
      </c>
      <c r="C85">
        <v>91</v>
      </c>
      <c r="D85">
        <v>99.42110000000001</v>
      </c>
    </row>
    <row r="86" spans="1:4" x14ac:dyDescent="0.3">
      <c r="A86">
        <v>84</v>
      </c>
      <c r="B86">
        <v>940</v>
      </c>
      <c r="C86">
        <v>91</v>
      </c>
      <c r="D86">
        <v>114.3343</v>
      </c>
    </row>
    <row r="87" spans="1:4" x14ac:dyDescent="0.3">
      <c r="A87">
        <v>85</v>
      </c>
      <c r="B87">
        <v>950</v>
      </c>
      <c r="C87">
        <v>91</v>
      </c>
      <c r="D87">
        <v>131.4845</v>
      </c>
    </row>
    <row r="88" spans="1:4" x14ac:dyDescent="0.3">
      <c r="A88">
        <v>86</v>
      </c>
      <c r="B88">
        <v>960</v>
      </c>
      <c r="C88">
        <v>91</v>
      </c>
      <c r="D88">
        <v>151.2072</v>
      </c>
    </row>
    <row r="89" spans="1:4" x14ac:dyDescent="0.3">
      <c r="A89">
        <v>87</v>
      </c>
      <c r="B89">
        <v>970</v>
      </c>
      <c r="C89">
        <v>91</v>
      </c>
      <c r="D89">
        <v>173.88829999999999</v>
      </c>
    </row>
    <row r="90" spans="1:4" x14ac:dyDescent="0.3">
      <c r="A90">
        <v>88</v>
      </c>
      <c r="B90">
        <v>980</v>
      </c>
      <c r="C90">
        <v>91</v>
      </c>
      <c r="D90">
        <v>199.9716</v>
      </c>
    </row>
    <row r="91" spans="1:4" x14ac:dyDescent="0.3">
      <c r="A91">
        <v>89</v>
      </c>
      <c r="B91">
        <v>990</v>
      </c>
      <c r="C91">
        <v>91</v>
      </c>
      <c r="D91">
        <v>229.96739999999997</v>
      </c>
    </row>
    <row r="92" spans="1:4" x14ac:dyDescent="0.3">
      <c r="A92">
        <v>90</v>
      </c>
      <c r="B92">
        <v>1000</v>
      </c>
      <c r="C92">
        <v>91</v>
      </c>
      <c r="D92">
        <v>264.46260000000001</v>
      </c>
    </row>
    <row r="93" spans="1:4" x14ac:dyDescent="0.3">
      <c r="A93">
        <v>91</v>
      </c>
      <c r="B93">
        <v>1010</v>
      </c>
      <c r="C93">
        <v>91</v>
      </c>
      <c r="D93">
        <v>304.13199999999995</v>
      </c>
    </row>
    <row r="94" spans="1:4" x14ac:dyDescent="0.3">
      <c r="A94">
        <v>92</v>
      </c>
      <c r="B94">
        <v>1020</v>
      </c>
      <c r="C94">
        <v>91</v>
      </c>
      <c r="D94">
        <v>349.7518</v>
      </c>
    </row>
    <row r="95" spans="1:4" x14ac:dyDescent="0.3">
      <c r="A95">
        <v>93</v>
      </c>
      <c r="B95">
        <v>1030</v>
      </c>
      <c r="C95">
        <v>91</v>
      </c>
      <c r="D95">
        <v>402.21460000000002</v>
      </c>
    </row>
    <row r="96" spans="1:4" x14ac:dyDescent="0.3">
      <c r="A96">
        <v>94</v>
      </c>
      <c r="B96">
        <v>1040</v>
      </c>
      <c r="C96">
        <v>91</v>
      </c>
      <c r="D96">
        <v>462.54680000000002</v>
      </c>
    </row>
    <row r="97" spans="1:4" x14ac:dyDescent="0.3">
      <c r="A97">
        <v>95</v>
      </c>
      <c r="B97">
        <v>1050</v>
      </c>
      <c r="C97">
        <v>91</v>
      </c>
      <c r="D97">
        <v>531.9289</v>
      </c>
    </row>
    <row r="98" spans="1:4" x14ac:dyDescent="0.3">
      <c r="A98">
        <v>96</v>
      </c>
      <c r="B98">
        <v>1060</v>
      </c>
      <c r="C98">
        <v>91</v>
      </c>
      <c r="D98">
        <v>611.7183</v>
      </c>
    </row>
    <row r="99" spans="1:4" x14ac:dyDescent="0.3">
      <c r="A99">
        <v>97</v>
      </c>
      <c r="B99">
        <v>1070</v>
      </c>
      <c r="C99">
        <v>91</v>
      </c>
      <c r="D99">
        <v>703.47609999999997</v>
      </c>
    </row>
    <row r="100" spans="1:4" x14ac:dyDescent="0.3">
      <c r="A100">
        <v>98</v>
      </c>
      <c r="B100">
        <v>1080</v>
      </c>
      <c r="C100">
        <v>91</v>
      </c>
      <c r="D100">
        <v>808.99759999999992</v>
      </c>
    </row>
    <row r="101" spans="1:4" x14ac:dyDescent="0.3">
      <c r="A101">
        <v>99</v>
      </c>
      <c r="B101">
        <v>1090</v>
      </c>
      <c r="C101">
        <v>91</v>
      </c>
      <c r="D101">
        <v>930.3472999999999</v>
      </c>
    </row>
    <row r="102" spans="1:4" x14ac:dyDescent="0.3">
      <c r="A102">
        <v>100</v>
      </c>
      <c r="B102">
        <f>VLOOKUP(A102,Balance!G:H,2,FALSE)</f>
        <v>1100</v>
      </c>
      <c r="C102">
        <v>91</v>
      </c>
      <c r="D102">
        <f>ROUNDUP(VLOOKUP(A102,Balance!G:M,7,FALSE),0)</f>
        <v>100</v>
      </c>
    </row>
    <row r="103" spans="1:4" x14ac:dyDescent="0.3">
      <c r="A103">
        <v>101</v>
      </c>
      <c r="B103">
        <f>VLOOKUP(A103,Balance!G:H,2,FALSE)</f>
        <v>1120</v>
      </c>
      <c r="C103">
        <v>91</v>
      </c>
      <c r="D103">
        <f>ROUNDUP(VLOOKUP(A103,Balance!G:M,7,FALSE),0)</f>
        <v>100</v>
      </c>
    </row>
    <row r="104" spans="1:4" x14ac:dyDescent="0.3">
      <c r="A104">
        <v>102</v>
      </c>
      <c r="B104">
        <f>VLOOKUP(A104,Balance!G:H,2,FALSE)</f>
        <v>1140</v>
      </c>
      <c r="C104">
        <v>91</v>
      </c>
      <c r="D104">
        <f>ROUNDUP(VLOOKUP(A104,Balance!G:M,7,FALSE),0)</f>
        <v>100</v>
      </c>
    </row>
    <row r="105" spans="1:4" x14ac:dyDescent="0.3">
      <c r="A105">
        <v>103</v>
      </c>
      <c r="B105">
        <f>VLOOKUP(A105,Balance!G:H,2,FALSE)</f>
        <v>1160</v>
      </c>
      <c r="C105">
        <v>91</v>
      </c>
      <c r="D105">
        <f>ROUNDUP(VLOOKUP(A105,Balance!G:M,7,FALSE),0)</f>
        <v>100</v>
      </c>
    </row>
    <row r="106" spans="1:4" x14ac:dyDescent="0.3">
      <c r="A106">
        <v>104</v>
      </c>
      <c r="B106">
        <f>VLOOKUP(A106,Balance!G:H,2,FALSE)</f>
        <v>1180</v>
      </c>
      <c r="C106">
        <v>91</v>
      </c>
      <c r="D106">
        <f>ROUNDUP(VLOOKUP(A106,Balance!G:M,7,FALSE),0)</f>
        <v>100</v>
      </c>
    </row>
    <row r="107" spans="1:4" x14ac:dyDescent="0.3">
      <c r="A107">
        <v>105</v>
      </c>
      <c r="B107">
        <f>VLOOKUP(A107,Balance!G:H,2,FALSE)</f>
        <v>1200</v>
      </c>
      <c r="C107">
        <v>91</v>
      </c>
      <c r="D107">
        <f>ROUNDUP(VLOOKUP(A107,Balance!G:M,7,FALSE),0)</f>
        <v>100</v>
      </c>
    </row>
    <row r="108" spans="1:4" x14ac:dyDescent="0.3">
      <c r="A108">
        <v>106</v>
      </c>
      <c r="B108">
        <f>VLOOKUP(A108,Balance!G:H,2,FALSE)</f>
        <v>1220</v>
      </c>
      <c r="C108">
        <v>91</v>
      </c>
      <c r="D108">
        <f>ROUNDUP(VLOOKUP(A108,Balance!G:M,7,FALSE),0)</f>
        <v>100</v>
      </c>
    </row>
    <row r="109" spans="1:4" x14ac:dyDescent="0.3">
      <c r="A109">
        <v>107</v>
      </c>
      <c r="B109">
        <f>VLOOKUP(A109,Balance!G:H,2,FALSE)</f>
        <v>1240</v>
      </c>
      <c r="C109">
        <v>91</v>
      </c>
      <c r="D109">
        <f>ROUNDUP(VLOOKUP(A109,Balance!G:M,7,FALSE),0)</f>
        <v>100</v>
      </c>
    </row>
    <row r="110" spans="1:4" x14ac:dyDescent="0.3">
      <c r="A110">
        <v>108</v>
      </c>
      <c r="B110">
        <f>VLOOKUP(A110,Balance!G:H,2,FALSE)</f>
        <v>1260</v>
      </c>
      <c r="C110">
        <v>91</v>
      </c>
      <c r="D110">
        <f>ROUNDUP(VLOOKUP(A110,Balance!G:M,7,FALSE),0)</f>
        <v>100</v>
      </c>
    </row>
    <row r="111" spans="1:4" x14ac:dyDescent="0.3">
      <c r="A111">
        <v>109</v>
      </c>
      <c r="B111">
        <f>VLOOKUP(A111,Balance!G:H,2,FALSE)</f>
        <v>1280</v>
      </c>
      <c r="C111">
        <v>91</v>
      </c>
      <c r="D111">
        <f>ROUNDUP(VLOOKUP(A111,Balance!G:M,7,FALSE),0)</f>
        <v>100</v>
      </c>
    </row>
    <row r="112" spans="1:4" x14ac:dyDescent="0.3">
      <c r="A112">
        <v>110</v>
      </c>
      <c r="B112">
        <f>VLOOKUP(A112,Balance!G:H,2,FALSE)</f>
        <v>1300</v>
      </c>
      <c r="C112">
        <v>91</v>
      </c>
      <c r="D112">
        <f>ROUNDUP(VLOOKUP(A112,Balance!G:M,7,FALSE),0)</f>
        <v>50</v>
      </c>
    </row>
    <row r="113" spans="1:4" x14ac:dyDescent="0.3">
      <c r="A113">
        <v>111</v>
      </c>
      <c r="B113">
        <f>VLOOKUP(A113,Balance!G:H,2,FALSE)</f>
        <v>1320</v>
      </c>
      <c r="C113">
        <v>91</v>
      </c>
      <c r="D113">
        <f>ROUNDUP(VLOOKUP(A113,Balance!G:M,7,FALSE),0)</f>
        <v>51</v>
      </c>
    </row>
    <row r="114" spans="1:4" x14ac:dyDescent="0.3">
      <c r="A114">
        <v>112</v>
      </c>
      <c r="B114">
        <f>VLOOKUP(A114,Balance!G:H,2,FALSE)</f>
        <v>1340</v>
      </c>
      <c r="C114">
        <v>91</v>
      </c>
      <c r="D114">
        <f>ROUNDUP(VLOOKUP(A114,Balance!G:M,7,FALSE),0)</f>
        <v>51</v>
      </c>
    </row>
    <row r="115" spans="1:4" x14ac:dyDescent="0.3">
      <c r="A115">
        <v>113</v>
      </c>
      <c r="B115">
        <f>VLOOKUP(A115,Balance!G:H,2,FALSE)</f>
        <v>1360</v>
      </c>
      <c r="C115">
        <v>91</v>
      </c>
      <c r="D115">
        <f>ROUNDUP(VLOOKUP(A115,Balance!G:M,7,FALSE),0)</f>
        <v>51</v>
      </c>
    </row>
    <row r="116" spans="1:4" x14ac:dyDescent="0.3">
      <c r="A116">
        <v>114</v>
      </c>
      <c r="B116">
        <f>VLOOKUP(A116,Balance!G:H,2,FALSE)</f>
        <v>1380</v>
      </c>
      <c r="C116">
        <v>91</v>
      </c>
      <c r="D116">
        <f>ROUNDUP(VLOOKUP(A116,Balance!G:M,7,FALSE),0)</f>
        <v>51</v>
      </c>
    </row>
    <row r="117" spans="1:4" x14ac:dyDescent="0.3">
      <c r="A117">
        <v>115</v>
      </c>
      <c r="B117">
        <f>VLOOKUP(A117,Balance!G:H,2,FALSE)</f>
        <v>1400</v>
      </c>
      <c r="C117">
        <v>91</v>
      </c>
      <c r="D117">
        <f>ROUNDUP(VLOOKUP(A117,Balance!G:M,7,FALSE),0)</f>
        <v>51</v>
      </c>
    </row>
    <row r="118" spans="1:4" x14ac:dyDescent="0.3">
      <c r="A118">
        <v>116</v>
      </c>
      <c r="B118">
        <f>VLOOKUP(A118,Balance!G:H,2,FALSE)</f>
        <v>1420</v>
      </c>
      <c r="C118">
        <v>91</v>
      </c>
      <c r="D118">
        <f>ROUNDUP(VLOOKUP(A118,Balance!G:M,7,FALSE),0)</f>
        <v>51</v>
      </c>
    </row>
    <row r="119" spans="1:4" x14ac:dyDescent="0.3">
      <c r="A119">
        <v>117</v>
      </c>
      <c r="B119">
        <f>VLOOKUP(A119,Balance!G:H,2,FALSE)</f>
        <v>1440</v>
      </c>
      <c r="C119">
        <v>91</v>
      </c>
      <c r="D119">
        <f>ROUNDUP(VLOOKUP(A119,Balance!G:M,7,FALSE),0)</f>
        <v>51</v>
      </c>
    </row>
    <row r="120" spans="1:4" x14ac:dyDescent="0.3">
      <c r="A120">
        <v>118</v>
      </c>
      <c r="B120">
        <f>VLOOKUP(A120,Balance!G:H,2,FALSE)</f>
        <v>1460</v>
      </c>
      <c r="C120">
        <v>91</v>
      </c>
      <c r="D120">
        <f>ROUNDUP(VLOOKUP(A120,Balance!G:M,7,FALSE),0)</f>
        <v>51</v>
      </c>
    </row>
    <row r="121" spans="1:4" x14ac:dyDescent="0.3">
      <c r="A121">
        <v>119</v>
      </c>
      <c r="B121">
        <f>VLOOKUP(A121,Balance!G:H,2,FALSE)</f>
        <v>1480</v>
      </c>
      <c r="C121">
        <v>91</v>
      </c>
      <c r="D121">
        <f>ROUNDUP(VLOOKUP(A121,Balance!G:M,7,FALSE),0)</f>
        <v>51</v>
      </c>
    </row>
    <row r="122" spans="1:4" x14ac:dyDescent="0.3">
      <c r="A122">
        <v>120</v>
      </c>
      <c r="B122">
        <f>VLOOKUP(A122,Balance!G:H,2,FALSE)</f>
        <v>1500</v>
      </c>
      <c r="C122">
        <v>91</v>
      </c>
      <c r="D122">
        <f>ROUNDUP(VLOOKUP(A122,Balance!G:M,7,FALSE),0)</f>
        <v>51</v>
      </c>
    </row>
    <row r="123" spans="1:4" x14ac:dyDescent="0.3">
      <c r="A123">
        <v>121</v>
      </c>
      <c r="B123">
        <f>VLOOKUP(A123,Balance!G:H,2,FALSE)</f>
        <v>1520</v>
      </c>
      <c r="C123">
        <v>91</v>
      </c>
      <c r="D123">
        <f>ROUNDUP(VLOOKUP(A123,Balance!G:M,7,FALSE),0)</f>
        <v>51</v>
      </c>
    </row>
    <row r="124" spans="1:4" x14ac:dyDescent="0.3">
      <c r="A124">
        <v>122</v>
      </c>
      <c r="B124">
        <f>VLOOKUP(A124,Balance!G:H,2,FALSE)</f>
        <v>1540</v>
      </c>
      <c r="C124">
        <v>91</v>
      </c>
      <c r="D124">
        <f>ROUNDUP(VLOOKUP(A124,Balance!G:M,7,FALSE),0)</f>
        <v>51</v>
      </c>
    </row>
    <row r="125" spans="1:4" x14ac:dyDescent="0.3">
      <c r="A125">
        <v>123</v>
      </c>
      <c r="B125">
        <f>VLOOKUP(A125,Balance!G:H,2,FALSE)</f>
        <v>1560</v>
      </c>
      <c r="C125">
        <v>91</v>
      </c>
      <c r="D125">
        <f>ROUNDUP(VLOOKUP(A125,Balance!G:M,7,FALSE),0)</f>
        <v>51</v>
      </c>
    </row>
    <row r="126" spans="1:4" x14ac:dyDescent="0.3">
      <c r="A126">
        <v>124</v>
      </c>
      <c r="B126">
        <f>VLOOKUP(A126,Balance!G:H,2,FALSE)</f>
        <v>1580</v>
      </c>
      <c r="C126">
        <v>91</v>
      </c>
      <c r="D126">
        <f>ROUNDUP(VLOOKUP(A126,Balance!G:M,7,FALSE),0)</f>
        <v>51</v>
      </c>
    </row>
    <row r="127" spans="1:4" x14ac:dyDescent="0.3">
      <c r="A127">
        <v>125</v>
      </c>
      <c r="B127">
        <f>VLOOKUP(A127,Balance!G:H,2,FALSE)</f>
        <v>1600</v>
      </c>
      <c r="C127">
        <v>91</v>
      </c>
      <c r="D127">
        <f>ROUNDUP(VLOOKUP(A127,Balance!G:M,7,FALSE),0)</f>
        <v>51</v>
      </c>
    </row>
    <row r="128" spans="1:4" x14ac:dyDescent="0.3">
      <c r="A128">
        <v>126</v>
      </c>
      <c r="B128">
        <f>VLOOKUP(A128,Balance!G:H,2,FALSE)</f>
        <v>1620</v>
      </c>
      <c r="C128">
        <v>91</v>
      </c>
      <c r="D128">
        <f>ROUNDUP(VLOOKUP(A128,Balance!G:M,7,FALSE),0)</f>
        <v>51</v>
      </c>
    </row>
    <row r="129" spans="1:4" x14ac:dyDescent="0.3">
      <c r="A129">
        <v>127</v>
      </c>
      <c r="B129">
        <f>VLOOKUP(A129,Balance!G:H,2,FALSE)</f>
        <v>1640</v>
      </c>
      <c r="C129">
        <v>91</v>
      </c>
      <c r="D129">
        <f>ROUNDUP(VLOOKUP(A129,Balance!G:M,7,FALSE),0)</f>
        <v>51</v>
      </c>
    </row>
    <row r="130" spans="1:4" x14ac:dyDescent="0.3">
      <c r="A130">
        <v>128</v>
      </c>
      <c r="B130">
        <f>VLOOKUP(A130,Balance!G:H,2,FALSE)</f>
        <v>1660</v>
      </c>
      <c r="C130">
        <v>91</v>
      </c>
      <c r="D130">
        <f>ROUNDUP(VLOOKUP(A130,Balance!G:M,7,FALSE),0)</f>
        <v>51</v>
      </c>
    </row>
    <row r="131" spans="1:4" x14ac:dyDescent="0.3">
      <c r="A131">
        <v>129</v>
      </c>
      <c r="B131">
        <f>VLOOKUP(A131,Balance!G:H,2,FALSE)</f>
        <v>1680</v>
      </c>
      <c r="C131">
        <v>91</v>
      </c>
      <c r="D131">
        <f>ROUNDUP(VLOOKUP(A131,Balance!G:M,7,FALSE),0)</f>
        <v>51</v>
      </c>
    </row>
    <row r="132" spans="1:4" x14ac:dyDescent="0.3">
      <c r="A132">
        <v>130</v>
      </c>
      <c r="B132">
        <f>VLOOKUP(A132,Balance!G:H,2,FALSE)</f>
        <v>1700</v>
      </c>
      <c r="C132">
        <v>91</v>
      </c>
      <c r="D132">
        <f>ROUNDUP(VLOOKUP(A132,Balance!G:M,7,FALSE),0)</f>
        <v>52</v>
      </c>
    </row>
    <row r="133" spans="1:4" x14ac:dyDescent="0.3">
      <c r="A133">
        <v>131</v>
      </c>
      <c r="B133">
        <f>VLOOKUP(A133,Balance!G:H,2,FALSE)</f>
        <v>1720</v>
      </c>
      <c r="C133">
        <v>91</v>
      </c>
      <c r="D133">
        <f>ROUNDUP(VLOOKUP(A133,Balance!G:M,7,FALSE),0)</f>
        <v>52</v>
      </c>
    </row>
    <row r="134" spans="1:4" x14ac:dyDescent="0.3">
      <c r="A134">
        <v>132</v>
      </c>
      <c r="B134">
        <f>VLOOKUP(A134,Balance!G:H,2,FALSE)</f>
        <v>1740</v>
      </c>
      <c r="C134">
        <v>91</v>
      </c>
      <c r="D134">
        <f>ROUNDUP(VLOOKUP(A134,Balance!G:M,7,FALSE),0)</f>
        <v>52</v>
      </c>
    </row>
    <row r="135" spans="1:4" x14ac:dyDescent="0.3">
      <c r="A135">
        <v>133</v>
      </c>
      <c r="B135">
        <f>VLOOKUP(A135,Balance!G:H,2,FALSE)</f>
        <v>1760</v>
      </c>
      <c r="C135">
        <v>91</v>
      </c>
      <c r="D135">
        <f>ROUNDUP(VLOOKUP(A135,Balance!G:M,7,FALSE),0)</f>
        <v>52</v>
      </c>
    </row>
    <row r="136" spans="1:4" x14ac:dyDescent="0.3">
      <c r="A136">
        <v>134</v>
      </c>
      <c r="B136">
        <f>VLOOKUP(A136,Balance!G:H,2,FALSE)</f>
        <v>1780</v>
      </c>
      <c r="C136">
        <v>91</v>
      </c>
      <c r="D136">
        <f>ROUNDUP(VLOOKUP(A136,Balance!G:M,7,FALSE),0)</f>
        <v>52</v>
      </c>
    </row>
    <row r="137" spans="1:4" x14ac:dyDescent="0.3">
      <c r="A137">
        <v>135</v>
      </c>
      <c r="B137">
        <f>VLOOKUP(A137,Balance!G:H,2,FALSE)</f>
        <v>1800</v>
      </c>
      <c r="C137">
        <v>91</v>
      </c>
      <c r="D137">
        <f>ROUNDUP(VLOOKUP(A137,Balance!G:M,7,FALSE),0)</f>
        <v>52</v>
      </c>
    </row>
    <row r="138" spans="1:4" x14ac:dyDescent="0.3">
      <c r="A138">
        <v>136</v>
      </c>
      <c r="B138">
        <f>VLOOKUP(A138,Balance!G:H,2,FALSE)</f>
        <v>1820</v>
      </c>
      <c r="C138">
        <v>91</v>
      </c>
      <c r="D138">
        <f>ROUNDUP(VLOOKUP(A138,Balance!G:M,7,FALSE),0)</f>
        <v>52</v>
      </c>
    </row>
    <row r="139" spans="1:4" x14ac:dyDescent="0.3">
      <c r="A139">
        <v>137</v>
      </c>
      <c r="B139">
        <f>VLOOKUP(A139,Balance!G:H,2,FALSE)</f>
        <v>1840</v>
      </c>
      <c r="C139">
        <v>91</v>
      </c>
      <c r="D139">
        <f>ROUNDUP(VLOOKUP(A139,Balance!G:M,7,FALSE),0)</f>
        <v>52</v>
      </c>
    </row>
    <row r="140" spans="1:4" x14ac:dyDescent="0.3">
      <c r="A140">
        <v>138</v>
      </c>
      <c r="B140">
        <f>VLOOKUP(A140,Balance!G:H,2,FALSE)</f>
        <v>1860</v>
      </c>
      <c r="C140">
        <v>91</v>
      </c>
      <c r="D140">
        <f>ROUNDUP(VLOOKUP(A140,Balance!G:M,7,FALSE),0)</f>
        <v>52</v>
      </c>
    </row>
    <row r="141" spans="1:4" x14ac:dyDescent="0.3">
      <c r="A141">
        <v>139</v>
      </c>
      <c r="B141">
        <f>VLOOKUP(A141,Balance!G:H,2,FALSE)</f>
        <v>1880</v>
      </c>
      <c r="C141">
        <v>91</v>
      </c>
      <c r="D141">
        <f>ROUNDUP(VLOOKUP(A141,Balance!G:M,7,FALSE),0)</f>
        <v>52</v>
      </c>
    </row>
    <row r="142" spans="1:4" x14ac:dyDescent="0.3">
      <c r="A142">
        <v>140</v>
      </c>
      <c r="B142">
        <f>VLOOKUP(A142,Balance!G:H,2,FALSE)</f>
        <v>1900</v>
      </c>
      <c r="C142">
        <v>91</v>
      </c>
      <c r="D142">
        <f>ROUNDUP(VLOOKUP(A142,Balance!G:M,7,FALSE),0)</f>
        <v>52</v>
      </c>
    </row>
    <row r="143" spans="1:4" x14ac:dyDescent="0.3">
      <c r="A143">
        <v>141</v>
      </c>
      <c r="B143">
        <f>VLOOKUP(A143,Balance!G:H,2,FALSE)</f>
        <v>1920</v>
      </c>
      <c r="C143">
        <v>91</v>
      </c>
      <c r="D143">
        <f>ROUNDUP(VLOOKUP(A143,Balance!G:M,7,FALSE),0)</f>
        <v>52</v>
      </c>
    </row>
    <row r="144" spans="1:4" x14ac:dyDescent="0.3">
      <c r="A144">
        <v>142</v>
      </c>
      <c r="B144">
        <f>VLOOKUP(A144,Balance!G:H,2,FALSE)</f>
        <v>1940</v>
      </c>
      <c r="C144">
        <v>91</v>
      </c>
      <c r="D144">
        <f>ROUNDUP(VLOOKUP(A144,Balance!G:M,7,FALSE),0)</f>
        <v>52</v>
      </c>
    </row>
    <row r="145" spans="1:4" x14ac:dyDescent="0.3">
      <c r="A145">
        <v>143</v>
      </c>
      <c r="B145">
        <f>VLOOKUP(A145,Balance!G:H,2,FALSE)</f>
        <v>1960</v>
      </c>
      <c r="C145">
        <v>91</v>
      </c>
      <c r="D145">
        <f>ROUNDUP(VLOOKUP(A145,Balance!G:M,7,FALSE),0)</f>
        <v>52</v>
      </c>
    </row>
    <row r="146" spans="1:4" x14ac:dyDescent="0.3">
      <c r="A146">
        <v>144</v>
      </c>
      <c r="B146">
        <f>VLOOKUP(A146,Balance!G:H,2,FALSE)</f>
        <v>1980</v>
      </c>
      <c r="C146">
        <v>91</v>
      </c>
      <c r="D146">
        <f>ROUNDUP(VLOOKUP(A146,Balance!G:M,7,FALSE),0)</f>
        <v>52</v>
      </c>
    </row>
    <row r="147" spans="1:4" x14ac:dyDescent="0.3">
      <c r="A147">
        <v>145</v>
      </c>
      <c r="B147">
        <f>VLOOKUP(A147,Balance!G:H,2,FALSE)</f>
        <v>2000</v>
      </c>
      <c r="C147">
        <v>91</v>
      </c>
      <c r="D147">
        <f>ROUNDUP(VLOOKUP(A147,Balance!G:M,7,FALSE),0)</f>
        <v>52</v>
      </c>
    </row>
    <row r="148" spans="1:4" x14ac:dyDescent="0.3">
      <c r="A148">
        <v>146</v>
      </c>
      <c r="B148">
        <f>VLOOKUP(A148,Balance!G:H,2,FALSE)</f>
        <v>2020</v>
      </c>
      <c r="C148">
        <v>91</v>
      </c>
      <c r="D148">
        <f>ROUNDUP(VLOOKUP(A148,Balance!G:M,7,FALSE),0)</f>
        <v>52</v>
      </c>
    </row>
    <row r="149" spans="1:4" x14ac:dyDescent="0.3">
      <c r="A149">
        <v>147</v>
      </c>
      <c r="B149">
        <f>VLOOKUP(A149,Balance!G:H,2,FALSE)</f>
        <v>2040</v>
      </c>
      <c r="C149">
        <v>91</v>
      </c>
      <c r="D149">
        <f>ROUNDUP(VLOOKUP(A149,Balance!G:M,7,FALSE),0)</f>
        <v>52</v>
      </c>
    </row>
    <row r="150" spans="1:4" x14ac:dyDescent="0.3">
      <c r="A150">
        <v>148</v>
      </c>
      <c r="B150">
        <f>VLOOKUP(A150,Balance!G:H,2,FALSE)</f>
        <v>2060</v>
      </c>
      <c r="C150">
        <v>91</v>
      </c>
      <c r="D150">
        <f>ROUNDUP(VLOOKUP(A150,Balance!G:M,7,FALSE),0)</f>
        <v>52</v>
      </c>
    </row>
    <row r="151" spans="1:4" x14ac:dyDescent="0.3">
      <c r="A151">
        <v>149</v>
      </c>
      <c r="B151">
        <f>VLOOKUP(A151,Balance!G:H,2,FALSE)</f>
        <v>2080</v>
      </c>
      <c r="C151">
        <v>91</v>
      </c>
      <c r="D151">
        <f>ROUNDUP(VLOOKUP(A151,Balance!G:M,7,FALSE),0)</f>
        <v>52</v>
      </c>
    </row>
    <row r="152" spans="1:4" x14ac:dyDescent="0.3">
      <c r="A152">
        <v>150</v>
      </c>
      <c r="B152">
        <f>VLOOKUP(A152,Balance!G:H,2,FALSE)</f>
        <v>2100</v>
      </c>
      <c r="C152">
        <v>91</v>
      </c>
      <c r="D152">
        <f>ROUNDUP(VLOOKUP(A152,Balance!G:M,7,FALSE),0)</f>
        <v>53</v>
      </c>
    </row>
    <row r="153" spans="1:4" x14ac:dyDescent="0.3">
      <c r="A153">
        <v>151</v>
      </c>
      <c r="B153">
        <f>VLOOKUP(A153,Balance!G:H,2,FALSE)</f>
        <v>2120</v>
      </c>
      <c r="C153">
        <v>91</v>
      </c>
      <c r="D153">
        <f>ROUNDUP(VLOOKUP(A153,Balance!G:M,7,FALSE),0)</f>
        <v>53</v>
      </c>
    </row>
    <row r="154" spans="1:4" x14ac:dyDescent="0.3">
      <c r="A154">
        <v>152</v>
      </c>
      <c r="B154">
        <f>VLOOKUP(A154,Balance!G:H,2,FALSE)</f>
        <v>2140</v>
      </c>
      <c r="C154">
        <v>91</v>
      </c>
      <c r="D154">
        <f>ROUNDUP(VLOOKUP(A154,Balance!G:M,7,FALSE),0)</f>
        <v>53</v>
      </c>
    </row>
    <row r="155" spans="1:4" x14ac:dyDescent="0.3">
      <c r="A155">
        <v>153</v>
      </c>
      <c r="B155">
        <f>VLOOKUP(A155,Balance!G:H,2,FALSE)</f>
        <v>2160</v>
      </c>
      <c r="C155">
        <v>91</v>
      </c>
      <c r="D155">
        <f>ROUNDUP(VLOOKUP(A155,Balance!G:M,7,FALSE),0)</f>
        <v>53</v>
      </c>
    </row>
    <row r="156" spans="1:4" x14ac:dyDescent="0.3">
      <c r="A156">
        <v>154</v>
      </c>
      <c r="B156">
        <f>VLOOKUP(A156,Balance!G:H,2,FALSE)</f>
        <v>2180</v>
      </c>
      <c r="C156">
        <v>91</v>
      </c>
      <c r="D156">
        <f>ROUNDUP(VLOOKUP(A156,Balance!G:M,7,FALSE),0)</f>
        <v>53</v>
      </c>
    </row>
    <row r="157" spans="1:4" x14ac:dyDescent="0.3">
      <c r="A157">
        <v>155</v>
      </c>
      <c r="B157">
        <f>VLOOKUP(A157,Balance!G:H,2,FALSE)</f>
        <v>2200</v>
      </c>
      <c r="C157">
        <v>91</v>
      </c>
      <c r="D157">
        <f>ROUNDUP(VLOOKUP(A157,Balance!G:M,7,FALSE),0)</f>
        <v>53</v>
      </c>
    </row>
    <row r="158" spans="1:4" x14ac:dyDescent="0.3">
      <c r="A158">
        <v>156</v>
      </c>
      <c r="B158">
        <f>VLOOKUP(A158,Balance!G:H,2,FALSE)</f>
        <v>2220</v>
      </c>
      <c r="C158">
        <v>91</v>
      </c>
      <c r="D158">
        <f>ROUNDUP(VLOOKUP(A158,Balance!G:M,7,FALSE),0)</f>
        <v>53</v>
      </c>
    </row>
    <row r="159" spans="1:4" x14ac:dyDescent="0.3">
      <c r="A159">
        <v>157</v>
      </c>
      <c r="B159">
        <f>VLOOKUP(A159,Balance!G:H,2,FALSE)</f>
        <v>2240</v>
      </c>
      <c r="C159">
        <v>91</v>
      </c>
      <c r="D159">
        <f>ROUNDUP(VLOOKUP(A159,Balance!G:M,7,FALSE),0)</f>
        <v>53</v>
      </c>
    </row>
    <row r="160" spans="1:4" x14ac:dyDescent="0.3">
      <c r="A160">
        <v>158</v>
      </c>
      <c r="B160">
        <f>VLOOKUP(A160,Balance!G:H,2,FALSE)</f>
        <v>2260</v>
      </c>
      <c r="C160">
        <v>91</v>
      </c>
      <c r="D160">
        <f>ROUNDUP(VLOOKUP(A160,Balance!G:M,7,FALSE),0)</f>
        <v>53</v>
      </c>
    </row>
    <row r="161" spans="1:4" x14ac:dyDescent="0.3">
      <c r="A161">
        <v>159</v>
      </c>
      <c r="B161">
        <f>VLOOKUP(A161,Balance!G:H,2,FALSE)</f>
        <v>2280</v>
      </c>
      <c r="C161">
        <v>91</v>
      </c>
      <c r="D161">
        <f>ROUNDUP(VLOOKUP(A161,Balance!G:M,7,FALSE),0)</f>
        <v>53</v>
      </c>
    </row>
    <row r="162" spans="1:4" x14ac:dyDescent="0.3">
      <c r="A162">
        <v>160</v>
      </c>
      <c r="B162">
        <f>VLOOKUP(A162,Balance!G:H,2,FALSE)</f>
        <v>2300</v>
      </c>
      <c r="C162">
        <v>91</v>
      </c>
      <c r="D162">
        <f>ROUNDUP(VLOOKUP(A162,Balance!G:M,7,FALSE),0)</f>
        <v>53</v>
      </c>
    </row>
    <row r="163" spans="1:4" x14ac:dyDescent="0.3">
      <c r="A163">
        <v>161</v>
      </c>
      <c r="B163">
        <f>VLOOKUP(A163,Balance!G:H,2,FALSE)</f>
        <v>2320</v>
      </c>
      <c r="C163">
        <v>91</v>
      </c>
      <c r="D163">
        <f>ROUNDUP(VLOOKUP(A163,Balance!G:M,7,FALSE),0)</f>
        <v>53</v>
      </c>
    </row>
    <row r="164" spans="1:4" x14ac:dyDescent="0.3">
      <c r="A164">
        <v>162</v>
      </c>
      <c r="B164">
        <f>VLOOKUP(A164,Balance!G:H,2,FALSE)</f>
        <v>2340</v>
      </c>
      <c r="C164">
        <v>91</v>
      </c>
      <c r="D164">
        <f>ROUNDUP(VLOOKUP(A164,Balance!G:M,7,FALSE),0)</f>
        <v>53</v>
      </c>
    </row>
    <row r="165" spans="1:4" x14ac:dyDescent="0.3">
      <c r="A165">
        <v>163</v>
      </c>
      <c r="B165">
        <f>VLOOKUP(A165,Balance!G:H,2,FALSE)</f>
        <v>2360</v>
      </c>
      <c r="C165">
        <v>91</v>
      </c>
      <c r="D165">
        <f>ROUNDUP(VLOOKUP(A165,Balance!G:M,7,FALSE),0)</f>
        <v>53</v>
      </c>
    </row>
    <row r="166" spans="1:4" x14ac:dyDescent="0.3">
      <c r="A166">
        <v>164</v>
      </c>
      <c r="B166">
        <f>VLOOKUP(A166,Balance!G:H,2,FALSE)</f>
        <v>2380</v>
      </c>
      <c r="C166">
        <v>91</v>
      </c>
      <c r="D166">
        <f>ROUNDUP(VLOOKUP(A166,Balance!G:M,7,FALSE),0)</f>
        <v>53</v>
      </c>
    </row>
    <row r="167" spans="1:4" x14ac:dyDescent="0.3">
      <c r="A167">
        <v>165</v>
      </c>
      <c r="B167">
        <f>VLOOKUP(A167,Balance!G:H,2,FALSE)</f>
        <v>2400</v>
      </c>
      <c r="C167">
        <v>91</v>
      </c>
      <c r="D167">
        <f>ROUNDUP(VLOOKUP(A167,Balance!G:M,7,FALSE),0)</f>
        <v>53</v>
      </c>
    </row>
    <row r="168" spans="1:4" x14ac:dyDescent="0.3">
      <c r="A168">
        <v>166</v>
      </c>
      <c r="B168">
        <f>VLOOKUP(A168,Balance!G:H,2,FALSE)</f>
        <v>2420</v>
      </c>
      <c r="C168">
        <v>91</v>
      </c>
      <c r="D168">
        <f>ROUNDUP(VLOOKUP(A168,Balance!G:M,7,FALSE),0)</f>
        <v>53</v>
      </c>
    </row>
    <row r="169" spans="1:4" x14ac:dyDescent="0.3">
      <c r="A169">
        <v>167</v>
      </c>
      <c r="B169">
        <f>VLOOKUP(A169,Balance!G:H,2,FALSE)</f>
        <v>2440</v>
      </c>
      <c r="C169">
        <v>91</v>
      </c>
      <c r="D169">
        <f>ROUNDUP(VLOOKUP(A169,Balance!G:M,7,FALSE),0)</f>
        <v>53</v>
      </c>
    </row>
    <row r="170" spans="1:4" x14ac:dyDescent="0.3">
      <c r="A170">
        <v>168</v>
      </c>
      <c r="B170">
        <f>VLOOKUP(A170,Balance!G:H,2,FALSE)</f>
        <v>2460</v>
      </c>
      <c r="C170">
        <v>91</v>
      </c>
      <c r="D170">
        <f>ROUNDUP(VLOOKUP(A170,Balance!G:M,7,FALSE),0)</f>
        <v>53</v>
      </c>
    </row>
    <row r="171" spans="1:4" x14ac:dyDescent="0.3">
      <c r="A171">
        <v>169</v>
      </c>
      <c r="B171">
        <f>VLOOKUP(A171,Balance!G:H,2,FALSE)</f>
        <v>2480</v>
      </c>
      <c r="C171">
        <v>91</v>
      </c>
      <c r="D171">
        <f>ROUNDUP(VLOOKUP(A171,Balance!G:M,7,FALSE),0)</f>
        <v>54</v>
      </c>
    </row>
    <row r="172" spans="1:4" x14ac:dyDescent="0.3">
      <c r="A172">
        <v>170</v>
      </c>
      <c r="B172">
        <f>VLOOKUP(A172,Balance!G:H,2,FALSE)</f>
        <v>2500</v>
      </c>
      <c r="C172">
        <v>91</v>
      </c>
      <c r="D172">
        <f>ROUNDUP(VLOOKUP(A172,Balance!G:M,7,FALSE),0)</f>
        <v>54</v>
      </c>
    </row>
    <row r="173" spans="1:4" x14ac:dyDescent="0.3">
      <c r="A173">
        <v>171</v>
      </c>
      <c r="B173">
        <f>VLOOKUP(A173,Balance!G:H,2,FALSE)</f>
        <v>2520</v>
      </c>
      <c r="C173">
        <v>91</v>
      </c>
      <c r="D173">
        <f>ROUNDUP(VLOOKUP(A173,Balance!G:M,7,FALSE),0)</f>
        <v>54</v>
      </c>
    </row>
    <row r="174" spans="1:4" x14ac:dyDescent="0.3">
      <c r="A174">
        <v>172</v>
      </c>
      <c r="B174">
        <f>VLOOKUP(A174,Balance!G:H,2,FALSE)</f>
        <v>2540</v>
      </c>
      <c r="C174">
        <v>91</v>
      </c>
      <c r="D174">
        <f>ROUNDUP(VLOOKUP(A174,Balance!G:M,7,FALSE),0)</f>
        <v>54</v>
      </c>
    </row>
    <row r="175" spans="1:4" x14ac:dyDescent="0.3">
      <c r="A175">
        <v>173</v>
      </c>
      <c r="B175">
        <f>VLOOKUP(A175,Balance!G:H,2,FALSE)</f>
        <v>2560</v>
      </c>
      <c r="C175">
        <v>91</v>
      </c>
      <c r="D175">
        <f>ROUNDUP(VLOOKUP(A175,Balance!G:M,7,FALSE),0)</f>
        <v>54</v>
      </c>
    </row>
    <row r="176" spans="1:4" x14ac:dyDescent="0.3">
      <c r="A176">
        <v>174</v>
      </c>
      <c r="B176">
        <f>VLOOKUP(A176,Balance!G:H,2,FALSE)</f>
        <v>2580</v>
      </c>
      <c r="C176">
        <v>91</v>
      </c>
      <c r="D176">
        <f>ROUNDUP(VLOOKUP(A176,Balance!G:M,7,FALSE),0)</f>
        <v>54</v>
      </c>
    </row>
    <row r="177" spans="1:4" x14ac:dyDescent="0.3">
      <c r="A177">
        <v>175</v>
      </c>
      <c r="B177">
        <f>VLOOKUP(A177,Balance!G:H,2,FALSE)</f>
        <v>2600</v>
      </c>
      <c r="C177">
        <v>91</v>
      </c>
      <c r="D177">
        <f>ROUNDUP(VLOOKUP(A177,Balance!G:M,7,FALSE),0)</f>
        <v>54</v>
      </c>
    </row>
    <row r="178" spans="1:4" x14ac:dyDescent="0.3">
      <c r="A178">
        <v>176</v>
      </c>
      <c r="B178">
        <f>VLOOKUP(A178,Balance!G:H,2,FALSE)</f>
        <v>2620</v>
      </c>
      <c r="C178">
        <v>91</v>
      </c>
      <c r="D178">
        <f>ROUNDUP(VLOOKUP(A178,Balance!G:M,7,FALSE),0)</f>
        <v>54</v>
      </c>
    </row>
    <row r="179" spans="1:4" x14ac:dyDescent="0.3">
      <c r="A179">
        <v>177</v>
      </c>
      <c r="B179">
        <f>VLOOKUP(A179,Balance!G:H,2,FALSE)</f>
        <v>2640</v>
      </c>
      <c r="C179">
        <v>91</v>
      </c>
      <c r="D179">
        <f>ROUNDUP(VLOOKUP(A179,Balance!G:M,7,FALSE),0)</f>
        <v>54</v>
      </c>
    </row>
    <row r="180" spans="1:4" x14ac:dyDescent="0.3">
      <c r="A180">
        <v>178</v>
      </c>
      <c r="B180">
        <f>VLOOKUP(A180,Balance!G:H,2,FALSE)</f>
        <v>2660</v>
      </c>
      <c r="C180">
        <v>91</v>
      </c>
      <c r="D180">
        <f>ROUNDUP(VLOOKUP(A180,Balance!G:M,7,FALSE),0)</f>
        <v>54</v>
      </c>
    </row>
    <row r="181" spans="1:4" x14ac:dyDescent="0.3">
      <c r="A181">
        <v>179</v>
      </c>
      <c r="B181">
        <f>VLOOKUP(A181,Balance!G:H,2,FALSE)</f>
        <v>2680</v>
      </c>
      <c r="C181">
        <v>91</v>
      </c>
      <c r="D181">
        <f>ROUNDUP(VLOOKUP(A181,Balance!G:M,7,FALSE),0)</f>
        <v>54</v>
      </c>
    </row>
    <row r="182" spans="1:4" x14ac:dyDescent="0.3">
      <c r="A182">
        <v>180</v>
      </c>
      <c r="B182">
        <f>VLOOKUP(A182,Balance!G:H,2,FALSE)</f>
        <v>2700</v>
      </c>
      <c r="C182">
        <v>91</v>
      </c>
      <c r="D182">
        <f>ROUNDUP(VLOOKUP(A182,Balance!G:M,7,FALSE),0)</f>
        <v>54</v>
      </c>
    </row>
    <row r="183" spans="1:4" x14ac:dyDescent="0.3">
      <c r="A183">
        <v>181</v>
      </c>
      <c r="B183">
        <f>VLOOKUP(A183,Balance!G:H,2,FALSE)</f>
        <v>2720</v>
      </c>
      <c r="C183">
        <v>91</v>
      </c>
      <c r="D183">
        <f>ROUNDUP(VLOOKUP(A183,Balance!G:M,7,FALSE),0)</f>
        <v>54</v>
      </c>
    </row>
    <row r="184" spans="1:4" x14ac:dyDescent="0.3">
      <c r="A184">
        <v>182</v>
      </c>
      <c r="B184">
        <f>VLOOKUP(A184,Balance!G:H,2,FALSE)</f>
        <v>2740</v>
      </c>
      <c r="C184">
        <v>91</v>
      </c>
      <c r="D184">
        <f>ROUNDUP(VLOOKUP(A184,Balance!G:M,7,FALSE),0)</f>
        <v>54</v>
      </c>
    </row>
    <row r="185" spans="1:4" x14ac:dyDescent="0.3">
      <c r="A185">
        <v>183</v>
      </c>
      <c r="B185">
        <f>VLOOKUP(A185,Balance!G:H,2,FALSE)</f>
        <v>2760</v>
      </c>
      <c r="C185">
        <v>91</v>
      </c>
      <c r="D185">
        <f>ROUNDUP(VLOOKUP(A185,Balance!G:M,7,FALSE),0)</f>
        <v>54</v>
      </c>
    </row>
    <row r="186" spans="1:4" x14ac:dyDescent="0.3">
      <c r="A186">
        <v>184</v>
      </c>
      <c r="B186">
        <f>VLOOKUP(A186,Balance!G:H,2,FALSE)</f>
        <v>2780</v>
      </c>
      <c r="C186">
        <v>91</v>
      </c>
      <c r="D186">
        <f>ROUNDUP(VLOOKUP(A186,Balance!G:M,7,FALSE),0)</f>
        <v>54</v>
      </c>
    </row>
    <row r="187" spans="1:4" x14ac:dyDescent="0.3">
      <c r="A187">
        <v>185</v>
      </c>
      <c r="B187">
        <f>VLOOKUP(A187,Balance!G:H,2,FALSE)</f>
        <v>2800</v>
      </c>
      <c r="C187">
        <v>91</v>
      </c>
      <c r="D187">
        <f>ROUNDUP(VLOOKUP(A187,Balance!G:M,7,FALSE),0)</f>
        <v>54</v>
      </c>
    </row>
    <row r="188" spans="1:4" x14ac:dyDescent="0.3">
      <c r="A188">
        <v>186</v>
      </c>
      <c r="B188">
        <f>VLOOKUP(A188,Balance!G:H,2,FALSE)</f>
        <v>2820</v>
      </c>
      <c r="C188">
        <v>91</v>
      </c>
      <c r="D188">
        <f>ROUNDUP(VLOOKUP(A188,Balance!G:M,7,FALSE),0)</f>
        <v>54</v>
      </c>
    </row>
    <row r="189" spans="1:4" x14ac:dyDescent="0.3">
      <c r="A189">
        <v>187</v>
      </c>
      <c r="B189">
        <f>VLOOKUP(A189,Balance!G:H,2,FALSE)</f>
        <v>2840</v>
      </c>
      <c r="C189">
        <v>91</v>
      </c>
      <c r="D189">
        <f>ROUNDUP(VLOOKUP(A189,Balance!G:M,7,FALSE),0)</f>
        <v>55</v>
      </c>
    </row>
    <row r="190" spans="1:4" x14ac:dyDescent="0.3">
      <c r="A190">
        <v>188</v>
      </c>
      <c r="B190">
        <f>VLOOKUP(A190,Balance!G:H,2,FALSE)</f>
        <v>2860</v>
      </c>
      <c r="C190">
        <v>91</v>
      </c>
      <c r="D190">
        <f>ROUNDUP(VLOOKUP(A190,Balance!G:M,7,FALSE),0)</f>
        <v>55</v>
      </c>
    </row>
    <row r="191" spans="1:4" x14ac:dyDescent="0.3">
      <c r="A191">
        <v>189</v>
      </c>
      <c r="B191">
        <f>VLOOKUP(A191,Balance!G:H,2,FALSE)</f>
        <v>2880</v>
      </c>
      <c r="C191">
        <v>91</v>
      </c>
      <c r="D191">
        <f>ROUNDUP(VLOOKUP(A191,Balance!G:M,7,FALSE),0)</f>
        <v>55</v>
      </c>
    </row>
    <row r="192" spans="1:4" x14ac:dyDescent="0.3">
      <c r="A192">
        <v>190</v>
      </c>
      <c r="B192">
        <f>VLOOKUP(A192,Balance!G:H,2,FALSE)</f>
        <v>2900</v>
      </c>
      <c r="C192">
        <v>91</v>
      </c>
      <c r="D192">
        <f>ROUNDUP(VLOOKUP(A192,Balance!G:M,7,FALSE),0)</f>
        <v>55</v>
      </c>
    </row>
    <row r="193" spans="1:4" x14ac:dyDescent="0.3">
      <c r="A193">
        <v>191</v>
      </c>
      <c r="B193">
        <f>VLOOKUP(A193,Balance!G:H,2,FALSE)</f>
        <v>2920</v>
      </c>
      <c r="C193">
        <v>91</v>
      </c>
      <c r="D193">
        <f>ROUNDUP(VLOOKUP(A193,Balance!G:M,7,FALSE),0)</f>
        <v>55</v>
      </c>
    </row>
    <row r="194" spans="1:4" x14ac:dyDescent="0.3">
      <c r="A194">
        <v>192</v>
      </c>
      <c r="B194">
        <f>VLOOKUP(A194,Balance!G:H,2,FALSE)</f>
        <v>2940</v>
      </c>
      <c r="C194">
        <v>91</v>
      </c>
      <c r="D194">
        <f>ROUNDUP(VLOOKUP(A194,Balance!G:M,7,FALSE),0)</f>
        <v>55</v>
      </c>
    </row>
    <row r="195" spans="1:4" x14ac:dyDescent="0.3">
      <c r="A195">
        <v>193</v>
      </c>
      <c r="B195">
        <f>VLOOKUP(A195,Balance!G:H,2,FALSE)</f>
        <v>2960</v>
      </c>
      <c r="C195">
        <v>91</v>
      </c>
      <c r="D195">
        <f>ROUNDUP(VLOOKUP(A195,Balance!G:M,7,FALSE),0)</f>
        <v>55</v>
      </c>
    </row>
    <row r="196" spans="1:4" x14ac:dyDescent="0.3">
      <c r="A196">
        <v>194</v>
      </c>
      <c r="B196">
        <f>VLOOKUP(A196,Balance!G:H,2,FALSE)</f>
        <v>2980</v>
      </c>
      <c r="C196">
        <v>91</v>
      </c>
      <c r="D196">
        <f>ROUNDUP(VLOOKUP(A196,Balance!G:M,7,FALSE),0)</f>
        <v>55</v>
      </c>
    </row>
    <row r="197" spans="1:4" x14ac:dyDescent="0.3">
      <c r="A197">
        <v>195</v>
      </c>
      <c r="B197">
        <f>VLOOKUP(A197,Balance!G:H,2,FALSE)</f>
        <v>3000</v>
      </c>
      <c r="C197">
        <v>91</v>
      </c>
      <c r="D197">
        <f>ROUNDUP(VLOOKUP(A197,Balance!G:M,7,FALSE),0)</f>
        <v>55</v>
      </c>
    </row>
    <row r="198" spans="1:4" x14ac:dyDescent="0.3">
      <c r="A198">
        <v>196</v>
      </c>
      <c r="B198">
        <f>VLOOKUP(A198,Balance!G:H,2,FALSE)</f>
        <v>3020</v>
      </c>
      <c r="C198">
        <v>91</v>
      </c>
      <c r="D198">
        <f>ROUNDUP(VLOOKUP(A198,Balance!G:M,7,FALSE),0)</f>
        <v>55</v>
      </c>
    </row>
    <row r="199" spans="1:4" x14ac:dyDescent="0.3">
      <c r="A199">
        <v>197</v>
      </c>
      <c r="B199">
        <f>VLOOKUP(A199,Balance!G:H,2,FALSE)</f>
        <v>3040</v>
      </c>
      <c r="C199">
        <v>91</v>
      </c>
      <c r="D199">
        <f>ROUNDUP(VLOOKUP(A199,Balance!G:M,7,FALSE),0)</f>
        <v>55</v>
      </c>
    </row>
    <row r="200" spans="1:4" x14ac:dyDescent="0.3">
      <c r="A200">
        <v>198</v>
      </c>
      <c r="B200">
        <f>VLOOKUP(A200,Balance!G:H,2,FALSE)</f>
        <v>3060</v>
      </c>
      <c r="C200">
        <v>91</v>
      </c>
      <c r="D200">
        <f>ROUNDUP(VLOOKUP(A200,Balance!G:M,7,FALSE),0)</f>
        <v>55</v>
      </c>
    </row>
    <row r="201" spans="1:4" x14ac:dyDescent="0.3">
      <c r="A201">
        <v>199</v>
      </c>
      <c r="B201">
        <f>VLOOKUP(A201,Balance!G:H,2,FALSE)</f>
        <v>3080</v>
      </c>
      <c r="C201">
        <v>91</v>
      </c>
      <c r="D201">
        <f>ROUNDUP(VLOOKUP(A201,Balance!G:M,7,FALSE),0)</f>
        <v>55</v>
      </c>
    </row>
  </sheetData>
  <phoneticPr fontId="1" type="noConversion"/>
  <conditionalFormatting sqref="A1:D1048576">
    <cfRule type="expression" dxfId="4" priority="1">
      <formula>$C1=92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3AAC7-AFB1-4CF3-9E66-1D0C6477225E}">
  <dimension ref="A3:T204"/>
  <sheetViews>
    <sheetView topLeftCell="A168" zoomScale="85" zoomScaleNormal="85" workbookViewId="0">
      <selection activeCell="P186" sqref="P186"/>
    </sheetView>
  </sheetViews>
  <sheetFormatPr defaultRowHeight="16.5" x14ac:dyDescent="0.3"/>
  <cols>
    <col min="8" max="10" width="14.125" customWidth="1"/>
    <col min="11" max="11" width="18.625" bestFit="1" customWidth="1"/>
    <col min="12" max="12" width="24.125" bestFit="1" customWidth="1"/>
    <col min="13" max="13" width="15" customWidth="1"/>
    <col min="16" max="16" width="18.625" bestFit="1" customWidth="1"/>
    <col min="19" max="19" width="10.25" style="25" bestFit="1" customWidth="1"/>
  </cols>
  <sheetData>
    <row r="3" spans="1:20" x14ac:dyDescent="0.3">
      <c r="R3">
        <v>5.0000000000000001E-3</v>
      </c>
    </row>
    <row r="4" spans="1:20" x14ac:dyDescent="0.3">
      <c r="A4" t="s">
        <v>87</v>
      </c>
      <c r="G4" t="s">
        <v>0</v>
      </c>
      <c r="H4" t="s">
        <v>3</v>
      </c>
      <c r="I4" t="s">
        <v>94</v>
      </c>
      <c r="J4" t="s">
        <v>88</v>
      </c>
      <c r="K4" t="s">
        <v>1</v>
      </c>
      <c r="L4" t="s">
        <v>89</v>
      </c>
      <c r="M4" t="s">
        <v>2</v>
      </c>
      <c r="Q4" t="s">
        <v>93</v>
      </c>
      <c r="R4" t="s">
        <v>95</v>
      </c>
      <c r="S4" s="25" t="s">
        <v>94</v>
      </c>
      <c r="T4" t="s">
        <v>96</v>
      </c>
    </row>
    <row r="5" spans="1:20" x14ac:dyDescent="0.3">
      <c r="A5">
        <f>'Balance(Gacha)'!U30</f>
        <v>717.27199692382806</v>
      </c>
      <c r="G5">
        <v>0</v>
      </c>
      <c r="H5">
        <v>100</v>
      </c>
      <c r="I5">
        <f>SUM($H$5:H5)</f>
        <v>100</v>
      </c>
      <c r="J5">
        <f>I5/$A$5</f>
        <v>0.13941712548220347</v>
      </c>
      <c r="K5">
        <v>91</v>
      </c>
      <c r="L5" t="str">
        <f>IF(K5=91,"진 요도 피해량","요도 발동 필요 타수 감소")</f>
        <v>진 요도 피해량</v>
      </c>
      <c r="M5">
        <f t="shared" ref="M5:M36" si="0">IF(MOD(G5,5)=4,5,VLOOKUP(G5,O:Q,3,FALSE)/100)</f>
        <v>0.1</v>
      </c>
      <c r="O5">
        <v>0</v>
      </c>
      <c r="P5" t="s">
        <v>92</v>
      </c>
      <c r="Q5">
        <v>10</v>
      </c>
      <c r="R5">
        <v>1</v>
      </c>
      <c r="S5" s="25">
        <f>Q5</f>
        <v>10</v>
      </c>
    </row>
    <row r="6" spans="1:20" x14ac:dyDescent="0.3">
      <c r="G6">
        <v>1</v>
      </c>
      <c r="H6">
        <v>110</v>
      </c>
      <c r="I6">
        <f>SUM($H$5:H6)</f>
        <v>210</v>
      </c>
      <c r="J6">
        <f t="shared" ref="J6:J69" si="1">I6/$A$5</f>
        <v>0.2927759635126273</v>
      </c>
      <c r="K6">
        <v>91</v>
      </c>
      <c r="L6" t="str">
        <f t="shared" ref="L6:L69" si="2">IF(K6=91,"진 요도 피해량","요도 발동 필요 타수 감소")</f>
        <v>진 요도 피해량</v>
      </c>
      <c r="M6">
        <f t="shared" si="0"/>
        <v>0.01</v>
      </c>
      <c r="O6">
        <v>1</v>
      </c>
      <c r="P6" t="s">
        <v>92</v>
      </c>
      <c r="Q6">
        <v>1</v>
      </c>
      <c r="R6">
        <v>1.002</v>
      </c>
      <c r="S6" s="25">
        <f>Q6+S5</f>
        <v>11</v>
      </c>
      <c r="T6">
        <f>((S6-S5)/S5)*100</f>
        <v>10</v>
      </c>
    </row>
    <row r="7" spans="1:20" x14ac:dyDescent="0.3">
      <c r="G7">
        <v>2</v>
      </c>
      <c r="H7">
        <v>120</v>
      </c>
      <c r="I7">
        <f>SUM($H$5:H7)</f>
        <v>330</v>
      </c>
      <c r="J7">
        <f t="shared" si="1"/>
        <v>0.46007651409127148</v>
      </c>
      <c r="K7">
        <v>91</v>
      </c>
      <c r="L7" t="str">
        <f t="shared" si="2"/>
        <v>진 요도 피해량</v>
      </c>
      <c r="M7">
        <f t="shared" si="0"/>
        <v>1.01E-2</v>
      </c>
      <c r="O7">
        <v>2</v>
      </c>
      <c r="P7" t="s">
        <v>92</v>
      </c>
      <c r="Q7">
        <f>ROUNDUP(Q6*R7,2)</f>
        <v>1.01</v>
      </c>
      <c r="R7">
        <v>1.004</v>
      </c>
      <c r="S7" s="25">
        <f t="shared" ref="S7:S44" si="3">Q7+S6</f>
        <v>12.01</v>
      </c>
      <c r="T7">
        <f t="shared" ref="T7:T70" si="4">((S7-S6)/S6)*100</f>
        <v>9.1818181818181799</v>
      </c>
    </row>
    <row r="8" spans="1:20" x14ac:dyDescent="0.3">
      <c r="A8" t="s">
        <v>90</v>
      </c>
      <c r="B8" t="s">
        <v>91</v>
      </c>
      <c r="G8">
        <v>3</v>
      </c>
      <c r="H8">
        <v>130</v>
      </c>
      <c r="I8">
        <f>SUM($H$5:H8)</f>
        <v>460</v>
      </c>
      <c r="J8">
        <f t="shared" si="1"/>
        <v>0.64131877721813602</v>
      </c>
      <c r="K8">
        <v>91</v>
      </c>
      <c r="L8" t="str">
        <f t="shared" si="2"/>
        <v>진 요도 피해량</v>
      </c>
      <c r="M8">
        <f t="shared" si="0"/>
        <v>1.0200000000000001E-2</v>
      </c>
      <c r="O8">
        <v>3</v>
      </c>
      <c r="P8" t="s">
        <v>92</v>
      </c>
      <c r="Q8">
        <f t="shared" ref="Q8:Q44" si="5">ROUNDUP(Q7*R8,2)</f>
        <v>1.02</v>
      </c>
      <c r="R8">
        <v>1.006</v>
      </c>
      <c r="S8" s="25">
        <f t="shared" si="3"/>
        <v>13.03</v>
      </c>
      <c r="T8">
        <f t="shared" si="4"/>
        <v>8.4929225645295556</v>
      </c>
    </row>
    <row r="9" spans="1:20" x14ac:dyDescent="0.3">
      <c r="A9">
        <f>SUMIFS(M:M,K:K,91)*100</f>
        <v>1283907.1500000004</v>
      </c>
      <c r="B9">
        <f>SUMIFS(M:M,K:K,92)</f>
        <v>50</v>
      </c>
      <c r="G9">
        <v>4</v>
      </c>
      <c r="H9">
        <v>140</v>
      </c>
      <c r="I9">
        <f>SUM($H$5:H9)</f>
        <v>600</v>
      </c>
      <c r="J9">
        <f t="shared" si="1"/>
        <v>0.83650275289322085</v>
      </c>
      <c r="K9">
        <v>92</v>
      </c>
      <c r="L9" t="str">
        <f t="shared" si="2"/>
        <v>요도 발동 필요 타수 감소</v>
      </c>
      <c r="M9">
        <f t="shared" si="0"/>
        <v>5</v>
      </c>
      <c r="O9">
        <v>5</v>
      </c>
      <c r="P9" t="s">
        <v>92</v>
      </c>
      <c r="Q9">
        <f t="shared" si="5"/>
        <v>1.03</v>
      </c>
      <c r="R9">
        <v>1.008</v>
      </c>
      <c r="S9" s="25">
        <f t="shared" si="3"/>
        <v>14.059999999999999</v>
      </c>
      <c r="T9">
        <f t="shared" si="4"/>
        <v>7.9048349961626965</v>
      </c>
    </row>
    <row r="10" spans="1:20" x14ac:dyDescent="0.3">
      <c r="G10">
        <v>5</v>
      </c>
      <c r="H10">
        <v>150</v>
      </c>
      <c r="I10">
        <f>SUM($H$5:H10)</f>
        <v>750</v>
      </c>
      <c r="J10">
        <f t="shared" si="1"/>
        <v>1.045628441116526</v>
      </c>
      <c r="K10">
        <v>91</v>
      </c>
      <c r="L10" t="str">
        <f t="shared" si="2"/>
        <v>진 요도 피해량</v>
      </c>
      <c r="M10">
        <f t="shared" si="0"/>
        <v>1.03E-2</v>
      </c>
      <c r="O10">
        <v>6</v>
      </c>
      <c r="P10" t="s">
        <v>92</v>
      </c>
      <c r="Q10">
        <f t="shared" si="5"/>
        <v>1.05</v>
      </c>
      <c r="R10">
        <v>1.01</v>
      </c>
      <c r="S10" s="25">
        <f t="shared" si="3"/>
        <v>15.11</v>
      </c>
      <c r="T10">
        <f t="shared" si="4"/>
        <v>7.4679943100995789</v>
      </c>
    </row>
    <row r="11" spans="1:20" x14ac:dyDescent="0.3">
      <c r="G11">
        <v>6</v>
      </c>
      <c r="H11">
        <v>160</v>
      </c>
      <c r="I11">
        <f>SUM($H$5:H11)</f>
        <v>910</v>
      </c>
      <c r="J11">
        <f t="shared" si="1"/>
        <v>1.2686958418880516</v>
      </c>
      <c r="K11">
        <v>91</v>
      </c>
      <c r="L11" t="str">
        <f t="shared" si="2"/>
        <v>진 요도 피해량</v>
      </c>
      <c r="M11">
        <f t="shared" si="0"/>
        <v>1.0500000000000001E-2</v>
      </c>
      <c r="O11">
        <v>7</v>
      </c>
      <c r="P11" t="s">
        <v>92</v>
      </c>
      <c r="Q11">
        <f t="shared" si="5"/>
        <v>1.07</v>
      </c>
      <c r="R11">
        <v>1.012</v>
      </c>
      <c r="S11" s="25">
        <f t="shared" si="3"/>
        <v>16.18</v>
      </c>
      <c r="T11">
        <f t="shared" si="4"/>
        <v>7.0814030443414984</v>
      </c>
    </row>
    <row r="12" spans="1:20" x14ac:dyDescent="0.3">
      <c r="G12">
        <v>7</v>
      </c>
      <c r="H12">
        <v>170</v>
      </c>
      <c r="I12">
        <f>SUM($H$5:H12)</f>
        <v>1080</v>
      </c>
      <c r="J12">
        <f t="shared" si="1"/>
        <v>1.5057049552077975</v>
      </c>
      <c r="K12">
        <v>91</v>
      </c>
      <c r="L12" t="str">
        <f t="shared" si="2"/>
        <v>진 요도 피해량</v>
      </c>
      <c r="M12">
        <f t="shared" si="0"/>
        <v>1.0700000000000001E-2</v>
      </c>
      <c r="O12">
        <v>8</v>
      </c>
      <c r="P12" t="s">
        <v>92</v>
      </c>
      <c r="Q12">
        <f t="shared" si="5"/>
        <v>1.0900000000000001</v>
      </c>
      <c r="R12">
        <v>1.014</v>
      </c>
      <c r="S12" s="25">
        <f t="shared" si="3"/>
        <v>17.27</v>
      </c>
      <c r="T12">
        <f t="shared" si="4"/>
        <v>6.7367119901112478</v>
      </c>
    </row>
    <row r="13" spans="1:20" x14ac:dyDescent="0.3">
      <c r="G13">
        <v>8</v>
      </c>
      <c r="H13">
        <v>180</v>
      </c>
      <c r="I13">
        <f>SUM($H$5:H13)</f>
        <v>1260</v>
      </c>
      <c r="J13">
        <f t="shared" si="1"/>
        <v>1.7566557810757637</v>
      </c>
      <c r="K13">
        <v>91</v>
      </c>
      <c r="L13" t="str">
        <f t="shared" si="2"/>
        <v>진 요도 피해량</v>
      </c>
      <c r="M13">
        <f t="shared" si="0"/>
        <v>1.09E-2</v>
      </c>
      <c r="O13">
        <v>10</v>
      </c>
      <c r="P13" t="s">
        <v>92</v>
      </c>
      <c r="Q13">
        <f t="shared" si="5"/>
        <v>1.1100000000000001</v>
      </c>
      <c r="R13">
        <v>1.016</v>
      </c>
      <c r="S13" s="25">
        <f t="shared" si="3"/>
        <v>18.38</v>
      </c>
      <c r="T13">
        <f t="shared" si="4"/>
        <v>6.4273306311522838</v>
      </c>
    </row>
    <row r="14" spans="1:20" x14ac:dyDescent="0.3">
      <c r="G14">
        <v>9</v>
      </c>
      <c r="H14">
        <v>190</v>
      </c>
      <c r="I14">
        <f>SUM($H$5:H14)</f>
        <v>1450</v>
      </c>
      <c r="J14">
        <f t="shared" si="1"/>
        <v>2.0215483194919504</v>
      </c>
      <c r="K14">
        <v>92</v>
      </c>
      <c r="L14" t="str">
        <f t="shared" si="2"/>
        <v>요도 발동 필요 타수 감소</v>
      </c>
      <c r="M14">
        <f t="shared" si="0"/>
        <v>5</v>
      </c>
      <c r="O14">
        <v>11</v>
      </c>
      <c r="P14" t="s">
        <v>92</v>
      </c>
      <c r="Q14">
        <f t="shared" si="5"/>
        <v>1.1300000000000001</v>
      </c>
      <c r="R14">
        <v>1.018</v>
      </c>
      <c r="S14" s="25">
        <f t="shared" si="3"/>
        <v>19.509999999999998</v>
      </c>
      <c r="T14">
        <f t="shared" si="4"/>
        <v>6.1479869423286129</v>
      </c>
    </row>
    <row r="15" spans="1:20" x14ac:dyDescent="0.3">
      <c r="G15">
        <v>10</v>
      </c>
      <c r="H15">
        <v>200</v>
      </c>
      <c r="I15">
        <f>SUM($H$5:H15)</f>
        <v>1650</v>
      </c>
      <c r="J15">
        <f t="shared" si="1"/>
        <v>2.3003825704563572</v>
      </c>
      <c r="K15">
        <v>91</v>
      </c>
      <c r="L15" t="str">
        <f t="shared" si="2"/>
        <v>진 요도 피해량</v>
      </c>
      <c r="M15">
        <f t="shared" si="0"/>
        <v>1.11E-2</v>
      </c>
      <c r="O15">
        <v>12</v>
      </c>
      <c r="P15" t="s">
        <v>92</v>
      </c>
      <c r="Q15">
        <f t="shared" si="5"/>
        <v>1.1599999999999999</v>
      </c>
      <c r="R15">
        <v>1.02</v>
      </c>
      <c r="S15" s="25">
        <f t="shared" si="3"/>
        <v>20.669999999999998</v>
      </c>
      <c r="T15">
        <f t="shared" si="4"/>
        <v>5.9456688877498731</v>
      </c>
    </row>
    <row r="16" spans="1:20" x14ac:dyDescent="0.3">
      <c r="G16">
        <v>11</v>
      </c>
      <c r="H16">
        <v>210</v>
      </c>
      <c r="I16">
        <f>SUM($H$5:H16)</f>
        <v>1860</v>
      </c>
      <c r="J16">
        <f t="shared" si="1"/>
        <v>2.5931585339689844</v>
      </c>
      <c r="K16">
        <v>91</v>
      </c>
      <c r="L16" t="str">
        <f t="shared" si="2"/>
        <v>진 요도 피해량</v>
      </c>
      <c r="M16">
        <f t="shared" si="0"/>
        <v>1.1300000000000001E-2</v>
      </c>
      <c r="O16">
        <v>13</v>
      </c>
      <c r="P16" t="s">
        <v>92</v>
      </c>
      <c r="Q16">
        <f t="shared" si="5"/>
        <v>1.19</v>
      </c>
      <c r="R16">
        <v>1.022</v>
      </c>
      <c r="S16" s="25">
        <f t="shared" si="3"/>
        <v>21.86</v>
      </c>
      <c r="T16">
        <f t="shared" si="4"/>
        <v>5.7571359458151976</v>
      </c>
    </row>
    <row r="17" spans="7:20" x14ac:dyDescent="0.3">
      <c r="G17">
        <v>12</v>
      </c>
      <c r="H17">
        <v>220</v>
      </c>
      <c r="I17">
        <f>SUM($H$5:H17)</f>
        <v>2080</v>
      </c>
      <c r="J17">
        <f t="shared" si="1"/>
        <v>2.8998762100298321</v>
      </c>
      <c r="K17">
        <v>91</v>
      </c>
      <c r="L17" t="str">
        <f t="shared" si="2"/>
        <v>진 요도 피해량</v>
      </c>
      <c r="M17">
        <f t="shared" si="0"/>
        <v>1.1599999999999999E-2</v>
      </c>
      <c r="O17">
        <v>15</v>
      </c>
      <c r="P17" t="s">
        <v>92</v>
      </c>
      <c r="Q17">
        <f t="shared" si="5"/>
        <v>1.22</v>
      </c>
      <c r="R17">
        <v>1.024</v>
      </c>
      <c r="S17" s="25">
        <f t="shared" si="3"/>
        <v>23.08</v>
      </c>
      <c r="T17">
        <f t="shared" si="4"/>
        <v>5.5809698078682475</v>
      </c>
    </row>
    <row r="18" spans="7:20" x14ac:dyDescent="0.3">
      <c r="G18">
        <v>13</v>
      </c>
      <c r="H18">
        <v>230</v>
      </c>
      <c r="I18">
        <f>SUM($H$5:H18)</f>
        <v>2310</v>
      </c>
      <c r="J18">
        <f t="shared" si="1"/>
        <v>3.2205355986389002</v>
      </c>
      <c r="K18">
        <v>91</v>
      </c>
      <c r="L18" t="str">
        <f t="shared" si="2"/>
        <v>진 요도 피해량</v>
      </c>
      <c r="M18">
        <f t="shared" si="0"/>
        <v>1.1899999999999999E-2</v>
      </c>
      <c r="O18">
        <v>16</v>
      </c>
      <c r="P18" t="s">
        <v>92</v>
      </c>
      <c r="Q18">
        <f t="shared" si="5"/>
        <v>1.26</v>
      </c>
      <c r="R18">
        <v>1.026</v>
      </c>
      <c r="S18" s="25">
        <f t="shared" si="3"/>
        <v>24.34</v>
      </c>
      <c r="T18">
        <f t="shared" si="4"/>
        <v>5.4592720970537334</v>
      </c>
    </row>
    <row r="19" spans="7:20" x14ac:dyDescent="0.3">
      <c r="G19">
        <v>14</v>
      </c>
      <c r="H19">
        <v>240</v>
      </c>
      <c r="I19">
        <f>SUM($H$5:H19)</f>
        <v>2550</v>
      </c>
      <c r="J19">
        <f t="shared" si="1"/>
        <v>3.5551366997961886</v>
      </c>
      <c r="K19">
        <v>92</v>
      </c>
      <c r="L19" t="str">
        <f t="shared" si="2"/>
        <v>요도 발동 필요 타수 감소</v>
      </c>
      <c r="M19">
        <f t="shared" si="0"/>
        <v>5</v>
      </c>
      <c r="O19">
        <v>17</v>
      </c>
      <c r="P19" t="s">
        <v>92</v>
      </c>
      <c r="Q19">
        <f t="shared" si="5"/>
        <v>1.3</v>
      </c>
      <c r="R19">
        <v>1.028</v>
      </c>
      <c r="S19" s="25">
        <f t="shared" si="3"/>
        <v>25.64</v>
      </c>
      <c r="T19">
        <f t="shared" si="4"/>
        <v>5.3410024650780636</v>
      </c>
    </row>
    <row r="20" spans="7:20" x14ac:dyDescent="0.3">
      <c r="G20">
        <v>15</v>
      </c>
      <c r="H20">
        <v>250</v>
      </c>
      <c r="I20">
        <f>SUM($H$5:H20)</f>
        <v>2800</v>
      </c>
      <c r="J20">
        <f t="shared" si="1"/>
        <v>3.9036795135016971</v>
      </c>
      <c r="K20">
        <v>91</v>
      </c>
      <c r="L20" t="str">
        <f t="shared" si="2"/>
        <v>진 요도 피해량</v>
      </c>
      <c r="M20">
        <f t="shared" si="0"/>
        <v>1.2199999999999999E-2</v>
      </c>
      <c r="O20">
        <v>18</v>
      </c>
      <c r="P20" t="s">
        <v>92</v>
      </c>
      <c r="Q20">
        <f t="shared" si="5"/>
        <v>1.34</v>
      </c>
      <c r="R20">
        <v>1.03</v>
      </c>
      <c r="S20" s="25">
        <f t="shared" si="3"/>
        <v>26.98</v>
      </c>
      <c r="T20">
        <f t="shared" si="4"/>
        <v>5.2262090483619339</v>
      </c>
    </row>
    <row r="21" spans="7:20" x14ac:dyDescent="0.3">
      <c r="G21">
        <v>16</v>
      </c>
      <c r="H21">
        <v>260</v>
      </c>
      <c r="I21">
        <f>SUM($H$5:H21)</f>
        <v>3060</v>
      </c>
      <c r="J21">
        <f t="shared" si="1"/>
        <v>4.2661640397554264</v>
      </c>
      <c r="K21">
        <v>91</v>
      </c>
      <c r="L21" t="str">
        <f t="shared" si="2"/>
        <v>진 요도 피해량</v>
      </c>
      <c r="M21">
        <f t="shared" si="0"/>
        <v>1.26E-2</v>
      </c>
      <c r="O21">
        <v>20</v>
      </c>
      <c r="P21" t="s">
        <v>92</v>
      </c>
      <c r="Q21">
        <f t="shared" si="5"/>
        <v>1.39</v>
      </c>
      <c r="R21">
        <v>1.032</v>
      </c>
      <c r="S21" s="25">
        <f t="shared" si="3"/>
        <v>28.37</v>
      </c>
      <c r="T21">
        <f t="shared" si="4"/>
        <v>5.1519644180874744</v>
      </c>
    </row>
    <row r="22" spans="7:20" x14ac:dyDescent="0.3">
      <c r="G22">
        <v>17</v>
      </c>
      <c r="H22">
        <v>270</v>
      </c>
      <c r="I22">
        <f>SUM($H$5:H22)</f>
        <v>3330</v>
      </c>
      <c r="J22">
        <f t="shared" si="1"/>
        <v>4.6425902785573756</v>
      </c>
      <c r="K22">
        <v>91</v>
      </c>
      <c r="L22" t="str">
        <f t="shared" si="2"/>
        <v>진 요도 피해량</v>
      </c>
      <c r="M22">
        <f t="shared" si="0"/>
        <v>1.3000000000000001E-2</v>
      </c>
      <c r="O22">
        <v>21</v>
      </c>
      <c r="P22" t="s">
        <v>92</v>
      </c>
      <c r="Q22">
        <f t="shared" si="5"/>
        <v>1.44</v>
      </c>
      <c r="R22">
        <v>1.034</v>
      </c>
      <c r="S22" s="25">
        <f t="shared" si="3"/>
        <v>29.810000000000002</v>
      </c>
      <c r="T22">
        <f t="shared" si="4"/>
        <v>5.0757842791681398</v>
      </c>
    </row>
    <row r="23" spans="7:20" x14ac:dyDescent="0.3">
      <c r="G23">
        <v>18</v>
      </c>
      <c r="H23">
        <v>280</v>
      </c>
      <c r="I23">
        <f>SUM($H$5:H23)</f>
        <v>3610</v>
      </c>
      <c r="J23">
        <f t="shared" si="1"/>
        <v>5.0329582299075453</v>
      </c>
      <c r="K23">
        <v>91</v>
      </c>
      <c r="L23" t="str">
        <f t="shared" si="2"/>
        <v>진 요도 피해량</v>
      </c>
      <c r="M23">
        <f t="shared" si="0"/>
        <v>1.34E-2</v>
      </c>
      <c r="O23" s="25">
        <v>22</v>
      </c>
      <c r="P23" t="s">
        <v>92</v>
      </c>
      <c r="Q23">
        <f t="shared" si="5"/>
        <v>1.5</v>
      </c>
      <c r="R23">
        <v>1.036</v>
      </c>
      <c r="S23" s="25">
        <f t="shared" si="3"/>
        <v>31.310000000000002</v>
      </c>
      <c r="T23">
        <f t="shared" si="4"/>
        <v>5.0318685005031867</v>
      </c>
    </row>
    <row r="24" spans="7:20" x14ac:dyDescent="0.3">
      <c r="G24">
        <v>19</v>
      </c>
      <c r="H24">
        <v>290</v>
      </c>
      <c r="I24">
        <f>SUM($H$5:H24)</f>
        <v>3900</v>
      </c>
      <c r="J24">
        <f t="shared" si="1"/>
        <v>5.4372678938059353</v>
      </c>
      <c r="K24">
        <v>92</v>
      </c>
      <c r="L24" t="str">
        <f t="shared" si="2"/>
        <v>요도 발동 필요 타수 감소</v>
      </c>
      <c r="M24">
        <f t="shared" si="0"/>
        <v>5</v>
      </c>
      <c r="O24">
        <v>23</v>
      </c>
      <c r="P24" t="s">
        <v>92</v>
      </c>
      <c r="Q24">
        <f t="shared" si="5"/>
        <v>3</v>
      </c>
      <c r="R24">
        <v>2</v>
      </c>
      <c r="S24" s="25">
        <f t="shared" si="3"/>
        <v>34.31</v>
      </c>
      <c r="T24">
        <f t="shared" si="4"/>
        <v>9.5816033216224845</v>
      </c>
    </row>
    <row r="25" spans="7:20" x14ac:dyDescent="0.3">
      <c r="G25">
        <v>20</v>
      </c>
      <c r="H25">
        <v>300</v>
      </c>
      <c r="I25">
        <f>SUM($H$5:H25)</f>
        <v>4200</v>
      </c>
      <c r="J25">
        <f t="shared" si="1"/>
        <v>5.8555192702525458</v>
      </c>
      <c r="K25">
        <v>91</v>
      </c>
      <c r="L25" t="str">
        <f t="shared" si="2"/>
        <v>진 요도 피해량</v>
      </c>
      <c r="M25">
        <f t="shared" si="0"/>
        <v>1.3899999999999999E-2</v>
      </c>
      <c r="O25">
        <v>25</v>
      </c>
      <c r="P25" t="s">
        <v>92</v>
      </c>
      <c r="Q25">
        <f t="shared" si="5"/>
        <v>6</v>
      </c>
      <c r="R25">
        <v>2</v>
      </c>
      <c r="S25" s="25">
        <f t="shared" si="3"/>
        <v>40.31</v>
      </c>
      <c r="T25">
        <f t="shared" si="4"/>
        <v>17.487612940833575</v>
      </c>
    </row>
    <row r="26" spans="7:20" x14ac:dyDescent="0.3">
      <c r="G26">
        <v>21</v>
      </c>
      <c r="H26">
        <v>310</v>
      </c>
      <c r="I26">
        <f>SUM($H$5:H26)</f>
        <v>4510</v>
      </c>
      <c r="J26">
        <f t="shared" si="1"/>
        <v>6.2877123592473767</v>
      </c>
      <c r="K26">
        <v>91</v>
      </c>
      <c r="L26" t="str">
        <f t="shared" si="2"/>
        <v>진 요도 피해량</v>
      </c>
      <c r="M26">
        <f t="shared" si="0"/>
        <v>1.44E-2</v>
      </c>
      <c r="O26">
        <v>26</v>
      </c>
      <c r="P26" t="s">
        <v>92</v>
      </c>
      <c r="Q26">
        <f t="shared" si="5"/>
        <v>6.9</v>
      </c>
      <c r="R26">
        <v>1.1499999999999999</v>
      </c>
      <c r="S26" s="25">
        <f t="shared" si="3"/>
        <v>47.21</v>
      </c>
      <c r="T26">
        <f t="shared" si="4"/>
        <v>17.1173406102704</v>
      </c>
    </row>
    <row r="27" spans="7:20" x14ac:dyDescent="0.3">
      <c r="G27" s="25">
        <v>22</v>
      </c>
      <c r="H27">
        <v>320</v>
      </c>
      <c r="I27">
        <f>SUM($H$5:H27)</f>
        <v>4830</v>
      </c>
      <c r="J27">
        <f t="shared" si="1"/>
        <v>6.733847160790428</v>
      </c>
      <c r="K27">
        <v>91</v>
      </c>
      <c r="L27" t="str">
        <f t="shared" si="2"/>
        <v>진 요도 피해량</v>
      </c>
      <c r="M27">
        <f t="shared" si="0"/>
        <v>1.4999999999999999E-2</v>
      </c>
      <c r="O27">
        <v>27</v>
      </c>
      <c r="P27" t="s">
        <v>92</v>
      </c>
      <c r="Q27">
        <f t="shared" si="5"/>
        <v>7.9399999999999995</v>
      </c>
      <c r="R27">
        <v>1.1499999999999999</v>
      </c>
      <c r="S27" s="25">
        <f t="shared" si="3"/>
        <v>55.15</v>
      </c>
      <c r="T27">
        <f t="shared" si="4"/>
        <v>16.818470662995122</v>
      </c>
    </row>
    <row r="28" spans="7:20" x14ac:dyDescent="0.3">
      <c r="G28">
        <v>23</v>
      </c>
      <c r="H28">
        <v>330</v>
      </c>
      <c r="I28">
        <f>SUM($H$5:H28)</f>
        <v>5160</v>
      </c>
      <c r="J28">
        <f t="shared" si="1"/>
        <v>7.1939236748816988</v>
      </c>
      <c r="K28">
        <v>91</v>
      </c>
      <c r="L28" t="str">
        <f t="shared" si="2"/>
        <v>진 요도 피해량</v>
      </c>
      <c r="M28">
        <f t="shared" si="0"/>
        <v>0.03</v>
      </c>
      <c r="O28">
        <v>28</v>
      </c>
      <c r="P28" t="s">
        <v>92</v>
      </c>
      <c r="Q28">
        <f t="shared" si="5"/>
        <v>9.14</v>
      </c>
      <c r="R28">
        <v>1.1499999999999999</v>
      </c>
      <c r="S28" s="25">
        <f t="shared" si="3"/>
        <v>64.289999999999992</v>
      </c>
      <c r="T28">
        <f t="shared" si="4"/>
        <v>16.572982774252029</v>
      </c>
    </row>
    <row r="29" spans="7:20" x14ac:dyDescent="0.3">
      <c r="G29">
        <v>24</v>
      </c>
      <c r="H29">
        <v>340</v>
      </c>
      <c r="I29">
        <f>SUM($H$5:H29)</f>
        <v>5500</v>
      </c>
      <c r="J29">
        <f t="shared" si="1"/>
        <v>7.6679419015211909</v>
      </c>
      <c r="K29">
        <v>92</v>
      </c>
      <c r="L29" t="str">
        <f t="shared" si="2"/>
        <v>요도 발동 필요 타수 감소</v>
      </c>
      <c r="M29">
        <f t="shared" si="0"/>
        <v>5</v>
      </c>
      <c r="O29">
        <v>30</v>
      </c>
      <c r="P29" t="s">
        <v>92</v>
      </c>
      <c r="Q29">
        <f t="shared" si="5"/>
        <v>10.52</v>
      </c>
      <c r="R29">
        <v>1.1499999999999999</v>
      </c>
      <c r="S29" s="25">
        <f t="shared" si="3"/>
        <v>74.809999999999988</v>
      </c>
      <c r="T29">
        <f t="shared" si="4"/>
        <v>16.363353554207492</v>
      </c>
    </row>
    <row r="30" spans="7:20" x14ac:dyDescent="0.3">
      <c r="G30">
        <v>25</v>
      </c>
      <c r="H30">
        <v>350</v>
      </c>
      <c r="I30">
        <f>SUM($H$5:H30)</f>
        <v>5850</v>
      </c>
      <c r="J30">
        <f t="shared" si="1"/>
        <v>8.1559018407089034</v>
      </c>
      <c r="K30">
        <v>91</v>
      </c>
      <c r="L30" t="str">
        <f t="shared" si="2"/>
        <v>진 요도 피해량</v>
      </c>
      <c r="M30">
        <f t="shared" si="0"/>
        <v>0.06</v>
      </c>
      <c r="O30">
        <v>31</v>
      </c>
      <c r="P30" t="s">
        <v>92</v>
      </c>
      <c r="Q30">
        <f t="shared" si="5"/>
        <v>12.1</v>
      </c>
      <c r="R30">
        <v>1.1499999999999999</v>
      </c>
      <c r="S30" s="25">
        <f t="shared" si="3"/>
        <v>86.909999999999982</v>
      </c>
      <c r="T30">
        <f t="shared" si="4"/>
        <v>16.174308247560482</v>
      </c>
    </row>
    <row r="31" spans="7:20" x14ac:dyDescent="0.3">
      <c r="G31">
        <v>26</v>
      </c>
      <c r="H31">
        <v>360</v>
      </c>
      <c r="I31">
        <f>SUM($H$5:H31)</f>
        <v>6210</v>
      </c>
      <c r="J31">
        <f t="shared" si="1"/>
        <v>8.6578034924448364</v>
      </c>
      <c r="K31">
        <v>91</v>
      </c>
      <c r="L31" t="str">
        <f t="shared" si="2"/>
        <v>진 요도 피해량</v>
      </c>
      <c r="M31">
        <f t="shared" si="0"/>
        <v>6.9000000000000006E-2</v>
      </c>
      <c r="O31">
        <v>32</v>
      </c>
      <c r="P31" t="s">
        <v>92</v>
      </c>
      <c r="Q31">
        <f t="shared" si="5"/>
        <v>13.92</v>
      </c>
      <c r="R31">
        <v>1.1499999999999999</v>
      </c>
      <c r="S31" s="25">
        <f t="shared" si="3"/>
        <v>100.82999999999998</v>
      </c>
      <c r="T31">
        <f t="shared" si="4"/>
        <v>16.016568864342428</v>
      </c>
    </row>
    <row r="32" spans="7:20" x14ac:dyDescent="0.3">
      <c r="G32">
        <v>27</v>
      </c>
      <c r="H32">
        <v>370</v>
      </c>
      <c r="I32">
        <f>SUM($H$5:H32)</f>
        <v>6580</v>
      </c>
      <c r="J32">
        <f t="shared" si="1"/>
        <v>9.1736468567289879</v>
      </c>
      <c r="K32">
        <v>91</v>
      </c>
      <c r="L32" t="str">
        <f t="shared" si="2"/>
        <v>진 요도 피해량</v>
      </c>
      <c r="M32">
        <f t="shared" si="0"/>
        <v>7.9399999999999998E-2</v>
      </c>
      <c r="O32">
        <v>33</v>
      </c>
      <c r="P32" t="s">
        <v>92</v>
      </c>
      <c r="Q32">
        <f t="shared" si="5"/>
        <v>16.010000000000002</v>
      </c>
      <c r="R32">
        <v>1.1499999999999999</v>
      </c>
      <c r="S32" s="25">
        <f t="shared" si="3"/>
        <v>116.83999999999999</v>
      </c>
      <c r="T32">
        <f t="shared" si="4"/>
        <v>15.878210849945459</v>
      </c>
    </row>
    <row r="33" spans="7:20" x14ac:dyDescent="0.3">
      <c r="G33">
        <v>28</v>
      </c>
      <c r="H33">
        <v>380</v>
      </c>
      <c r="I33">
        <f>SUM($H$5:H33)</f>
        <v>6960</v>
      </c>
      <c r="J33">
        <f t="shared" si="1"/>
        <v>9.7034319335613617</v>
      </c>
      <c r="K33">
        <v>91</v>
      </c>
      <c r="L33" t="str">
        <f t="shared" si="2"/>
        <v>진 요도 피해량</v>
      </c>
      <c r="M33">
        <f t="shared" si="0"/>
        <v>9.1400000000000009E-2</v>
      </c>
      <c r="O33">
        <v>35</v>
      </c>
      <c r="P33" t="s">
        <v>92</v>
      </c>
      <c r="Q33">
        <f t="shared" si="5"/>
        <v>18.420000000000002</v>
      </c>
      <c r="R33">
        <v>1.1499999999999999</v>
      </c>
      <c r="S33" s="25">
        <f t="shared" si="3"/>
        <v>135.26</v>
      </c>
      <c r="T33">
        <f t="shared" si="4"/>
        <v>15.765148921602194</v>
      </c>
    </row>
    <row r="34" spans="7:20" x14ac:dyDescent="0.3">
      <c r="G34">
        <v>29</v>
      </c>
      <c r="H34">
        <v>390</v>
      </c>
      <c r="I34">
        <f>SUM($H$5:H34)</f>
        <v>7350</v>
      </c>
      <c r="J34">
        <f t="shared" si="1"/>
        <v>10.247158722941956</v>
      </c>
      <c r="K34">
        <v>92</v>
      </c>
      <c r="L34" t="str">
        <f t="shared" si="2"/>
        <v>요도 발동 필요 타수 감소</v>
      </c>
      <c r="M34">
        <f t="shared" si="0"/>
        <v>5</v>
      </c>
      <c r="O34">
        <v>36</v>
      </c>
      <c r="P34" t="s">
        <v>92</v>
      </c>
      <c r="Q34">
        <f t="shared" si="5"/>
        <v>21.19</v>
      </c>
      <c r="R34">
        <v>1.1499999999999999</v>
      </c>
      <c r="S34" s="25">
        <f t="shared" si="3"/>
        <v>156.44999999999999</v>
      </c>
      <c r="T34">
        <f t="shared" si="4"/>
        <v>15.666124500961113</v>
      </c>
    </row>
    <row r="35" spans="7:20" x14ac:dyDescent="0.3">
      <c r="G35">
        <v>30</v>
      </c>
      <c r="H35">
        <v>400</v>
      </c>
      <c r="I35">
        <f>SUM($H$5:H35)</f>
        <v>7750</v>
      </c>
      <c r="J35">
        <f t="shared" si="1"/>
        <v>10.804827224870769</v>
      </c>
      <c r="K35">
        <v>91</v>
      </c>
      <c r="L35" t="str">
        <f t="shared" si="2"/>
        <v>진 요도 피해량</v>
      </c>
      <c r="M35">
        <f t="shared" si="0"/>
        <v>0.1052</v>
      </c>
      <c r="O35">
        <v>37</v>
      </c>
      <c r="P35" t="s">
        <v>92</v>
      </c>
      <c r="Q35">
        <f t="shared" si="5"/>
        <v>24.37</v>
      </c>
      <c r="R35">
        <v>1.1499999999999999</v>
      </c>
      <c r="S35" s="25">
        <f t="shared" si="3"/>
        <v>180.82</v>
      </c>
      <c r="T35">
        <f t="shared" si="4"/>
        <v>15.576861617130078</v>
      </c>
    </row>
    <row r="36" spans="7:20" x14ac:dyDescent="0.3">
      <c r="G36">
        <v>31</v>
      </c>
      <c r="H36">
        <v>410</v>
      </c>
      <c r="I36">
        <f>SUM($H$5:H36)</f>
        <v>8160</v>
      </c>
      <c r="J36">
        <f t="shared" si="1"/>
        <v>11.376437439347804</v>
      </c>
      <c r="K36">
        <v>91</v>
      </c>
      <c r="L36" t="str">
        <f t="shared" si="2"/>
        <v>진 요도 피해량</v>
      </c>
      <c r="M36">
        <f t="shared" si="0"/>
        <v>0.121</v>
      </c>
      <c r="O36">
        <v>38</v>
      </c>
      <c r="P36" t="s">
        <v>92</v>
      </c>
      <c r="Q36">
        <f t="shared" si="5"/>
        <v>28.03</v>
      </c>
      <c r="R36">
        <v>1.1499999999999999</v>
      </c>
      <c r="S36" s="25">
        <f t="shared" si="3"/>
        <v>208.85</v>
      </c>
      <c r="T36">
        <f t="shared" si="4"/>
        <v>15.501603804888841</v>
      </c>
    </row>
    <row r="37" spans="7:20" x14ac:dyDescent="0.3">
      <c r="G37">
        <v>32</v>
      </c>
      <c r="H37">
        <v>420</v>
      </c>
      <c r="I37">
        <f>SUM($H$5:H37)</f>
        <v>8580</v>
      </c>
      <c r="J37">
        <f t="shared" si="1"/>
        <v>11.961989366373057</v>
      </c>
      <c r="K37">
        <v>91</v>
      </c>
      <c r="L37" t="str">
        <f t="shared" si="2"/>
        <v>진 요도 피해량</v>
      </c>
      <c r="M37">
        <f t="shared" ref="M37:M54" si="6">IF(MOD(G37,5)=4,5,VLOOKUP(G37,O:Q,3,FALSE)/100)</f>
        <v>0.13919999999999999</v>
      </c>
      <c r="O37">
        <v>40</v>
      </c>
      <c r="P37" t="s">
        <v>92</v>
      </c>
      <c r="Q37">
        <f t="shared" si="5"/>
        <v>32.239999999999995</v>
      </c>
      <c r="R37">
        <v>1.1499999999999999</v>
      </c>
      <c r="S37" s="25">
        <f t="shared" si="3"/>
        <v>241.08999999999997</v>
      </c>
      <c r="T37">
        <f t="shared" si="4"/>
        <v>15.436916447210908</v>
      </c>
    </row>
    <row r="38" spans="7:20" x14ac:dyDescent="0.3">
      <c r="G38">
        <v>33</v>
      </c>
      <c r="H38">
        <v>430</v>
      </c>
      <c r="I38">
        <f>SUM($H$5:H38)</f>
        <v>9010</v>
      </c>
      <c r="J38">
        <f t="shared" si="1"/>
        <v>12.561483005946533</v>
      </c>
      <c r="K38">
        <v>91</v>
      </c>
      <c r="L38" t="str">
        <f t="shared" si="2"/>
        <v>진 요도 피해량</v>
      </c>
      <c r="M38">
        <f t="shared" si="6"/>
        <v>0.16010000000000002</v>
      </c>
      <c r="O38">
        <v>41</v>
      </c>
      <c r="P38" t="s">
        <v>92</v>
      </c>
      <c r="Q38">
        <f t="shared" si="5"/>
        <v>37.08</v>
      </c>
      <c r="R38">
        <v>1.1499999999999999</v>
      </c>
      <c r="S38" s="25">
        <f t="shared" si="3"/>
        <v>278.16999999999996</v>
      </c>
      <c r="T38">
        <f t="shared" si="4"/>
        <v>15.380148492264295</v>
      </c>
    </row>
    <row r="39" spans="7:20" x14ac:dyDescent="0.3">
      <c r="G39">
        <v>34</v>
      </c>
      <c r="H39">
        <v>440</v>
      </c>
      <c r="I39">
        <f>SUM($H$5:H39)</f>
        <v>9450</v>
      </c>
      <c r="J39">
        <f t="shared" si="1"/>
        <v>13.174918358068227</v>
      </c>
      <c r="K39">
        <v>92</v>
      </c>
      <c r="L39" t="str">
        <f t="shared" si="2"/>
        <v>요도 발동 필요 타수 감소</v>
      </c>
      <c r="M39">
        <f t="shared" si="6"/>
        <v>5</v>
      </c>
      <c r="O39">
        <v>42</v>
      </c>
      <c r="P39" t="s">
        <v>92</v>
      </c>
      <c r="Q39">
        <f t="shared" si="5"/>
        <v>42.65</v>
      </c>
      <c r="R39">
        <v>1.1499999999999999</v>
      </c>
      <c r="S39" s="25">
        <f t="shared" si="3"/>
        <v>320.81999999999994</v>
      </c>
      <c r="T39">
        <f t="shared" si="4"/>
        <v>15.332350720782252</v>
      </c>
    </row>
    <row r="40" spans="7:20" x14ac:dyDescent="0.3">
      <c r="G40">
        <v>35</v>
      </c>
      <c r="H40">
        <v>450</v>
      </c>
      <c r="I40">
        <f>SUM($H$5:H40)</f>
        <v>9900</v>
      </c>
      <c r="J40">
        <f t="shared" si="1"/>
        <v>13.802295422738144</v>
      </c>
      <c r="K40">
        <v>91</v>
      </c>
      <c r="L40" t="str">
        <f t="shared" si="2"/>
        <v>진 요도 피해량</v>
      </c>
      <c r="M40">
        <f t="shared" si="6"/>
        <v>0.18420000000000003</v>
      </c>
      <c r="O40">
        <v>43</v>
      </c>
      <c r="P40" t="s">
        <v>92</v>
      </c>
      <c r="Q40">
        <f t="shared" si="5"/>
        <v>49.05</v>
      </c>
      <c r="R40">
        <v>1.1499999999999999</v>
      </c>
      <c r="S40" s="25">
        <f t="shared" si="3"/>
        <v>369.86999999999995</v>
      </c>
      <c r="T40">
        <f t="shared" si="4"/>
        <v>15.288947073125122</v>
      </c>
    </row>
    <row r="41" spans="7:20" x14ac:dyDescent="0.3">
      <c r="G41">
        <v>36</v>
      </c>
      <c r="H41">
        <v>460</v>
      </c>
      <c r="I41">
        <f>SUM($H$5:H41)</f>
        <v>10360</v>
      </c>
      <c r="J41">
        <f t="shared" si="1"/>
        <v>14.443614199956279</v>
      </c>
      <c r="K41">
        <v>91</v>
      </c>
      <c r="L41" t="str">
        <f t="shared" si="2"/>
        <v>진 요도 피해량</v>
      </c>
      <c r="M41">
        <f t="shared" si="6"/>
        <v>0.21190000000000001</v>
      </c>
      <c r="O41">
        <v>45</v>
      </c>
      <c r="P41" t="s">
        <v>92</v>
      </c>
      <c r="Q41">
        <f t="shared" si="5"/>
        <v>56.41</v>
      </c>
      <c r="R41">
        <v>1.1499999999999999</v>
      </c>
      <c r="S41" s="25">
        <f t="shared" si="3"/>
        <v>426.28</v>
      </c>
      <c r="T41">
        <f t="shared" si="4"/>
        <v>15.251304512396258</v>
      </c>
    </row>
    <row r="42" spans="7:20" x14ac:dyDescent="0.3">
      <c r="G42">
        <v>37</v>
      </c>
      <c r="H42">
        <v>470</v>
      </c>
      <c r="I42">
        <f>SUM($H$5:H42)</f>
        <v>10830</v>
      </c>
      <c r="J42">
        <f t="shared" si="1"/>
        <v>15.098874689722637</v>
      </c>
      <c r="K42">
        <v>91</v>
      </c>
      <c r="L42" t="str">
        <f t="shared" si="2"/>
        <v>진 요도 피해량</v>
      </c>
      <c r="M42">
        <f t="shared" si="6"/>
        <v>0.2437</v>
      </c>
      <c r="O42">
        <v>46</v>
      </c>
      <c r="P42" t="s">
        <v>92</v>
      </c>
      <c r="Q42">
        <f t="shared" si="5"/>
        <v>64.88000000000001</v>
      </c>
      <c r="R42">
        <v>1.1499999999999999</v>
      </c>
      <c r="S42" s="25">
        <f t="shared" si="3"/>
        <v>491.15999999999997</v>
      </c>
      <c r="T42">
        <f t="shared" si="4"/>
        <v>15.220043164117481</v>
      </c>
    </row>
    <row r="43" spans="7:20" x14ac:dyDescent="0.3">
      <c r="G43">
        <v>38</v>
      </c>
      <c r="H43">
        <v>480</v>
      </c>
      <c r="I43">
        <f>SUM($H$5:H43)</f>
        <v>11310</v>
      </c>
      <c r="J43">
        <f t="shared" si="1"/>
        <v>15.768076892037213</v>
      </c>
      <c r="K43">
        <v>91</v>
      </c>
      <c r="L43" t="str">
        <f t="shared" si="2"/>
        <v>진 요도 피해량</v>
      </c>
      <c r="M43">
        <f t="shared" si="6"/>
        <v>0.28029999999999999</v>
      </c>
      <c r="O43">
        <v>47</v>
      </c>
      <c r="P43" t="s">
        <v>92</v>
      </c>
      <c r="Q43">
        <f t="shared" si="5"/>
        <v>74.62</v>
      </c>
      <c r="R43">
        <v>1.1499999999999999</v>
      </c>
      <c r="S43" s="26">
        <f t="shared" si="3"/>
        <v>565.78</v>
      </c>
      <c r="T43">
        <f t="shared" si="4"/>
        <v>15.192605261014744</v>
      </c>
    </row>
    <row r="44" spans="7:20" x14ac:dyDescent="0.3">
      <c r="G44">
        <v>39</v>
      </c>
      <c r="H44">
        <v>490</v>
      </c>
      <c r="I44">
        <f>SUM($H$5:H44)</f>
        <v>11800</v>
      </c>
      <c r="J44">
        <f t="shared" si="1"/>
        <v>16.451220806900011</v>
      </c>
      <c r="K44">
        <v>92</v>
      </c>
      <c r="L44" t="str">
        <f t="shared" si="2"/>
        <v>요도 발동 필요 타수 감소</v>
      </c>
      <c r="M44">
        <f t="shared" si="6"/>
        <v>5</v>
      </c>
      <c r="O44">
        <v>48</v>
      </c>
      <c r="P44" t="s">
        <v>92</v>
      </c>
      <c r="Q44">
        <f t="shared" si="5"/>
        <v>85.820000000000007</v>
      </c>
      <c r="R44">
        <v>1.1499999999999999</v>
      </c>
      <c r="S44" s="26">
        <f t="shared" si="3"/>
        <v>651.6</v>
      </c>
      <c r="T44">
        <f t="shared" si="4"/>
        <v>15.168440029693532</v>
      </c>
    </row>
    <row r="45" spans="7:20" x14ac:dyDescent="0.3">
      <c r="G45">
        <v>40</v>
      </c>
      <c r="H45">
        <v>500</v>
      </c>
      <c r="I45">
        <f>SUM($H$5:H45)</f>
        <v>12300</v>
      </c>
      <c r="J45">
        <f t="shared" si="1"/>
        <v>17.148306434311028</v>
      </c>
      <c r="K45">
        <v>91</v>
      </c>
      <c r="L45" t="str">
        <f t="shared" si="2"/>
        <v>진 요도 피해량</v>
      </c>
      <c r="M45">
        <f t="shared" si="6"/>
        <v>0.32239999999999996</v>
      </c>
      <c r="O45">
        <v>50</v>
      </c>
      <c r="P45" t="s">
        <v>92</v>
      </c>
      <c r="Q45">
        <f t="shared" ref="Q45:Q46" si="7">ROUNDUP(Q44*R45,2)</f>
        <v>98.7</v>
      </c>
      <c r="R45">
        <v>1.1499999999999999</v>
      </c>
      <c r="S45" s="26">
        <f t="shared" ref="S45:S46" si="8">Q45+S44</f>
        <v>750.30000000000007</v>
      </c>
      <c r="T45">
        <f t="shared" si="4"/>
        <v>15.147329650092086</v>
      </c>
    </row>
    <row r="46" spans="7:20" x14ac:dyDescent="0.3">
      <c r="G46">
        <v>41</v>
      </c>
      <c r="H46">
        <v>510</v>
      </c>
      <c r="I46">
        <f>SUM($H$5:H46)</f>
        <v>12810</v>
      </c>
      <c r="J46">
        <f t="shared" si="1"/>
        <v>17.859333774270265</v>
      </c>
      <c r="K46">
        <v>91</v>
      </c>
      <c r="L46" t="str">
        <f t="shared" si="2"/>
        <v>진 요도 피해량</v>
      </c>
      <c r="M46">
        <f t="shared" si="6"/>
        <v>0.37079999999999996</v>
      </c>
      <c r="O46">
        <v>51</v>
      </c>
      <c r="P46" t="s">
        <v>92</v>
      </c>
      <c r="Q46">
        <f t="shared" si="7"/>
        <v>113.51</v>
      </c>
      <c r="R46">
        <v>1.1499999999999999</v>
      </c>
      <c r="S46" s="26">
        <f t="shared" si="8"/>
        <v>863.81000000000006</v>
      </c>
      <c r="T46">
        <f t="shared" si="4"/>
        <v>15.128615220578432</v>
      </c>
    </row>
    <row r="47" spans="7:20" x14ac:dyDescent="0.3">
      <c r="G47">
        <v>42</v>
      </c>
      <c r="H47">
        <v>520</v>
      </c>
      <c r="I47">
        <f>SUM($H$5:H47)</f>
        <v>13330</v>
      </c>
      <c r="J47">
        <f t="shared" si="1"/>
        <v>18.584302826777723</v>
      </c>
      <c r="K47">
        <v>91</v>
      </c>
      <c r="L47" t="str">
        <f t="shared" si="2"/>
        <v>진 요도 피해량</v>
      </c>
      <c r="M47">
        <f t="shared" si="6"/>
        <v>0.42649999999999999</v>
      </c>
      <c r="O47">
        <v>52</v>
      </c>
      <c r="P47" t="s">
        <v>92</v>
      </c>
      <c r="Q47">
        <f t="shared" ref="Q47:Q69" si="9">ROUNDUP(Q46*R47,2)</f>
        <v>130.54</v>
      </c>
      <c r="R47">
        <v>1.1499999999999999</v>
      </c>
      <c r="S47" s="26">
        <f t="shared" ref="S47:S69" si="10">Q47+S46</f>
        <v>994.35</v>
      </c>
      <c r="T47">
        <f t="shared" si="4"/>
        <v>15.112119563329893</v>
      </c>
    </row>
    <row r="48" spans="7:20" x14ac:dyDescent="0.3">
      <c r="G48">
        <v>43</v>
      </c>
      <c r="H48">
        <v>530</v>
      </c>
      <c r="I48">
        <f>SUM($H$5:H48)</f>
        <v>13860</v>
      </c>
      <c r="J48">
        <f t="shared" si="1"/>
        <v>19.323213591833401</v>
      </c>
      <c r="K48">
        <v>91</v>
      </c>
      <c r="L48" t="str">
        <f t="shared" si="2"/>
        <v>진 요도 피해량</v>
      </c>
      <c r="M48">
        <f t="shared" si="6"/>
        <v>0.49049999999999999</v>
      </c>
      <c r="O48">
        <v>53</v>
      </c>
      <c r="P48" t="s">
        <v>92</v>
      </c>
      <c r="Q48">
        <f t="shared" si="9"/>
        <v>150.13</v>
      </c>
      <c r="R48">
        <v>1.1499999999999999</v>
      </c>
      <c r="S48" s="26">
        <f t="shared" si="10"/>
        <v>1144.48</v>
      </c>
      <c r="T48">
        <f t="shared" si="4"/>
        <v>15.098305425654951</v>
      </c>
    </row>
    <row r="49" spans="7:20" x14ac:dyDescent="0.3">
      <c r="G49">
        <v>44</v>
      </c>
      <c r="H49">
        <v>540</v>
      </c>
      <c r="I49">
        <f>SUM($H$5:H49)</f>
        <v>14400</v>
      </c>
      <c r="J49">
        <f t="shared" si="1"/>
        <v>20.076066069437299</v>
      </c>
      <c r="K49">
        <v>92</v>
      </c>
      <c r="L49" t="str">
        <f t="shared" si="2"/>
        <v>요도 발동 필요 타수 감소</v>
      </c>
      <c r="M49">
        <f t="shared" si="6"/>
        <v>5</v>
      </c>
      <c r="O49">
        <v>54</v>
      </c>
      <c r="P49" t="s">
        <v>92</v>
      </c>
      <c r="Q49">
        <f t="shared" si="9"/>
        <v>172.64999999999998</v>
      </c>
      <c r="R49">
        <v>1.1499999999999999</v>
      </c>
      <c r="S49" s="26">
        <f t="shared" si="10"/>
        <v>1317.13</v>
      </c>
      <c r="T49">
        <f t="shared" si="4"/>
        <v>15.08545365580876</v>
      </c>
    </row>
    <row r="50" spans="7:20" x14ac:dyDescent="0.3">
      <c r="G50">
        <v>45</v>
      </c>
      <c r="H50">
        <v>550</v>
      </c>
      <c r="I50">
        <f>SUM($H$5:H50)</f>
        <v>14950</v>
      </c>
      <c r="J50">
        <f t="shared" si="1"/>
        <v>20.842860259589418</v>
      </c>
      <c r="K50">
        <v>91</v>
      </c>
      <c r="L50" t="str">
        <f t="shared" si="2"/>
        <v>진 요도 피해량</v>
      </c>
      <c r="M50">
        <f t="shared" si="6"/>
        <v>0.56409999999999993</v>
      </c>
      <c r="O50">
        <v>55</v>
      </c>
      <c r="P50" t="s">
        <v>92</v>
      </c>
      <c r="Q50">
        <f t="shared" si="9"/>
        <v>198.54999999999998</v>
      </c>
      <c r="R50">
        <v>1.1499999999999999</v>
      </c>
      <c r="S50" s="26">
        <f t="shared" si="10"/>
        <v>1515.68</v>
      </c>
      <c r="T50">
        <f t="shared" si="4"/>
        <v>15.07444215832909</v>
      </c>
    </row>
    <row r="51" spans="7:20" x14ac:dyDescent="0.3">
      <c r="G51">
        <v>46</v>
      </c>
      <c r="H51">
        <v>560</v>
      </c>
      <c r="I51">
        <f>SUM($H$5:H51)</f>
        <v>15510</v>
      </c>
      <c r="J51">
        <f t="shared" si="1"/>
        <v>21.623596162289758</v>
      </c>
      <c r="K51">
        <v>91</v>
      </c>
      <c r="L51" t="str">
        <f t="shared" si="2"/>
        <v>진 요도 피해량</v>
      </c>
      <c r="M51">
        <f t="shared" si="6"/>
        <v>0.64880000000000004</v>
      </c>
      <c r="O51">
        <v>56</v>
      </c>
      <c r="P51" t="s">
        <v>92</v>
      </c>
      <c r="Q51">
        <f t="shared" si="9"/>
        <v>228.34</v>
      </c>
      <c r="R51">
        <v>1.1499999999999999</v>
      </c>
      <c r="S51" s="26">
        <f t="shared" si="10"/>
        <v>1744.02</v>
      </c>
      <c r="T51">
        <f t="shared" si="4"/>
        <v>15.065185263380126</v>
      </c>
    </row>
    <row r="52" spans="7:20" x14ac:dyDescent="0.3">
      <c r="G52">
        <v>47</v>
      </c>
      <c r="H52">
        <v>570</v>
      </c>
      <c r="I52">
        <f>SUM($H$5:H52)</f>
        <v>16080</v>
      </c>
      <c r="J52">
        <f t="shared" si="1"/>
        <v>22.418273777538317</v>
      </c>
      <c r="K52">
        <v>91</v>
      </c>
      <c r="L52" t="str">
        <f t="shared" si="2"/>
        <v>진 요도 피해량</v>
      </c>
      <c r="M52">
        <f t="shared" si="6"/>
        <v>0.74620000000000009</v>
      </c>
      <c r="O52">
        <v>57</v>
      </c>
      <c r="P52" t="s">
        <v>92</v>
      </c>
      <c r="Q52">
        <f t="shared" si="9"/>
        <v>262.59999999999997</v>
      </c>
      <c r="R52">
        <v>1.1499999999999999</v>
      </c>
      <c r="S52" s="26">
        <f t="shared" si="10"/>
        <v>2006.62</v>
      </c>
      <c r="T52">
        <f t="shared" si="4"/>
        <v>15.057166775610368</v>
      </c>
    </row>
    <row r="53" spans="7:20" x14ac:dyDescent="0.3">
      <c r="G53">
        <v>48</v>
      </c>
      <c r="H53">
        <v>580</v>
      </c>
      <c r="I53">
        <f>SUM($H$5:H53)</f>
        <v>16660</v>
      </c>
      <c r="J53">
        <f t="shared" si="1"/>
        <v>23.226893105335098</v>
      </c>
      <c r="K53">
        <v>91</v>
      </c>
      <c r="L53" t="str">
        <f t="shared" si="2"/>
        <v>진 요도 피해량</v>
      </c>
      <c r="M53">
        <f t="shared" si="6"/>
        <v>0.85820000000000007</v>
      </c>
      <c r="O53">
        <v>58</v>
      </c>
      <c r="P53" t="s">
        <v>92</v>
      </c>
      <c r="Q53">
        <f t="shared" si="9"/>
        <v>301.99</v>
      </c>
      <c r="R53">
        <v>1.1499999999999999</v>
      </c>
      <c r="S53" s="26">
        <f t="shared" si="10"/>
        <v>2308.6099999999997</v>
      </c>
      <c r="T53">
        <f t="shared" si="4"/>
        <v>15.049685540859745</v>
      </c>
    </row>
    <row r="54" spans="7:20" x14ac:dyDescent="0.3">
      <c r="G54">
        <v>49</v>
      </c>
      <c r="H54">
        <v>590</v>
      </c>
      <c r="I54">
        <f>SUM($H$5:H54)</f>
        <v>17250</v>
      </c>
      <c r="J54">
        <f t="shared" si="1"/>
        <v>24.049454145680098</v>
      </c>
      <c r="K54">
        <v>92</v>
      </c>
      <c r="L54" t="str">
        <f t="shared" si="2"/>
        <v>요도 발동 필요 타수 감소</v>
      </c>
      <c r="M54">
        <f t="shared" si="6"/>
        <v>5</v>
      </c>
      <c r="O54">
        <v>59</v>
      </c>
      <c r="P54" t="s">
        <v>92</v>
      </c>
      <c r="Q54">
        <f t="shared" si="9"/>
        <v>347.28999999999996</v>
      </c>
      <c r="R54">
        <v>1.1499999999999999</v>
      </c>
      <c r="S54" s="26">
        <f t="shared" si="10"/>
        <v>2655.8999999999996</v>
      </c>
      <c r="T54">
        <f t="shared" si="4"/>
        <v>15.043251133799126</v>
      </c>
    </row>
    <row r="55" spans="7:20" x14ac:dyDescent="0.3">
      <c r="G55">
        <v>50</v>
      </c>
      <c r="H55">
        <v>600</v>
      </c>
      <c r="I55">
        <f>SUM($H$5:H55)</f>
        <v>17850</v>
      </c>
      <c r="J55">
        <f t="shared" si="1"/>
        <v>24.885956898573319</v>
      </c>
      <c r="K55">
        <v>91</v>
      </c>
      <c r="L55" t="str">
        <f t="shared" si="2"/>
        <v>진 요도 피해량</v>
      </c>
      <c r="M55">
        <f t="shared" ref="M55:M86" si="11">VLOOKUP(G55,O:Q,3,FALSE)/100</f>
        <v>0.98699999999999999</v>
      </c>
      <c r="O55">
        <v>60</v>
      </c>
      <c r="P55" t="s">
        <v>92</v>
      </c>
      <c r="Q55">
        <f t="shared" si="9"/>
        <v>399.39</v>
      </c>
      <c r="R55">
        <v>1.1499999999999999</v>
      </c>
      <c r="S55" s="26">
        <f t="shared" si="10"/>
        <v>3055.2899999999995</v>
      </c>
      <c r="T55">
        <f t="shared" si="4"/>
        <v>15.037840280131027</v>
      </c>
    </row>
    <row r="56" spans="7:20" x14ac:dyDescent="0.3">
      <c r="G56">
        <v>51</v>
      </c>
      <c r="H56">
        <v>610</v>
      </c>
      <c r="I56">
        <f>SUM($H$5:H56)</f>
        <v>18460</v>
      </c>
      <c r="J56">
        <f t="shared" si="1"/>
        <v>25.73640136401476</v>
      </c>
      <c r="K56">
        <v>91</v>
      </c>
      <c r="L56" t="str">
        <f t="shared" si="2"/>
        <v>진 요도 피해량</v>
      </c>
      <c r="M56">
        <f t="shared" si="11"/>
        <v>1.1351</v>
      </c>
      <c r="O56">
        <v>61</v>
      </c>
      <c r="P56" t="s">
        <v>92</v>
      </c>
      <c r="Q56">
        <f t="shared" si="9"/>
        <v>459.3</v>
      </c>
      <c r="R56">
        <v>1.1499999999999999</v>
      </c>
      <c r="S56" s="26">
        <f t="shared" si="10"/>
        <v>3514.5899999999997</v>
      </c>
      <c r="T56">
        <f t="shared" si="4"/>
        <v>15.032942863034288</v>
      </c>
    </row>
    <row r="57" spans="7:20" x14ac:dyDescent="0.3">
      <c r="G57">
        <v>52</v>
      </c>
      <c r="H57">
        <v>620</v>
      </c>
      <c r="I57">
        <f>SUM($H$5:H57)</f>
        <v>19080</v>
      </c>
      <c r="J57">
        <f t="shared" si="1"/>
        <v>26.600787542004422</v>
      </c>
      <c r="K57">
        <v>91</v>
      </c>
      <c r="L57" t="str">
        <f t="shared" si="2"/>
        <v>진 요도 피해량</v>
      </c>
      <c r="M57">
        <f t="shared" si="11"/>
        <v>1.3053999999999999</v>
      </c>
      <c r="O57">
        <v>62</v>
      </c>
      <c r="P57" t="s">
        <v>92</v>
      </c>
      <c r="Q57">
        <f t="shared" si="9"/>
        <v>528.20000000000005</v>
      </c>
      <c r="R57">
        <v>1.1499999999999999</v>
      </c>
      <c r="S57" s="26">
        <f t="shared" si="10"/>
        <v>4042.79</v>
      </c>
      <c r="T57">
        <f t="shared" si="4"/>
        <v>15.028780028395925</v>
      </c>
    </row>
    <row r="58" spans="7:20" x14ac:dyDescent="0.3">
      <c r="G58">
        <v>53</v>
      </c>
      <c r="H58">
        <v>630</v>
      </c>
      <c r="I58">
        <f>SUM($H$5:H58)</f>
        <v>19710</v>
      </c>
      <c r="J58">
        <f t="shared" si="1"/>
        <v>27.479115432542304</v>
      </c>
      <c r="K58">
        <v>91</v>
      </c>
      <c r="L58" t="str">
        <f t="shared" si="2"/>
        <v>진 요도 피해량</v>
      </c>
      <c r="M58">
        <f t="shared" si="11"/>
        <v>1.5012999999999999</v>
      </c>
      <c r="O58">
        <v>63</v>
      </c>
      <c r="P58" t="s">
        <v>92</v>
      </c>
      <c r="Q58">
        <f t="shared" si="9"/>
        <v>607.42999999999995</v>
      </c>
      <c r="R58">
        <v>1.1499999999999999</v>
      </c>
      <c r="S58" s="26">
        <f t="shared" si="10"/>
        <v>4650.22</v>
      </c>
      <c r="T58">
        <f t="shared" si="4"/>
        <v>15.025019850152995</v>
      </c>
    </row>
    <row r="59" spans="7:20" x14ac:dyDescent="0.3">
      <c r="G59">
        <v>54</v>
      </c>
      <c r="H59">
        <v>640</v>
      </c>
      <c r="I59">
        <f>SUM($H$5:H59)</f>
        <v>20350</v>
      </c>
      <c r="J59">
        <f t="shared" si="1"/>
        <v>28.371385035628407</v>
      </c>
      <c r="K59">
        <v>91</v>
      </c>
      <c r="L59" t="str">
        <f t="shared" si="2"/>
        <v>진 요도 피해량</v>
      </c>
      <c r="M59">
        <f t="shared" si="11"/>
        <v>1.7264999999999997</v>
      </c>
      <c r="O59">
        <v>64</v>
      </c>
      <c r="P59" t="s">
        <v>92</v>
      </c>
      <c r="Q59">
        <f t="shared" si="9"/>
        <v>698.55</v>
      </c>
      <c r="R59">
        <v>1.1499999999999999</v>
      </c>
      <c r="S59" s="26">
        <f t="shared" si="10"/>
        <v>5348.77</v>
      </c>
      <c r="T59">
        <f t="shared" si="4"/>
        <v>15.021869933035429</v>
      </c>
    </row>
    <row r="60" spans="7:20" x14ac:dyDescent="0.3">
      <c r="G60">
        <v>55</v>
      </c>
      <c r="H60">
        <v>650</v>
      </c>
      <c r="I60">
        <f>SUM($H$5:H60)</f>
        <v>21000</v>
      </c>
      <c r="J60">
        <f t="shared" si="1"/>
        <v>29.27759635126273</v>
      </c>
      <c r="K60">
        <v>91</v>
      </c>
      <c r="L60" t="str">
        <f t="shared" si="2"/>
        <v>진 요도 피해량</v>
      </c>
      <c r="M60">
        <f t="shared" si="11"/>
        <v>1.9854999999999998</v>
      </c>
      <c r="O60">
        <v>65</v>
      </c>
      <c r="P60" t="s">
        <v>92</v>
      </c>
      <c r="Q60">
        <f t="shared" si="9"/>
        <v>803.34</v>
      </c>
      <c r="R60">
        <v>1.1499999999999999</v>
      </c>
      <c r="S60" s="26">
        <f t="shared" si="10"/>
        <v>6152.1100000000006</v>
      </c>
      <c r="T60">
        <f t="shared" si="4"/>
        <v>15.01915393632555</v>
      </c>
    </row>
    <row r="61" spans="7:20" x14ac:dyDescent="0.3">
      <c r="G61">
        <v>56</v>
      </c>
      <c r="H61">
        <v>660</v>
      </c>
      <c r="I61">
        <f>SUM($H$5:H61)</f>
        <v>21660</v>
      </c>
      <c r="J61">
        <f t="shared" si="1"/>
        <v>30.197749379445273</v>
      </c>
      <c r="K61">
        <v>91</v>
      </c>
      <c r="L61" t="str">
        <f t="shared" si="2"/>
        <v>진 요도 피해량</v>
      </c>
      <c r="M61">
        <f t="shared" si="11"/>
        <v>2.2833999999999999</v>
      </c>
      <c r="O61">
        <v>66</v>
      </c>
      <c r="P61" t="s">
        <v>92</v>
      </c>
      <c r="Q61">
        <f t="shared" si="9"/>
        <v>923.85</v>
      </c>
      <c r="R61">
        <v>1.1499999999999999</v>
      </c>
      <c r="S61" s="26">
        <f t="shared" si="10"/>
        <v>7075.9600000000009</v>
      </c>
      <c r="T61">
        <f t="shared" si="4"/>
        <v>15.016799114450169</v>
      </c>
    </row>
    <row r="62" spans="7:20" x14ac:dyDescent="0.3">
      <c r="G62">
        <v>57</v>
      </c>
      <c r="H62">
        <v>670</v>
      </c>
      <c r="I62">
        <f>SUM($H$5:H62)</f>
        <v>22330</v>
      </c>
      <c r="J62">
        <f t="shared" si="1"/>
        <v>31.131844120176037</v>
      </c>
      <c r="K62">
        <v>91</v>
      </c>
      <c r="L62" t="str">
        <f t="shared" si="2"/>
        <v>진 요도 피해량</v>
      </c>
      <c r="M62">
        <f t="shared" si="11"/>
        <v>2.6259999999999994</v>
      </c>
      <c r="O62">
        <v>67</v>
      </c>
      <c r="P62" t="s">
        <v>92</v>
      </c>
      <c r="Q62">
        <f t="shared" si="9"/>
        <v>1062.43</v>
      </c>
      <c r="R62">
        <v>1.1499999999999999</v>
      </c>
      <c r="S62" s="26">
        <f t="shared" si="10"/>
        <v>8138.3900000000012</v>
      </c>
      <c r="T62">
        <f t="shared" si="4"/>
        <v>15.01464112290064</v>
      </c>
    </row>
    <row r="63" spans="7:20" x14ac:dyDescent="0.3">
      <c r="G63">
        <v>58</v>
      </c>
      <c r="H63">
        <v>680</v>
      </c>
      <c r="I63">
        <f>SUM($H$5:H63)</f>
        <v>23010</v>
      </c>
      <c r="J63">
        <f t="shared" si="1"/>
        <v>32.079880573455021</v>
      </c>
      <c r="K63">
        <v>91</v>
      </c>
      <c r="L63" t="str">
        <f t="shared" si="2"/>
        <v>진 요도 피해량</v>
      </c>
      <c r="M63">
        <f t="shared" si="11"/>
        <v>3.0199000000000003</v>
      </c>
      <c r="O63">
        <v>68</v>
      </c>
      <c r="P63" t="s">
        <v>92</v>
      </c>
      <c r="Q63">
        <f t="shared" si="9"/>
        <v>1221.8</v>
      </c>
      <c r="R63">
        <v>1.1499999999999999</v>
      </c>
      <c r="S63" s="26">
        <f t="shared" si="10"/>
        <v>9360.19</v>
      </c>
      <c r="T63">
        <f t="shared" si="4"/>
        <v>15.012797371470269</v>
      </c>
    </row>
    <row r="64" spans="7:20" x14ac:dyDescent="0.3">
      <c r="G64">
        <v>59</v>
      </c>
      <c r="H64">
        <v>690</v>
      </c>
      <c r="I64">
        <f>SUM($H$5:H64)</f>
        <v>23700</v>
      </c>
      <c r="J64">
        <f t="shared" si="1"/>
        <v>33.041858739282226</v>
      </c>
      <c r="K64">
        <v>91</v>
      </c>
      <c r="L64" t="str">
        <f t="shared" si="2"/>
        <v>진 요도 피해량</v>
      </c>
      <c r="M64">
        <f t="shared" si="11"/>
        <v>3.4728999999999997</v>
      </c>
      <c r="O64">
        <v>69</v>
      </c>
      <c r="P64" t="s">
        <v>92</v>
      </c>
      <c r="Q64" s="7">
        <f t="shared" si="9"/>
        <v>1405.07</v>
      </c>
      <c r="R64">
        <v>1.1499999999999999</v>
      </c>
      <c r="S64" s="26">
        <f t="shared" si="10"/>
        <v>10765.26</v>
      </c>
      <c r="T64">
        <f t="shared" si="4"/>
        <v>15.011126910885352</v>
      </c>
    </row>
    <row r="65" spans="7:20" x14ac:dyDescent="0.3">
      <c r="G65">
        <v>60</v>
      </c>
      <c r="H65">
        <v>700</v>
      </c>
      <c r="I65">
        <f>SUM($H$5:H65)</f>
        <v>24400</v>
      </c>
      <c r="J65">
        <f t="shared" si="1"/>
        <v>34.017778617657648</v>
      </c>
      <c r="K65">
        <v>91</v>
      </c>
      <c r="L65" t="str">
        <f t="shared" si="2"/>
        <v>진 요도 피해량</v>
      </c>
      <c r="M65">
        <f t="shared" si="11"/>
        <v>3.9939</v>
      </c>
      <c r="O65">
        <v>70</v>
      </c>
      <c r="P65" t="s">
        <v>92</v>
      </c>
      <c r="Q65" s="7">
        <f t="shared" si="9"/>
        <v>1615.84</v>
      </c>
      <c r="R65">
        <v>1.1499999999999999</v>
      </c>
      <c r="S65" s="26">
        <f t="shared" si="10"/>
        <v>12381.1</v>
      </c>
      <c r="T65">
        <f t="shared" si="4"/>
        <v>15.009762885429614</v>
      </c>
    </row>
    <row r="66" spans="7:20" x14ac:dyDescent="0.3">
      <c r="G66">
        <v>61</v>
      </c>
      <c r="H66">
        <v>710</v>
      </c>
      <c r="I66">
        <f>SUM($H$5:H66)</f>
        <v>25110</v>
      </c>
      <c r="J66">
        <f t="shared" si="1"/>
        <v>35.007640208581293</v>
      </c>
      <c r="K66">
        <v>91</v>
      </c>
      <c r="L66" t="str">
        <f t="shared" si="2"/>
        <v>진 요도 피해량</v>
      </c>
      <c r="M66">
        <f t="shared" si="11"/>
        <v>4.593</v>
      </c>
      <c r="O66">
        <v>71</v>
      </c>
      <c r="P66" t="s">
        <v>92</v>
      </c>
      <c r="Q66" s="7">
        <f t="shared" si="9"/>
        <v>1858.22</v>
      </c>
      <c r="R66">
        <v>1.1499999999999999</v>
      </c>
      <c r="S66" s="26">
        <f t="shared" si="10"/>
        <v>14239.32</v>
      </c>
      <c r="T66">
        <f t="shared" si="4"/>
        <v>15.008521052248986</v>
      </c>
    </row>
    <row r="67" spans="7:20" x14ac:dyDescent="0.3">
      <c r="G67">
        <v>62</v>
      </c>
      <c r="H67">
        <v>720</v>
      </c>
      <c r="I67">
        <f>SUM($H$5:H67)</f>
        <v>25830</v>
      </c>
      <c r="J67">
        <f t="shared" si="1"/>
        <v>36.011443512053155</v>
      </c>
      <c r="K67">
        <v>91</v>
      </c>
      <c r="L67" t="str">
        <f t="shared" si="2"/>
        <v>진 요도 피해량</v>
      </c>
      <c r="M67">
        <f t="shared" si="11"/>
        <v>5.282</v>
      </c>
      <c r="O67">
        <v>72</v>
      </c>
      <c r="P67" t="s">
        <v>92</v>
      </c>
      <c r="Q67" s="7">
        <f t="shared" si="9"/>
        <v>2136.96</v>
      </c>
      <c r="R67">
        <v>1.1499999999999999</v>
      </c>
      <c r="S67" s="26">
        <f t="shared" si="10"/>
        <v>16376.279999999999</v>
      </c>
      <c r="T67">
        <f t="shared" si="4"/>
        <v>15.007458221319553</v>
      </c>
    </row>
    <row r="68" spans="7:20" x14ac:dyDescent="0.3">
      <c r="G68">
        <v>63</v>
      </c>
      <c r="H68">
        <v>730</v>
      </c>
      <c r="I68">
        <f>SUM($H$5:H68)</f>
        <v>26560</v>
      </c>
      <c r="J68">
        <f t="shared" si="1"/>
        <v>37.029188528073242</v>
      </c>
      <c r="K68">
        <v>91</v>
      </c>
      <c r="L68" t="str">
        <f t="shared" si="2"/>
        <v>진 요도 피해량</v>
      </c>
      <c r="M68">
        <f t="shared" si="11"/>
        <v>6.0742999999999991</v>
      </c>
      <c r="O68">
        <v>73</v>
      </c>
      <c r="P68" t="s">
        <v>92</v>
      </c>
      <c r="Q68" s="7">
        <f t="shared" si="9"/>
        <v>2457.5100000000002</v>
      </c>
      <c r="R68">
        <v>1.1499999999999999</v>
      </c>
      <c r="S68" s="26">
        <f t="shared" si="10"/>
        <v>18833.79</v>
      </c>
      <c r="T68">
        <f t="shared" si="4"/>
        <v>15.006521627622405</v>
      </c>
    </row>
    <row r="69" spans="7:20" x14ac:dyDescent="0.3">
      <c r="G69">
        <v>64</v>
      </c>
      <c r="H69">
        <v>740</v>
      </c>
      <c r="I69">
        <f>SUM($H$5:H69)</f>
        <v>27300</v>
      </c>
      <c r="J69">
        <f t="shared" si="1"/>
        <v>38.060875256641552</v>
      </c>
      <c r="K69">
        <v>91</v>
      </c>
      <c r="L69" t="str">
        <f t="shared" si="2"/>
        <v>진 요도 피해량</v>
      </c>
      <c r="M69">
        <f t="shared" si="11"/>
        <v>6.9854999999999992</v>
      </c>
      <c r="O69">
        <v>74</v>
      </c>
      <c r="P69" t="s">
        <v>92</v>
      </c>
      <c r="Q69" s="7">
        <f t="shared" si="9"/>
        <v>2826.1400000000003</v>
      </c>
      <c r="R69">
        <v>1.1499999999999999</v>
      </c>
      <c r="S69" s="26">
        <f t="shared" si="10"/>
        <v>21659.93</v>
      </c>
      <c r="T69">
        <f t="shared" si="4"/>
        <v>15.005689242579423</v>
      </c>
    </row>
    <row r="70" spans="7:20" x14ac:dyDescent="0.3">
      <c r="G70">
        <v>65</v>
      </c>
      <c r="H70">
        <v>750</v>
      </c>
      <c r="I70">
        <f>SUM($H$5:H70)</f>
        <v>28050</v>
      </c>
      <c r="J70">
        <f t="shared" ref="J70:J104" si="12">I70/$A$5</f>
        <v>39.106503697758072</v>
      </c>
      <c r="K70">
        <v>91</v>
      </c>
      <c r="L70" t="str">
        <f t="shared" ref="L70:L104" si="13">IF(K70=91,"진 요도 피해량","요도 발동 필요 타수 감소")</f>
        <v>진 요도 피해량</v>
      </c>
      <c r="M70">
        <f t="shared" si="11"/>
        <v>8.0334000000000003</v>
      </c>
      <c r="O70">
        <v>75</v>
      </c>
      <c r="P70" t="s">
        <v>92</v>
      </c>
      <c r="Q70" s="7">
        <f t="shared" ref="Q70:Q106" si="14">ROUNDUP(Q69*R70,2)</f>
        <v>3250.07</v>
      </c>
      <c r="R70">
        <v>1.1499999999999999</v>
      </c>
      <c r="S70" s="26">
        <f t="shared" ref="S70:S94" si="15">Q70+S69</f>
        <v>24910</v>
      </c>
      <c r="T70">
        <f t="shared" si="4"/>
        <v>15.004988474108641</v>
      </c>
    </row>
    <row r="71" spans="7:20" x14ac:dyDescent="0.3">
      <c r="G71">
        <v>66</v>
      </c>
      <c r="H71">
        <v>760</v>
      </c>
      <c r="I71">
        <f>SUM($H$5:H71)</f>
        <v>28810</v>
      </c>
      <c r="J71">
        <f t="shared" si="12"/>
        <v>40.166073851422823</v>
      </c>
      <c r="K71">
        <v>91</v>
      </c>
      <c r="L71" t="str">
        <f t="shared" si="13"/>
        <v>진 요도 피해량</v>
      </c>
      <c r="M71">
        <f t="shared" si="11"/>
        <v>9.2385000000000002</v>
      </c>
      <c r="O71">
        <v>76</v>
      </c>
      <c r="P71" t="s">
        <v>92</v>
      </c>
      <c r="Q71" s="7">
        <f t="shared" si="14"/>
        <v>3737.59</v>
      </c>
      <c r="R71">
        <v>1.1499999999999999</v>
      </c>
      <c r="S71" s="26">
        <f t="shared" si="15"/>
        <v>28647.59</v>
      </c>
      <c r="T71">
        <f t="shared" ref="T71:T94" si="16">((S71-S70)/S70)*100</f>
        <v>15.004375752709755</v>
      </c>
    </row>
    <row r="72" spans="7:20" x14ac:dyDescent="0.3">
      <c r="G72">
        <v>67</v>
      </c>
      <c r="H72">
        <v>770</v>
      </c>
      <c r="I72">
        <f>SUM($H$5:H72)</f>
        <v>29580</v>
      </c>
      <c r="J72">
        <f t="shared" si="12"/>
        <v>41.239585717635791</v>
      </c>
      <c r="K72">
        <v>91</v>
      </c>
      <c r="L72" t="str">
        <f t="shared" si="13"/>
        <v>진 요도 피해량</v>
      </c>
      <c r="M72">
        <f t="shared" si="11"/>
        <v>10.6243</v>
      </c>
      <c r="O72">
        <v>77</v>
      </c>
      <c r="P72" t="s">
        <v>92</v>
      </c>
      <c r="Q72" s="7">
        <f t="shared" si="14"/>
        <v>4298.2300000000005</v>
      </c>
      <c r="R72">
        <v>1.1499999999999999</v>
      </c>
      <c r="S72" s="26">
        <f t="shared" si="15"/>
        <v>32945.82</v>
      </c>
      <c r="T72">
        <f t="shared" si="16"/>
        <v>15.00381009362393</v>
      </c>
    </row>
    <row r="73" spans="7:20" x14ac:dyDescent="0.3">
      <c r="G73">
        <v>68</v>
      </c>
      <c r="H73">
        <v>780</v>
      </c>
      <c r="I73">
        <f>SUM($H$5:H73)</f>
        <v>30360</v>
      </c>
      <c r="J73">
        <f t="shared" si="12"/>
        <v>42.327039296396975</v>
      </c>
      <c r="K73">
        <v>91</v>
      </c>
      <c r="L73" t="str">
        <f t="shared" si="13"/>
        <v>진 요도 피해량</v>
      </c>
      <c r="M73">
        <f t="shared" si="11"/>
        <v>12.218</v>
      </c>
      <c r="O73">
        <v>78</v>
      </c>
      <c r="P73" t="s">
        <v>92</v>
      </c>
      <c r="Q73" s="7">
        <f t="shared" si="14"/>
        <v>4942.97</v>
      </c>
      <c r="R73">
        <v>1.1499999999999999</v>
      </c>
      <c r="S73" s="26">
        <f t="shared" si="15"/>
        <v>37888.79</v>
      </c>
      <c r="T73">
        <f t="shared" si="16"/>
        <v>15.003329709201353</v>
      </c>
    </row>
    <row r="74" spans="7:20" x14ac:dyDescent="0.3">
      <c r="G74">
        <v>69</v>
      </c>
      <c r="H74">
        <v>790</v>
      </c>
      <c r="I74">
        <f>SUM($H$5:H74)</f>
        <v>31150</v>
      </c>
      <c r="J74">
        <f t="shared" si="12"/>
        <v>43.428434587706384</v>
      </c>
      <c r="K74">
        <v>91</v>
      </c>
      <c r="L74" t="str">
        <f t="shared" si="13"/>
        <v>진 요도 피해량</v>
      </c>
      <c r="M74">
        <f t="shared" si="11"/>
        <v>14.050699999999999</v>
      </c>
      <c r="O74">
        <v>79</v>
      </c>
      <c r="P74" t="s">
        <v>92</v>
      </c>
      <c r="Q74" s="7">
        <f t="shared" si="14"/>
        <v>5684.42</v>
      </c>
      <c r="R74">
        <v>1.1499999999999999</v>
      </c>
      <c r="S74" s="26">
        <f t="shared" si="15"/>
        <v>43573.21</v>
      </c>
      <c r="T74">
        <f t="shared" si="16"/>
        <v>15.002907192338416</v>
      </c>
    </row>
    <row r="75" spans="7:20" x14ac:dyDescent="0.3">
      <c r="G75">
        <v>70</v>
      </c>
      <c r="H75">
        <v>800</v>
      </c>
      <c r="I75">
        <f>SUM($H$5:H75)</f>
        <v>31950</v>
      </c>
      <c r="J75">
        <f t="shared" si="12"/>
        <v>44.54377159156401</v>
      </c>
      <c r="K75">
        <v>91</v>
      </c>
      <c r="L75" t="str">
        <f t="shared" si="13"/>
        <v>진 요도 피해량</v>
      </c>
      <c r="M75">
        <f t="shared" si="11"/>
        <v>16.1584</v>
      </c>
      <c r="O75">
        <v>80</v>
      </c>
      <c r="P75" t="s">
        <v>92</v>
      </c>
      <c r="Q75" s="7">
        <f t="shared" si="14"/>
        <v>6537.09</v>
      </c>
      <c r="R75">
        <v>1.1499999999999999</v>
      </c>
      <c r="S75" s="26">
        <f t="shared" si="15"/>
        <v>50110.3</v>
      </c>
      <c r="T75">
        <f t="shared" si="16"/>
        <v>15.00254399434883</v>
      </c>
    </row>
    <row r="76" spans="7:20" x14ac:dyDescent="0.3">
      <c r="G76">
        <v>71</v>
      </c>
      <c r="H76">
        <v>810</v>
      </c>
      <c r="I76">
        <f>SUM($H$5:H76)</f>
        <v>32760</v>
      </c>
      <c r="J76">
        <f t="shared" si="12"/>
        <v>45.673050307969859</v>
      </c>
      <c r="K76">
        <v>91</v>
      </c>
      <c r="L76" t="str">
        <f t="shared" si="13"/>
        <v>진 요도 피해량</v>
      </c>
      <c r="M76">
        <f t="shared" si="11"/>
        <v>18.5822</v>
      </c>
      <c r="O76">
        <v>81</v>
      </c>
      <c r="P76" t="s">
        <v>92</v>
      </c>
      <c r="Q76" s="7">
        <f t="shared" si="14"/>
        <v>7517.66</v>
      </c>
      <c r="R76">
        <v>1.1499999999999999</v>
      </c>
      <c r="S76" s="26">
        <f t="shared" si="15"/>
        <v>57627.960000000006</v>
      </c>
      <c r="T76">
        <f t="shared" si="16"/>
        <v>15.00222509144827</v>
      </c>
    </row>
    <row r="77" spans="7:20" x14ac:dyDescent="0.3">
      <c r="G77">
        <v>72</v>
      </c>
      <c r="H77">
        <v>820</v>
      </c>
      <c r="I77">
        <f>SUM($H$5:H77)</f>
        <v>33580</v>
      </c>
      <c r="J77">
        <f t="shared" si="12"/>
        <v>46.816270736923926</v>
      </c>
      <c r="K77">
        <v>91</v>
      </c>
      <c r="L77" t="str">
        <f t="shared" si="13"/>
        <v>진 요도 피해량</v>
      </c>
      <c r="M77">
        <f t="shared" si="11"/>
        <v>21.369600000000002</v>
      </c>
      <c r="O77">
        <v>82</v>
      </c>
      <c r="P77" t="s">
        <v>92</v>
      </c>
      <c r="Q77" s="7">
        <f t="shared" si="14"/>
        <v>8645.31</v>
      </c>
      <c r="R77">
        <v>1.1499999999999999</v>
      </c>
      <c r="S77" s="26">
        <f t="shared" si="15"/>
        <v>66273.27</v>
      </c>
      <c r="T77">
        <f t="shared" si="16"/>
        <v>15.001936559961512</v>
      </c>
    </row>
    <row r="78" spans="7:20" x14ac:dyDescent="0.3">
      <c r="G78">
        <v>73</v>
      </c>
      <c r="H78">
        <v>830</v>
      </c>
      <c r="I78">
        <f>SUM($H$5:H78)</f>
        <v>34410</v>
      </c>
      <c r="J78">
        <f t="shared" si="12"/>
        <v>47.973432878426216</v>
      </c>
      <c r="K78">
        <v>91</v>
      </c>
      <c r="L78" t="str">
        <f t="shared" si="13"/>
        <v>진 요도 피해량</v>
      </c>
      <c r="M78">
        <f t="shared" si="11"/>
        <v>24.575100000000003</v>
      </c>
      <c r="O78">
        <v>83</v>
      </c>
      <c r="P78" t="s">
        <v>92</v>
      </c>
      <c r="Q78" s="7">
        <f t="shared" si="14"/>
        <v>9942.11</v>
      </c>
      <c r="R78">
        <v>1.1499999999999999</v>
      </c>
      <c r="S78" s="26">
        <f t="shared" si="15"/>
        <v>76215.38</v>
      </c>
      <c r="T78">
        <f t="shared" si="16"/>
        <v>15.001689217990904</v>
      </c>
    </row>
    <row r="79" spans="7:20" x14ac:dyDescent="0.3">
      <c r="G79">
        <v>74</v>
      </c>
      <c r="H79">
        <v>840</v>
      </c>
      <c r="I79">
        <f>SUM($H$5:H79)</f>
        <v>35250</v>
      </c>
      <c r="J79">
        <f t="shared" si="12"/>
        <v>49.144536732476723</v>
      </c>
      <c r="K79">
        <v>91</v>
      </c>
      <c r="L79" t="str">
        <f t="shared" si="13"/>
        <v>진 요도 피해량</v>
      </c>
      <c r="M79">
        <f t="shared" si="11"/>
        <v>28.261400000000002</v>
      </c>
      <c r="O79">
        <v>84</v>
      </c>
      <c r="P79" t="s">
        <v>92</v>
      </c>
      <c r="Q79" s="7">
        <f t="shared" si="14"/>
        <v>11433.43</v>
      </c>
      <c r="R79">
        <v>1.1499999999999999</v>
      </c>
      <c r="S79" s="26">
        <f t="shared" si="15"/>
        <v>87648.81</v>
      </c>
      <c r="T79">
        <f t="shared" si="16"/>
        <v>15.001473455882516</v>
      </c>
    </row>
    <row r="80" spans="7:20" x14ac:dyDescent="0.3">
      <c r="G80">
        <v>75</v>
      </c>
      <c r="H80">
        <v>850</v>
      </c>
      <c r="I80">
        <f>SUM($H$5:H80)</f>
        <v>36100</v>
      </c>
      <c r="J80">
        <f t="shared" si="12"/>
        <v>50.329582299075454</v>
      </c>
      <c r="K80">
        <v>91</v>
      </c>
      <c r="L80" t="str">
        <f t="shared" si="13"/>
        <v>진 요도 피해량</v>
      </c>
      <c r="M80">
        <f t="shared" si="11"/>
        <v>32.500700000000002</v>
      </c>
      <c r="O80">
        <v>85</v>
      </c>
      <c r="P80" t="s">
        <v>92</v>
      </c>
      <c r="Q80" s="7">
        <f t="shared" si="14"/>
        <v>13148.45</v>
      </c>
      <c r="R80">
        <v>1.1499999999999999</v>
      </c>
      <c r="S80" s="26">
        <f t="shared" si="15"/>
        <v>100797.26</v>
      </c>
      <c r="T80">
        <f t="shared" si="16"/>
        <v>15.001287524610998</v>
      </c>
    </row>
    <row r="81" spans="7:20" x14ac:dyDescent="0.3">
      <c r="G81">
        <v>76</v>
      </c>
      <c r="H81">
        <v>860</v>
      </c>
      <c r="I81">
        <f>SUM($H$5:H81)</f>
        <v>36960</v>
      </c>
      <c r="J81">
        <f t="shared" si="12"/>
        <v>51.528569578222402</v>
      </c>
      <c r="K81">
        <v>91</v>
      </c>
      <c r="L81" t="str">
        <f t="shared" si="13"/>
        <v>진 요도 피해량</v>
      </c>
      <c r="M81">
        <f t="shared" si="11"/>
        <v>37.375900000000001</v>
      </c>
      <c r="O81">
        <v>86</v>
      </c>
      <c r="P81" t="s">
        <v>92</v>
      </c>
      <c r="Q81" s="7">
        <f t="shared" si="14"/>
        <v>15120.72</v>
      </c>
      <c r="R81">
        <v>1.1499999999999999</v>
      </c>
      <c r="S81" s="26">
        <f t="shared" si="15"/>
        <v>115917.98</v>
      </c>
      <c r="T81">
        <f t="shared" si="16"/>
        <v>15.001122054309812</v>
      </c>
    </row>
    <row r="82" spans="7:20" x14ac:dyDescent="0.3">
      <c r="G82">
        <v>77</v>
      </c>
      <c r="H82">
        <v>870</v>
      </c>
      <c r="I82">
        <f>SUM($H$5:H82)</f>
        <v>37830</v>
      </c>
      <c r="J82">
        <f t="shared" si="12"/>
        <v>52.741498569917574</v>
      </c>
      <c r="K82">
        <v>91</v>
      </c>
      <c r="L82" t="str">
        <f t="shared" si="13"/>
        <v>진 요도 피해량</v>
      </c>
      <c r="M82">
        <f t="shared" si="11"/>
        <v>42.982300000000002</v>
      </c>
      <c r="O82">
        <v>87</v>
      </c>
      <c r="P82" t="s">
        <v>92</v>
      </c>
      <c r="Q82" s="7">
        <f t="shared" si="14"/>
        <v>17388.829999999998</v>
      </c>
      <c r="R82">
        <v>1.1499999999999999</v>
      </c>
      <c r="S82" s="26">
        <f t="shared" si="15"/>
        <v>133306.81</v>
      </c>
      <c r="T82">
        <f t="shared" si="16"/>
        <v>15.000977415237916</v>
      </c>
    </row>
    <row r="83" spans="7:20" x14ac:dyDescent="0.3">
      <c r="G83">
        <v>78</v>
      </c>
      <c r="H83">
        <v>880</v>
      </c>
      <c r="I83">
        <f>SUM($H$5:H83)</f>
        <v>38710</v>
      </c>
      <c r="J83">
        <f t="shared" si="12"/>
        <v>53.968369274160963</v>
      </c>
      <c r="K83">
        <v>91</v>
      </c>
      <c r="L83" t="str">
        <f t="shared" si="13"/>
        <v>진 요도 피해량</v>
      </c>
      <c r="M83">
        <f t="shared" si="11"/>
        <v>49.429700000000004</v>
      </c>
      <c r="O83">
        <v>88</v>
      </c>
      <c r="P83" t="s">
        <v>92</v>
      </c>
      <c r="Q83" s="7">
        <f t="shared" si="14"/>
        <v>19997.16</v>
      </c>
      <c r="R83">
        <v>1.1499999999999999</v>
      </c>
      <c r="S83" s="26">
        <f t="shared" si="15"/>
        <v>153303.97</v>
      </c>
      <c r="T83">
        <f t="shared" si="16"/>
        <v>15.000854044890882</v>
      </c>
    </row>
    <row r="84" spans="7:20" x14ac:dyDescent="0.3">
      <c r="G84">
        <v>79</v>
      </c>
      <c r="H84">
        <v>890</v>
      </c>
      <c r="I84">
        <f>SUM($H$5:H84)</f>
        <v>39600</v>
      </c>
      <c r="J84">
        <f t="shared" si="12"/>
        <v>55.209181690952576</v>
      </c>
      <c r="K84">
        <v>91</v>
      </c>
      <c r="L84" t="str">
        <f t="shared" si="13"/>
        <v>진 요도 피해량</v>
      </c>
      <c r="M84">
        <f t="shared" si="11"/>
        <v>56.844200000000001</v>
      </c>
      <c r="O84">
        <v>89</v>
      </c>
      <c r="P84" t="s">
        <v>92</v>
      </c>
      <c r="Q84" s="7">
        <f t="shared" si="14"/>
        <v>22996.739999999998</v>
      </c>
      <c r="R84">
        <v>1.1499999999999999</v>
      </c>
      <c r="S84" s="26">
        <f t="shared" si="15"/>
        <v>176300.71</v>
      </c>
      <c r="T84">
        <f t="shared" si="16"/>
        <v>15.000746556008949</v>
      </c>
    </row>
    <row r="85" spans="7:20" x14ac:dyDescent="0.3">
      <c r="G85">
        <v>80</v>
      </c>
      <c r="H85">
        <v>900</v>
      </c>
      <c r="I85">
        <f>SUM($H$5:H85)</f>
        <v>40500</v>
      </c>
      <c r="J85">
        <f t="shared" si="12"/>
        <v>56.463935820292406</v>
      </c>
      <c r="K85">
        <v>91</v>
      </c>
      <c r="L85" t="str">
        <f t="shared" si="13"/>
        <v>진 요도 피해량</v>
      </c>
      <c r="M85">
        <f t="shared" si="11"/>
        <v>65.370900000000006</v>
      </c>
      <c r="O85">
        <v>90</v>
      </c>
      <c r="P85" t="s">
        <v>92</v>
      </c>
      <c r="Q85" s="7">
        <f t="shared" si="14"/>
        <v>26446.26</v>
      </c>
      <c r="R85">
        <v>1.1499999999999999</v>
      </c>
      <c r="S85" s="26">
        <f t="shared" si="15"/>
        <v>202746.97</v>
      </c>
      <c r="T85">
        <f t="shared" si="16"/>
        <v>15.00065427983813</v>
      </c>
    </row>
    <row r="86" spans="7:20" x14ac:dyDescent="0.3">
      <c r="G86">
        <v>81</v>
      </c>
      <c r="H86">
        <v>910</v>
      </c>
      <c r="I86">
        <f>SUM($H$5:H86)</f>
        <v>41410</v>
      </c>
      <c r="J86">
        <f t="shared" si="12"/>
        <v>57.732631662180459</v>
      </c>
      <c r="K86">
        <v>91</v>
      </c>
      <c r="L86" t="str">
        <f t="shared" si="13"/>
        <v>진 요도 피해량</v>
      </c>
      <c r="M86">
        <f t="shared" si="11"/>
        <v>75.176599999999993</v>
      </c>
      <c r="O86">
        <v>91</v>
      </c>
      <c r="P86" t="s">
        <v>92</v>
      </c>
      <c r="Q86" s="7">
        <f t="shared" si="14"/>
        <v>30413.199999999997</v>
      </c>
      <c r="R86">
        <v>1.1499999999999999</v>
      </c>
      <c r="S86" s="26">
        <f t="shared" si="15"/>
        <v>233160.16999999998</v>
      </c>
      <c r="T86">
        <f t="shared" si="16"/>
        <v>15.000569428978389</v>
      </c>
    </row>
    <row r="87" spans="7:20" x14ac:dyDescent="0.3">
      <c r="G87">
        <v>82</v>
      </c>
      <c r="H87">
        <v>920</v>
      </c>
      <c r="I87">
        <f>SUM($H$5:H87)</f>
        <v>42330</v>
      </c>
      <c r="J87">
        <f t="shared" si="12"/>
        <v>59.01526921661673</v>
      </c>
      <c r="K87">
        <v>91</v>
      </c>
      <c r="L87" t="str">
        <f t="shared" si="13"/>
        <v>진 요도 피해량</v>
      </c>
      <c r="M87">
        <f t="shared" ref="M87:M118" si="17">VLOOKUP(G87,O:Q,3,FALSE)/100</f>
        <v>86.453099999999992</v>
      </c>
      <c r="O87">
        <v>92</v>
      </c>
      <c r="P87" t="s">
        <v>92</v>
      </c>
      <c r="Q87" s="7">
        <f t="shared" si="14"/>
        <v>34975.18</v>
      </c>
      <c r="R87">
        <v>1.1499999999999999</v>
      </c>
      <c r="S87" s="26">
        <f t="shared" si="15"/>
        <v>268135.34999999998</v>
      </c>
      <c r="T87">
        <f t="shared" si="16"/>
        <v>15.000495153181607</v>
      </c>
    </row>
    <row r="88" spans="7:20" x14ac:dyDescent="0.3">
      <c r="G88">
        <v>83</v>
      </c>
      <c r="H88">
        <v>930</v>
      </c>
      <c r="I88">
        <f>SUM($H$5:H88)</f>
        <v>43260</v>
      </c>
      <c r="J88">
        <f t="shared" si="12"/>
        <v>60.311848483601224</v>
      </c>
      <c r="K88">
        <v>91</v>
      </c>
      <c r="L88" t="str">
        <f t="shared" si="13"/>
        <v>진 요도 피해량</v>
      </c>
      <c r="M88">
        <f t="shared" si="17"/>
        <v>99.42110000000001</v>
      </c>
      <c r="O88">
        <v>93</v>
      </c>
      <c r="P88" t="s">
        <v>92</v>
      </c>
      <c r="Q88" s="7">
        <f t="shared" si="14"/>
        <v>40221.46</v>
      </c>
      <c r="R88">
        <v>1.1499999999999999</v>
      </c>
      <c r="S88" s="26">
        <f t="shared" si="15"/>
        <v>308356.81</v>
      </c>
      <c r="T88">
        <f t="shared" si="16"/>
        <v>15.000431684968069</v>
      </c>
    </row>
    <row r="89" spans="7:20" x14ac:dyDescent="0.3">
      <c r="G89">
        <v>84</v>
      </c>
      <c r="H89">
        <v>940</v>
      </c>
      <c r="I89">
        <f>SUM($H$5:H89)</f>
        <v>44200</v>
      </c>
      <c r="J89">
        <f t="shared" si="12"/>
        <v>61.622369463133936</v>
      </c>
      <c r="K89">
        <v>91</v>
      </c>
      <c r="L89" t="str">
        <f t="shared" si="13"/>
        <v>진 요도 피해량</v>
      </c>
      <c r="M89">
        <f t="shared" si="17"/>
        <v>114.3343</v>
      </c>
      <c r="O89">
        <v>94</v>
      </c>
      <c r="P89" t="s">
        <v>92</v>
      </c>
      <c r="Q89" s="7">
        <f t="shared" si="14"/>
        <v>46254.68</v>
      </c>
      <c r="R89">
        <v>1.1499999999999999</v>
      </c>
      <c r="S89" s="26">
        <f t="shared" si="15"/>
        <v>354611.49</v>
      </c>
      <c r="T89">
        <f t="shared" si="16"/>
        <v>15.000375701123641</v>
      </c>
    </row>
    <row r="90" spans="7:20" x14ac:dyDescent="0.3">
      <c r="G90">
        <v>85</v>
      </c>
      <c r="H90">
        <v>950</v>
      </c>
      <c r="I90">
        <f>SUM($H$5:H90)</f>
        <v>45150</v>
      </c>
      <c r="J90">
        <f t="shared" si="12"/>
        <v>62.946832155214871</v>
      </c>
      <c r="K90">
        <v>91</v>
      </c>
      <c r="L90" t="str">
        <f t="shared" si="13"/>
        <v>진 요도 피해량</v>
      </c>
      <c r="M90">
        <f t="shared" si="17"/>
        <v>131.4845</v>
      </c>
      <c r="O90">
        <v>95</v>
      </c>
      <c r="P90" t="s">
        <v>92</v>
      </c>
      <c r="Q90" s="7">
        <f t="shared" si="14"/>
        <v>53192.89</v>
      </c>
      <c r="R90">
        <v>1.1499999999999999</v>
      </c>
      <c r="S90" s="26">
        <f t="shared" si="15"/>
        <v>407804.38</v>
      </c>
      <c r="T90">
        <f t="shared" si="16"/>
        <v>15.000328951552024</v>
      </c>
    </row>
    <row r="91" spans="7:20" x14ac:dyDescent="0.3">
      <c r="G91">
        <v>86</v>
      </c>
      <c r="H91">
        <v>960</v>
      </c>
      <c r="I91">
        <f>SUM($H$5:H91)</f>
        <v>46110</v>
      </c>
      <c r="J91">
        <f t="shared" si="12"/>
        <v>64.285236559844023</v>
      </c>
      <c r="K91">
        <v>91</v>
      </c>
      <c r="L91" t="str">
        <f t="shared" si="13"/>
        <v>진 요도 피해량</v>
      </c>
      <c r="M91">
        <f t="shared" si="17"/>
        <v>151.2072</v>
      </c>
      <c r="O91">
        <v>96</v>
      </c>
      <c r="P91" t="s">
        <v>92</v>
      </c>
      <c r="Q91" s="7">
        <f t="shared" si="14"/>
        <v>61171.83</v>
      </c>
      <c r="R91">
        <v>1.1499999999999999</v>
      </c>
      <c r="S91" s="26">
        <f t="shared" si="15"/>
        <v>468976.21</v>
      </c>
      <c r="T91">
        <f t="shared" si="16"/>
        <v>15.000287637911104</v>
      </c>
    </row>
    <row r="92" spans="7:20" x14ac:dyDescent="0.3">
      <c r="G92">
        <v>87</v>
      </c>
      <c r="H92">
        <v>970</v>
      </c>
      <c r="I92">
        <f>SUM($H$5:H92)</f>
        <v>47080</v>
      </c>
      <c r="J92">
        <f t="shared" si="12"/>
        <v>65.637582677021399</v>
      </c>
      <c r="K92">
        <v>91</v>
      </c>
      <c r="L92" t="str">
        <f t="shared" si="13"/>
        <v>진 요도 피해량</v>
      </c>
      <c r="M92">
        <f t="shared" si="17"/>
        <v>173.88829999999999</v>
      </c>
      <c r="O92">
        <v>97</v>
      </c>
      <c r="P92" t="s">
        <v>92</v>
      </c>
      <c r="Q92" s="7">
        <f t="shared" si="14"/>
        <v>70347.61</v>
      </c>
      <c r="R92">
        <v>1.1499999999999999</v>
      </c>
      <c r="S92" s="26">
        <f t="shared" si="15"/>
        <v>539323.82000000007</v>
      </c>
      <c r="T92">
        <f t="shared" si="16"/>
        <v>15.000251292064481</v>
      </c>
    </row>
    <row r="93" spans="7:20" x14ac:dyDescent="0.3">
      <c r="G93">
        <v>88</v>
      </c>
      <c r="H93">
        <v>980</v>
      </c>
      <c r="I93">
        <f>SUM($H$5:H93)</f>
        <v>48060</v>
      </c>
      <c r="J93">
        <f t="shared" si="12"/>
        <v>67.003870506746992</v>
      </c>
      <c r="K93">
        <v>91</v>
      </c>
      <c r="L93" t="str">
        <f t="shared" si="13"/>
        <v>진 요도 피해량</v>
      </c>
      <c r="M93">
        <f t="shared" si="17"/>
        <v>199.9716</v>
      </c>
      <c r="O93">
        <v>98</v>
      </c>
      <c r="P93" t="s">
        <v>92</v>
      </c>
      <c r="Q93" s="7">
        <f t="shared" si="14"/>
        <v>80899.759999999995</v>
      </c>
      <c r="R93">
        <v>1.1499999999999999</v>
      </c>
      <c r="S93" s="26">
        <f t="shared" si="15"/>
        <v>620223.58000000007</v>
      </c>
      <c r="T93">
        <f t="shared" si="16"/>
        <v>15.000220090408764</v>
      </c>
    </row>
    <row r="94" spans="7:20" x14ac:dyDescent="0.3">
      <c r="G94">
        <v>89</v>
      </c>
      <c r="H94">
        <v>990</v>
      </c>
      <c r="I94">
        <f>SUM($H$5:H94)</f>
        <v>49050</v>
      </c>
      <c r="J94">
        <f t="shared" si="12"/>
        <v>68.384100049020802</v>
      </c>
      <c r="K94">
        <v>91</v>
      </c>
      <c r="L94" t="str">
        <f t="shared" si="13"/>
        <v>진 요도 피해량</v>
      </c>
      <c r="M94">
        <f t="shared" si="17"/>
        <v>229.96739999999997</v>
      </c>
      <c r="O94">
        <v>99</v>
      </c>
      <c r="P94" t="s">
        <v>92</v>
      </c>
      <c r="Q94" s="7">
        <f t="shared" si="14"/>
        <v>93034.73</v>
      </c>
      <c r="R94">
        <v>1.1499999999999999</v>
      </c>
      <c r="S94" s="26">
        <f t="shared" si="15"/>
        <v>713258.31</v>
      </c>
      <c r="T94">
        <f t="shared" si="16"/>
        <v>15.000192349990945</v>
      </c>
    </row>
    <row r="95" spans="7:20" x14ac:dyDescent="0.3">
      <c r="G95">
        <v>90</v>
      </c>
      <c r="H95">
        <v>1000</v>
      </c>
      <c r="I95">
        <f>SUM($H$5:H95)</f>
        <v>50050</v>
      </c>
      <c r="J95">
        <f t="shared" si="12"/>
        <v>69.778271303842843</v>
      </c>
      <c r="K95">
        <v>91</v>
      </c>
      <c r="L95" t="str">
        <f t="shared" si="13"/>
        <v>진 요도 피해량</v>
      </c>
      <c r="M95">
        <f t="shared" si="17"/>
        <v>264.46260000000001</v>
      </c>
      <c r="O95">
        <v>100</v>
      </c>
      <c r="P95" t="s">
        <v>92</v>
      </c>
      <c r="Q95" s="7">
        <v>10000</v>
      </c>
      <c r="R95">
        <v>1.1000000000000001</v>
      </c>
      <c r="S95" s="26">
        <f t="shared" ref="S95:S122" si="18">Q95+S94</f>
        <v>723258.31</v>
      </c>
      <c r="T95">
        <f t="shared" ref="T95:T122" si="19">((S95-S94)/S94)*100</f>
        <v>1.4020166130276139</v>
      </c>
    </row>
    <row r="96" spans="7:20" x14ac:dyDescent="0.3">
      <c r="G96">
        <v>91</v>
      </c>
      <c r="H96">
        <v>1010</v>
      </c>
      <c r="I96">
        <f>SUM($H$5:H96)</f>
        <v>51060</v>
      </c>
      <c r="J96">
        <f t="shared" si="12"/>
        <v>71.1863842712131</v>
      </c>
      <c r="K96">
        <v>91</v>
      </c>
      <c r="L96" t="str">
        <f t="shared" si="13"/>
        <v>진 요도 피해량</v>
      </c>
      <c r="M96">
        <f t="shared" si="17"/>
        <v>304.13199999999995</v>
      </c>
      <c r="O96">
        <v>101</v>
      </c>
      <c r="P96" t="s">
        <v>92</v>
      </c>
      <c r="Q96" s="7">
        <v>10000</v>
      </c>
      <c r="R96">
        <v>1.1000000000000001</v>
      </c>
      <c r="S96" s="26">
        <f t="shared" si="18"/>
        <v>733258.31</v>
      </c>
      <c r="T96">
        <f t="shared" si="19"/>
        <v>1.3826318843125356</v>
      </c>
    </row>
    <row r="97" spans="7:20" x14ac:dyDescent="0.3">
      <c r="G97">
        <v>92</v>
      </c>
      <c r="H97">
        <v>1020</v>
      </c>
      <c r="I97">
        <f>SUM($H$5:H97)</f>
        <v>52080</v>
      </c>
      <c r="J97">
        <f t="shared" si="12"/>
        <v>72.608438951131575</v>
      </c>
      <c r="K97">
        <v>91</v>
      </c>
      <c r="L97" t="str">
        <f t="shared" si="13"/>
        <v>진 요도 피해량</v>
      </c>
      <c r="M97">
        <f t="shared" si="17"/>
        <v>349.7518</v>
      </c>
      <c r="O97">
        <v>102</v>
      </c>
      <c r="P97" t="s">
        <v>92</v>
      </c>
      <c r="Q97" s="7">
        <v>10000</v>
      </c>
      <c r="R97">
        <v>1.1000000000000001</v>
      </c>
      <c r="S97" s="26">
        <f t="shared" si="18"/>
        <v>743258.31</v>
      </c>
      <c r="T97">
        <f t="shared" si="19"/>
        <v>1.363775884108289</v>
      </c>
    </row>
    <row r="98" spans="7:20" x14ac:dyDescent="0.3">
      <c r="G98">
        <v>93</v>
      </c>
      <c r="H98">
        <v>1030</v>
      </c>
      <c r="I98">
        <f>SUM($H$5:H98)</f>
        <v>53110</v>
      </c>
      <c r="J98">
        <f t="shared" si="12"/>
        <v>74.044435343598266</v>
      </c>
      <c r="K98">
        <v>91</v>
      </c>
      <c r="L98" t="str">
        <f t="shared" si="13"/>
        <v>진 요도 피해량</v>
      </c>
      <c r="M98">
        <f t="shared" si="17"/>
        <v>402.21460000000002</v>
      </c>
      <c r="O98">
        <v>103</v>
      </c>
      <c r="P98" t="s">
        <v>92</v>
      </c>
      <c r="Q98" s="7">
        <v>10000</v>
      </c>
      <c r="R98">
        <v>1.1000000000000001</v>
      </c>
      <c r="S98" s="26">
        <f t="shared" si="18"/>
        <v>753258.31</v>
      </c>
      <c r="T98">
        <f t="shared" si="19"/>
        <v>1.3454272714421449</v>
      </c>
    </row>
    <row r="99" spans="7:20" x14ac:dyDescent="0.3">
      <c r="G99">
        <v>94</v>
      </c>
      <c r="H99">
        <v>1040</v>
      </c>
      <c r="I99">
        <f>SUM($H$5:H99)</f>
        <v>54150</v>
      </c>
      <c r="J99">
        <f t="shared" si="12"/>
        <v>75.494373448613175</v>
      </c>
      <c r="K99">
        <v>91</v>
      </c>
      <c r="L99" t="str">
        <f t="shared" si="13"/>
        <v>진 요도 피해량</v>
      </c>
      <c r="M99">
        <f t="shared" si="17"/>
        <v>462.54680000000002</v>
      </c>
      <c r="O99">
        <v>104</v>
      </c>
      <c r="P99" t="s">
        <v>92</v>
      </c>
      <c r="Q99" s="7">
        <v>10000</v>
      </c>
      <c r="R99">
        <v>1.1000000000000001</v>
      </c>
      <c r="S99" s="26">
        <f t="shared" si="18"/>
        <v>763258.31</v>
      </c>
      <c r="T99">
        <f t="shared" si="19"/>
        <v>1.3275658386032274</v>
      </c>
    </row>
    <row r="100" spans="7:20" x14ac:dyDescent="0.3">
      <c r="G100">
        <v>95</v>
      </c>
      <c r="H100">
        <v>1050</v>
      </c>
      <c r="I100">
        <f>SUM($H$5:H100)</f>
        <v>55200</v>
      </c>
      <c r="J100">
        <f t="shared" si="12"/>
        <v>76.958253266176314</v>
      </c>
      <c r="K100">
        <v>91</v>
      </c>
      <c r="L100" t="str">
        <f t="shared" si="13"/>
        <v>진 요도 피해량</v>
      </c>
      <c r="M100">
        <f t="shared" si="17"/>
        <v>531.9289</v>
      </c>
      <c r="O100">
        <v>105</v>
      </c>
      <c r="P100" t="s">
        <v>92</v>
      </c>
      <c r="Q100" s="7">
        <v>10000</v>
      </c>
      <c r="R100">
        <v>1.1000000000000001</v>
      </c>
      <c r="S100" s="26">
        <f t="shared" si="18"/>
        <v>773258.31</v>
      </c>
      <c r="T100">
        <f t="shared" si="19"/>
        <v>1.3101724369040935</v>
      </c>
    </row>
    <row r="101" spans="7:20" x14ac:dyDescent="0.3">
      <c r="G101">
        <v>96</v>
      </c>
      <c r="H101">
        <v>1060</v>
      </c>
      <c r="I101">
        <f>SUM($H$5:H101)</f>
        <v>56260</v>
      </c>
      <c r="J101">
        <f t="shared" si="12"/>
        <v>78.43607479628767</v>
      </c>
      <c r="K101">
        <v>91</v>
      </c>
      <c r="L101" t="str">
        <f t="shared" si="13"/>
        <v>진 요도 피해량</v>
      </c>
      <c r="M101">
        <f t="shared" si="17"/>
        <v>611.7183</v>
      </c>
      <c r="O101">
        <v>106</v>
      </c>
      <c r="P101" t="s">
        <v>92</v>
      </c>
      <c r="Q101" s="7">
        <v>10000</v>
      </c>
      <c r="R101">
        <v>1.1000000000000001</v>
      </c>
      <c r="S101" s="26">
        <f t="shared" si="18"/>
        <v>783258.31</v>
      </c>
      <c r="T101">
        <f t="shared" si="19"/>
        <v>1.2932289082027453</v>
      </c>
    </row>
    <row r="102" spans="7:20" x14ac:dyDescent="0.3">
      <c r="G102">
        <v>97</v>
      </c>
      <c r="H102">
        <v>1070</v>
      </c>
      <c r="I102">
        <f>SUM($H$5:H102)</f>
        <v>57330</v>
      </c>
      <c r="J102">
        <f t="shared" si="12"/>
        <v>79.927838038947257</v>
      </c>
      <c r="K102">
        <v>91</v>
      </c>
      <c r="L102" t="str">
        <f t="shared" si="13"/>
        <v>진 요도 피해량</v>
      </c>
      <c r="M102">
        <f t="shared" si="17"/>
        <v>703.47609999999997</v>
      </c>
      <c r="O102">
        <v>107</v>
      </c>
      <c r="P102" t="s">
        <v>92</v>
      </c>
      <c r="Q102" s="7">
        <v>10000</v>
      </c>
      <c r="R102">
        <v>1.1000000000000001</v>
      </c>
      <c r="S102" s="26">
        <f t="shared" si="18"/>
        <v>793258.31</v>
      </c>
      <c r="T102">
        <f t="shared" si="19"/>
        <v>1.2767180216702712</v>
      </c>
    </row>
    <row r="103" spans="7:20" x14ac:dyDescent="0.3">
      <c r="G103">
        <v>98</v>
      </c>
      <c r="H103">
        <v>1080</v>
      </c>
      <c r="I103">
        <f>SUM($H$5:H103)</f>
        <v>58410</v>
      </c>
      <c r="J103">
        <f t="shared" si="12"/>
        <v>81.433542994155047</v>
      </c>
      <c r="K103">
        <v>91</v>
      </c>
      <c r="L103" t="str">
        <f t="shared" si="13"/>
        <v>진 요도 피해량</v>
      </c>
      <c r="M103">
        <f t="shared" si="17"/>
        <v>808.99759999999992</v>
      </c>
      <c r="O103">
        <v>108</v>
      </c>
      <c r="P103" t="s">
        <v>92</v>
      </c>
      <c r="Q103" s="7">
        <v>10000</v>
      </c>
      <c r="R103">
        <v>1.1000000000000001</v>
      </c>
      <c r="S103" s="26">
        <f t="shared" si="18"/>
        <v>803258.31</v>
      </c>
      <c r="T103">
        <f t="shared" si="19"/>
        <v>1.2606234153412146</v>
      </c>
    </row>
    <row r="104" spans="7:20" x14ac:dyDescent="0.3">
      <c r="G104">
        <v>99</v>
      </c>
      <c r="H104">
        <v>1090</v>
      </c>
      <c r="I104">
        <f>SUM($H$5:H104)</f>
        <v>59500</v>
      </c>
      <c r="J104">
        <f t="shared" si="12"/>
        <v>82.953189661911068</v>
      </c>
      <c r="K104">
        <v>91</v>
      </c>
      <c r="L104" t="str">
        <f t="shared" si="13"/>
        <v>진 요도 피해량</v>
      </c>
      <c r="M104" s="7">
        <f t="shared" si="17"/>
        <v>930.3472999999999</v>
      </c>
      <c r="O104">
        <v>109</v>
      </c>
      <c r="P104" t="s">
        <v>92</v>
      </c>
      <c r="Q104" s="7">
        <v>10000</v>
      </c>
      <c r="R104">
        <v>1.1000000000000001</v>
      </c>
      <c r="S104" s="26">
        <f t="shared" si="18"/>
        <v>813258.31</v>
      </c>
      <c r="T104">
        <f t="shared" si="19"/>
        <v>1.2449295420298858</v>
      </c>
    </row>
    <row r="105" spans="7:20" x14ac:dyDescent="0.3">
      <c r="G105">
        <v>100</v>
      </c>
      <c r="H105">
        <v>1100</v>
      </c>
      <c r="I105">
        <f>SUM($H$5:H105)</f>
        <v>60600</v>
      </c>
      <c r="J105">
        <f t="shared" ref="J105:J106" si="20">I105/$A$5</f>
        <v>84.486778042215306</v>
      </c>
      <c r="K105">
        <v>91</v>
      </c>
      <c r="L105" t="str">
        <f t="shared" ref="L105:L106" si="21">IF(K105=91,"진 요도 피해량","요도 발동 필요 타수 감소")</f>
        <v>진 요도 피해량</v>
      </c>
      <c r="M105" s="7">
        <f t="shared" si="17"/>
        <v>100</v>
      </c>
      <c r="O105">
        <v>110</v>
      </c>
      <c r="P105" t="s">
        <v>92</v>
      </c>
      <c r="Q105" s="7">
        <v>5000</v>
      </c>
      <c r="R105">
        <v>1.1000000000000001</v>
      </c>
      <c r="S105" s="26">
        <f t="shared" si="18"/>
        <v>818258.31</v>
      </c>
      <c r="T105">
        <f t="shared" si="19"/>
        <v>0.61481080961841017</v>
      </c>
    </row>
    <row r="106" spans="7:20" x14ac:dyDescent="0.3">
      <c r="G106">
        <v>101</v>
      </c>
      <c r="H106">
        <v>1120</v>
      </c>
      <c r="I106">
        <f>SUM($H$5:H106)</f>
        <v>61720</v>
      </c>
      <c r="J106">
        <f t="shared" si="20"/>
        <v>86.048249847615978</v>
      </c>
      <c r="K106">
        <v>91</v>
      </c>
      <c r="L106" t="str">
        <f t="shared" si="21"/>
        <v>진 요도 피해량</v>
      </c>
      <c r="M106" s="7">
        <f t="shared" si="17"/>
        <v>100</v>
      </c>
      <c r="O106">
        <v>111</v>
      </c>
      <c r="P106" t="s">
        <v>92</v>
      </c>
      <c r="Q106" s="7">
        <f t="shared" si="14"/>
        <v>5005</v>
      </c>
      <c r="R106">
        <v>1.0009999999999999</v>
      </c>
      <c r="S106" s="26">
        <f t="shared" si="18"/>
        <v>823263.31</v>
      </c>
      <c r="T106">
        <f t="shared" si="19"/>
        <v>0.61166503765785152</v>
      </c>
    </row>
    <row r="107" spans="7:20" x14ac:dyDescent="0.3">
      <c r="G107">
        <v>102</v>
      </c>
      <c r="H107">
        <v>1140</v>
      </c>
      <c r="I107">
        <f>SUM($H$5:H107)</f>
        <v>62860</v>
      </c>
      <c r="J107">
        <f t="shared" ref="J107:J170" si="22">I107/$A$5</f>
        <v>87.637605078113097</v>
      </c>
      <c r="K107">
        <v>91</v>
      </c>
      <c r="L107" t="str">
        <f t="shared" ref="L107:L170" si="23">IF(K107=91,"진 요도 피해량","요도 발동 필요 타수 감소")</f>
        <v>진 요도 피해량</v>
      </c>
      <c r="M107" s="7">
        <f t="shared" si="17"/>
        <v>100</v>
      </c>
      <c r="O107">
        <v>112</v>
      </c>
      <c r="P107" t="s">
        <v>92</v>
      </c>
      <c r="Q107" s="7">
        <f t="shared" ref="Q107:Q122" si="24">ROUNDUP(Q106*R107,2)</f>
        <v>5010.01</v>
      </c>
      <c r="R107">
        <v>1.0009999999999999</v>
      </c>
      <c r="S107" s="26">
        <f t="shared" si="18"/>
        <v>828273.32000000007</v>
      </c>
      <c r="T107">
        <f t="shared" si="19"/>
        <v>0.60855499560644932</v>
      </c>
    </row>
    <row r="108" spans="7:20" x14ac:dyDescent="0.3">
      <c r="G108">
        <v>103</v>
      </c>
      <c r="H108">
        <v>1160</v>
      </c>
      <c r="I108">
        <f>SUM($H$5:H108)</f>
        <v>64020</v>
      </c>
      <c r="J108">
        <f t="shared" si="22"/>
        <v>89.254843733706664</v>
      </c>
      <c r="K108">
        <v>91</v>
      </c>
      <c r="L108" t="str">
        <f t="shared" si="23"/>
        <v>진 요도 피해량</v>
      </c>
      <c r="M108" s="7">
        <f t="shared" si="17"/>
        <v>100</v>
      </c>
      <c r="O108">
        <v>113</v>
      </c>
      <c r="P108" t="s">
        <v>92</v>
      </c>
      <c r="Q108" s="7">
        <f t="shared" si="24"/>
        <v>5015.0300000000007</v>
      </c>
      <c r="R108">
        <v>1.0009999999999999</v>
      </c>
      <c r="S108" s="26">
        <f t="shared" si="18"/>
        <v>833288.35000000009</v>
      </c>
      <c r="T108">
        <f t="shared" si="19"/>
        <v>0.6054800847623617</v>
      </c>
    </row>
    <row r="109" spans="7:20" x14ac:dyDescent="0.3">
      <c r="G109">
        <v>104</v>
      </c>
      <c r="H109">
        <v>1180</v>
      </c>
      <c r="I109">
        <f>SUM($H$5:H109)</f>
        <v>65200</v>
      </c>
      <c r="J109">
        <f t="shared" si="22"/>
        <v>90.899965814396666</v>
      </c>
      <c r="K109">
        <v>91</v>
      </c>
      <c r="L109" t="str">
        <f t="shared" si="23"/>
        <v>진 요도 피해량</v>
      </c>
      <c r="M109" s="7">
        <f t="shared" si="17"/>
        <v>100</v>
      </c>
      <c r="O109">
        <v>114</v>
      </c>
      <c r="P109" t="s">
        <v>92</v>
      </c>
      <c r="Q109" s="7">
        <f t="shared" si="24"/>
        <v>5020.05</v>
      </c>
      <c r="R109">
        <v>1.0009999999999999</v>
      </c>
      <c r="S109" s="26">
        <f t="shared" si="18"/>
        <v>838308.40000000014</v>
      </c>
      <c r="T109">
        <f t="shared" si="19"/>
        <v>0.60243851963129524</v>
      </c>
    </row>
    <row r="110" spans="7:20" x14ac:dyDescent="0.3">
      <c r="G110">
        <v>105</v>
      </c>
      <c r="H110">
        <v>1200</v>
      </c>
      <c r="I110">
        <f>SUM($H$5:H110)</f>
        <v>66400</v>
      </c>
      <c r="J110">
        <f t="shared" si="22"/>
        <v>92.5729713201831</v>
      </c>
      <c r="K110">
        <v>91</v>
      </c>
      <c r="L110" t="str">
        <f t="shared" si="23"/>
        <v>진 요도 피해량</v>
      </c>
      <c r="M110" s="7">
        <f t="shared" si="17"/>
        <v>100</v>
      </c>
      <c r="O110">
        <v>115</v>
      </c>
      <c r="P110" t="s">
        <v>92</v>
      </c>
      <c r="Q110" s="7">
        <f t="shared" si="24"/>
        <v>5025.08</v>
      </c>
      <c r="R110">
        <v>1.0009999999999999</v>
      </c>
      <c r="S110" s="26">
        <f t="shared" si="18"/>
        <v>843333.4800000001</v>
      </c>
      <c r="T110">
        <f t="shared" si="19"/>
        <v>0.5994309492783273</v>
      </c>
    </row>
    <row r="111" spans="7:20" x14ac:dyDescent="0.3">
      <c r="G111">
        <v>106</v>
      </c>
      <c r="H111">
        <v>1220</v>
      </c>
      <c r="I111">
        <f>SUM($H$5:H111)</f>
        <v>67620</v>
      </c>
      <c r="J111">
        <f t="shared" si="22"/>
        <v>94.273860251065983</v>
      </c>
      <c r="K111">
        <v>91</v>
      </c>
      <c r="L111" t="str">
        <f t="shared" si="23"/>
        <v>진 요도 피해량</v>
      </c>
      <c r="M111" s="7">
        <f t="shared" si="17"/>
        <v>100</v>
      </c>
      <c r="O111">
        <v>116</v>
      </c>
      <c r="P111" t="s">
        <v>92</v>
      </c>
      <c r="Q111" s="7">
        <f t="shared" si="24"/>
        <v>5030.1100000000006</v>
      </c>
      <c r="R111">
        <v>1.0009999999999999</v>
      </c>
      <c r="S111" s="26">
        <f t="shared" si="18"/>
        <v>848363.59000000008</v>
      </c>
      <c r="T111">
        <f t="shared" si="19"/>
        <v>0.59645562749388126</v>
      </c>
    </row>
    <row r="112" spans="7:20" x14ac:dyDescent="0.3">
      <c r="G112">
        <v>107</v>
      </c>
      <c r="H112">
        <v>1240</v>
      </c>
      <c r="I112">
        <f>SUM($H$5:H112)</f>
        <v>68860</v>
      </c>
      <c r="J112">
        <f t="shared" si="22"/>
        <v>96.002632607045314</v>
      </c>
      <c r="K112">
        <v>91</v>
      </c>
      <c r="L112" t="str">
        <f t="shared" si="23"/>
        <v>진 요도 피해량</v>
      </c>
      <c r="M112" s="7">
        <f t="shared" si="17"/>
        <v>100</v>
      </c>
      <c r="O112">
        <v>117</v>
      </c>
      <c r="P112" t="s">
        <v>92</v>
      </c>
      <c r="Q112" s="7">
        <f t="shared" si="24"/>
        <v>5035.1500000000005</v>
      </c>
      <c r="R112">
        <v>1.0009999999999999</v>
      </c>
      <c r="S112" s="26">
        <f t="shared" si="18"/>
        <v>853398.74000000011</v>
      </c>
      <c r="T112">
        <f t="shared" si="19"/>
        <v>0.59351321289024472</v>
      </c>
    </row>
    <row r="113" spans="7:20" x14ac:dyDescent="0.3">
      <c r="G113">
        <v>108</v>
      </c>
      <c r="H113">
        <v>1260</v>
      </c>
      <c r="I113">
        <f>SUM($H$5:H113)</f>
        <v>70120</v>
      </c>
      <c r="J113">
        <f t="shared" si="22"/>
        <v>97.759288388121078</v>
      </c>
      <c r="K113">
        <v>91</v>
      </c>
      <c r="L113" t="str">
        <f t="shared" si="23"/>
        <v>진 요도 피해량</v>
      </c>
      <c r="M113" s="7">
        <f t="shared" si="17"/>
        <v>100</v>
      </c>
      <c r="O113">
        <v>118</v>
      </c>
      <c r="P113" t="s">
        <v>92</v>
      </c>
      <c r="Q113" s="7">
        <f t="shared" si="24"/>
        <v>5040.1900000000005</v>
      </c>
      <c r="R113">
        <v>1.0009999999999999</v>
      </c>
      <c r="S113" s="26">
        <f t="shared" si="18"/>
        <v>858438.93</v>
      </c>
      <c r="T113">
        <f t="shared" si="19"/>
        <v>0.59060199690474624</v>
      </c>
    </row>
    <row r="114" spans="7:20" x14ac:dyDescent="0.3">
      <c r="G114">
        <v>109</v>
      </c>
      <c r="H114">
        <v>1280</v>
      </c>
      <c r="I114">
        <f>SUM($H$5:H114)</f>
        <v>71400</v>
      </c>
      <c r="J114">
        <f t="shared" si="22"/>
        <v>99.543827594293276</v>
      </c>
      <c r="K114">
        <v>91</v>
      </c>
      <c r="L114" t="str">
        <f t="shared" si="23"/>
        <v>진 요도 피해량</v>
      </c>
      <c r="M114" s="7">
        <f t="shared" si="17"/>
        <v>100</v>
      </c>
      <c r="O114">
        <v>119</v>
      </c>
      <c r="P114" t="s">
        <v>92</v>
      </c>
      <c r="Q114" s="7">
        <f t="shared" si="24"/>
        <v>5045.24</v>
      </c>
      <c r="R114">
        <v>1.0009999999999999</v>
      </c>
      <c r="S114" s="26">
        <f t="shared" si="18"/>
        <v>863484.17</v>
      </c>
      <c r="T114">
        <f t="shared" si="19"/>
        <v>0.58772264673504393</v>
      </c>
    </row>
    <row r="115" spans="7:20" x14ac:dyDescent="0.3">
      <c r="G115">
        <v>110</v>
      </c>
      <c r="H115">
        <v>1300</v>
      </c>
      <c r="I115">
        <f>SUM($H$5:H115)</f>
        <v>72700</v>
      </c>
      <c r="J115">
        <f t="shared" si="22"/>
        <v>101.35625022556192</v>
      </c>
      <c r="K115">
        <v>91</v>
      </c>
      <c r="L115" t="str">
        <f t="shared" si="23"/>
        <v>진 요도 피해량</v>
      </c>
      <c r="M115" s="7">
        <f t="shared" si="17"/>
        <v>50</v>
      </c>
      <c r="O115">
        <v>120</v>
      </c>
      <c r="P115" t="s">
        <v>92</v>
      </c>
      <c r="Q115" s="7">
        <f t="shared" si="24"/>
        <v>5050.29</v>
      </c>
      <c r="R115">
        <v>1.0009999999999999</v>
      </c>
      <c r="S115" s="26">
        <f t="shared" si="18"/>
        <v>868534.46000000008</v>
      </c>
      <c r="T115">
        <f t="shared" si="19"/>
        <v>0.58487348992165511</v>
      </c>
    </row>
    <row r="116" spans="7:20" x14ac:dyDescent="0.3">
      <c r="G116">
        <v>111</v>
      </c>
      <c r="H116">
        <v>1320</v>
      </c>
      <c r="I116">
        <f>SUM($H$5:H116)</f>
        <v>74020</v>
      </c>
      <c r="J116">
        <f t="shared" si="22"/>
        <v>103.19655628192702</v>
      </c>
      <c r="K116">
        <v>91</v>
      </c>
      <c r="L116" t="str">
        <f t="shared" si="23"/>
        <v>진 요도 피해량</v>
      </c>
      <c r="M116" s="7">
        <f t="shared" si="17"/>
        <v>50.05</v>
      </c>
      <c r="O116">
        <v>121</v>
      </c>
      <c r="P116" t="s">
        <v>92</v>
      </c>
      <c r="Q116" s="7">
        <f t="shared" si="24"/>
        <v>5055.3500000000004</v>
      </c>
      <c r="R116">
        <v>1.0009999999999999</v>
      </c>
      <c r="S116" s="26">
        <f t="shared" si="18"/>
        <v>873589.81</v>
      </c>
      <c r="T116">
        <f t="shared" si="19"/>
        <v>0.58205520135608402</v>
      </c>
    </row>
    <row r="117" spans="7:20" x14ac:dyDescent="0.3">
      <c r="G117">
        <v>112</v>
      </c>
      <c r="H117">
        <v>1340</v>
      </c>
      <c r="I117">
        <f>SUM($H$5:H117)</f>
        <v>75360</v>
      </c>
      <c r="J117">
        <f t="shared" si="22"/>
        <v>105.06474576338854</v>
      </c>
      <c r="K117">
        <v>91</v>
      </c>
      <c r="L117" t="str">
        <f t="shared" si="23"/>
        <v>진 요도 피해량</v>
      </c>
      <c r="M117" s="7">
        <f t="shared" si="17"/>
        <v>50.100100000000005</v>
      </c>
      <c r="O117">
        <v>122</v>
      </c>
      <c r="P117" t="s">
        <v>92</v>
      </c>
      <c r="Q117" s="7">
        <f t="shared" si="24"/>
        <v>5060.41</v>
      </c>
      <c r="R117">
        <v>1.0009999999999999</v>
      </c>
      <c r="S117" s="26">
        <f t="shared" si="18"/>
        <v>878650.22000000009</v>
      </c>
      <c r="T117">
        <f t="shared" si="19"/>
        <v>0.57926614322573566</v>
      </c>
    </row>
    <row r="118" spans="7:20" x14ac:dyDescent="0.3">
      <c r="G118">
        <v>113</v>
      </c>
      <c r="H118">
        <v>1360</v>
      </c>
      <c r="I118">
        <f>SUM($H$5:H118)</f>
        <v>76720</v>
      </c>
      <c r="J118">
        <f t="shared" si="22"/>
        <v>106.96081866994651</v>
      </c>
      <c r="K118">
        <v>91</v>
      </c>
      <c r="L118" t="str">
        <f t="shared" si="23"/>
        <v>진 요도 피해량</v>
      </c>
      <c r="M118" s="7">
        <f t="shared" si="17"/>
        <v>50.150300000000009</v>
      </c>
      <c r="O118">
        <v>123</v>
      </c>
      <c r="P118" t="s">
        <v>92</v>
      </c>
      <c r="Q118" s="7">
        <f t="shared" si="24"/>
        <v>5065.4800000000005</v>
      </c>
      <c r="R118">
        <v>1.0009999999999999</v>
      </c>
      <c r="S118" s="26">
        <f t="shared" si="18"/>
        <v>883715.70000000007</v>
      </c>
      <c r="T118">
        <f t="shared" si="19"/>
        <v>0.57650699728954491</v>
      </c>
    </row>
    <row r="119" spans="7:20" x14ac:dyDescent="0.3">
      <c r="G119">
        <v>114</v>
      </c>
      <c r="H119">
        <v>1380</v>
      </c>
      <c r="I119">
        <f>SUM($H$5:H119)</f>
        <v>78100</v>
      </c>
      <c r="J119">
        <f t="shared" si="22"/>
        <v>108.88477500160091</v>
      </c>
      <c r="K119">
        <v>91</v>
      </c>
      <c r="L119" t="str">
        <f t="shared" si="23"/>
        <v>진 요도 피해량</v>
      </c>
      <c r="M119" s="7">
        <f t="shared" ref="M119:M150" si="25">VLOOKUP(G119,O:Q,3,FALSE)/100</f>
        <v>50.200500000000005</v>
      </c>
      <c r="O119">
        <v>124</v>
      </c>
      <c r="P119" t="s">
        <v>92</v>
      </c>
      <c r="Q119" s="7">
        <f t="shared" si="24"/>
        <v>5070.55</v>
      </c>
      <c r="R119">
        <v>1.0009999999999999</v>
      </c>
      <c r="S119" s="26">
        <f t="shared" si="18"/>
        <v>888786.25000000012</v>
      </c>
      <c r="T119">
        <f t="shared" si="19"/>
        <v>0.5737761590067989</v>
      </c>
    </row>
    <row r="120" spans="7:20" x14ac:dyDescent="0.3">
      <c r="G120">
        <v>115</v>
      </c>
      <c r="H120">
        <v>1400</v>
      </c>
      <c r="I120">
        <f>SUM($H$5:H120)</f>
        <v>79500</v>
      </c>
      <c r="J120">
        <f t="shared" si="22"/>
        <v>110.83661475835176</v>
      </c>
      <c r="K120">
        <v>91</v>
      </c>
      <c r="L120" t="str">
        <f t="shared" si="23"/>
        <v>진 요도 피해량</v>
      </c>
      <c r="M120" s="7">
        <f t="shared" si="25"/>
        <v>50.250799999999998</v>
      </c>
      <c r="O120">
        <v>125</v>
      </c>
      <c r="P120" t="s">
        <v>92</v>
      </c>
      <c r="Q120" s="7">
        <f t="shared" si="24"/>
        <v>5075.63</v>
      </c>
      <c r="R120">
        <v>1.0009999999999999</v>
      </c>
      <c r="S120" s="26">
        <f t="shared" si="18"/>
        <v>893861.88000000012</v>
      </c>
      <c r="T120">
        <f t="shared" si="19"/>
        <v>0.57107431623745342</v>
      </c>
    </row>
    <row r="121" spans="7:20" x14ac:dyDescent="0.3">
      <c r="G121">
        <v>116</v>
      </c>
      <c r="H121">
        <v>1420</v>
      </c>
      <c r="I121">
        <f>SUM($H$5:H121)</f>
        <v>80920</v>
      </c>
      <c r="J121">
        <f t="shared" si="22"/>
        <v>112.81633794019905</v>
      </c>
      <c r="K121">
        <v>91</v>
      </c>
      <c r="L121" t="str">
        <f t="shared" si="23"/>
        <v>진 요도 피해량</v>
      </c>
      <c r="M121" s="7">
        <f t="shared" si="25"/>
        <v>50.301100000000005</v>
      </c>
      <c r="O121">
        <v>126</v>
      </c>
      <c r="P121" t="s">
        <v>92</v>
      </c>
      <c r="Q121" s="7">
        <f t="shared" si="24"/>
        <v>5080.71</v>
      </c>
      <c r="R121">
        <v>1.0009999999999999</v>
      </c>
      <c r="S121" s="26">
        <f t="shared" si="18"/>
        <v>898942.59000000008</v>
      </c>
      <c r="T121">
        <f t="shared" si="19"/>
        <v>0.56839989641352218</v>
      </c>
    </row>
    <row r="122" spans="7:20" x14ac:dyDescent="0.3">
      <c r="G122">
        <v>117</v>
      </c>
      <c r="H122">
        <v>1440</v>
      </c>
      <c r="I122">
        <f>SUM($H$5:H122)</f>
        <v>82360</v>
      </c>
      <c r="J122">
        <f t="shared" si="22"/>
        <v>114.82394454714279</v>
      </c>
      <c r="K122">
        <v>91</v>
      </c>
      <c r="L122" t="str">
        <f t="shared" si="23"/>
        <v>진 요도 피해량</v>
      </c>
      <c r="M122" s="7">
        <f t="shared" si="25"/>
        <v>50.351500000000009</v>
      </c>
      <c r="O122">
        <v>127</v>
      </c>
      <c r="P122" t="s">
        <v>92</v>
      </c>
      <c r="Q122" s="7">
        <f t="shared" si="24"/>
        <v>5085.8</v>
      </c>
      <c r="R122">
        <v>1.0009999999999999</v>
      </c>
      <c r="S122" s="26">
        <f t="shared" si="18"/>
        <v>904028.39000000013</v>
      </c>
      <c r="T122">
        <f t="shared" si="19"/>
        <v>0.5657535927850571</v>
      </c>
    </row>
    <row r="123" spans="7:20" x14ac:dyDescent="0.3">
      <c r="G123">
        <v>118</v>
      </c>
      <c r="H123">
        <v>1460</v>
      </c>
      <c r="I123">
        <f>SUM($H$5:H123)</f>
        <v>83820</v>
      </c>
      <c r="J123">
        <f t="shared" si="22"/>
        <v>116.85943457918295</v>
      </c>
      <c r="K123">
        <v>91</v>
      </c>
      <c r="L123" t="str">
        <f t="shared" si="23"/>
        <v>진 요도 피해량</v>
      </c>
      <c r="M123" s="7">
        <f t="shared" si="25"/>
        <v>50.401900000000005</v>
      </c>
      <c r="O123">
        <v>128</v>
      </c>
      <c r="P123" t="s">
        <v>92</v>
      </c>
      <c r="Q123" s="7">
        <f t="shared" ref="Q123:Q186" si="26">ROUNDUP(Q122*R123,2)</f>
        <v>5090.8900000000003</v>
      </c>
      <c r="R123">
        <v>1.0009999999999999</v>
      </c>
      <c r="S123" s="26">
        <f t="shared" ref="S123:S186" si="27">Q123+S122</f>
        <v>909119.28000000014</v>
      </c>
      <c r="T123">
        <f t="shared" ref="T123:T186" si="28">((S123-S122)/S122)*100</f>
        <v>0.56313386352833605</v>
      </c>
    </row>
    <row r="124" spans="7:20" x14ac:dyDescent="0.3">
      <c r="G124">
        <v>119</v>
      </c>
      <c r="H124">
        <v>1480</v>
      </c>
      <c r="I124">
        <f>SUM($H$5:H124)</f>
        <v>85300</v>
      </c>
      <c r="J124">
        <f t="shared" si="22"/>
        <v>118.92280803631957</v>
      </c>
      <c r="K124">
        <v>91</v>
      </c>
      <c r="L124" t="str">
        <f t="shared" si="23"/>
        <v>진 요도 피해량</v>
      </c>
      <c r="M124" s="7">
        <f t="shared" si="25"/>
        <v>50.452399999999997</v>
      </c>
      <c r="O124">
        <v>129</v>
      </c>
      <c r="P124" t="s">
        <v>92</v>
      </c>
      <c r="Q124" s="7">
        <f t="shared" si="26"/>
        <v>5095.99</v>
      </c>
      <c r="R124">
        <v>1.0009999999999999</v>
      </c>
      <c r="S124" s="26">
        <f t="shared" si="27"/>
        <v>914215.27000000014</v>
      </c>
      <c r="T124">
        <f t="shared" si="28"/>
        <v>0.56054140662378105</v>
      </c>
    </row>
    <row r="125" spans="7:20" x14ac:dyDescent="0.3">
      <c r="G125">
        <v>120</v>
      </c>
      <c r="H125">
        <v>1500</v>
      </c>
      <c r="I125">
        <f>SUM($H$5:H125)</f>
        <v>86800</v>
      </c>
      <c r="J125">
        <f t="shared" si="22"/>
        <v>121.01406491855262</v>
      </c>
      <c r="K125">
        <v>91</v>
      </c>
      <c r="L125" t="str">
        <f t="shared" si="23"/>
        <v>진 요도 피해량</v>
      </c>
      <c r="M125" s="7">
        <f t="shared" si="25"/>
        <v>50.502899999999997</v>
      </c>
      <c r="O125">
        <v>130</v>
      </c>
      <c r="P125" t="s">
        <v>92</v>
      </c>
      <c r="Q125" s="7">
        <f t="shared" si="26"/>
        <v>5101.09</v>
      </c>
      <c r="R125">
        <v>1.0009999999999999</v>
      </c>
      <c r="S125" s="26">
        <f t="shared" si="27"/>
        <v>919316.3600000001</v>
      </c>
      <c r="T125">
        <f t="shared" si="28"/>
        <v>0.55797470982955322</v>
      </c>
    </row>
    <row r="126" spans="7:20" x14ac:dyDescent="0.3">
      <c r="G126">
        <v>121</v>
      </c>
      <c r="H126">
        <v>1520</v>
      </c>
      <c r="I126">
        <f>SUM($H$5:H126)</f>
        <v>88320</v>
      </c>
      <c r="J126">
        <f t="shared" si="22"/>
        <v>123.13320522588211</v>
      </c>
      <c r="K126">
        <v>91</v>
      </c>
      <c r="L126" t="str">
        <f t="shared" si="23"/>
        <v>진 요도 피해량</v>
      </c>
      <c r="M126" s="7">
        <f t="shared" si="25"/>
        <v>50.553500000000007</v>
      </c>
      <c r="O126">
        <v>131</v>
      </c>
      <c r="P126" t="s">
        <v>92</v>
      </c>
      <c r="Q126" s="7">
        <f t="shared" si="26"/>
        <v>5106.2</v>
      </c>
      <c r="R126">
        <v>1.0009999999999999</v>
      </c>
      <c r="S126" s="26">
        <f t="shared" si="27"/>
        <v>924422.56</v>
      </c>
      <c r="T126">
        <f t="shared" si="28"/>
        <v>0.5554344752441861</v>
      </c>
    </row>
    <row r="127" spans="7:20" x14ac:dyDescent="0.3">
      <c r="G127">
        <v>122</v>
      </c>
      <c r="H127">
        <v>1540</v>
      </c>
      <c r="I127">
        <f>SUM($H$5:H127)</f>
        <v>89860</v>
      </c>
      <c r="J127">
        <f t="shared" si="22"/>
        <v>125.28022895830804</v>
      </c>
      <c r="K127">
        <v>91</v>
      </c>
      <c r="L127" t="str">
        <f t="shared" si="23"/>
        <v>진 요도 피해량</v>
      </c>
      <c r="M127" s="7">
        <f t="shared" si="25"/>
        <v>50.604099999999995</v>
      </c>
      <c r="O127">
        <v>132</v>
      </c>
      <c r="P127" t="s">
        <v>92</v>
      </c>
      <c r="Q127" s="7">
        <f t="shared" si="26"/>
        <v>5111.3100000000004</v>
      </c>
      <c r="R127">
        <v>1.0009999999999999</v>
      </c>
      <c r="S127" s="26">
        <f t="shared" si="27"/>
        <v>929533.87000000011</v>
      </c>
      <c r="T127">
        <f t="shared" si="28"/>
        <v>0.55291921910690445</v>
      </c>
    </row>
    <row r="128" spans="7:20" x14ac:dyDescent="0.3">
      <c r="G128">
        <v>123</v>
      </c>
      <c r="H128">
        <v>1560</v>
      </c>
      <c r="I128">
        <f>SUM($H$5:H128)</f>
        <v>91420</v>
      </c>
      <c r="J128">
        <f t="shared" si="22"/>
        <v>127.45513611583041</v>
      </c>
      <c r="K128">
        <v>91</v>
      </c>
      <c r="L128" t="str">
        <f t="shared" si="23"/>
        <v>진 요도 피해량</v>
      </c>
      <c r="M128" s="7">
        <f t="shared" si="25"/>
        <v>50.654800000000002</v>
      </c>
      <c r="O128">
        <v>133</v>
      </c>
      <c r="P128" t="s">
        <v>92</v>
      </c>
      <c r="Q128" s="7">
        <f t="shared" si="26"/>
        <v>5116.43</v>
      </c>
      <c r="R128">
        <v>1.0009999999999999</v>
      </c>
      <c r="S128" s="26">
        <f t="shared" si="27"/>
        <v>934650.30000000016</v>
      </c>
      <c r="T128">
        <f t="shared" si="28"/>
        <v>0.55042964706601283</v>
      </c>
    </row>
    <row r="129" spans="7:20" x14ac:dyDescent="0.3">
      <c r="G129">
        <v>124</v>
      </c>
      <c r="H129">
        <v>1580</v>
      </c>
      <c r="I129">
        <f>SUM($H$5:H129)</f>
        <v>93000</v>
      </c>
      <c r="J129">
        <f t="shared" si="22"/>
        <v>129.65792669844922</v>
      </c>
      <c r="K129">
        <v>91</v>
      </c>
      <c r="L129" t="str">
        <f t="shared" si="23"/>
        <v>진 요도 피해량</v>
      </c>
      <c r="M129" s="7">
        <f t="shared" si="25"/>
        <v>50.705500000000001</v>
      </c>
      <c r="O129">
        <v>134</v>
      </c>
      <c r="P129" t="s">
        <v>92</v>
      </c>
      <c r="Q129" s="7">
        <f t="shared" si="26"/>
        <v>5121.55</v>
      </c>
      <c r="R129">
        <v>1.0009999999999999</v>
      </c>
      <c r="S129" s="26">
        <f t="shared" si="27"/>
        <v>939771.85000000021</v>
      </c>
      <c r="T129">
        <f t="shared" si="28"/>
        <v>0.54796430279860242</v>
      </c>
    </row>
    <row r="130" spans="7:20" x14ac:dyDescent="0.3">
      <c r="G130">
        <v>125</v>
      </c>
      <c r="H130">
        <v>1600</v>
      </c>
      <c r="I130">
        <f>SUM($H$5:H130)</f>
        <v>94600</v>
      </c>
      <c r="J130">
        <f t="shared" si="22"/>
        <v>131.88860070616448</v>
      </c>
      <c r="K130">
        <v>91</v>
      </c>
      <c r="L130" t="str">
        <f t="shared" si="23"/>
        <v>진 요도 피해량</v>
      </c>
      <c r="M130" s="7">
        <f t="shared" si="25"/>
        <v>50.756300000000003</v>
      </c>
      <c r="O130">
        <v>135</v>
      </c>
      <c r="P130" t="s">
        <v>92</v>
      </c>
      <c r="Q130" s="7">
        <f t="shared" si="26"/>
        <v>5126.68</v>
      </c>
      <c r="R130">
        <v>1.0009999999999999</v>
      </c>
      <c r="S130" s="26">
        <f t="shared" si="27"/>
        <v>944898.53000000026</v>
      </c>
      <c r="T130">
        <f t="shared" si="28"/>
        <v>0.54552389497515275</v>
      </c>
    </row>
    <row r="131" spans="7:20" x14ac:dyDescent="0.3">
      <c r="G131">
        <v>126</v>
      </c>
      <c r="H131">
        <v>1620</v>
      </c>
      <c r="I131">
        <f>SUM($H$5:H131)</f>
        <v>96220</v>
      </c>
      <c r="J131">
        <f t="shared" si="22"/>
        <v>134.14715813897618</v>
      </c>
      <c r="K131">
        <v>91</v>
      </c>
      <c r="L131" t="str">
        <f t="shared" si="23"/>
        <v>진 요도 피해량</v>
      </c>
      <c r="M131" s="7">
        <f t="shared" si="25"/>
        <v>50.807099999999998</v>
      </c>
      <c r="O131">
        <v>136</v>
      </c>
      <c r="P131" t="s">
        <v>92</v>
      </c>
      <c r="Q131" s="7">
        <f t="shared" si="26"/>
        <v>5131.8100000000004</v>
      </c>
      <c r="R131">
        <v>1.0009999999999999</v>
      </c>
      <c r="S131" s="26">
        <f t="shared" si="27"/>
        <v>950030.34000000032</v>
      </c>
      <c r="T131">
        <f t="shared" si="28"/>
        <v>0.54310699372133153</v>
      </c>
    </row>
    <row r="132" spans="7:20" x14ac:dyDescent="0.3">
      <c r="G132">
        <v>127</v>
      </c>
      <c r="H132">
        <v>1640</v>
      </c>
      <c r="I132">
        <f>SUM($H$5:H132)</f>
        <v>97860</v>
      </c>
      <c r="J132">
        <f t="shared" si="22"/>
        <v>136.43359899688431</v>
      </c>
      <c r="K132">
        <v>91</v>
      </c>
      <c r="L132" t="str">
        <f t="shared" si="23"/>
        <v>진 요도 피해량</v>
      </c>
      <c r="M132" s="7">
        <f t="shared" si="25"/>
        <v>50.858000000000004</v>
      </c>
      <c r="O132">
        <v>137</v>
      </c>
      <c r="P132" t="s">
        <v>92</v>
      </c>
      <c r="Q132" s="7">
        <f t="shared" si="26"/>
        <v>5136.95</v>
      </c>
      <c r="R132">
        <v>1.0009999999999999</v>
      </c>
      <c r="S132" s="26">
        <f t="shared" si="27"/>
        <v>955167.29000000027</v>
      </c>
      <c r="T132">
        <f t="shared" si="28"/>
        <v>0.54071431023981309</v>
      </c>
    </row>
    <row r="133" spans="7:20" x14ac:dyDescent="0.3">
      <c r="G133">
        <v>128</v>
      </c>
      <c r="H133">
        <v>1660</v>
      </c>
      <c r="I133">
        <f>SUM($H$5:H133)</f>
        <v>99520</v>
      </c>
      <c r="J133">
        <f t="shared" si="22"/>
        <v>138.74792327988891</v>
      </c>
      <c r="K133">
        <v>91</v>
      </c>
      <c r="L133" t="str">
        <f t="shared" si="23"/>
        <v>진 요도 피해량</v>
      </c>
      <c r="M133" s="7">
        <f t="shared" si="25"/>
        <v>50.908900000000003</v>
      </c>
      <c r="O133">
        <v>138</v>
      </c>
      <c r="P133" t="s">
        <v>92</v>
      </c>
      <c r="Q133" s="7">
        <f t="shared" si="26"/>
        <v>5142.09</v>
      </c>
      <c r="R133">
        <v>1.0009999999999999</v>
      </c>
      <c r="S133" s="26">
        <f t="shared" si="27"/>
        <v>960309.38000000024</v>
      </c>
      <c r="T133">
        <f t="shared" si="28"/>
        <v>0.53834444016607452</v>
      </c>
    </row>
    <row r="134" spans="7:20" x14ac:dyDescent="0.3">
      <c r="G134">
        <v>129</v>
      </c>
      <c r="H134">
        <v>1680</v>
      </c>
      <c r="I134">
        <f>SUM($H$5:H134)</f>
        <v>101200</v>
      </c>
      <c r="J134">
        <f t="shared" si="22"/>
        <v>141.09013098798991</v>
      </c>
      <c r="K134">
        <v>91</v>
      </c>
      <c r="L134" t="str">
        <f t="shared" si="23"/>
        <v>진 요도 피해량</v>
      </c>
      <c r="M134" s="7">
        <f t="shared" si="25"/>
        <v>50.959899999999998</v>
      </c>
      <c r="O134">
        <v>139</v>
      </c>
      <c r="P134" t="s">
        <v>92</v>
      </c>
      <c r="Q134" s="7">
        <f t="shared" si="26"/>
        <v>5147.24</v>
      </c>
      <c r="R134">
        <v>1.0009999999999999</v>
      </c>
      <c r="S134" s="26">
        <f t="shared" si="27"/>
        <v>965456.62000000023</v>
      </c>
      <c r="T134">
        <f t="shared" si="28"/>
        <v>0.53599809678001786</v>
      </c>
    </row>
    <row r="135" spans="7:20" x14ac:dyDescent="0.3">
      <c r="G135">
        <v>130</v>
      </c>
      <c r="H135">
        <v>1700</v>
      </c>
      <c r="I135">
        <f>SUM($H$5:H135)</f>
        <v>102900</v>
      </c>
      <c r="J135">
        <f t="shared" si="22"/>
        <v>143.46022212118737</v>
      </c>
      <c r="K135">
        <v>91</v>
      </c>
      <c r="L135" t="str">
        <f t="shared" si="23"/>
        <v>진 요도 피해량</v>
      </c>
      <c r="M135" s="7">
        <f t="shared" si="25"/>
        <v>51.010899999999999</v>
      </c>
      <c r="O135">
        <v>140</v>
      </c>
      <c r="P135" t="s">
        <v>92</v>
      </c>
      <c r="Q135" s="7">
        <f t="shared" si="26"/>
        <v>5152.3900000000003</v>
      </c>
      <c r="R135">
        <v>1.0009999999999999</v>
      </c>
      <c r="S135" s="26">
        <f t="shared" si="27"/>
        <v>970609.01000000024</v>
      </c>
      <c r="T135">
        <f t="shared" si="28"/>
        <v>0.53367390033536799</v>
      </c>
    </row>
    <row r="136" spans="7:20" x14ac:dyDescent="0.3">
      <c r="G136">
        <v>131</v>
      </c>
      <c r="H136">
        <v>1720</v>
      </c>
      <c r="I136">
        <f>SUM($H$5:H136)</f>
        <v>104620</v>
      </c>
      <c r="J136">
        <f t="shared" si="22"/>
        <v>145.85819667948127</v>
      </c>
      <c r="K136">
        <v>91</v>
      </c>
      <c r="L136" t="str">
        <f t="shared" si="23"/>
        <v>진 요도 피해량</v>
      </c>
      <c r="M136" s="7">
        <f t="shared" si="25"/>
        <v>51.061999999999998</v>
      </c>
      <c r="O136">
        <v>141</v>
      </c>
      <c r="P136" t="s">
        <v>92</v>
      </c>
      <c r="Q136" s="7">
        <f t="shared" si="26"/>
        <v>5157.55</v>
      </c>
      <c r="R136">
        <v>1.0009999999999999</v>
      </c>
      <c r="S136" s="26">
        <f t="shared" si="27"/>
        <v>975766.56000000029</v>
      </c>
      <c r="T136">
        <f t="shared" si="28"/>
        <v>0.53137256576672875</v>
      </c>
    </row>
    <row r="137" spans="7:20" x14ac:dyDescent="0.3">
      <c r="G137">
        <v>132</v>
      </c>
      <c r="H137">
        <v>1740</v>
      </c>
      <c r="I137">
        <f>SUM($H$5:H137)</f>
        <v>106360</v>
      </c>
      <c r="J137">
        <f t="shared" si="22"/>
        <v>148.28405466287163</v>
      </c>
      <c r="K137">
        <v>91</v>
      </c>
      <c r="L137" t="str">
        <f t="shared" si="23"/>
        <v>진 요도 피해량</v>
      </c>
      <c r="M137" s="7">
        <f t="shared" si="25"/>
        <v>51.113100000000003</v>
      </c>
      <c r="O137">
        <v>142</v>
      </c>
      <c r="P137" t="s">
        <v>92</v>
      </c>
      <c r="Q137" s="7">
        <f t="shared" si="26"/>
        <v>5162.71</v>
      </c>
      <c r="R137">
        <v>1.0009999999999999</v>
      </c>
      <c r="S137" s="26">
        <f t="shared" si="27"/>
        <v>980929.27000000025</v>
      </c>
      <c r="T137">
        <f t="shared" si="28"/>
        <v>0.52909273709891858</v>
      </c>
    </row>
    <row r="138" spans="7:20" x14ac:dyDescent="0.3">
      <c r="G138">
        <v>133</v>
      </c>
      <c r="H138">
        <v>1760</v>
      </c>
      <c r="I138">
        <f>SUM($H$5:H138)</f>
        <v>108120</v>
      </c>
      <c r="J138">
        <f t="shared" si="22"/>
        <v>150.73779607135839</v>
      </c>
      <c r="K138">
        <v>91</v>
      </c>
      <c r="L138" t="str">
        <f t="shared" si="23"/>
        <v>진 요도 피해량</v>
      </c>
      <c r="M138" s="7">
        <f t="shared" si="25"/>
        <v>51.164300000000004</v>
      </c>
      <c r="O138">
        <v>143</v>
      </c>
      <c r="P138" t="s">
        <v>92</v>
      </c>
      <c r="Q138" s="7">
        <f t="shared" si="26"/>
        <v>5167.88</v>
      </c>
      <c r="R138">
        <v>1.0009999999999999</v>
      </c>
      <c r="S138" s="26">
        <f t="shared" si="27"/>
        <v>986097.15000000026</v>
      </c>
      <c r="T138">
        <f t="shared" si="28"/>
        <v>0.52683513052883046</v>
      </c>
    </row>
    <row r="139" spans="7:20" x14ac:dyDescent="0.3">
      <c r="G139">
        <v>134</v>
      </c>
      <c r="H139">
        <v>1780</v>
      </c>
      <c r="I139">
        <f>SUM($H$5:H139)</f>
        <v>109900</v>
      </c>
      <c r="J139">
        <f t="shared" si="22"/>
        <v>153.21942090494161</v>
      </c>
      <c r="K139">
        <v>91</v>
      </c>
      <c r="L139" t="str">
        <f t="shared" si="23"/>
        <v>진 요도 피해량</v>
      </c>
      <c r="M139" s="7">
        <f t="shared" si="25"/>
        <v>51.215499999999999</v>
      </c>
      <c r="O139">
        <v>144</v>
      </c>
      <c r="P139" t="s">
        <v>92</v>
      </c>
      <c r="Q139" s="7">
        <f t="shared" si="26"/>
        <v>5173.05</v>
      </c>
      <c r="R139">
        <v>1.0009999999999999</v>
      </c>
      <c r="S139" s="26">
        <f t="shared" si="27"/>
        <v>991270.2000000003</v>
      </c>
      <c r="T139">
        <f t="shared" si="28"/>
        <v>0.52459841304683263</v>
      </c>
    </row>
    <row r="140" spans="7:20" x14ac:dyDescent="0.3">
      <c r="G140">
        <v>135</v>
      </c>
      <c r="H140">
        <v>1800</v>
      </c>
      <c r="I140">
        <f>SUM($H$5:H140)</f>
        <v>111700</v>
      </c>
      <c r="J140">
        <f t="shared" si="22"/>
        <v>155.72892916362127</v>
      </c>
      <c r="K140">
        <v>91</v>
      </c>
      <c r="L140" t="str">
        <f t="shared" si="23"/>
        <v>진 요도 피해량</v>
      </c>
      <c r="M140" s="7">
        <f t="shared" si="25"/>
        <v>51.266800000000003</v>
      </c>
      <c r="O140">
        <v>145</v>
      </c>
      <c r="P140" t="s">
        <v>92</v>
      </c>
      <c r="Q140" s="7">
        <f t="shared" si="26"/>
        <v>5178.2300000000005</v>
      </c>
      <c r="R140">
        <v>1.0009999999999999</v>
      </c>
      <c r="S140" s="26">
        <f t="shared" si="27"/>
        <v>996448.43000000028</v>
      </c>
      <c r="T140">
        <f t="shared" si="28"/>
        <v>0.52238330174759418</v>
      </c>
    </row>
    <row r="141" spans="7:20" x14ac:dyDescent="0.3">
      <c r="G141">
        <v>136</v>
      </c>
      <c r="H141">
        <v>1820</v>
      </c>
      <c r="I141">
        <f>SUM($H$5:H141)</f>
        <v>113520</v>
      </c>
      <c r="J141">
        <f t="shared" si="22"/>
        <v>158.2663208473974</v>
      </c>
      <c r="K141">
        <v>91</v>
      </c>
      <c r="L141" t="str">
        <f t="shared" si="23"/>
        <v>진 요도 피해량</v>
      </c>
      <c r="M141" s="7">
        <f t="shared" si="25"/>
        <v>51.318100000000001</v>
      </c>
      <c r="O141">
        <v>146</v>
      </c>
      <c r="P141" t="s">
        <v>92</v>
      </c>
      <c r="Q141" s="7">
        <f t="shared" si="26"/>
        <v>5183.41</v>
      </c>
      <c r="R141">
        <v>1.0009999999999999</v>
      </c>
      <c r="S141" s="26">
        <f t="shared" si="27"/>
        <v>1001631.8400000003</v>
      </c>
      <c r="T141">
        <f t="shared" si="28"/>
        <v>0.52018848582058896</v>
      </c>
    </row>
    <row r="142" spans="7:20" x14ac:dyDescent="0.3">
      <c r="G142">
        <v>137</v>
      </c>
      <c r="H142">
        <v>1840</v>
      </c>
      <c r="I142">
        <f>SUM($H$5:H142)</f>
        <v>115360</v>
      </c>
      <c r="J142">
        <f t="shared" si="22"/>
        <v>160.83159595626992</v>
      </c>
      <c r="K142">
        <v>91</v>
      </c>
      <c r="L142" t="str">
        <f t="shared" si="23"/>
        <v>진 요도 피해량</v>
      </c>
      <c r="M142" s="7">
        <f t="shared" si="25"/>
        <v>51.369499999999995</v>
      </c>
      <c r="O142">
        <v>147</v>
      </c>
      <c r="P142" t="s">
        <v>92</v>
      </c>
      <c r="Q142" s="7">
        <f t="shared" si="26"/>
        <v>5188.6000000000004</v>
      </c>
      <c r="R142">
        <v>1.0009999999999999</v>
      </c>
      <c r="S142" s="26">
        <f t="shared" si="27"/>
        <v>1006820.4400000003</v>
      </c>
      <c r="T142">
        <f t="shared" si="28"/>
        <v>0.51801468291982167</v>
      </c>
    </row>
    <row r="143" spans="7:20" x14ac:dyDescent="0.3">
      <c r="G143">
        <v>138</v>
      </c>
      <c r="H143">
        <v>1860</v>
      </c>
      <c r="I143">
        <f>SUM($H$5:H143)</f>
        <v>117220</v>
      </c>
      <c r="J143">
        <f t="shared" si="22"/>
        <v>163.42475449023891</v>
      </c>
      <c r="K143">
        <v>91</v>
      </c>
      <c r="L143" t="str">
        <f t="shared" si="23"/>
        <v>진 요도 피해량</v>
      </c>
      <c r="M143" s="7">
        <f t="shared" si="25"/>
        <v>51.420900000000003</v>
      </c>
      <c r="O143">
        <v>148</v>
      </c>
      <c r="P143" t="s">
        <v>92</v>
      </c>
      <c r="Q143" s="7">
        <f t="shared" si="26"/>
        <v>5193.79</v>
      </c>
      <c r="R143">
        <v>1.0009999999999999</v>
      </c>
      <c r="S143" s="26">
        <f t="shared" si="27"/>
        <v>1012014.2300000003</v>
      </c>
      <c r="T143">
        <f t="shared" si="28"/>
        <v>0.51586060370407616</v>
      </c>
    </row>
    <row r="144" spans="7:20" x14ac:dyDescent="0.3">
      <c r="G144">
        <v>139</v>
      </c>
      <c r="H144">
        <v>1880</v>
      </c>
      <c r="I144">
        <f>SUM($H$5:H144)</f>
        <v>119100</v>
      </c>
      <c r="J144">
        <f t="shared" si="22"/>
        <v>166.04579644930433</v>
      </c>
      <c r="K144">
        <v>91</v>
      </c>
      <c r="L144" t="str">
        <f t="shared" si="23"/>
        <v>진 요도 피해량</v>
      </c>
      <c r="M144" s="7">
        <f t="shared" si="25"/>
        <v>51.4724</v>
      </c>
      <c r="O144">
        <v>149</v>
      </c>
      <c r="P144" t="s">
        <v>92</v>
      </c>
      <c r="Q144" s="7">
        <f t="shared" si="26"/>
        <v>5198.99</v>
      </c>
      <c r="R144">
        <v>1.0009999999999999</v>
      </c>
      <c r="S144" s="26">
        <f t="shared" si="27"/>
        <v>1017213.2200000003</v>
      </c>
      <c r="T144">
        <f t="shared" si="28"/>
        <v>0.51372696607240287</v>
      </c>
    </row>
    <row r="145" spans="7:20" x14ac:dyDescent="0.3">
      <c r="G145">
        <v>140</v>
      </c>
      <c r="H145">
        <v>1900</v>
      </c>
      <c r="I145">
        <f>SUM($H$5:H145)</f>
        <v>121000</v>
      </c>
      <c r="J145">
        <f t="shared" si="22"/>
        <v>168.69472183346619</v>
      </c>
      <c r="K145">
        <v>91</v>
      </c>
      <c r="L145" t="str">
        <f t="shared" si="23"/>
        <v>진 요도 피해량</v>
      </c>
      <c r="M145" s="7">
        <f t="shared" si="25"/>
        <v>51.523900000000005</v>
      </c>
      <c r="O145">
        <v>150</v>
      </c>
      <c r="P145" t="s">
        <v>92</v>
      </c>
      <c r="Q145" s="7">
        <f t="shared" si="26"/>
        <v>5204.1900000000005</v>
      </c>
      <c r="R145">
        <v>1.0009999999999999</v>
      </c>
      <c r="S145" s="26">
        <f t="shared" si="27"/>
        <v>1022417.4100000003</v>
      </c>
      <c r="T145">
        <f t="shared" si="28"/>
        <v>0.51161250145765336</v>
      </c>
    </row>
    <row r="146" spans="7:20" x14ac:dyDescent="0.3">
      <c r="G146">
        <v>141</v>
      </c>
      <c r="H146">
        <v>1920</v>
      </c>
      <c r="I146">
        <f>SUM($H$5:H146)</f>
        <v>122920</v>
      </c>
      <c r="J146">
        <f t="shared" si="22"/>
        <v>171.37153064272451</v>
      </c>
      <c r="K146">
        <v>91</v>
      </c>
      <c r="L146" t="str">
        <f t="shared" si="23"/>
        <v>진 요도 피해량</v>
      </c>
      <c r="M146" s="7">
        <f t="shared" si="25"/>
        <v>51.575500000000005</v>
      </c>
      <c r="O146">
        <v>151</v>
      </c>
      <c r="P146" t="s">
        <v>92</v>
      </c>
      <c r="Q146" s="7">
        <f t="shared" si="26"/>
        <v>5209.4000000000005</v>
      </c>
      <c r="R146">
        <v>1.0009999999999999</v>
      </c>
      <c r="S146" s="26">
        <f t="shared" si="27"/>
        <v>1027626.8100000003</v>
      </c>
      <c r="T146">
        <f t="shared" si="28"/>
        <v>0.509517927712129</v>
      </c>
    </row>
    <row r="147" spans="7:20" x14ac:dyDescent="0.3">
      <c r="G147">
        <v>142</v>
      </c>
      <c r="H147">
        <v>1940</v>
      </c>
      <c r="I147">
        <f>SUM($H$5:H147)</f>
        <v>124860</v>
      </c>
      <c r="J147">
        <f t="shared" si="22"/>
        <v>174.07622287707926</v>
      </c>
      <c r="K147">
        <v>91</v>
      </c>
      <c r="L147" t="str">
        <f t="shared" si="23"/>
        <v>진 요도 피해량</v>
      </c>
      <c r="M147" s="7">
        <f t="shared" si="25"/>
        <v>51.627099999999999</v>
      </c>
      <c r="O147">
        <v>152</v>
      </c>
      <c r="P147" t="s">
        <v>92</v>
      </c>
      <c r="Q147" s="7">
        <f t="shared" si="26"/>
        <v>5214.6100000000006</v>
      </c>
      <c r="R147">
        <v>1.0009999999999999</v>
      </c>
      <c r="S147" s="26">
        <f t="shared" si="27"/>
        <v>1032841.4200000003</v>
      </c>
      <c r="T147">
        <f t="shared" si="28"/>
        <v>0.50744199637998788</v>
      </c>
    </row>
    <row r="148" spans="7:20" x14ac:dyDescent="0.3">
      <c r="G148">
        <v>143</v>
      </c>
      <c r="H148">
        <v>1960</v>
      </c>
      <c r="I148">
        <f>SUM($H$5:H148)</f>
        <v>126820</v>
      </c>
      <c r="J148">
        <f t="shared" si="22"/>
        <v>176.80879853653045</v>
      </c>
      <c r="K148">
        <v>91</v>
      </c>
      <c r="L148" t="str">
        <f t="shared" si="23"/>
        <v>진 요도 피해량</v>
      </c>
      <c r="M148" s="7">
        <f t="shared" si="25"/>
        <v>51.678800000000003</v>
      </c>
      <c r="O148">
        <v>153</v>
      </c>
      <c r="P148" t="s">
        <v>92</v>
      </c>
      <c r="Q148" s="7">
        <f t="shared" si="26"/>
        <v>5219.83</v>
      </c>
      <c r="R148">
        <v>1.0009999999999999</v>
      </c>
      <c r="S148" s="26">
        <f t="shared" si="27"/>
        <v>1038061.2500000002</v>
      </c>
      <c r="T148">
        <f t="shared" si="28"/>
        <v>0.50538542499582917</v>
      </c>
    </row>
    <row r="149" spans="7:20" x14ac:dyDescent="0.3">
      <c r="G149">
        <v>144</v>
      </c>
      <c r="H149">
        <v>1980</v>
      </c>
      <c r="I149">
        <f>SUM($H$5:H149)</f>
        <v>128800</v>
      </c>
      <c r="J149">
        <f t="shared" si="22"/>
        <v>179.56925762107807</v>
      </c>
      <c r="K149">
        <v>91</v>
      </c>
      <c r="L149" t="str">
        <f t="shared" si="23"/>
        <v>진 요도 피해량</v>
      </c>
      <c r="M149" s="7">
        <f t="shared" si="25"/>
        <v>51.730499999999999</v>
      </c>
      <c r="O149">
        <v>154</v>
      </c>
      <c r="P149" t="s">
        <v>92</v>
      </c>
      <c r="Q149" s="7">
        <f t="shared" si="26"/>
        <v>5225.05</v>
      </c>
      <c r="R149">
        <v>1.0009999999999999</v>
      </c>
      <c r="S149" s="26">
        <f t="shared" si="27"/>
        <v>1043286.3000000003</v>
      </c>
      <c r="T149">
        <f t="shared" si="28"/>
        <v>0.50334698458304317</v>
      </c>
    </row>
    <row r="150" spans="7:20" x14ac:dyDescent="0.3">
      <c r="G150">
        <v>145</v>
      </c>
      <c r="H150">
        <v>2000</v>
      </c>
      <c r="I150">
        <f>SUM($H$5:H150)</f>
        <v>130800</v>
      </c>
      <c r="J150">
        <f t="shared" si="22"/>
        <v>182.35760013072215</v>
      </c>
      <c r="K150">
        <v>91</v>
      </c>
      <c r="L150" t="str">
        <f t="shared" si="23"/>
        <v>진 요도 피해량</v>
      </c>
      <c r="M150" s="7">
        <f t="shared" si="25"/>
        <v>51.782300000000006</v>
      </c>
      <c r="O150">
        <v>155</v>
      </c>
      <c r="P150" t="s">
        <v>92</v>
      </c>
      <c r="Q150" s="7">
        <f t="shared" si="26"/>
        <v>5230.2800000000007</v>
      </c>
      <c r="R150">
        <v>1.0009999999999999</v>
      </c>
      <c r="S150" s="26">
        <f t="shared" si="27"/>
        <v>1048516.5800000003</v>
      </c>
      <c r="T150">
        <f t="shared" si="28"/>
        <v>0.50132739210703969</v>
      </c>
    </row>
    <row r="151" spans="7:20" x14ac:dyDescent="0.3">
      <c r="G151">
        <v>146</v>
      </c>
      <c r="H151">
        <v>2020</v>
      </c>
      <c r="I151">
        <f>SUM($H$5:H151)</f>
        <v>132820</v>
      </c>
      <c r="J151">
        <f t="shared" si="22"/>
        <v>185.17382606546266</v>
      </c>
      <c r="K151">
        <v>91</v>
      </c>
      <c r="L151" t="str">
        <f t="shared" si="23"/>
        <v>진 요도 피해량</v>
      </c>
      <c r="M151" s="7">
        <f t="shared" ref="M151:M182" si="29">VLOOKUP(G151,O:Q,3,FALSE)/100</f>
        <v>51.834099999999999</v>
      </c>
      <c r="O151">
        <v>156</v>
      </c>
      <c r="P151" t="s">
        <v>92</v>
      </c>
      <c r="Q151" s="7">
        <f t="shared" si="26"/>
        <v>5235.5200000000004</v>
      </c>
      <c r="R151">
        <v>1.0009999999999999</v>
      </c>
      <c r="S151" s="26">
        <f t="shared" si="27"/>
        <v>1053752.1000000003</v>
      </c>
      <c r="T151">
        <f t="shared" si="28"/>
        <v>0.49932639119545608</v>
      </c>
    </row>
    <row r="152" spans="7:20" x14ac:dyDescent="0.3">
      <c r="G152">
        <v>147</v>
      </c>
      <c r="H152">
        <v>2040</v>
      </c>
      <c r="I152">
        <f>SUM($H$5:H152)</f>
        <v>134860</v>
      </c>
      <c r="J152">
        <f t="shared" si="22"/>
        <v>188.01793542529961</v>
      </c>
      <c r="K152">
        <v>91</v>
      </c>
      <c r="L152" t="str">
        <f t="shared" si="23"/>
        <v>진 요도 피해량</v>
      </c>
      <c r="M152" s="7">
        <f t="shared" si="29"/>
        <v>51.886000000000003</v>
      </c>
      <c r="O152">
        <v>157</v>
      </c>
      <c r="P152" t="s">
        <v>92</v>
      </c>
      <c r="Q152" s="7">
        <f t="shared" si="26"/>
        <v>5240.76</v>
      </c>
      <c r="R152">
        <v>1.0009999999999999</v>
      </c>
      <c r="S152" s="26">
        <f t="shared" si="27"/>
        <v>1058992.8600000003</v>
      </c>
      <c r="T152">
        <f t="shared" si="28"/>
        <v>0.4973427810962377</v>
      </c>
    </row>
    <row r="153" spans="7:20" x14ac:dyDescent="0.3">
      <c r="G153">
        <v>148</v>
      </c>
      <c r="H153">
        <v>2060</v>
      </c>
      <c r="I153">
        <f>SUM($H$5:H153)</f>
        <v>136920</v>
      </c>
      <c r="J153">
        <f t="shared" si="22"/>
        <v>190.88992821023299</v>
      </c>
      <c r="K153">
        <v>91</v>
      </c>
      <c r="L153" t="str">
        <f t="shared" si="23"/>
        <v>진 요도 피해량</v>
      </c>
      <c r="M153" s="7">
        <f t="shared" si="29"/>
        <v>51.937899999999999</v>
      </c>
      <c r="O153">
        <v>158</v>
      </c>
      <c r="P153" t="s">
        <v>92</v>
      </c>
      <c r="Q153" s="7">
        <f t="shared" si="26"/>
        <v>5246.01</v>
      </c>
      <c r="R153">
        <v>1.0009999999999999</v>
      </c>
      <c r="S153" s="26">
        <f t="shared" si="27"/>
        <v>1064238.8700000003</v>
      </c>
      <c r="T153">
        <f t="shared" si="28"/>
        <v>0.49537727761450706</v>
      </c>
    </row>
    <row r="154" spans="7:20" x14ac:dyDescent="0.3">
      <c r="G154">
        <v>149</v>
      </c>
      <c r="H154">
        <v>2080</v>
      </c>
      <c r="I154">
        <f>SUM($H$5:H154)</f>
        <v>139000</v>
      </c>
      <c r="J154">
        <f t="shared" si="22"/>
        <v>193.78980442026284</v>
      </c>
      <c r="K154">
        <v>91</v>
      </c>
      <c r="L154" t="str">
        <f t="shared" si="23"/>
        <v>진 요도 피해량</v>
      </c>
      <c r="M154" s="7">
        <f t="shared" si="29"/>
        <v>51.989899999999999</v>
      </c>
      <c r="O154">
        <v>159</v>
      </c>
      <c r="P154" t="s">
        <v>92</v>
      </c>
      <c r="Q154" s="7">
        <f t="shared" si="26"/>
        <v>5251.26</v>
      </c>
      <c r="R154">
        <v>1.0009999999999999</v>
      </c>
      <c r="S154" s="26">
        <f t="shared" si="27"/>
        <v>1069490.1300000004</v>
      </c>
      <c r="T154">
        <f t="shared" si="28"/>
        <v>0.49342869801400951</v>
      </c>
    </row>
    <row r="155" spans="7:20" x14ac:dyDescent="0.3">
      <c r="G155">
        <v>150</v>
      </c>
      <c r="H155">
        <v>2100</v>
      </c>
      <c r="I155">
        <f>SUM($H$5:H155)</f>
        <v>141100</v>
      </c>
      <c r="J155">
        <f t="shared" si="22"/>
        <v>196.71756405538909</v>
      </c>
      <c r="K155">
        <v>91</v>
      </c>
      <c r="L155" t="str">
        <f t="shared" si="23"/>
        <v>진 요도 피해량</v>
      </c>
      <c r="M155" s="7">
        <f t="shared" si="29"/>
        <v>52.041900000000005</v>
      </c>
      <c r="O155">
        <v>160</v>
      </c>
      <c r="P155" t="s">
        <v>92</v>
      </c>
      <c r="Q155" s="7">
        <f t="shared" si="26"/>
        <v>5256.52</v>
      </c>
      <c r="R155">
        <v>1.0009999999999999</v>
      </c>
      <c r="S155" s="26">
        <f t="shared" si="27"/>
        <v>1074746.6500000004</v>
      </c>
      <c r="T155">
        <f t="shared" si="28"/>
        <v>0.49149775697322395</v>
      </c>
    </row>
    <row r="156" spans="7:20" x14ac:dyDescent="0.3">
      <c r="G156">
        <v>151</v>
      </c>
      <c r="H156">
        <v>2120</v>
      </c>
      <c r="I156">
        <f>SUM($H$5:H156)</f>
        <v>143220</v>
      </c>
      <c r="J156">
        <f t="shared" si="22"/>
        <v>199.6732071156118</v>
      </c>
      <c r="K156">
        <v>91</v>
      </c>
      <c r="L156" t="str">
        <f t="shared" si="23"/>
        <v>진 요도 피해량</v>
      </c>
      <c r="M156" s="7">
        <f t="shared" si="29"/>
        <v>52.094000000000008</v>
      </c>
      <c r="O156">
        <v>161</v>
      </c>
      <c r="P156" t="s">
        <v>92</v>
      </c>
      <c r="Q156" s="7">
        <f t="shared" si="26"/>
        <v>5261.7800000000007</v>
      </c>
      <c r="R156">
        <v>1.0009999999999999</v>
      </c>
      <c r="S156" s="26">
        <f t="shared" si="27"/>
        <v>1080008.4300000004</v>
      </c>
      <c r="T156">
        <f t="shared" si="28"/>
        <v>0.48958328923379535</v>
      </c>
    </row>
    <row r="157" spans="7:20" x14ac:dyDescent="0.3">
      <c r="G157">
        <v>152</v>
      </c>
      <c r="H157">
        <v>2140</v>
      </c>
      <c r="I157">
        <f>SUM($H$5:H157)</f>
        <v>145360</v>
      </c>
      <c r="J157">
        <f t="shared" si="22"/>
        <v>202.65673360093098</v>
      </c>
      <c r="K157">
        <v>91</v>
      </c>
      <c r="L157" t="str">
        <f t="shared" si="23"/>
        <v>진 요도 피해량</v>
      </c>
      <c r="M157" s="7">
        <f t="shared" si="29"/>
        <v>52.146100000000004</v>
      </c>
      <c r="O157">
        <v>162</v>
      </c>
      <c r="P157" t="s">
        <v>92</v>
      </c>
      <c r="Q157" s="7">
        <f t="shared" si="26"/>
        <v>5267.05</v>
      </c>
      <c r="R157">
        <v>1.0009999999999999</v>
      </c>
      <c r="S157" s="26">
        <f t="shared" si="27"/>
        <v>1085275.4800000004</v>
      </c>
      <c r="T157">
        <f t="shared" si="28"/>
        <v>0.48768600815458868</v>
      </c>
    </row>
    <row r="158" spans="7:20" x14ac:dyDescent="0.3">
      <c r="G158">
        <v>153</v>
      </c>
      <c r="H158">
        <v>2160</v>
      </c>
      <c r="I158">
        <f>SUM($H$5:H158)</f>
        <v>147520</v>
      </c>
      <c r="J158">
        <f t="shared" si="22"/>
        <v>205.66814351134656</v>
      </c>
      <c r="K158">
        <v>91</v>
      </c>
      <c r="L158" t="str">
        <f t="shared" si="23"/>
        <v>진 요도 피해량</v>
      </c>
      <c r="M158" s="7">
        <f t="shared" si="29"/>
        <v>52.198299999999996</v>
      </c>
      <c r="O158">
        <v>163</v>
      </c>
      <c r="P158" t="s">
        <v>92</v>
      </c>
      <c r="Q158" s="7">
        <f t="shared" si="26"/>
        <v>5272.3200000000006</v>
      </c>
      <c r="R158">
        <v>1.0009999999999999</v>
      </c>
      <c r="S158" s="26">
        <f t="shared" si="27"/>
        <v>1090547.8000000005</v>
      </c>
      <c r="T158">
        <f t="shared" si="28"/>
        <v>0.48580476544075829</v>
      </c>
    </row>
    <row r="159" spans="7:20" x14ac:dyDescent="0.3">
      <c r="G159">
        <v>154</v>
      </c>
      <c r="H159">
        <v>2180</v>
      </c>
      <c r="I159">
        <f>SUM($H$5:H159)</f>
        <v>149700</v>
      </c>
      <c r="J159">
        <f t="shared" si="22"/>
        <v>208.7074368468586</v>
      </c>
      <c r="K159">
        <v>91</v>
      </c>
      <c r="L159" t="str">
        <f t="shared" si="23"/>
        <v>진 요도 피해량</v>
      </c>
      <c r="M159" s="7">
        <f t="shared" si="29"/>
        <v>52.250500000000002</v>
      </c>
      <c r="O159">
        <v>164</v>
      </c>
      <c r="P159" t="s">
        <v>92</v>
      </c>
      <c r="Q159" s="7">
        <f t="shared" si="26"/>
        <v>5277.6</v>
      </c>
      <c r="R159">
        <v>1.0009999999999999</v>
      </c>
      <c r="S159" s="26">
        <f t="shared" si="27"/>
        <v>1095825.4000000006</v>
      </c>
      <c r="T159">
        <f t="shared" si="28"/>
        <v>0.48394027295273906</v>
      </c>
    </row>
    <row r="160" spans="7:20" x14ac:dyDescent="0.3">
      <c r="G160">
        <v>155</v>
      </c>
      <c r="H160">
        <v>2200</v>
      </c>
      <c r="I160">
        <f>SUM($H$5:H160)</f>
        <v>151900</v>
      </c>
      <c r="J160">
        <f t="shared" si="22"/>
        <v>211.77461360746707</v>
      </c>
      <c r="K160">
        <v>91</v>
      </c>
      <c r="L160" t="str">
        <f t="shared" si="23"/>
        <v>진 요도 피해량</v>
      </c>
      <c r="M160" s="7">
        <f t="shared" si="29"/>
        <v>52.302800000000005</v>
      </c>
      <c r="O160">
        <v>165</v>
      </c>
      <c r="P160" t="s">
        <v>92</v>
      </c>
      <c r="Q160" s="7">
        <f t="shared" si="26"/>
        <v>5282.88</v>
      </c>
      <c r="R160">
        <v>1.0009999999999999</v>
      </c>
      <c r="S160" s="26">
        <f t="shared" si="27"/>
        <v>1101108.2800000005</v>
      </c>
      <c r="T160">
        <f t="shared" si="28"/>
        <v>0.48209139886699881</v>
      </c>
    </row>
    <row r="161" spans="7:20" x14ac:dyDescent="0.3">
      <c r="G161">
        <v>156</v>
      </c>
      <c r="H161">
        <v>2220</v>
      </c>
      <c r="I161">
        <f>SUM($H$5:H161)</f>
        <v>154120</v>
      </c>
      <c r="J161">
        <f t="shared" si="22"/>
        <v>214.86967379317198</v>
      </c>
      <c r="K161">
        <v>91</v>
      </c>
      <c r="L161" t="str">
        <f t="shared" si="23"/>
        <v>진 요도 피해량</v>
      </c>
      <c r="M161" s="7">
        <f t="shared" si="29"/>
        <v>52.355200000000004</v>
      </c>
      <c r="O161">
        <v>166</v>
      </c>
      <c r="P161" t="s">
        <v>92</v>
      </c>
      <c r="Q161" s="7">
        <f t="shared" si="26"/>
        <v>5288.17</v>
      </c>
      <c r="R161">
        <v>1.0009999999999999</v>
      </c>
      <c r="S161" s="26">
        <f t="shared" si="27"/>
        <v>1106396.4500000004</v>
      </c>
      <c r="T161">
        <f t="shared" si="28"/>
        <v>0.48025885337997126</v>
      </c>
    </row>
    <row r="162" spans="7:20" x14ac:dyDescent="0.3">
      <c r="G162">
        <v>157</v>
      </c>
      <c r="H162">
        <v>2240</v>
      </c>
      <c r="I162">
        <f>SUM($H$5:H162)</f>
        <v>156360</v>
      </c>
      <c r="J162">
        <f t="shared" si="22"/>
        <v>217.99261740397336</v>
      </c>
      <c r="K162">
        <v>91</v>
      </c>
      <c r="L162" t="str">
        <f t="shared" si="23"/>
        <v>진 요도 피해량</v>
      </c>
      <c r="M162" s="7">
        <f t="shared" si="29"/>
        <v>52.407600000000002</v>
      </c>
      <c r="O162">
        <v>167</v>
      </c>
      <c r="P162" t="s">
        <v>92</v>
      </c>
      <c r="Q162" s="7">
        <f t="shared" si="26"/>
        <v>5293.46</v>
      </c>
      <c r="R162">
        <v>1.0009999999999999</v>
      </c>
      <c r="S162" s="26">
        <f t="shared" si="27"/>
        <v>1111689.9100000004</v>
      </c>
      <c r="T162">
        <f t="shared" si="28"/>
        <v>0.47844152066828854</v>
      </c>
    </row>
    <row r="163" spans="7:20" x14ac:dyDescent="0.3">
      <c r="G163">
        <v>158</v>
      </c>
      <c r="H163">
        <v>2260</v>
      </c>
      <c r="I163">
        <f>SUM($H$5:H163)</f>
        <v>158620</v>
      </c>
      <c r="J163">
        <f t="shared" si="22"/>
        <v>221.14344443987116</v>
      </c>
      <c r="K163">
        <v>91</v>
      </c>
      <c r="L163" t="str">
        <f t="shared" si="23"/>
        <v>진 요도 피해량</v>
      </c>
      <c r="M163" s="7">
        <f t="shared" si="29"/>
        <v>52.460100000000004</v>
      </c>
      <c r="O163">
        <v>168</v>
      </c>
      <c r="P163" t="s">
        <v>92</v>
      </c>
      <c r="Q163" s="7">
        <f t="shared" si="26"/>
        <v>5298.76</v>
      </c>
      <c r="R163">
        <v>1.0009999999999999</v>
      </c>
      <c r="S163" s="26">
        <f t="shared" si="27"/>
        <v>1116988.6700000004</v>
      </c>
      <c r="T163">
        <f t="shared" si="28"/>
        <v>0.47664010911100269</v>
      </c>
    </row>
    <row r="164" spans="7:20" x14ac:dyDescent="0.3">
      <c r="G164">
        <v>159</v>
      </c>
      <c r="H164">
        <v>2280</v>
      </c>
      <c r="I164">
        <f>SUM($H$5:H164)</f>
        <v>160900</v>
      </c>
      <c r="J164">
        <f t="shared" si="22"/>
        <v>224.3221549008654</v>
      </c>
      <c r="K164">
        <v>91</v>
      </c>
      <c r="L164" t="str">
        <f t="shared" si="23"/>
        <v>진 요도 피해량</v>
      </c>
      <c r="M164" s="7">
        <f t="shared" si="29"/>
        <v>52.512599999999999</v>
      </c>
      <c r="O164">
        <v>169</v>
      </c>
      <c r="P164" t="s">
        <v>92</v>
      </c>
      <c r="Q164" s="7">
        <f t="shared" si="26"/>
        <v>5304.06</v>
      </c>
      <c r="R164">
        <v>1.0009999999999999</v>
      </c>
      <c r="S164" s="26">
        <f t="shared" si="27"/>
        <v>1122292.7300000004</v>
      </c>
      <c r="T164">
        <f t="shared" si="28"/>
        <v>0.47485351843363405</v>
      </c>
    </row>
    <row r="165" spans="7:20" x14ac:dyDescent="0.3">
      <c r="G165">
        <v>160</v>
      </c>
      <c r="H165">
        <v>2300</v>
      </c>
      <c r="I165">
        <f>SUM($H$5:H165)</f>
        <v>163200</v>
      </c>
      <c r="J165">
        <f t="shared" si="22"/>
        <v>227.52874878695607</v>
      </c>
      <c r="K165">
        <v>91</v>
      </c>
      <c r="L165" t="str">
        <f t="shared" si="23"/>
        <v>진 요도 피해량</v>
      </c>
      <c r="M165" s="7">
        <f t="shared" si="29"/>
        <v>52.565200000000004</v>
      </c>
      <c r="O165">
        <v>170</v>
      </c>
      <c r="P165" t="s">
        <v>92</v>
      </c>
      <c r="Q165" s="7">
        <f t="shared" si="26"/>
        <v>5309.37</v>
      </c>
      <c r="R165">
        <v>1.0009999999999999</v>
      </c>
      <c r="S165" s="26">
        <f t="shared" si="27"/>
        <v>1127602.1000000006</v>
      </c>
      <c r="T165">
        <f t="shared" si="28"/>
        <v>0.47308245505609836</v>
      </c>
    </row>
    <row r="166" spans="7:20" x14ac:dyDescent="0.3">
      <c r="G166">
        <v>161</v>
      </c>
      <c r="H166">
        <v>2320</v>
      </c>
      <c r="I166">
        <f>SUM($H$5:H166)</f>
        <v>165520</v>
      </c>
      <c r="J166">
        <f t="shared" si="22"/>
        <v>230.76322609814318</v>
      </c>
      <c r="K166">
        <v>91</v>
      </c>
      <c r="L166" t="str">
        <f t="shared" si="23"/>
        <v>진 요도 피해량</v>
      </c>
      <c r="M166" s="7">
        <f t="shared" si="29"/>
        <v>52.61780000000001</v>
      </c>
      <c r="O166">
        <v>171</v>
      </c>
      <c r="P166" t="s">
        <v>92</v>
      </c>
      <c r="Q166" s="7">
        <f t="shared" si="26"/>
        <v>5314.68</v>
      </c>
      <c r="R166">
        <v>1.0009999999999999</v>
      </c>
      <c r="S166" s="26">
        <f t="shared" si="27"/>
        <v>1132916.7800000005</v>
      </c>
      <c r="T166">
        <f t="shared" si="28"/>
        <v>0.4713258338202751</v>
      </c>
    </row>
    <row r="167" spans="7:20" x14ac:dyDescent="0.3">
      <c r="G167">
        <v>162</v>
      </c>
      <c r="H167">
        <v>2340</v>
      </c>
      <c r="I167">
        <f>SUM($H$5:H167)</f>
        <v>167860</v>
      </c>
      <c r="J167">
        <f t="shared" si="22"/>
        <v>234.02558683442675</v>
      </c>
      <c r="K167">
        <v>91</v>
      </c>
      <c r="L167" t="str">
        <f t="shared" si="23"/>
        <v>진 요도 피해량</v>
      </c>
      <c r="M167" s="7">
        <f t="shared" si="29"/>
        <v>52.670500000000004</v>
      </c>
      <c r="O167">
        <v>172</v>
      </c>
      <c r="P167" t="s">
        <v>92</v>
      </c>
      <c r="Q167" s="7">
        <f t="shared" si="26"/>
        <v>5320</v>
      </c>
      <c r="R167">
        <v>1.0009999999999999</v>
      </c>
      <c r="S167" s="26">
        <f t="shared" si="27"/>
        <v>1138236.7800000005</v>
      </c>
      <c r="T167">
        <f t="shared" si="28"/>
        <v>0.46958435905592272</v>
      </c>
    </row>
    <row r="168" spans="7:20" x14ac:dyDescent="0.3">
      <c r="G168">
        <v>163</v>
      </c>
      <c r="H168">
        <v>2360</v>
      </c>
      <c r="I168">
        <f>SUM($H$5:H168)</f>
        <v>170220</v>
      </c>
      <c r="J168">
        <f t="shared" si="22"/>
        <v>237.31583099580675</v>
      </c>
      <c r="K168">
        <v>91</v>
      </c>
      <c r="L168" t="str">
        <f t="shared" si="23"/>
        <v>진 요도 피해량</v>
      </c>
      <c r="M168" s="7">
        <f t="shared" si="29"/>
        <v>52.723200000000006</v>
      </c>
      <c r="O168">
        <v>173</v>
      </c>
      <c r="P168" t="s">
        <v>92</v>
      </c>
      <c r="Q168" s="7">
        <f t="shared" si="26"/>
        <v>5325.32</v>
      </c>
      <c r="R168">
        <v>1.0009999999999999</v>
      </c>
      <c r="S168" s="26">
        <f t="shared" si="27"/>
        <v>1143562.1000000006</v>
      </c>
      <c r="T168">
        <f t="shared" si="28"/>
        <v>0.46785696030662999</v>
      </c>
    </row>
    <row r="169" spans="7:20" x14ac:dyDescent="0.3">
      <c r="G169">
        <v>164</v>
      </c>
      <c r="H169">
        <v>2380</v>
      </c>
      <c r="I169">
        <f>SUM($H$5:H169)</f>
        <v>172600</v>
      </c>
      <c r="J169">
        <f t="shared" si="22"/>
        <v>240.63395858228319</v>
      </c>
      <c r="K169">
        <v>91</v>
      </c>
      <c r="L169" t="str">
        <f t="shared" si="23"/>
        <v>진 요도 피해량</v>
      </c>
      <c r="M169" s="7">
        <f t="shared" si="29"/>
        <v>52.776000000000003</v>
      </c>
      <c r="O169">
        <v>174</v>
      </c>
      <c r="P169" t="s">
        <v>92</v>
      </c>
      <c r="Q169" s="7">
        <f t="shared" si="26"/>
        <v>5330.6500000000005</v>
      </c>
      <c r="R169">
        <v>1.0009999999999999</v>
      </c>
      <c r="S169" s="26">
        <f t="shared" si="27"/>
        <v>1148892.7500000005</v>
      </c>
      <c r="T169">
        <f t="shared" si="28"/>
        <v>0.46614433969085756</v>
      </c>
    </row>
    <row r="170" spans="7:20" x14ac:dyDescent="0.3">
      <c r="G170">
        <v>165</v>
      </c>
      <c r="H170">
        <v>2400</v>
      </c>
      <c r="I170">
        <f>SUM($H$5:H170)</f>
        <v>175000</v>
      </c>
      <c r="J170">
        <f t="shared" si="22"/>
        <v>243.97996959385608</v>
      </c>
      <c r="K170">
        <v>91</v>
      </c>
      <c r="L170" t="str">
        <f t="shared" si="23"/>
        <v>진 요도 피해량</v>
      </c>
      <c r="M170" s="7">
        <f t="shared" si="29"/>
        <v>52.828800000000001</v>
      </c>
      <c r="O170">
        <v>175</v>
      </c>
      <c r="P170" t="s">
        <v>92</v>
      </c>
      <c r="Q170" s="7">
        <f t="shared" si="26"/>
        <v>5335.99</v>
      </c>
      <c r="R170">
        <v>1.0009999999999999</v>
      </c>
      <c r="S170" s="26">
        <f t="shared" si="27"/>
        <v>1154228.7400000005</v>
      </c>
      <c r="T170">
        <f t="shared" si="28"/>
        <v>0.46444631145944554</v>
      </c>
    </row>
    <row r="171" spans="7:20" x14ac:dyDescent="0.3">
      <c r="G171">
        <v>166</v>
      </c>
      <c r="H171">
        <v>2420</v>
      </c>
      <c r="I171">
        <f>SUM($H$5:H171)</f>
        <v>177420</v>
      </c>
      <c r="J171">
        <f t="shared" ref="J171:J204" si="30">I171/$A$5</f>
        <v>247.35386403052541</v>
      </c>
      <c r="K171">
        <v>91</v>
      </c>
      <c r="L171" t="str">
        <f t="shared" ref="L171:L204" si="31">IF(K171=91,"진 요도 피해량","요도 발동 필요 타수 감소")</f>
        <v>진 요도 피해량</v>
      </c>
      <c r="M171" s="7">
        <f t="shared" si="29"/>
        <v>52.881700000000002</v>
      </c>
      <c r="O171">
        <v>176</v>
      </c>
      <c r="P171" t="s">
        <v>92</v>
      </c>
      <c r="Q171" s="7">
        <f t="shared" si="26"/>
        <v>5341.33</v>
      </c>
      <c r="R171">
        <v>1.0009999999999999</v>
      </c>
      <c r="S171" s="26">
        <f t="shared" si="27"/>
        <v>1159570.0700000005</v>
      </c>
      <c r="T171">
        <f t="shared" si="28"/>
        <v>0.46276182656828246</v>
      </c>
    </row>
    <row r="172" spans="7:20" x14ac:dyDescent="0.3">
      <c r="G172">
        <v>167</v>
      </c>
      <c r="H172">
        <v>2440</v>
      </c>
      <c r="I172">
        <f>SUM($H$5:H172)</f>
        <v>179860</v>
      </c>
      <c r="J172">
        <f t="shared" si="30"/>
        <v>250.75564189229118</v>
      </c>
      <c r="K172">
        <v>91</v>
      </c>
      <c r="L172" t="str">
        <f t="shared" si="31"/>
        <v>진 요도 피해량</v>
      </c>
      <c r="M172" s="7">
        <f t="shared" si="29"/>
        <v>52.934600000000003</v>
      </c>
      <c r="O172">
        <v>177</v>
      </c>
      <c r="P172" t="s">
        <v>92</v>
      </c>
      <c r="Q172" s="7">
        <f t="shared" si="26"/>
        <v>5346.68</v>
      </c>
      <c r="R172">
        <v>1.0009999999999999</v>
      </c>
      <c r="S172" s="26">
        <f t="shared" si="27"/>
        <v>1164916.7500000005</v>
      </c>
      <c r="T172">
        <f t="shared" si="28"/>
        <v>0.46109158371084313</v>
      </c>
    </row>
    <row r="173" spans="7:20" x14ac:dyDescent="0.3">
      <c r="G173">
        <v>168</v>
      </c>
      <c r="H173">
        <v>2460</v>
      </c>
      <c r="I173">
        <f>SUM($H$5:H173)</f>
        <v>182320</v>
      </c>
      <c r="J173">
        <f t="shared" si="30"/>
        <v>254.18530317915338</v>
      </c>
      <c r="K173">
        <v>91</v>
      </c>
      <c r="L173" t="str">
        <f t="shared" si="31"/>
        <v>진 요도 피해량</v>
      </c>
      <c r="M173" s="7">
        <f t="shared" si="29"/>
        <v>52.9876</v>
      </c>
      <c r="O173">
        <v>178</v>
      </c>
      <c r="P173" t="s">
        <v>92</v>
      </c>
      <c r="Q173" s="7">
        <f t="shared" si="26"/>
        <v>5352.0300000000007</v>
      </c>
      <c r="R173">
        <v>1.0009999999999999</v>
      </c>
      <c r="S173" s="26">
        <f t="shared" si="27"/>
        <v>1170268.7800000005</v>
      </c>
      <c r="T173">
        <f t="shared" si="28"/>
        <v>0.45943454757604141</v>
      </c>
    </row>
    <row r="174" spans="7:20" x14ac:dyDescent="0.3">
      <c r="G174">
        <v>169</v>
      </c>
      <c r="H174">
        <v>2480</v>
      </c>
      <c r="I174">
        <f>SUM($H$5:H174)</f>
        <v>184800</v>
      </c>
      <c r="J174">
        <f t="shared" si="30"/>
        <v>257.64284789111201</v>
      </c>
      <c r="K174">
        <v>91</v>
      </c>
      <c r="L174" t="str">
        <f t="shared" si="31"/>
        <v>진 요도 피해량</v>
      </c>
      <c r="M174" s="7">
        <f t="shared" si="29"/>
        <v>53.040600000000005</v>
      </c>
      <c r="O174">
        <v>179</v>
      </c>
      <c r="P174" t="s">
        <v>92</v>
      </c>
      <c r="Q174" s="7">
        <f t="shared" si="26"/>
        <v>5357.39</v>
      </c>
      <c r="R174">
        <v>1.0009999999999999</v>
      </c>
      <c r="S174" s="26">
        <f t="shared" si="27"/>
        <v>1175626.1700000004</v>
      </c>
      <c r="T174">
        <f t="shared" si="28"/>
        <v>0.45779141437917326</v>
      </c>
    </row>
    <row r="175" spans="7:20" x14ac:dyDescent="0.3">
      <c r="G175">
        <v>170</v>
      </c>
      <c r="H175">
        <v>2500</v>
      </c>
      <c r="I175">
        <f>SUM($H$5:H175)</f>
        <v>187300</v>
      </c>
      <c r="J175">
        <f t="shared" si="30"/>
        <v>261.12827602816708</v>
      </c>
      <c r="K175">
        <v>91</v>
      </c>
      <c r="L175" t="str">
        <f t="shared" si="31"/>
        <v>진 요도 피해량</v>
      </c>
      <c r="M175" s="7">
        <f t="shared" si="29"/>
        <v>53.093699999999998</v>
      </c>
      <c r="O175">
        <v>180</v>
      </c>
      <c r="P175" t="s">
        <v>92</v>
      </c>
      <c r="Q175" s="7">
        <f t="shared" si="26"/>
        <v>5362.75</v>
      </c>
      <c r="R175">
        <v>1.0009999999999999</v>
      </c>
      <c r="S175" s="26">
        <f t="shared" si="27"/>
        <v>1180988.9200000004</v>
      </c>
      <c r="T175">
        <f t="shared" si="28"/>
        <v>0.45616116218304309</v>
      </c>
    </row>
    <row r="176" spans="7:20" x14ac:dyDescent="0.3">
      <c r="G176">
        <v>171</v>
      </c>
      <c r="H176">
        <v>2520</v>
      </c>
      <c r="I176">
        <f>SUM($H$5:H176)</f>
        <v>189820</v>
      </c>
      <c r="J176">
        <f t="shared" si="30"/>
        <v>264.64158759031864</v>
      </c>
      <c r="K176">
        <v>91</v>
      </c>
      <c r="L176" t="str">
        <f t="shared" si="31"/>
        <v>진 요도 피해량</v>
      </c>
      <c r="M176" s="7">
        <f t="shared" si="29"/>
        <v>53.146800000000006</v>
      </c>
      <c r="O176">
        <v>181</v>
      </c>
      <c r="P176" t="s">
        <v>92</v>
      </c>
      <c r="Q176" s="7">
        <f t="shared" si="26"/>
        <v>5368.12</v>
      </c>
      <c r="R176">
        <v>1.0009999999999999</v>
      </c>
      <c r="S176" s="26">
        <f t="shared" si="27"/>
        <v>1186357.0400000005</v>
      </c>
      <c r="T176">
        <f t="shared" si="28"/>
        <v>0.45454448463412428</v>
      </c>
    </row>
    <row r="177" spans="7:20" x14ac:dyDescent="0.3">
      <c r="G177">
        <v>172</v>
      </c>
      <c r="H177">
        <v>2540</v>
      </c>
      <c r="I177">
        <f>SUM($H$5:H177)</f>
        <v>192360</v>
      </c>
      <c r="J177">
        <f t="shared" si="30"/>
        <v>268.18278257756663</v>
      </c>
      <c r="K177">
        <v>91</v>
      </c>
      <c r="L177" t="str">
        <f t="shared" si="31"/>
        <v>진 요도 피해량</v>
      </c>
      <c r="M177" s="7">
        <f t="shared" si="29"/>
        <v>53.2</v>
      </c>
      <c r="O177">
        <v>182</v>
      </c>
      <c r="P177" t="s">
        <v>92</v>
      </c>
      <c r="Q177" s="7">
        <f t="shared" si="26"/>
        <v>5373.49</v>
      </c>
      <c r="R177">
        <v>1.0009999999999999</v>
      </c>
      <c r="S177" s="26">
        <f t="shared" si="27"/>
        <v>1191730.5300000005</v>
      </c>
      <c r="T177">
        <f t="shared" si="28"/>
        <v>0.45294037282401828</v>
      </c>
    </row>
    <row r="178" spans="7:20" x14ac:dyDescent="0.3">
      <c r="G178">
        <v>173</v>
      </c>
      <c r="H178">
        <v>2560</v>
      </c>
      <c r="I178">
        <f>SUM($H$5:H178)</f>
        <v>194920</v>
      </c>
      <c r="J178">
        <f t="shared" si="30"/>
        <v>271.75186098991099</v>
      </c>
      <c r="K178">
        <v>91</v>
      </c>
      <c r="L178" t="str">
        <f t="shared" si="31"/>
        <v>진 요도 피해량</v>
      </c>
      <c r="M178" s="7">
        <f t="shared" si="29"/>
        <v>53.2532</v>
      </c>
      <c r="O178">
        <v>183</v>
      </c>
      <c r="P178" t="s">
        <v>92</v>
      </c>
      <c r="Q178" s="7">
        <f t="shared" si="26"/>
        <v>5378.87</v>
      </c>
      <c r="R178">
        <v>1.0009999999999999</v>
      </c>
      <c r="S178" s="26">
        <f t="shared" si="27"/>
        <v>1197109.4000000006</v>
      </c>
      <c r="T178">
        <f t="shared" si="28"/>
        <v>0.45134951774711263</v>
      </c>
    </row>
    <row r="179" spans="7:20" x14ac:dyDescent="0.3">
      <c r="G179">
        <v>174</v>
      </c>
      <c r="H179">
        <v>2580</v>
      </c>
      <c r="I179">
        <f>SUM($H$5:H179)</f>
        <v>197500</v>
      </c>
      <c r="J179">
        <f t="shared" si="30"/>
        <v>275.34882282735185</v>
      </c>
      <c r="K179">
        <v>91</v>
      </c>
      <c r="L179" t="str">
        <f t="shared" si="31"/>
        <v>진 요도 피해량</v>
      </c>
      <c r="M179" s="7">
        <f t="shared" si="29"/>
        <v>53.306500000000007</v>
      </c>
      <c r="O179">
        <v>184</v>
      </c>
      <c r="P179" t="s">
        <v>92</v>
      </c>
      <c r="Q179" s="7">
        <f t="shared" si="26"/>
        <v>5384.25</v>
      </c>
      <c r="R179">
        <v>1.0009999999999999</v>
      </c>
      <c r="S179" s="26">
        <f t="shared" si="27"/>
        <v>1202493.6500000006</v>
      </c>
      <c r="T179">
        <f t="shared" si="28"/>
        <v>0.44977092319214917</v>
      </c>
    </row>
    <row r="180" spans="7:20" x14ac:dyDescent="0.3">
      <c r="G180">
        <v>175</v>
      </c>
      <c r="H180">
        <v>2600</v>
      </c>
      <c r="I180">
        <f>SUM($H$5:H180)</f>
        <v>200100</v>
      </c>
      <c r="J180">
        <f t="shared" si="30"/>
        <v>278.97366808988914</v>
      </c>
      <c r="K180">
        <v>91</v>
      </c>
      <c r="L180" t="str">
        <f t="shared" si="31"/>
        <v>진 요도 피해량</v>
      </c>
      <c r="M180" s="7">
        <f t="shared" si="29"/>
        <v>53.359899999999996</v>
      </c>
      <c r="O180">
        <v>185</v>
      </c>
      <c r="P180" t="s">
        <v>92</v>
      </c>
      <c r="Q180" s="7">
        <f t="shared" si="26"/>
        <v>5389.64</v>
      </c>
      <c r="R180">
        <v>1.0009999999999999</v>
      </c>
      <c r="S180" s="26">
        <f t="shared" si="27"/>
        <v>1207883.2900000005</v>
      </c>
      <c r="T180">
        <f t="shared" si="28"/>
        <v>0.44820527742494892</v>
      </c>
    </row>
    <row r="181" spans="7:20" x14ac:dyDescent="0.3">
      <c r="G181">
        <v>176</v>
      </c>
      <c r="H181">
        <v>2620</v>
      </c>
      <c r="I181">
        <f>SUM($H$5:H181)</f>
        <v>202720</v>
      </c>
      <c r="J181">
        <f t="shared" si="30"/>
        <v>282.62639677752287</v>
      </c>
      <c r="K181">
        <v>91</v>
      </c>
      <c r="L181" t="str">
        <f t="shared" si="31"/>
        <v>진 요도 피해량</v>
      </c>
      <c r="M181" s="7">
        <f t="shared" si="29"/>
        <v>53.4133</v>
      </c>
      <c r="O181">
        <v>186</v>
      </c>
      <c r="P181" t="s">
        <v>92</v>
      </c>
      <c r="Q181" s="7">
        <f t="shared" si="26"/>
        <v>5395.0300000000007</v>
      </c>
      <c r="R181">
        <v>1.0009999999999999</v>
      </c>
      <c r="S181" s="26">
        <f t="shared" si="27"/>
        <v>1213278.3200000005</v>
      </c>
      <c r="T181">
        <f t="shared" si="28"/>
        <v>0.44665159661245302</v>
      </c>
    </row>
    <row r="182" spans="7:20" x14ac:dyDescent="0.3">
      <c r="G182">
        <v>177</v>
      </c>
      <c r="H182">
        <v>2640</v>
      </c>
      <c r="I182">
        <f>SUM($H$5:H182)</f>
        <v>205360</v>
      </c>
      <c r="J182">
        <f t="shared" si="30"/>
        <v>286.30700889025303</v>
      </c>
      <c r="K182">
        <v>91</v>
      </c>
      <c r="L182" t="str">
        <f t="shared" si="31"/>
        <v>진 요도 피해량</v>
      </c>
      <c r="M182" s="7">
        <f t="shared" si="29"/>
        <v>53.466800000000006</v>
      </c>
      <c r="O182">
        <v>187</v>
      </c>
      <c r="P182" t="s">
        <v>92</v>
      </c>
      <c r="Q182" s="7">
        <f t="shared" si="26"/>
        <v>5400.43</v>
      </c>
      <c r="R182">
        <v>1.0009999999999999</v>
      </c>
      <c r="S182" s="26">
        <f t="shared" si="27"/>
        <v>1218678.7500000005</v>
      </c>
      <c r="T182">
        <f t="shared" si="28"/>
        <v>0.44511056622193101</v>
      </c>
    </row>
    <row r="183" spans="7:20" x14ac:dyDescent="0.3">
      <c r="G183">
        <v>178</v>
      </c>
      <c r="H183">
        <v>2660</v>
      </c>
      <c r="I183">
        <f>SUM($H$5:H183)</f>
        <v>208020</v>
      </c>
      <c r="J183">
        <f t="shared" si="30"/>
        <v>290.01550442807968</v>
      </c>
      <c r="K183">
        <v>91</v>
      </c>
      <c r="L183" t="str">
        <f t="shared" si="31"/>
        <v>진 요도 피해량</v>
      </c>
      <c r="M183" s="7">
        <f t="shared" ref="M183:M204" si="32">VLOOKUP(G183,O:Q,3,FALSE)/100</f>
        <v>53.520300000000006</v>
      </c>
      <c r="O183">
        <v>188</v>
      </c>
      <c r="P183" t="s">
        <v>92</v>
      </c>
      <c r="Q183" s="7">
        <f t="shared" si="26"/>
        <v>5405.84</v>
      </c>
      <c r="R183">
        <v>1.0009999999999999</v>
      </c>
      <c r="S183" s="26">
        <f t="shared" si="27"/>
        <v>1224084.5900000005</v>
      </c>
      <c r="T183">
        <f t="shared" si="28"/>
        <v>0.44358203505231236</v>
      </c>
    </row>
    <row r="184" spans="7:20" x14ac:dyDescent="0.3">
      <c r="G184">
        <v>179</v>
      </c>
      <c r="H184">
        <v>2680</v>
      </c>
      <c r="I184">
        <f>SUM($H$5:H184)</f>
        <v>210700</v>
      </c>
      <c r="J184">
        <f t="shared" si="30"/>
        <v>293.75188339100271</v>
      </c>
      <c r="K184">
        <v>91</v>
      </c>
      <c r="L184" t="str">
        <f t="shared" si="31"/>
        <v>진 요도 피해량</v>
      </c>
      <c r="M184" s="7">
        <f t="shared" si="32"/>
        <v>53.573900000000002</v>
      </c>
      <c r="O184">
        <v>189</v>
      </c>
      <c r="P184" t="s">
        <v>92</v>
      </c>
      <c r="Q184" s="7">
        <f t="shared" si="26"/>
        <v>5411.25</v>
      </c>
      <c r="R184">
        <v>1.0009999999999999</v>
      </c>
      <c r="S184" s="26">
        <f t="shared" si="27"/>
        <v>1229495.8400000005</v>
      </c>
      <c r="T184">
        <f t="shared" si="28"/>
        <v>0.44206503735170766</v>
      </c>
    </row>
    <row r="185" spans="7:20" x14ac:dyDescent="0.3">
      <c r="G185">
        <v>180</v>
      </c>
      <c r="H185">
        <v>2700</v>
      </c>
      <c r="I185">
        <f>SUM($H$5:H185)</f>
        <v>213400</v>
      </c>
      <c r="J185">
        <f t="shared" si="30"/>
        <v>297.51614577902222</v>
      </c>
      <c r="K185">
        <v>91</v>
      </c>
      <c r="L185" t="str">
        <f t="shared" si="31"/>
        <v>진 요도 피해량</v>
      </c>
      <c r="M185" s="7">
        <f t="shared" si="32"/>
        <v>53.627499999999998</v>
      </c>
      <c r="O185">
        <v>190</v>
      </c>
      <c r="P185" t="s">
        <v>92</v>
      </c>
      <c r="Q185" s="7">
        <f t="shared" si="26"/>
        <v>5416.67</v>
      </c>
      <c r="R185">
        <v>1.0009999999999999</v>
      </c>
      <c r="S185" s="26">
        <f t="shared" si="27"/>
        <v>1234912.5100000005</v>
      </c>
      <c r="T185">
        <f t="shared" si="28"/>
        <v>0.44056025435595808</v>
      </c>
    </row>
    <row r="186" spans="7:20" x14ac:dyDescent="0.3">
      <c r="G186">
        <v>181</v>
      </c>
      <c r="H186">
        <v>2720</v>
      </c>
      <c r="I186">
        <f>SUM($H$5:H186)</f>
        <v>216120</v>
      </c>
      <c r="J186">
        <f t="shared" si="30"/>
        <v>301.30829159213818</v>
      </c>
      <c r="K186">
        <v>91</v>
      </c>
      <c r="L186" t="str">
        <f t="shared" si="31"/>
        <v>진 요도 피해량</v>
      </c>
      <c r="M186" s="7">
        <f t="shared" si="32"/>
        <v>53.681199999999997</v>
      </c>
      <c r="O186">
        <v>191</v>
      </c>
      <c r="P186" t="s">
        <v>92</v>
      </c>
      <c r="Q186" s="7">
        <f t="shared" si="26"/>
        <v>5422.09</v>
      </c>
      <c r="R186">
        <v>1.0009999999999999</v>
      </c>
      <c r="S186" s="26">
        <f t="shared" si="27"/>
        <v>1240334.6000000006</v>
      </c>
      <c r="T186">
        <f t="shared" si="28"/>
        <v>0.43906673194201273</v>
      </c>
    </row>
    <row r="187" spans="7:20" x14ac:dyDescent="0.3">
      <c r="G187">
        <v>182</v>
      </c>
      <c r="H187">
        <v>2740</v>
      </c>
      <c r="I187">
        <f>SUM($H$5:H187)</f>
        <v>218860</v>
      </c>
      <c r="J187">
        <f t="shared" si="30"/>
        <v>305.1283208303505</v>
      </c>
      <c r="K187">
        <v>91</v>
      </c>
      <c r="L187" t="str">
        <f t="shared" si="31"/>
        <v>진 요도 피해량</v>
      </c>
      <c r="M187" s="7">
        <f t="shared" si="32"/>
        <v>53.734899999999996</v>
      </c>
      <c r="O187">
        <v>192</v>
      </c>
      <c r="P187" t="s">
        <v>92</v>
      </c>
      <c r="Q187" s="7">
        <f t="shared" ref="Q187:Q194" si="33">ROUNDUP(Q186*R187,2)</f>
        <v>5427.52</v>
      </c>
      <c r="R187">
        <v>1.0009999999999999</v>
      </c>
      <c r="S187" s="26">
        <f t="shared" ref="S187:S194" si="34">Q187+S186</f>
        <v>1245762.1200000006</v>
      </c>
      <c r="T187">
        <f t="shared" ref="T187:T194" si="35">((S187-S186)/S186)*100</f>
        <v>0.43758514839463614</v>
      </c>
    </row>
    <row r="188" spans="7:20" x14ac:dyDescent="0.3">
      <c r="G188">
        <v>183</v>
      </c>
      <c r="H188">
        <v>2760</v>
      </c>
      <c r="I188">
        <f>SUM($H$5:H188)</f>
        <v>221620</v>
      </c>
      <c r="J188">
        <f t="shared" si="30"/>
        <v>308.97623349365932</v>
      </c>
      <c r="K188">
        <v>91</v>
      </c>
      <c r="L188" t="str">
        <f t="shared" si="31"/>
        <v>진 요도 피해량</v>
      </c>
      <c r="M188" s="7">
        <f t="shared" si="32"/>
        <v>53.788699999999999</v>
      </c>
      <c r="O188">
        <v>193</v>
      </c>
      <c r="P188" t="s">
        <v>92</v>
      </c>
      <c r="Q188" s="7">
        <f t="shared" si="33"/>
        <v>5432.95</v>
      </c>
      <c r="R188">
        <v>1.0009999999999999</v>
      </c>
      <c r="S188" s="26">
        <f t="shared" si="34"/>
        <v>1251195.0700000005</v>
      </c>
      <c r="T188">
        <f t="shared" si="35"/>
        <v>0.43611456094041057</v>
      </c>
    </row>
    <row r="189" spans="7:20" x14ac:dyDescent="0.3">
      <c r="G189">
        <v>184</v>
      </c>
      <c r="H189">
        <v>2780</v>
      </c>
      <c r="I189">
        <f>SUM($H$5:H189)</f>
        <v>224400</v>
      </c>
      <c r="J189">
        <f t="shared" si="30"/>
        <v>312.85202958206457</v>
      </c>
      <c r="K189">
        <v>91</v>
      </c>
      <c r="L189" t="str">
        <f t="shared" si="31"/>
        <v>진 요도 피해량</v>
      </c>
      <c r="M189" s="7">
        <f t="shared" si="32"/>
        <v>53.842500000000001</v>
      </c>
      <c r="O189">
        <v>194</v>
      </c>
      <c r="P189" t="s">
        <v>92</v>
      </c>
      <c r="Q189" s="7">
        <f t="shared" si="33"/>
        <v>5438.39</v>
      </c>
      <c r="R189">
        <v>1.0009999999999999</v>
      </c>
      <c r="S189" s="26">
        <f t="shared" si="34"/>
        <v>1256633.4600000004</v>
      </c>
      <c r="T189">
        <f t="shared" si="35"/>
        <v>0.43465564486278674</v>
      </c>
    </row>
    <row r="190" spans="7:20" x14ac:dyDescent="0.3">
      <c r="G190">
        <v>185</v>
      </c>
      <c r="H190">
        <v>2800</v>
      </c>
      <c r="I190">
        <f>SUM($H$5:H190)</f>
        <v>227200</v>
      </c>
      <c r="J190">
        <f t="shared" si="30"/>
        <v>316.75570909556632</v>
      </c>
      <c r="K190">
        <v>91</v>
      </c>
      <c r="L190" t="str">
        <f t="shared" si="31"/>
        <v>진 요도 피해량</v>
      </c>
      <c r="M190" s="7">
        <f t="shared" si="32"/>
        <v>53.8964</v>
      </c>
      <c r="O190">
        <v>195</v>
      </c>
      <c r="P190" t="s">
        <v>92</v>
      </c>
      <c r="Q190" s="7">
        <f t="shared" si="33"/>
        <v>5443.83</v>
      </c>
      <c r="R190">
        <v>1.0009999999999999</v>
      </c>
      <c r="S190" s="26">
        <f t="shared" si="34"/>
        <v>1262077.2900000005</v>
      </c>
      <c r="T190">
        <f t="shared" si="35"/>
        <v>0.43320746846897362</v>
      </c>
    </row>
    <row r="191" spans="7:20" x14ac:dyDescent="0.3">
      <c r="G191">
        <v>186</v>
      </c>
      <c r="H191">
        <v>2820</v>
      </c>
      <c r="I191">
        <f>SUM($H$5:H191)</f>
        <v>230020</v>
      </c>
      <c r="J191">
        <f t="shared" si="30"/>
        <v>320.68727203416444</v>
      </c>
      <c r="K191">
        <v>91</v>
      </c>
      <c r="L191" t="str">
        <f t="shared" si="31"/>
        <v>진 요도 피해량</v>
      </c>
      <c r="M191" s="7">
        <f t="shared" si="32"/>
        <v>53.950300000000006</v>
      </c>
      <c r="O191">
        <v>196</v>
      </c>
      <c r="P191" t="s">
        <v>92</v>
      </c>
      <c r="Q191" s="7">
        <f t="shared" si="33"/>
        <v>5449.2800000000007</v>
      </c>
      <c r="R191">
        <v>1.0009999999999999</v>
      </c>
      <c r="S191" s="26">
        <f t="shared" si="34"/>
        <v>1267526.5700000005</v>
      </c>
      <c r="T191">
        <f t="shared" si="35"/>
        <v>0.43177070399547607</v>
      </c>
    </row>
    <row r="192" spans="7:20" x14ac:dyDescent="0.3">
      <c r="G192">
        <v>187</v>
      </c>
      <c r="H192">
        <v>2840</v>
      </c>
      <c r="I192">
        <f>SUM($H$5:H192)</f>
        <v>232860</v>
      </c>
      <c r="J192">
        <f t="shared" si="30"/>
        <v>324.64671839785899</v>
      </c>
      <c r="K192">
        <v>91</v>
      </c>
      <c r="L192" t="str">
        <f t="shared" si="31"/>
        <v>진 요도 피해량</v>
      </c>
      <c r="M192" s="7">
        <f t="shared" si="32"/>
        <v>54.004300000000001</v>
      </c>
      <c r="O192">
        <v>197</v>
      </c>
      <c r="P192" t="s">
        <v>92</v>
      </c>
      <c r="Q192" s="7">
        <f t="shared" si="33"/>
        <v>5454.7300000000005</v>
      </c>
      <c r="R192">
        <v>1.0009999999999999</v>
      </c>
      <c r="S192" s="26">
        <f t="shared" si="34"/>
        <v>1272981.3000000005</v>
      </c>
      <c r="T192">
        <f t="shared" si="35"/>
        <v>0.43034443057079103</v>
      </c>
    </row>
    <row r="193" spans="7:20" x14ac:dyDescent="0.3">
      <c r="G193">
        <v>188</v>
      </c>
      <c r="H193">
        <v>2860</v>
      </c>
      <c r="I193">
        <f>SUM($H$5:H193)</f>
        <v>235720</v>
      </c>
      <c r="J193">
        <f t="shared" si="30"/>
        <v>328.63404818665003</v>
      </c>
      <c r="K193">
        <v>91</v>
      </c>
      <c r="L193" t="str">
        <f t="shared" si="31"/>
        <v>진 요도 피해량</v>
      </c>
      <c r="M193" s="7">
        <f t="shared" si="32"/>
        <v>54.058399999999999</v>
      </c>
      <c r="O193">
        <v>198</v>
      </c>
      <c r="P193" t="s">
        <v>92</v>
      </c>
      <c r="Q193" s="7">
        <f t="shared" si="33"/>
        <v>5460.1900000000005</v>
      </c>
      <c r="R193">
        <v>1.0009999999999999</v>
      </c>
      <c r="S193" s="26">
        <f t="shared" si="34"/>
        <v>1278441.4900000005</v>
      </c>
      <c r="T193">
        <f t="shared" si="35"/>
        <v>0.42892931734346307</v>
      </c>
    </row>
    <row r="194" spans="7:20" x14ac:dyDescent="0.3">
      <c r="G194">
        <v>189</v>
      </c>
      <c r="H194">
        <v>2880</v>
      </c>
      <c r="I194">
        <f>SUM($H$5:H194)</f>
        <v>238600</v>
      </c>
      <c r="J194">
        <f t="shared" si="30"/>
        <v>332.64926140053751</v>
      </c>
      <c r="K194">
        <v>91</v>
      </c>
      <c r="L194" t="str">
        <f t="shared" si="31"/>
        <v>진 요도 피해량</v>
      </c>
      <c r="M194" s="7">
        <f t="shared" si="32"/>
        <v>54.112499999999997</v>
      </c>
      <c r="O194">
        <v>199</v>
      </c>
      <c r="P194" t="s">
        <v>92</v>
      </c>
      <c r="Q194" s="7">
        <f t="shared" si="33"/>
        <v>5465.66</v>
      </c>
      <c r="R194">
        <v>1.0009999999999999</v>
      </c>
      <c r="S194" s="26">
        <f t="shared" si="34"/>
        <v>1283907.1500000004</v>
      </c>
      <c r="T194">
        <f t="shared" si="35"/>
        <v>0.42752523621553573</v>
      </c>
    </row>
    <row r="195" spans="7:20" x14ac:dyDescent="0.3">
      <c r="G195">
        <v>190</v>
      </c>
      <c r="H195">
        <v>2900</v>
      </c>
      <c r="I195">
        <f>SUM($H$5:H195)</f>
        <v>241500</v>
      </c>
      <c r="J195">
        <f t="shared" si="30"/>
        <v>336.69235803952137</v>
      </c>
      <c r="K195">
        <v>91</v>
      </c>
      <c r="L195" t="str">
        <f t="shared" si="31"/>
        <v>진 요도 피해량</v>
      </c>
      <c r="M195" s="7">
        <f t="shared" si="32"/>
        <v>54.166699999999999</v>
      </c>
    </row>
    <row r="196" spans="7:20" x14ac:dyDescent="0.3">
      <c r="G196">
        <v>191</v>
      </c>
      <c r="H196">
        <v>2920</v>
      </c>
      <c r="I196">
        <f>SUM($H$5:H196)</f>
        <v>244420</v>
      </c>
      <c r="J196">
        <f t="shared" si="30"/>
        <v>340.76333810360171</v>
      </c>
      <c r="K196">
        <v>91</v>
      </c>
      <c r="L196" t="str">
        <f t="shared" si="31"/>
        <v>진 요도 피해량</v>
      </c>
      <c r="M196" s="7">
        <f t="shared" si="32"/>
        <v>54.2209</v>
      </c>
    </row>
    <row r="197" spans="7:20" x14ac:dyDescent="0.3">
      <c r="G197">
        <v>192</v>
      </c>
      <c r="H197">
        <v>2940</v>
      </c>
      <c r="I197">
        <f>SUM($H$5:H197)</f>
        <v>247360</v>
      </c>
      <c r="J197">
        <f t="shared" si="30"/>
        <v>344.86220159277849</v>
      </c>
      <c r="K197">
        <v>91</v>
      </c>
      <c r="L197" t="str">
        <f t="shared" si="31"/>
        <v>진 요도 피해량</v>
      </c>
      <c r="M197" s="7">
        <f t="shared" si="32"/>
        <v>54.275200000000005</v>
      </c>
    </row>
    <row r="198" spans="7:20" x14ac:dyDescent="0.3">
      <c r="G198">
        <v>193</v>
      </c>
      <c r="H198">
        <v>2960</v>
      </c>
      <c r="I198">
        <f>SUM($H$5:H198)</f>
        <v>250320</v>
      </c>
      <c r="J198">
        <f t="shared" si="30"/>
        <v>348.98894850705176</v>
      </c>
      <c r="K198">
        <v>91</v>
      </c>
      <c r="L198" t="str">
        <f t="shared" si="31"/>
        <v>진 요도 피해량</v>
      </c>
      <c r="M198" s="7">
        <f t="shared" si="32"/>
        <v>54.329499999999996</v>
      </c>
    </row>
    <row r="199" spans="7:20" x14ac:dyDescent="0.3">
      <c r="G199">
        <v>194</v>
      </c>
      <c r="H199">
        <v>2980</v>
      </c>
      <c r="I199">
        <f>SUM($H$5:H199)</f>
        <v>253300</v>
      </c>
      <c r="J199">
        <f t="shared" si="30"/>
        <v>353.14357884642141</v>
      </c>
      <c r="K199">
        <v>91</v>
      </c>
      <c r="L199" t="str">
        <f t="shared" si="31"/>
        <v>진 요도 피해량</v>
      </c>
      <c r="M199" s="7">
        <f t="shared" si="32"/>
        <v>54.383900000000004</v>
      </c>
    </row>
    <row r="200" spans="7:20" x14ac:dyDescent="0.3">
      <c r="G200">
        <v>195</v>
      </c>
      <c r="H200">
        <v>3000</v>
      </c>
      <c r="I200">
        <f>SUM($H$5:H200)</f>
        <v>256300</v>
      </c>
      <c r="J200">
        <f t="shared" si="30"/>
        <v>357.32609261088749</v>
      </c>
      <c r="K200">
        <v>91</v>
      </c>
      <c r="L200" t="str">
        <f t="shared" si="31"/>
        <v>진 요도 피해량</v>
      </c>
      <c r="M200" s="7">
        <f t="shared" si="32"/>
        <v>54.438299999999998</v>
      </c>
    </row>
    <row r="201" spans="7:20" x14ac:dyDescent="0.3">
      <c r="G201">
        <v>196</v>
      </c>
      <c r="H201">
        <v>3020</v>
      </c>
      <c r="I201">
        <f>SUM($H$5:H201)</f>
        <v>259320</v>
      </c>
      <c r="J201">
        <f t="shared" si="30"/>
        <v>361.53648980045006</v>
      </c>
      <c r="K201">
        <v>91</v>
      </c>
      <c r="L201" t="str">
        <f t="shared" si="31"/>
        <v>진 요도 피해량</v>
      </c>
      <c r="M201" s="7">
        <f t="shared" si="32"/>
        <v>54.49280000000001</v>
      </c>
    </row>
    <row r="202" spans="7:20" x14ac:dyDescent="0.3">
      <c r="G202">
        <v>197</v>
      </c>
      <c r="H202">
        <v>3040</v>
      </c>
      <c r="I202">
        <f>SUM($H$5:H202)</f>
        <v>262360</v>
      </c>
      <c r="J202">
        <f t="shared" si="30"/>
        <v>365.77477041510906</v>
      </c>
      <c r="K202">
        <v>91</v>
      </c>
      <c r="L202" t="str">
        <f t="shared" si="31"/>
        <v>진 요도 피해량</v>
      </c>
      <c r="M202" s="7">
        <f t="shared" si="32"/>
        <v>54.547300000000007</v>
      </c>
    </row>
    <row r="203" spans="7:20" x14ac:dyDescent="0.3">
      <c r="G203">
        <v>198</v>
      </c>
      <c r="H203">
        <v>3060</v>
      </c>
      <c r="I203">
        <f>SUM($H$5:H203)</f>
        <v>265420</v>
      </c>
      <c r="J203">
        <f t="shared" si="30"/>
        <v>370.04093445486444</v>
      </c>
      <c r="K203">
        <v>91</v>
      </c>
      <c r="L203" t="str">
        <f t="shared" si="31"/>
        <v>진 요도 피해량</v>
      </c>
      <c r="M203" s="7">
        <f t="shared" si="32"/>
        <v>54.601900000000008</v>
      </c>
    </row>
    <row r="204" spans="7:20" x14ac:dyDescent="0.3">
      <c r="G204">
        <v>199</v>
      </c>
      <c r="H204">
        <v>3080</v>
      </c>
      <c r="I204">
        <f>SUM($H$5:H204)</f>
        <v>268500</v>
      </c>
      <c r="J204">
        <f t="shared" si="30"/>
        <v>374.33498191971631</v>
      </c>
      <c r="K204">
        <v>91</v>
      </c>
      <c r="L204" t="str">
        <f t="shared" si="31"/>
        <v>진 요도 피해량</v>
      </c>
      <c r="M204" s="7">
        <f t="shared" si="32"/>
        <v>54.656599999999997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A2:AB207"/>
  <sheetViews>
    <sheetView workbookViewId="0">
      <selection activeCell="H24" sqref="H24"/>
    </sheetView>
  </sheetViews>
  <sheetFormatPr defaultRowHeight="16.5" x14ac:dyDescent="0.3"/>
  <cols>
    <col min="3" max="3" width="10.5" bestFit="1" customWidth="1"/>
    <col min="4" max="4" width="11.625" style="1" bestFit="1" customWidth="1"/>
    <col min="5" max="5" width="9.625" style="1" bestFit="1" customWidth="1"/>
    <col min="6" max="6" width="9.625" style="1" customWidth="1"/>
    <col min="7" max="7" width="9.625" style="1" bestFit="1" customWidth="1"/>
    <col min="8" max="9" width="9.625" style="1" customWidth="1"/>
    <col min="10" max="10" width="10.5" style="1" bestFit="1" customWidth="1"/>
    <col min="11" max="11" width="20.375" customWidth="1"/>
    <col min="12" max="13" width="14" customWidth="1"/>
    <col min="18" max="18" width="9.5" bestFit="1" customWidth="1"/>
    <col min="20" max="20" width="16.5" bestFit="1" customWidth="1"/>
    <col min="24" max="26" width="13.125" bestFit="1" customWidth="1"/>
    <col min="27" max="27" width="12.75" bestFit="1" customWidth="1"/>
  </cols>
  <sheetData>
    <row r="2" spans="1:28" x14ac:dyDescent="0.3">
      <c r="C2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N2" t="s">
        <v>10</v>
      </c>
      <c r="O2">
        <v>99</v>
      </c>
      <c r="Q2" t="s">
        <v>86</v>
      </c>
    </row>
    <row r="3" spans="1:28" x14ac:dyDescent="0.3">
      <c r="A3" t="s">
        <v>11</v>
      </c>
      <c r="B3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85</v>
      </c>
      <c r="J3" t="s">
        <v>19</v>
      </c>
      <c r="K3" s="1" t="s">
        <v>20</v>
      </c>
      <c r="L3" s="2" t="s">
        <v>21</v>
      </c>
      <c r="M3" s="2"/>
      <c r="Q3">
        <v>10</v>
      </c>
      <c r="R3" s="1"/>
    </row>
    <row r="4" spans="1:28" x14ac:dyDescent="0.3">
      <c r="B4">
        <v>0</v>
      </c>
      <c r="C4" s="3">
        <v>0.999</v>
      </c>
      <c r="D4" s="3">
        <v>1E-3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4">
        <v>10</v>
      </c>
      <c r="K4" s="5">
        <v>9028</v>
      </c>
      <c r="L4">
        <v>1</v>
      </c>
      <c r="M4" s="1"/>
      <c r="N4" t="s">
        <v>22</v>
      </c>
      <c r="O4" t="s">
        <v>23</v>
      </c>
      <c r="Q4" t="s">
        <v>24</v>
      </c>
    </row>
    <row r="5" spans="1:28" x14ac:dyDescent="0.3">
      <c r="B5">
        <v>1</v>
      </c>
      <c r="C5" s="3">
        <v>0.998</v>
      </c>
      <c r="D5" s="3">
        <v>2E-3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4">
        <v>10</v>
      </c>
      <c r="K5" s="5">
        <v>9028</v>
      </c>
      <c r="L5">
        <v>1</v>
      </c>
      <c r="M5" s="1"/>
      <c r="N5">
        <v>1</v>
      </c>
      <c r="O5">
        <v>40</v>
      </c>
      <c r="Q5">
        <f>VLOOKUP($O$2,$B:$J,9,FALSE)*$Q$3</f>
        <v>590</v>
      </c>
    </row>
    <row r="6" spans="1:28" x14ac:dyDescent="0.3">
      <c r="B6">
        <v>2</v>
      </c>
      <c r="C6" s="3">
        <v>0.997</v>
      </c>
      <c r="D6" s="3">
        <v>3.0000000000000001E-3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4">
        <v>10</v>
      </c>
      <c r="K6" s="5">
        <v>9028</v>
      </c>
      <c r="L6">
        <v>1</v>
      </c>
      <c r="M6" s="1"/>
      <c r="N6">
        <v>2</v>
      </c>
      <c r="O6">
        <v>30</v>
      </c>
    </row>
    <row r="7" spans="1:28" x14ac:dyDescent="0.3">
      <c r="B7">
        <v>3</v>
      </c>
      <c r="C7" s="3">
        <v>0.996</v>
      </c>
      <c r="D7" s="3">
        <v>4.0000000000000001E-3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4">
        <v>10</v>
      </c>
      <c r="K7" s="5">
        <v>9028</v>
      </c>
      <c r="L7">
        <v>1</v>
      </c>
      <c r="M7" s="1"/>
      <c r="N7">
        <v>3</v>
      </c>
      <c r="O7">
        <v>20</v>
      </c>
    </row>
    <row r="8" spans="1:28" x14ac:dyDescent="0.3">
      <c r="B8">
        <v>4</v>
      </c>
      <c r="C8" s="3">
        <v>0.995</v>
      </c>
      <c r="D8" s="3">
        <v>5.0000000000000001E-3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4">
        <v>10</v>
      </c>
      <c r="K8" s="5">
        <v>9028</v>
      </c>
      <c r="L8">
        <v>1</v>
      </c>
      <c r="M8" s="1"/>
      <c r="N8" s="6">
        <v>4</v>
      </c>
      <c r="O8" s="6">
        <v>10</v>
      </c>
    </row>
    <row r="9" spans="1:28" x14ac:dyDescent="0.3">
      <c r="B9">
        <v>5</v>
      </c>
      <c r="C9" s="3">
        <v>0.99399999999999999</v>
      </c>
      <c r="D9" s="3">
        <v>6.0000000000000001E-3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4">
        <v>10</v>
      </c>
      <c r="K9" s="5">
        <v>9028</v>
      </c>
      <c r="L9">
        <v>1</v>
      </c>
      <c r="M9" s="1"/>
      <c r="O9">
        <f>SUM(O5:O8)</f>
        <v>100</v>
      </c>
    </row>
    <row r="10" spans="1:28" x14ac:dyDescent="0.3">
      <c r="B10">
        <v>6</v>
      </c>
      <c r="C10" s="3">
        <v>0.99299999999999999</v>
      </c>
      <c r="D10" s="3">
        <v>7.0000000000000001E-3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4">
        <v>10</v>
      </c>
      <c r="K10" s="5">
        <v>9028</v>
      </c>
      <c r="L10">
        <v>1</v>
      </c>
      <c r="M10" s="1"/>
      <c r="N10" t="s">
        <v>25</v>
      </c>
    </row>
    <row r="11" spans="1:28" x14ac:dyDescent="0.3">
      <c r="B11">
        <v>7</v>
      </c>
      <c r="C11" s="3">
        <v>0.99199999999999999</v>
      </c>
      <c r="D11" s="3">
        <v>8.0000000000000002E-3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4">
        <v>10</v>
      </c>
      <c r="K11" s="5">
        <v>9028</v>
      </c>
      <c r="L11">
        <v>1</v>
      </c>
      <c r="M11" s="1"/>
      <c r="N11" t="s">
        <v>26</v>
      </c>
      <c r="O11">
        <v>1</v>
      </c>
      <c r="P11">
        <v>2</v>
      </c>
      <c r="Q11">
        <v>3</v>
      </c>
      <c r="R11">
        <v>4</v>
      </c>
      <c r="S11" t="s">
        <v>27</v>
      </c>
      <c r="W11" t="s">
        <v>26</v>
      </c>
      <c r="X11">
        <v>1</v>
      </c>
      <c r="Y11">
        <v>2</v>
      </c>
      <c r="Z11">
        <v>3</v>
      </c>
      <c r="AA11">
        <v>4</v>
      </c>
      <c r="AB11" t="s">
        <v>28</v>
      </c>
    </row>
    <row r="12" spans="1:28" x14ac:dyDescent="0.3">
      <c r="B12">
        <v>8</v>
      </c>
      <c r="C12" s="3">
        <v>0.99099999999999999</v>
      </c>
      <c r="D12" s="3">
        <v>8.9999999999999993E-3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4">
        <v>12</v>
      </c>
      <c r="K12" s="5">
        <v>9028</v>
      </c>
      <c r="L12">
        <v>1</v>
      </c>
      <c r="M12" s="1"/>
      <c r="N12" t="s">
        <v>4</v>
      </c>
      <c r="O12">
        <f>VLOOKUP($O$2,$B:$J,2,FALSE)*$O$5</f>
        <v>0</v>
      </c>
      <c r="P12">
        <f>VLOOKUP($O$2,$B:$J,2,FALSE)*$O$6</f>
        <v>0</v>
      </c>
      <c r="Q12">
        <f>VLOOKUP($O$2,$B:$J,2,FALSE)*$O$7</f>
        <v>0</v>
      </c>
      <c r="R12">
        <f>VLOOKUP($O$2,$B:$J,2,FALSE)*$O$8</f>
        <v>0</v>
      </c>
      <c r="S12">
        <f>SUM(O12:R12)</f>
        <v>0</v>
      </c>
      <c r="W12" t="s">
        <v>4</v>
      </c>
      <c r="X12" s="7">
        <v>1</v>
      </c>
      <c r="Y12" s="7">
        <f>X12*AB12</f>
        <v>2</v>
      </c>
      <c r="Z12" s="7">
        <f>Y12*AB12</f>
        <v>4</v>
      </c>
      <c r="AA12" s="7">
        <f>Z12*AB12</f>
        <v>8</v>
      </c>
      <c r="AB12">
        <v>2</v>
      </c>
    </row>
    <row r="13" spans="1:28" ht="17.25" thickBot="1" x14ac:dyDescent="0.35">
      <c r="B13" s="8">
        <v>9</v>
      </c>
      <c r="C13" s="9">
        <v>0.9899</v>
      </c>
      <c r="D13" s="9">
        <v>0.01</v>
      </c>
      <c r="E13" s="9">
        <v>1E-4</v>
      </c>
      <c r="F13" s="9">
        <v>0</v>
      </c>
      <c r="G13" s="9">
        <v>0</v>
      </c>
      <c r="H13" s="9">
        <v>0</v>
      </c>
      <c r="I13" s="9">
        <v>0</v>
      </c>
      <c r="J13" s="10">
        <v>12</v>
      </c>
      <c r="K13" s="11">
        <v>9028</v>
      </c>
      <c r="L13" s="8">
        <v>1</v>
      </c>
      <c r="M13" s="1"/>
      <c r="N13" t="s">
        <v>5</v>
      </c>
      <c r="O13">
        <f>VLOOKUP($O$2,$B:$J,3,FALSE)*$O$5</f>
        <v>24.059999999999988</v>
      </c>
      <c r="P13">
        <f>VLOOKUP($O$2,$B:$J,3,FALSE)*$O$6</f>
        <v>18.044999999999991</v>
      </c>
      <c r="Q13">
        <f>VLOOKUP($O$2,$B:$J,3,FALSE)*$O$7</f>
        <v>12.029999999999994</v>
      </c>
      <c r="R13">
        <f>VLOOKUP($O$2,$B:$J,3,FALSE)*$O$8</f>
        <v>6.014999999999997</v>
      </c>
      <c r="S13">
        <f t="shared" ref="S13:S18" si="0">SUM(O13:R13)</f>
        <v>60.149999999999963</v>
      </c>
      <c r="W13" t="s">
        <v>5</v>
      </c>
      <c r="X13" s="7">
        <f t="shared" ref="X13:X19" si="1">AA12*AB12</f>
        <v>16</v>
      </c>
      <c r="Y13" s="7">
        <f t="shared" ref="Y13:Y18" si="2">X13*AB13</f>
        <v>32</v>
      </c>
      <c r="Z13" s="7">
        <f t="shared" ref="Z13:Z18" si="3">Y13*AB13</f>
        <v>64</v>
      </c>
      <c r="AA13" s="7">
        <f t="shared" ref="AA13:AA18" si="4">Z13*AB13</f>
        <v>128</v>
      </c>
      <c r="AB13">
        <v>2</v>
      </c>
    </row>
    <row r="14" spans="1:28" x14ac:dyDescent="0.3">
      <c r="B14">
        <v>10</v>
      </c>
      <c r="C14" s="12">
        <f>100%-(D14+E14+F14+G14)</f>
        <v>0.98487999999999998</v>
      </c>
      <c r="D14" s="12">
        <v>1.4999999999999999E-2</v>
      </c>
      <c r="E14" s="12">
        <v>1.2E-4</v>
      </c>
      <c r="F14" s="12">
        <v>0</v>
      </c>
      <c r="G14" s="12">
        <v>0</v>
      </c>
      <c r="H14" s="12">
        <v>0</v>
      </c>
      <c r="I14" s="12">
        <v>0</v>
      </c>
      <c r="J14" s="4">
        <v>12</v>
      </c>
      <c r="K14" s="5">
        <v>9028</v>
      </c>
      <c r="L14">
        <v>1</v>
      </c>
      <c r="M14" s="1"/>
      <c r="N14" t="s">
        <v>6</v>
      </c>
      <c r="O14">
        <f>VLOOKUP($O$2,$B:$J,4,FALSE)*$O$5</f>
        <v>14.000000000000011</v>
      </c>
      <c r="P14">
        <f>VLOOKUP($O$2,$B:$J,4,FALSE)*$O$6</f>
        <v>10.500000000000007</v>
      </c>
      <c r="Q14">
        <f>VLOOKUP($O$2,$B:$J,4,FALSE)*$O$7</f>
        <v>7.0000000000000053</v>
      </c>
      <c r="R14">
        <f>VLOOKUP($O$2,$B:$J,4,FALSE)*$O$8</f>
        <v>3.5000000000000027</v>
      </c>
      <c r="S14">
        <f t="shared" si="0"/>
        <v>35.000000000000021</v>
      </c>
      <c r="W14" t="s">
        <v>6</v>
      </c>
      <c r="X14" s="7">
        <f t="shared" si="1"/>
        <v>256</v>
      </c>
      <c r="Y14" s="7">
        <f t="shared" si="2"/>
        <v>512</v>
      </c>
      <c r="Z14" s="7">
        <f t="shared" si="3"/>
        <v>1024</v>
      </c>
      <c r="AA14" s="7">
        <f t="shared" si="4"/>
        <v>2048</v>
      </c>
      <c r="AB14">
        <v>2</v>
      </c>
    </row>
    <row r="15" spans="1:28" x14ac:dyDescent="0.3">
      <c r="B15">
        <v>11</v>
      </c>
      <c r="C15" s="12">
        <f t="shared" ref="C15:C43" si="5">100%-(D15+E15+F15+G15)</f>
        <v>0.97985999999999995</v>
      </c>
      <c r="D15" s="12">
        <v>0.02</v>
      </c>
      <c r="E15" s="12">
        <v>1.3999999999999999E-4</v>
      </c>
      <c r="F15" s="12">
        <v>0</v>
      </c>
      <c r="G15" s="12">
        <v>0</v>
      </c>
      <c r="H15" s="12">
        <v>0</v>
      </c>
      <c r="I15" s="12">
        <v>0</v>
      </c>
      <c r="J15" s="4">
        <v>12</v>
      </c>
      <c r="K15" s="5">
        <v>9028</v>
      </c>
      <c r="L15">
        <v>1</v>
      </c>
      <c r="M15" s="1"/>
      <c r="N15" t="s">
        <v>7</v>
      </c>
      <c r="O15">
        <f>VLOOKUP($O$2,$B:$J,5,FALSE)*$O$5</f>
        <v>1.580000000000001</v>
      </c>
      <c r="P15">
        <f>VLOOKUP($O$2,$B:$J,5,FALSE)*$O$6</f>
        <v>1.1850000000000007</v>
      </c>
      <c r="Q15">
        <f>VLOOKUP($O$2,$B:$J,5,FALSE)*$O$7</f>
        <v>0.79000000000000048</v>
      </c>
      <c r="R15">
        <f>VLOOKUP($O$2,$B:$J,5,FALSE)*$O$8</f>
        <v>0.39500000000000024</v>
      </c>
      <c r="S15">
        <f t="shared" si="0"/>
        <v>3.950000000000002</v>
      </c>
      <c r="W15" t="s">
        <v>7</v>
      </c>
      <c r="X15" s="7">
        <f t="shared" si="1"/>
        <v>4096</v>
      </c>
      <c r="Y15" s="7">
        <f t="shared" si="2"/>
        <v>8192</v>
      </c>
      <c r="Z15" s="7">
        <f t="shared" si="3"/>
        <v>16384</v>
      </c>
      <c r="AA15" s="7">
        <f t="shared" si="4"/>
        <v>32768</v>
      </c>
      <c r="AB15">
        <v>2</v>
      </c>
    </row>
    <row r="16" spans="1:28" x14ac:dyDescent="0.3">
      <c r="B16">
        <v>12</v>
      </c>
      <c r="C16" s="12">
        <f t="shared" si="5"/>
        <v>0.96984000000000004</v>
      </c>
      <c r="D16" s="12">
        <v>0.03</v>
      </c>
      <c r="E16" s="12">
        <v>1.6000000000000001E-4</v>
      </c>
      <c r="F16" s="12">
        <v>0</v>
      </c>
      <c r="G16" s="12">
        <v>0</v>
      </c>
      <c r="H16" s="12">
        <v>0</v>
      </c>
      <c r="I16" s="12">
        <v>0</v>
      </c>
      <c r="J16" s="4">
        <v>12</v>
      </c>
      <c r="K16" s="5">
        <v>9028</v>
      </c>
      <c r="L16">
        <v>1</v>
      </c>
      <c r="M16" s="1"/>
      <c r="N16" t="s">
        <v>8</v>
      </c>
      <c r="O16">
        <f>VLOOKUP($O$2,$B:$J,6,FALSE)*$O$5</f>
        <v>0.2400000000000001</v>
      </c>
      <c r="P16">
        <f>VLOOKUP($O$2,$B:$J,6,FALSE)*$O$6</f>
        <v>0.18000000000000008</v>
      </c>
      <c r="Q16">
        <f>VLOOKUP($O$2,$B:$J,6,FALSE)*$O$7</f>
        <v>0.12000000000000005</v>
      </c>
      <c r="R16">
        <f>VLOOKUP($O$2,$B:$J,6,FALSE)*$O$8</f>
        <v>6.0000000000000026E-2</v>
      </c>
      <c r="S16">
        <f t="shared" si="0"/>
        <v>0.60000000000000031</v>
      </c>
      <c r="W16" t="s">
        <v>8</v>
      </c>
      <c r="X16" s="7">
        <f t="shared" si="1"/>
        <v>65536</v>
      </c>
      <c r="Y16" s="7">
        <f t="shared" si="2"/>
        <v>131072</v>
      </c>
      <c r="Z16" s="7">
        <f t="shared" si="3"/>
        <v>262144</v>
      </c>
      <c r="AA16" s="7">
        <f t="shared" si="4"/>
        <v>524288</v>
      </c>
      <c r="AB16">
        <v>2</v>
      </c>
    </row>
    <row r="17" spans="2:28" x14ac:dyDescent="0.3">
      <c r="B17">
        <v>13</v>
      </c>
      <c r="C17" s="12">
        <f t="shared" si="5"/>
        <v>0.95982000000000001</v>
      </c>
      <c r="D17" s="12">
        <v>0.04</v>
      </c>
      <c r="E17" s="12">
        <v>1.8000000000000001E-4</v>
      </c>
      <c r="F17" s="12">
        <v>0</v>
      </c>
      <c r="G17" s="12">
        <v>0</v>
      </c>
      <c r="H17" s="12">
        <v>0</v>
      </c>
      <c r="I17" s="12">
        <v>0</v>
      </c>
      <c r="J17" s="4">
        <v>12</v>
      </c>
      <c r="K17" s="5">
        <v>9028</v>
      </c>
      <c r="L17">
        <v>1</v>
      </c>
      <c r="M17" s="1"/>
      <c r="N17" t="s">
        <v>9</v>
      </c>
      <c r="O17">
        <f>VLOOKUP($O$2,$B:$J,7,FALSE)*$O$5</f>
        <v>0.11999999999999995</v>
      </c>
      <c r="P17">
        <f>VLOOKUP($O$2,$B:$J,7,FALSE)*$O$6</f>
        <v>8.9999999999999969E-2</v>
      </c>
      <c r="Q17">
        <f>VLOOKUP($O$2,$B:$J,7,FALSE)*$O$7</f>
        <v>5.9999999999999977E-2</v>
      </c>
      <c r="R17">
        <f>VLOOKUP($O$2,$B:$J,7,FALSE)*$O$8</f>
        <v>2.9999999999999988E-2</v>
      </c>
      <c r="S17">
        <f t="shared" si="0"/>
        <v>0.29999999999999988</v>
      </c>
      <c r="W17" t="s">
        <v>9</v>
      </c>
      <c r="X17" s="7">
        <f t="shared" si="1"/>
        <v>1048576</v>
      </c>
      <c r="Y17" s="7">
        <f t="shared" si="2"/>
        <v>2097152</v>
      </c>
      <c r="Z17" s="7">
        <f t="shared" si="3"/>
        <v>4194304</v>
      </c>
      <c r="AA17" s="7">
        <f t="shared" si="4"/>
        <v>8388608</v>
      </c>
      <c r="AB17">
        <v>2</v>
      </c>
    </row>
    <row r="18" spans="2:28" x14ac:dyDescent="0.3">
      <c r="B18">
        <v>14</v>
      </c>
      <c r="C18" s="12">
        <f t="shared" si="5"/>
        <v>0.94979999999999998</v>
      </c>
      <c r="D18" s="12">
        <v>0.05</v>
      </c>
      <c r="E18" s="12">
        <v>2.0000000000000001E-4</v>
      </c>
      <c r="F18" s="12">
        <v>0</v>
      </c>
      <c r="G18" s="12">
        <v>0</v>
      </c>
      <c r="H18" s="12">
        <v>0</v>
      </c>
      <c r="I18" s="12">
        <v>0</v>
      </c>
      <c r="J18" s="4">
        <v>12</v>
      </c>
      <c r="K18" s="5">
        <v>9028</v>
      </c>
      <c r="L18">
        <v>1</v>
      </c>
      <c r="M18" s="1"/>
      <c r="N18" t="s">
        <v>30</v>
      </c>
      <c r="O18">
        <f>VLOOKUP($O$2,$B:$J,8,FALSE)*$O$5</f>
        <v>6.4000000000000001E-2</v>
      </c>
      <c r="P18">
        <f>VLOOKUP($O$2,$B:$J,8,FALSE)*$O$6</f>
        <v>4.8000000000000001E-2</v>
      </c>
      <c r="Q18">
        <f>VLOOKUP($O$2,$B:$J,8,FALSE)*$O$7</f>
        <v>3.2000000000000001E-2</v>
      </c>
      <c r="R18">
        <f>VLOOKUP($O$2,$B:$J,8,FALSE)*$O$8</f>
        <v>1.6E-2</v>
      </c>
      <c r="S18">
        <f t="shared" si="0"/>
        <v>0.16000000000000003</v>
      </c>
      <c r="W18" t="s">
        <v>30</v>
      </c>
      <c r="X18" s="7">
        <f t="shared" si="1"/>
        <v>16777216</v>
      </c>
      <c r="Y18" s="7">
        <f t="shared" si="2"/>
        <v>33554432</v>
      </c>
      <c r="Z18" s="7">
        <f t="shared" si="3"/>
        <v>67108864</v>
      </c>
      <c r="AA18" s="7">
        <f t="shared" si="4"/>
        <v>134217728</v>
      </c>
      <c r="AB18">
        <v>2</v>
      </c>
    </row>
    <row r="19" spans="2:28" x14ac:dyDescent="0.3">
      <c r="B19">
        <v>15</v>
      </c>
      <c r="C19" s="12">
        <f t="shared" si="5"/>
        <v>0.93974999999999997</v>
      </c>
      <c r="D19" s="12">
        <v>0.06</v>
      </c>
      <c r="E19" s="12">
        <v>2.5000000000000001E-4</v>
      </c>
      <c r="F19" s="12">
        <v>0</v>
      </c>
      <c r="G19" s="12">
        <v>0</v>
      </c>
      <c r="H19" s="12">
        <v>0</v>
      </c>
      <c r="I19" s="12">
        <v>0</v>
      </c>
      <c r="J19" s="4">
        <v>12</v>
      </c>
      <c r="K19" s="5">
        <v>9028</v>
      </c>
      <c r="L19">
        <v>1</v>
      </c>
      <c r="M19" s="1"/>
      <c r="R19" t="s">
        <v>29</v>
      </c>
      <c r="S19">
        <f>SUM(S12:S17)</f>
        <v>99.999999999999972</v>
      </c>
      <c r="W19" t="s">
        <v>31</v>
      </c>
      <c r="X19" s="7">
        <f t="shared" si="1"/>
        <v>268435456</v>
      </c>
      <c r="Y19" s="7"/>
      <c r="Z19" s="7"/>
      <c r="AA19" s="7"/>
      <c r="AB19">
        <v>2</v>
      </c>
    </row>
    <row r="20" spans="2:28" x14ac:dyDescent="0.3">
      <c r="B20">
        <v>16</v>
      </c>
      <c r="C20" s="12">
        <f t="shared" si="5"/>
        <v>0.92969999999999997</v>
      </c>
      <c r="D20" s="12">
        <v>7.0000000000000007E-2</v>
      </c>
      <c r="E20" s="12">
        <v>2.9999999999999997E-4</v>
      </c>
      <c r="F20" s="12">
        <v>0</v>
      </c>
      <c r="G20" s="12">
        <v>0</v>
      </c>
      <c r="H20" s="12">
        <v>0</v>
      </c>
      <c r="I20" s="12">
        <v>0</v>
      </c>
      <c r="J20" s="4">
        <v>14</v>
      </c>
      <c r="K20" s="5">
        <v>9028</v>
      </c>
      <c r="L20">
        <v>1</v>
      </c>
      <c r="M20" s="1"/>
    </row>
    <row r="21" spans="2:28" x14ac:dyDescent="0.3">
      <c r="B21">
        <v>17</v>
      </c>
      <c r="C21" s="12">
        <f t="shared" si="5"/>
        <v>0.91964999999999997</v>
      </c>
      <c r="D21" s="12">
        <v>0.08</v>
      </c>
      <c r="E21" s="12">
        <v>3.5E-4</v>
      </c>
      <c r="F21" s="12">
        <v>0</v>
      </c>
      <c r="G21" s="12">
        <v>0</v>
      </c>
      <c r="H21" s="12">
        <v>0</v>
      </c>
      <c r="I21" s="12">
        <v>0</v>
      </c>
      <c r="J21" s="4">
        <v>14</v>
      </c>
      <c r="K21" s="5">
        <v>9028</v>
      </c>
      <c r="L21">
        <v>1</v>
      </c>
      <c r="M21" s="1"/>
      <c r="N21" t="s">
        <v>32</v>
      </c>
      <c r="W21" t="s">
        <v>33</v>
      </c>
    </row>
    <row r="22" spans="2:28" x14ac:dyDescent="0.3">
      <c r="B22">
        <v>18</v>
      </c>
      <c r="C22" s="12">
        <f t="shared" si="5"/>
        <v>0.90959999999999996</v>
      </c>
      <c r="D22" s="12">
        <v>0.09</v>
      </c>
      <c r="E22" s="12">
        <v>4.0000000000000002E-4</v>
      </c>
      <c r="F22" s="12">
        <v>0</v>
      </c>
      <c r="G22" s="12">
        <v>0</v>
      </c>
      <c r="H22" s="12">
        <v>0</v>
      </c>
      <c r="I22" s="12">
        <v>0</v>
      </c>
      <c r="J22" s="4">
        <v>14</v>
      </c>
      <c r="K22" s="5">
        <v>9028</v>
      </c>
      <c r="L22">
        <v>1</v>
      </c>
      <c r="M22" s="1"/>
      <c r="N22" t="s">
        <v>34</v>
      </c>
      <c r="O22">
        <v>1</v>
      </c>
      <c r="P22">
        <v>2</v>
      </c>
      <c r="Q22">
        <v>3</v>
      </c>
      <c r="R22">
        <v>4</v>
      </c>
      <c r="S22" t="s">
        <v>27</v>
      </c>
      <c r="T22" t="s">
        <v>35</v>
      </c>
      <c r="W22" t="s">
        <v>26</v>
      </c>
      <c r="X22">
        <v>4</v>
      </c>
      <c r="Y22">
        <v>3</v>
      </c>
      <c r="Z22">
        <v>2</v>
      </c>
      <c r="AA22">
        <v>1</v>
      </c>
    </row>
    <row r="23" spans="2:28" ht="17.25" thickBot="1" x14ac:dyDescent="0.35">
      <c r="B23" s="8">
        <v>19</v>
      </c>
      <c r="C23" s="13">
        <f t="shared" si="5"/>
        <v>0.89949999999999997</v>
      </c>
      <c r="D23" s="13">
        <v>0.1</v>
      </c>
      <c r="E23" s="13">
        <v>5.0000000000000001E-4</v>
      </c>
      <c r="F23" s="13">
        <v>0</v>
      </c>
      <c r="G23" s="13">
        <v>0</v>
      </c>
      <c r="H23" s="13">
        <v>0</v>
      </c>
      <c r="I23" s="13">
        <v>0</v>
      </c>
      <c r="J23" s="10">
        <v>14</v>
      </c>
      <c r="K23" s="11">
        <v>9028</v>
      </c>
      <c r="L23" s="8">
        <v>1</v>
      </c>
      <c r="M23" s="1"/>
      <c r="N23" t="s">
        <v>36</v>
      </c>
      <c r="O23">
        <f t="shared" ref="O23:R29" si="6">O12*$Q$5/100</f>
        <v>0</v>
      </c>
      <c r="P23">
        <f t="shared" si="6"/>
        <v>0</v>
      </c>
      <c r="Q23">
        <f t="shared" si="6"/>
        <v>0</v>
      </c>
      <c r="R23">
        <f t="shared" si="6"/>
        <v>0</v>
      </c>
      <c r="S23">
        <f>SUM(O23:R23)</f>
        <v>0</v>
      </c>
      <c r="T23" s="7">
        <f t="shared" ref="T23:T29" si="7">O23*X12+P23*Y12+Q23*Z12+R23*AA12</f>
        <v>0</v>
      </c>
      <c r="W23" t="s">
        <v>8</v>
      </c>
      <c r="X23">
        <v>1</v>
      </c>
      <c r="Y23">
        <f>X23*2</f>
        <v>2</v>
      </c>
      <c r="Z23">
        <f t="shared" ref="Z23:AA24" si="8">Y23*2</f>
        <v>4</v>
      </c>
      <c r="AA23">
        <f t="shared" si="8"/>
        <v>8</v>
      </c>
    </row>
    <row r="24" spans="2:28" x14ac:dyDescent="0.3">
      <c r="B24">
        <v>20</v>
      </c>
      <c r="C24" s="14">
        <f t="shared" si="5"/>
        <v>0.86944500000000002</v>
      </c>
      <c r="D24" s="14">
        <v>0.13</v>
      </c>
      <c r="E24" s="14">
        <v>5.5000000000000003E-4</v>
      </c>
      <c r="F24" s="14">
        <v>5.0000000000000004E-6</v>
      </c>
      <c r="G24" s="14">
        <v>0</v>
      </c>
      <c r="H24" s="14">
        <v>0</v>
      </c>
      <c r="I24" s="14">
        <v>0</v>
      </c>
      <c r="J24" s="4">
        <v>14</v>
      </c>
      <c r="K24" s="5">
        <v>9028</v>
      </c>
      <c r="L24">
        <v>1</v>
      </c>
      <c r="M24" s="1"/>
      <c r="N24" t="s">
        <v>37</v>
      </c>
      <c r="O24">
        <f t="shared" si="6"/>
        <v>141.95399999999992</v>
      </c>
      <c r="P24">
        <f t="shared" si="6"/>
        <v>106.46549999999993</v>
      </c>
      <c r="Q24">
        <f t="shared" si="6"/>
        <v>70.976999999999961</v>
      </c>
      <c r="R24">
        <f t="shared" si="6"/>
        <v>35.488499999999981</v>
      </c>
      <c r="S24">
        <f t="shared" ref="S24:S29" si="9">SUM(O24:R24)</f>
        <v>354.88499999999982</v>
      </c>
      <c r="T24" s="7">
        <f t="shared" si="7"/>
        <v>14763.215999999993</v>
      </c>
      <c r="W24" t="s">
        <v>9</v>
      </c>
      <c r="X24">
        <f>AA23*2</f>
        <v>16</v>
      </c>
      <c r="Y24">
        <f>X24*2</f>
        <v>32</v>
      </c>
      <c r="Z24">
        <f t="shared" si="8"/>
        <v>64</v>
      </c>
      <c r="AA24">
        <f t="shared" si="8"/>
        <v>128</v>
      </c>
    </row>
    <row r="25" spans="2:28" x14ac:dyDescent="0.3">
      <c r="B25">
        <v>21</v>
      </c>
      <c r="C25" s="14">
        <f t="shared" si="5"/>
        <v>0.83938999999999997</v>
      </c>
      <c r="D25" s="14">
        <v>0.16</v>
      </c>
      <c r="E25" s="14">
        <v>5.9999999999999995E-4</v>
      </c>
      <c r="F25" s="14">
        <v>1.0000000000000001E-5</v>
      </c>
      <c r="G25" s="14">
        <v>0</v>
      </c>
      <c r="H25" s="14">
        <v>0</v>
      </c>
      <c r="I25" s="14">
        <v>0</v>
      </c>
      <c r="J25" s="4">
        <v>14</v>
      </c>
      <c r="K25" s="5">
        <v>9028</v>
      </c>
      <c r="L25">
        <v>1</v>
      </c>
      <c r="M25" s="1"/>
      <c r="N25" t="s">
        <v>38</v>
      </c>
      <c r="O25">
        <f t="shared" si="6"/>
        <v>82.600000000000051</v>
      </c>
      <c r="P25">
        <f t="shared" si="6"/>
        <v>61.950000000000045</v>
      </c>
      <c r="Q25">
        <f t="shared" si="6"/>
        <v>41.300000000000026</v>
      </c>
      <c r="R25">
        <f t="shared" si="6"/>
        <v>20.650000000000013</v>
      </c>
      <c r="S25">
        <f t="shared" si="9"/>
        <v>206.50000000000014</v>
      </c>
      <c r="T25" s="7">
        <f t="shared" si="7"/>
        <v>137446.40000000008</v>
      </c>
      <c r="W25" t="s">
        <v>30</v>
      </c>
      <c r="X25">
        <f t="shared" ref="X25:X26" si="10">AA24*2</f>
        <v>256</v>
      </c>
      <c r="Y25">
        <f t="shared" ref="Y25:AA25" si="11">X25*2</f>
        <v>512</v>
      </c>
      <c r="Z25">
        <f t="shared" si="11"/>
        <v>1024</v>
      </c>
      <c r="AA25">
        <f t="shared" si="11"/>
        <v>2048</v>
      </c>
    </row>
    <row r="26" spans="2:28" x14ac:dyDescent="0.3">
      <c r="B26">
        <v>22</v>
      </c>
      <c r="C26" s="14">
        <f t="shared" si="5"/>
        <v>0.80932999999999999</v>
      </c>
      <c r="D26" s="14">
        <v>0.19</v>
      </c>
      <c r="E26" s="14">
        <v>6.4999999999999997E-4</v>
      </c>
      <c r="F26" s="14">
        <v>2.0000000000000002E-5</v>
      </c>
      <c r="G26" s="14">
        <v>0</v>
      </c>
      <c r="H26" s="14">
        <v>0</v>
      </c>
      <c r="I26" s="14">
        <v>0</v>
      </c>
      <c r="J26" s="4">
        <v>14</v>
      </c>
      <c r="K26" s="5">
        <v>9028</v>
      </c>
      <c r="L26">
        <v>1</v>
      </c>
      <c r="M26" s="1"/>
      <c r="N26" t="s">
        <v>39</v>
      </c>
      <c r="O26">
        <f t="shared" si="6"/>
        <v>9.3220000000000063</v>
      </c>
      <c r="P26">
        <f t="shared" si="6"/>
        <v>6.9915000000000047</v>
      </c>
      <c r="Q26">
        <f t="shared" si="6"/>
        <v>4.6610000000000031</v>
      </c>
      <c r="R26">
        <f t="shared" si="6"/>
        <v>2.3305000000000016</v>
      </c>
      <c r="S26">
        <f t="shared" si="9"/>
        <v>23.305000000000014</v>
      </c>
      <c r="T26" s="7">
        <f t="shared" si="7"/>
        <v>248188.92800000016</v>
      </c>
      <c r="W26" t="s">
        <v>31</v>
      </c>
      <c r="X26">
        <f t="shared" si="10"/>
        <v>4096</v>
      </c>
    </row>
    <row r="27" spans="2:28" x14ac:dyDescent="0.3">
      <c r="B27">
        <v>23</v>
      </c>
      <c r="C27" s="14">
        <f t="shared" si="5"/>
        <v>0.77927000000000002</v>
      </c>
      <c r="D27" s="14">
        <v>0.22</v>
      </c>
      <c r="E27" s="14">
        <v>6.9999999999999999E-4</v>
      </c>
      <c r="F27" s="14">
        <v>3.0000000000000001E-5</v>
      </c>
      <c r="G27" s="14">
        <v>0</v>
      </c>
      <c r="H27" s="14">
        <v>0</v>
      </c>
      <c r="I27" s="14">
        <v>0</v>
      </c>
      <c r="J27" s="4">
        <v>14</v>
      </c>
      <c r="K27" s="5">
        <v>9028</v>
      </c>
      <c r="L27">
        <v>1</v>
      </c>
      <c r="M27" s="1"/>
      <c r="N27" t="s">
        <v>40</v>
      </c>
      <c r="O27">
        <f t="shared" si="6"/>
        <v>1.4160000000000006</v>
      </c>
      <c r="P27">
        <f t="shared" si="6"/>
        <v>1.0620000000000005</v>
      </c>
      <c r="Q27">
        <f t="shared" si="6"/>
        <v>0.7080000000000003</v>
      </c>
      <c r="R27">
        <f t="shared" si="6"/>
        <v>0.35400000000000015</v>
      </c>
      <c r="S27">
        <f t="shared" si="9"/>
        <v>3.5400000000000014</v>
      </c>
      <c r="T27" s="7">
        <f t="shared" si="7"/>
        <v>603193.34400000027</v>
      </c>
    </row>
    <row r="28" spans="2:28" x14ac:dyDescent="0.3">
      <c r="B28">
        <v>24</v>
      </c>
      <c r="C28" s="14">
        <f t="shared" si="5"/>
        <v>0.74921000000000004</v>
      </c>
      <c r="D28" s="14">
        <v>0.25</v>
      </c>
      <c r="E28" s="14">
        <v>7.5000000000000002E-4</v>
      </c>
      <c r="F28" s="14">
        <v>4.0000000000000003E-5</v>
      </c>
      <c r="G28" s="14">
        <v>0</v>
      </c>
      <c r="H28" s="14">
        <v>0</v>
      </c>
      <c r="I28" s="14">
        <v>0</v>
      </c>
      <c r="J28" s="4">
        <v>17</v>
      </c>
      <c r="K28" s="5">
        <v>9028</v>
      </c>
      <c r="L28">
        <v>1</v>
      </c>
      <c r="M28" s="1"/>
      <c r="N28" t="s">
        <v>41</v>
      </c>
      <c r="O28">
        <f t="shared" si="6"/>
        <v>0.70799999999999974</v>
      </c>
      <c r="P28">
        <f t="shared" si="6"/>
        <v>0.53099999999999981</v>
      </c>
      <c r="Q28">
        <f t="shared" si="6"/>
        <v>0.35399999999999987</v>
      </c>
      <c r="R28">
        <f t="shared" si="6"/>
        <v>0.17699999999999994</v>
      </c>
      <c r="S28">
        <f t="shared" si="9"/>
        <v>1.7699999999999991</v>
      </c>
      <c r="T28" s="7">
        <f t="shared" si="7"/>
        <v>4825546.7519999985</v>
      </c>
    </row>
    <row r="29" spans="2:28" x14ac:dyDescent="0.3">
      <c r="B29">
        <v>25</v>
      </c>
      <c r="C29" s="14">
        <f t="shared" si="5"/>
        <v>0.71914999999999996</v>
      </c>
      <c r="D29" s="14">
        <v>0.28000000000000003</v>
      </c>
      <c r="E29" s="14">
        <v>8.0000000000000004E-4</v>
      </c>
      <c r="F29" s="14">
        <v>5.0000000000000002E-5</v>
      </c>
      <c r="G29" s="14">
        <v>0</v>
      </c>
      <c r="H29" s="14">
        <v>0</v>
      </c>
      <c r="I29" s="14">
        <v>0</v>
      </c>
      <c r="J29" s="4">
        <v>17</v>
      </c>
      <c r="K29" s="5">
        <v>9028</v>
      </c>
      <c r="L29">
        <v>1</v>
      </c>
      <c r="M29" s="1"/>
      <c r="N29" t="s">
        <v>30</v>
      </c>
      <c r="O29">
        <f t="shared" si="6"/>
        <v>0.37759999999999999</v>
      </c>
      <c r="P29">
        <f t="shared" si="6"/>
        <v>0.28320000000000001</v>
      </c>
      <c r="Q29">
        <f t="shared" si="6"/>
        <v>0.1888</v>
      </c>
      <c r="R29">
        <f t="shared" si="6"/>
        <v>9.4399999999999998E-2</v>
      </c>
      <c r="S29">
        <f t="shared" si="9"/>
        <v>0.94400000000000006</v>
      </c>
      <c r="T29" s="7">
        <f t="shared" si="7"/>
        <v>41177998.950399995</v>
      </c>
    </row>
    <row r="30" spans="2:28" x14ac:dyDescent="0.3">
      <c r="B30">
        <v>26</v>
      </c>
      <c r="C30" s="14">
        <f t="shared" si="5"/>
        <v>0.68908999999999998</v>
      </c>
      <c r="D30" s="14">
        <v>0.31</v>
      </c>
      <c r="E30" s="14">
        <v>8.4999999999999898E-4</v>
      </c>
      <c r="F30" s="14">
        <v>6.0000000000000002E-5</v>
      </c>
      <c r="G30" s="14">
        <v>0</v>
      </c>
      <c r="H30" s="14">
        <v>0</v>
      </c>
      <c r="I30" s="14">
        <v>0</v>
      </c>
      <c r="J30" s="4">
        <v>17</v>
      </c>
      <c r="K30" s="5">
        <v>9028</v>
      </c>
      <c r="L30">
        <v>1</v>
      </c>
      <c r="M30" s="1"/>
      <c r="R30" t="s">
        <v>29</v>
      </c>
      <c r="S30">
        <f>SUM(S23:S28)</f>
        <v>590</v>
      </c>
      <c r="T30" s="7">
        <f>SUM(T23:T29)</f>
        <v>47007137.590399995</v>
      </c>
      <c r="U30">
        <f>(T30/X16)*X23</f>
        <v>717.27199692382806</v>
      </c>
    </row>
    <row r="31" spans="2:28" x14ac:dyDescent="0.3">
      <c r="B31">
        <v>27</v>
      </c>
      <c r="C31" s="14">
        <f t="shared" si="5"/>
        <v>0.65903</v>
      </c>
      <c r="D31" s="14">
        <v>0.34</v>
      </c>
      <c r="E31" s="14">
        <v>8.99999999999999E-4</v>
      </c>
      <c r="F31" s="14">
        <v>6.9999999999999994E-5</v>
      </c>
      <c r="G31" s="14">
        <v>0</v>
      </c>
      <c r="H31" s="14">
        <v>0</v>
      </c>
      <c r="I31" s="14">
        <v>0</v>
      </c>
      <c r="J31" s="4">
        <v>17</v>
      </c>
      <c r="K31" s="5">
        <v>9028</v>
      </c>
      <c r="L31">
        <v>1</v>
      </c>
      <c r="M31" s="1"/>
      <c r="R31" s="15" t="s">
        <v>42</v>
      </c>
      <c r="T31" s="7"/>
    </row>
    <row r="32" spans="2:28" x14ac:dyDescent="0.3">
      <c r="B32">
        <v>28</v>
      </c>
      <c r="C32" s="14">
        <f t="shared" si="5"/>
        <v>0.62897000000000003</v>
      </c>
      <c r="D32" s="14">
        <v>0.37</v>
      </c>
      <c r="E32" s="14">
        <v>9.4999999999999902E-4</v>
      </c>
      <c r="F32" s="14">
        <v>8.0000000000000007E-5</v>
      </c>
      <c r="G32" s="14">
        <v>0</v>
      </c>
      <c r="H32" s="14">
        <v>0</v>
      </c>
      <c r="I32" s="14">
        <v>0</v>
      </c>
      <c r="J32" s="4">
        <v>17</v>
      </c>
      <c r="K32" s="5">
        <v>9028</v>
      </c>
      <c r="L32">
        <v>1</v>
      </c>
      <c r="M32" s="1"/>
    </row>
    <row r="33" spans="1:27" ht="17.25" thickBot="1" x14ac:dyDescent="0.35">
      <c r="B33" s="8">
        <v>29</v>
      </c>
      <c r="C33" s="16">
        <f t="shared" si="5"/>
        <v>0.58989999999999998</v>
      </c>
      <c r="D33" s="16">
        <v>0.4</v>
      </c>
      <c r="E33" s="16">
        <v>0.01</v>
      </c>
      <c r="F33" s="16">
        <v>1E-4</v>
      </c>
      <c r="G33" s="16">
        <v>0</v>
      </c>
      <c r="H33" s="16">
        <v>0</v>
      </c>
      <c r="I33" s="16">
        <v>0</v>
      </c>
      <c r="J33" s="10">
        <v>17</v>
      </c>
      <c r="K33" s="11">
        <v>9028</v>
      </c>
      <c r="L33" s="8">
        <v>1</v>
      </c>
      <c r="M33" s="1"/>
    </row>
    <row r="34" spans="1:27" x14ac:dyDescent="0.3">
      <c r="B34">
        <v>30</v>
      </c>
      <c r="C34" s="17">
        <f t="shared" si="5"/>
        <v>0.57686999999999999</v>
      </c>
      <c r="D34" s="17">
        <v>0.41</v>
      </c>
      <c r="E34" s="17">
        <v>1.2999999999999999E-2</v>
      </c>
      <c r="F34" s="17">
        <v>1.2999999999999999E-4</v>
      </c>
      <c r="G34" s="17">
        <v>0</v>
      </c>
      <c r="H34" s="17">
        <v>0</v>
      </c>
      <c r="I34" s="17">
        <v>0</v>
      </c>
      <c r="J34" s="4">
        <v>17</v>
      </c>
      <c r="K34" s="5">
        <v>9028</v>
      </c>
      <c r="L34">
        <v>1</v>
      </c>
      <c r="M34" s="1"/>
    </row>
    <row r="35" spans="1:27" x14ac:dyDescent="0.3">
      <c r="B35">
        <v>31</v>
      </c>
      <c r="C35" s="17">
        <f t="shared" si="5"/>
        <v>0.56384000000000001</v>
      </c>
      <c r="D35" s="17">
        <v>0.42</v>
      </c>
      <c r="E35" s="17">
        <v>1.6E-2</v>
      </c>
      <c r="F35" s="17">
        <v>1.6000000000000001E-4</v>
      </c>
      <c r="G35" s="17">
        <v>0</v>
      </c>
      <c r="H35" s="17">
        <v>0</v>
      </c>
      <c r="I35" s="17">
        <v>0</v>
      </c>
      <c r="J35" s="4">
        <v>17</v>
      </c>
      <c r="K35" s="5">
        <v>9028</v>
      </c>
      <c r="L35">
        <v>1</v>
      </c>
      <c r="M35" s="1"/>
    </row>
    <row r="36" spans="1:27" x14ac:dyDescent="0.3">
      <c r="B36">
        <v>32</v>
      </c>
      <c r="C36" s="17">
        <f t="shared" si="5"/>
        <v>0.55081000000000002</v>
      </c>
      <c r="D36" s="17">
        <v>0.43</v>
      </c>
      <c r="E36" s="17">
        <v>1.9E-2</v>
      </c>
      <c r="F36" s="17">
        <v>1.9000000000000001E-4</v>
      </c>
      <c r="G36" s="17">
        <v>0</v>
      </c>
      <c r="H36" s="17">
        <v>0</v>
      </c>
      <c r="I36" s="17">
        <v>0</v>
      </c>
      <c r="J36" s="4">
        <v>20</v>
      </c>
      <c r="K36" s="5">
        <v>9028</v>
      </c>
      <c r="L36">
        <v>2</v>
      </c>
      <c r="M36" s="1"/>
    </row>
    <row r="37" spans="1:27" x14ac:dyDescent="0.3">
      <c r="B37">
        <v>33</v>
      </c>
      <c r="C37" s="17">
        <f>100%-(D37+E37+F37+G37)</f>
        <v>0.53777999999999992</v>
      </c>
      <c r="D37" s="17">
        <v>0.44</v>
      </c>
      <c r="E37" s="17">
        <v>2.1999999999999999E-2</v>
      </c>
      <c r="F37" s="17">
        <v>2.2000000000000001E-4</v>
      </c>
      <c r="G37" s="17">
        <v>0</v>
      </c>
      <c r="H37" s="17">
        <v>0</v>
      </c>
      <c r="I37" s="17">
        <v>0</v>
      </c>
      <c r="J37" s="4">
        <v>20</v>
      </c>
      <c r="K37" s="5">
        <v>9028</v>
      </c>
      <c r="L37">
        <v>2</v>
      </c>
      <c r="M37" s="1"/>
    </row>
    <row r="38" spans="1:27" x14ac:dyDescent="0.3">
      <c r="B38">
        <v>34</v>
      </c>
      <c r="C38" s="17">
        <f t="shared" si="5"/>
        <v>0.52475000000000005</v>
      </c>
      <c r="D38" s="17">
        <v>0.45</v>
      </c>
      <c r="E38" s="17">
        <v>2.5000000000000001E-2</v>
      </c>
      <c r="F38" s="17">
        <v>2.5000000000000001E-4</v>
      </c>
      <c r="G38" s="17">
        <v>0</v>
      </c>
      <c r="H38" s="17">
        <v>0</v>
      </c>
      <c r="I38" s="17">
        <v>0</v>
      </c>
      <c r="J38" s="4">
        <v>20</v>
      </c>
      <c r="K38" s="5">
        <v>9028</v>
      </c>
      <c r="L38">
        <v>2</v>
      </c>
      <c r="M38" s="1"/>
    </row>
    <row r="39" spans="1:27" x14ac:dyDescent="0.3">
      <c r="B39">
        <v>35</v>
      </c>
      <c r="C39" s="17">
        <f t="shared" si="5"/>
        <v>0.50970000000000004</v>
      </c>
      <c r="D39" s="17">
        <v>0.46</v>
      </c>
      <c r="E39" s="17">
        <v>0.03</v>
      </c>
      <c r="F39" s="17">
        <v>2.9999999999999997E-4</v>
      </c>
      <c r="G39" s="17">
        <v>0</v>
      </c>
      <c r="H39" s="17">
        <v>0</v>
      </c>
      <c r="I39" s="17">
        <v>0</v>
      </c>
      <c r="J39" s="4">
        <v>20</v>
      </c>
      <c r="K39" s="5">
        <v>9028</v>
      </c>
      <c r="L39">
        <v>2</v>
      </c>
      <c r="M39" s="1"/>
    </row>
    <row r="40" spans="1:27" x14ac:dyDescent="0.3">
      <c r="B40">
        <v>36</v>
      </c>
      <c r="C40" s="17">
        <f t="shared" si="5"/>
        <v>0.49465000000000003</v>
      </c>
      <c r="D40" s="17">
        <v>0.47</v>
      </c>
      <c r="E40" s="17">
        <v>3.5000000000000003E-2</v>
      </c>
      <c r="F40" s="17">
        <v>3.5E-4</v>
      </c>
      <c r="G40" s="17">
        <v>0</v>
      </c>
      <c r="H40" s="17">
        <v>0</v>
      </c>
      <c r="I40" s="17">
        <v>0</v>
      </c>
      <c r="J40" s="4">
        <v>20</v>
      </c>
      <c r="K40" s="5">
        <v>9028</v>
      </c>
      <c r="L40">
        <v>2</v>
      </c>
      <c r="M40" s="1"/>
    </row>
    <row r="41" spans="1:27" x14ac:dyDescent="0.3">
      <c r="B41">
        <v>37</v>
      </c>
      <c r="C41" s="17">
        <f t="shared" si="5"/>
        <v>0.47960000000000003</v>
      </c>
      <c r="D41" s="17">
        <v>0.48</v>
      </c>
      <c r="E41" s="17">
        <v>0.04</v>
      </c>
      <c r="F41" s="17">
        <v>4.0000000000000002E-4</v>
      </c>
      <c r="G41" s="17">
        <v>0</v>
      </c>
      <c r="H41" s="17">
        <v>0</v>
      </c>
      <c r="I41" s="17">
        <v>0</v>
      </c>
      <c r="J41" s="4">
        <v>20</v>
      </c>
      <c r="K41" s="5">
        <v>9028</v>
      </c>
      <c r="L41">
        <v>2</v>
      </c>
      <c r="M41" s="1"/>
      <c r="N41" s="18" t="s">
        <v>43</v>
      </c>
      <c r="O41" s="18"/>
      <c r="P41" s="19"/>
      <c r="Q41" s="19"/>
    </row>
    <row r="42" spans="1:27" ht="17.25" thickBot="1" x14ac:dyDescent="0.35">
      <c r="A42">
        <v>1.0000000000000002E+110</v>
      </c>
      <c r="B42">
        <v>38</v>
      </c>
      <c r="C42" s="17">
        <f t="shared" si="5"/>
        <v>0.46455000000000002</v>
      </c>
      <c r="D42" s="17">
        <v>0.49</v>
      </c>
      <c r="E42" s="17">
        <v>4.4999999999999998E-2</v>
      </c>
      <c r="F42" s="17">
        <v>4.4999999999999999E-4</v>
      </c>
      <c r="G42" s="17">
        <v>0</v>
      </c>
      <c r="H42" s="17">
        <v>0</v>
      </c>
      <c r="I42" s="17">
        <v>0</v>
      </c>
      <c r="J42" s="4">
        <v>20</v>
      </c>
      <c r="K42" s="5">
        <v>9028</v>
      </c>
      <c r="L42">
        <v>2</v>
      </c>
      <c r="M42" s="1"/>
      <c r="N42" s="20" t="s">
        <v>44</v>
      </c>
      <c r="O42" s="20" t="s">
        <v>45</v>
      </c>
      <c r="P42" s="20"/>
      <c r="Q42" s="20"/>
      <c r="T42" s="7"/>
    </row>
    <row r="43" spans="1:27" ht="18" thickTop="1" thickBot="1" x14ac:dyDescent="0.35">
      <c r="A43">
        <v>1.0000000000000002E+111</v>
      </c>
      <c r="B43" s="8">
        <v>39</v>
      </c>
      <c r="C43" s="21">
        <f t="shared" si="5"/>
        <v>0.44950000000000001</v>
      </c>
      <c r="D43" s="21">
        <v>0.5</v>
      </c>
      <c r="E43" s="21">
        <v>0.05</v>
      </c>
      <c r="F43" s="21">
        <v>5.0000000000000001E-4</v>
      </c>
      <c r="G43" s="21">
        <v>0</v>
      </c>
      <c r="H43" s="21">
        <v>0</v>
      </c>
      <c r="I43" s="21">
        <v>0</v>
      </c>
      <c r="J43" s="10">
        <v>20</v>
      </c>
      <c r="K43" s="11">
        <v>9028</v>
      </c>
      <c r="L43" s="8">
        <v>2</v>
      </c>
      <c r="M43" s="1"/>
      <c r="N43" s="22" t="s">
        <v>46</v>
      </c>
      <c r="O43" s="22">
        <v>4</v>
      </c>
      <c r="P43" s="23">
        <f t="shared" ref="P43:P79" si="12">POWER(10,O43)</f>
        <v>10000</v>
      </c>
      <c r="Q43" s="23" t="str">
        <f t="shared" ref="Q43:Q79" si="13">RIGHT(P43,O43)</f>
        <v>0000</v>
      </c>
      <c r="T43" s="7"/>
    </row>
    <row r="44" spans="1:27" x14ac:dyDescent="0.3">
      <c r="A44">
        <f>A43*10</f>
        <v>1.0000000000000001E+112</v>
      </c>
      <c r="B44">
        <v>40</v>
      </c>
      <c r="C44" s="24">
        <f>100%-(D44+E44+F44+G44)</f>
        <v>0.42489999999999994</v>
      </c>
      <c r="D44" s="1">
        <f>D43+0.01</f>
        <v>0.51</v>
      </c>
      <c r="E44" s="1">
        <f>E43+0.005</f>
        <v>5.5E-2</v>
      </c>
      <c r="F44" s="1">
        <v>0.01</v>
      </c>
      <c r="G44" s="1">
        <v>1E-4</v>
      </c>
      <c r="H44" s="1">
        <v>0</v>
      </c>
      <c r="I44" s="1">
        <v>0</v>
      </c>
      <c r="J44" s="4">
        <f>J36+4</f>
        <v>24</v>
      </c>
      <c r="K44" s="5">
        <v>9028</v>
      </c>
      <c r="L44">
        <v>2</v>
      </c>
      <c r="M44" s="1"/>
      <c r="N44" s="22" t="s">
        <v>47</v>
      </c>
      <c r="O44" s="22">
        <v>8</v>
      </c>
      <c r="P44" s="23">
        <f t="shared" si="12"/>
        <v>100000000</v>
      </c>
      <c r="Q44" s="23" t="str">
        <f t="shared" si="13"/>
        <v>00000000</v>
      </c>
      <c r="T44" s="7"/>
    </row>
    <row r="45" spans="1:27" x14ac:dyDescent="0.3">
      <c r="A45">
        <f t="shared" ref="A45:A108" si="14">A44*10</f>
        <v>1.0000000000000002E+113</v>
      </c>
      <c r="B45">
        <v>41</v>
      </c>
      <c r="C45" s="24">
        <f t="shared" ref="C45:C71" si="15">100%-(D45+E45+F45+G45)</f>
        <v>0.4093</v>
      </c>
      <c r="D45" s="1">
        <f t="shared" ref="D45:D71" si="16">D44+0.01</f>
        <v>0.52</v>
      </c>
      <c r="E45" s="1">
        <f t="shared" ref="E45:E108" si="17">E44+0.005</f>
        <v>0.06</v>
      </c>
      <c r="F45" s="1">
        <f>F44+0.0005</f>
        <v>1.0500000000000001E-2</v>
      </c>
      <c r="G45" s="1">
        <f>G44+0.0001</f>
        <v>2.0000000000000001E-4</v>
      </c>
      <c r="H45" s="1">
        <v>0</v>
      </c>
      <c r="I45" s="1">
        <v>0</v>
      </c>
      <c r="J45" s="4">
        <f t="shared" ref="J45:J67" si="18">J37+4</f>
        <v>24</v>
      </c>
      <c r="K45" s="5">
        <v>9028</v>
      </c>
      <c r="L45">
        <v>2</v>
      </c>
      <c r="M45" s="1"/>
      <c r="N45" s="22" t="s">
        <v>48</v>
      </c>
      <c r="O45" s="22">
        <v>12</v>
      </c>
      <c r="P45" s="23">
        <f t="shared" si="12"/>
        <v>1000000000000</v>
      </c>
      <c r="Q45" s="23" t="str">
        <f t="shared" si="13"/>
        <v>000000000000</v>
      </c>
      <c r="T45" s="7"/>
    </row>
    <row r="46" spans="1:27" x14ac:dyDescent="0.3">
      <c r="A46">
        <f t="shared" si="14"/>
        <v>1.0000000000000002E+114</v>
      </c>
      <c r="B46">
        <v>42</v>
      </c>
      <c r="C46" s="24">
        <f t="shared" si="15"/>
        <v>0.39370000000000005</v>
      </c>
      <c r="D46" s="1">
        <f t="shared" si="16"/>
        <v>0.53</v>
      </c>
      <c r="E46" s="1">
        <f t="shared" si="17"/>
        <v>6.5000000000000002E-2</v>
      </c>
      <c r="F46" s="1">
        <f t="shared" ref="F46:F109" si="19">F45+0.0005</f>
        <v>1.1000000000000001E-2</v>
      </c>
      <c r="G46" s="1">
        <f t="shared" ref="G46:H76" si="20">G45+0.0001</f>
        <v>3.0000000000000003E-4</v>
      </c>
      <c r="H46" s="1">
        <v>0</v>
      </c>
      <c r="I46" s="1">
        <v>0</v>
      </c>
      <c r="J46" s="4">
        <f t="shared" si="18"/>
        <v>24</v>
      </c>
      <c r="K46" s="5">
        <v>9028</v>
      </c>
      <c r="L46">
        <v>2</v>
      </c>
      <c r="M46" s="1"/>
      <c r="N46" s="22" t="s">
        <v>49</v>
      </c>
      <c r="O46" s="22">
        <v>16</v>
      </c>
      <c r="P46" s="23">
        <f t="shared" si="12"/>
        <v>1E+16</v>
      </c>
      <c r="Q46" s="23" t="str">
        <f t="shared" si="13"/>
        <v>0000000000000000</v>
      </c>
      <c r="T46" s="7"/>
    </row>
    <row r="47" spans="1:27" x14ac:dyDescent="0.3">
      <c r="A47">
        <f t="shared" si="14"/>
        <v>1.0000000000000002E+115</v>
      </c>
      <c r="B47">
        <v>43</v>
      </c>
      <c r="C47" s="24">
        <f t="shared" si="15"/>
        <v>0.37809999999999999</v>
      </c>
      <c r="D47" s="1">
        <f t="shared" si="16"/>
        <v>0.54</v>
      </c>
      <c r="E47" s="1">
        <f t="shared" si="17"/>
        <v>7.0000000000000007E-2</v>
      </c>
      <c r="F47" s="1">
        <f t="shared" si="19"/>
        <v>1.1500000000000002E-2</v>
      </c>
      <c r="G47" s="1">
        <f t="shared" si="20"/>
        <v>4.0000000000000002E-4</v>
      </c>
      <c r="H47" s="1">
        <v>0</v>
      </c>
      <c r="I47" s="1">
        <v>0</v>
      </c>
      <c r="J47" s="4">
        <f t="shared" si="18"/>
        <v>24</v>
      </c>
      <c r="K47" s="5">
        <v>9028</v>
      </c>
      <c r="L47">
        <v>2</v>
      </c>
      <c r="M47" s="1"/>
      <c r="N47" s="22" t="s">
        <v>50</v>
      </c>
      <c r="O47" s="22">
        <v>20</v>
      </c>
      <c r="P47" s="23">
        <f t="shared" si="12"/>
        <v>1E+20</v>
      </c>
      <c r="Q47" s="23" t="str">
        <f t="shared" si="13"/>
        <v>1E+20</v>
      </c>
      <c r="T47" s="7"/>
    </row>
    <row r="48" spans="1:27" x14ac:dyDescent="0.3">
      <c r="A48">
        <f t="shared" si="14"/>
        <v>1.0000000000000002E+116</v>
      </c>
      <c r="B48">
        <v>44</v>
      </c>
      <c r="C48" s="24">
        <f t="shared" si="15"/>
        <v>0.36250000000000004</v>
      </c>
      <c r="D48" s="1">
        <f t="shared" si="16"/>
        <v>0.55000000000000004</v>
      </c>
      <c r="E48" s="1">
        <f t="shared" si="17"/>
        <v>7.5000000000000011E-2</v>
      </c>
      <c r="F48" s="1">
        <f t="shared" si="19"/>
        <v>1.2000000000000002E-2</v>
      </c>
      <c r="G48" s="1">
        <f t="shared" si="20"/>
        <v>5.0000000000000001E-4</v>
      </c>
      <c r="H48" s="1">
        <v>0</v>
      </c>
      <c r="I48" s="1">
        <v>0</v>
      </c>
      <c r="J48" s="4">
        <f t="shared" si="18"/>
        <v>24</v>
      </c>
      <c r="K48" s="5">
        <v>9028</v>
      </c>
      <c r="L48">
        <v>2</v>
      </c>
      <c r="M48" s="1"/>
      <c r="N48" s="22" t="s">
        <v>51</v>
      </c>
      <c r="O48" s="22">
        <v>24</v>
      </c>
      <c r="P48" s="23">
        <f t="shared" si="12"/>
        <v>9.9999999999999998E+23</v>
      </c>
      <c r="Q48" s="23" t="str">
        <f t="shared" si="13"/>
        <v>1E+24</v>
      </c>
      <c r="T48" s="7"/>
      <c r="X48" s="7"/>
      <c r="Y48" s="7"/>
      <c r="Z48" s="7"/>
      <c r="AA48" s="7"/>
    </row>
    <row r="49" spans="1:20" x14ac:dyDescent="0.3">
      <c r="A49">
        <f t="shared" si="14"/>
        <v>1.0000000000000002E+117</v>
      </c>
      <c r="B49">
        <v>45</v>
      </c>
      <c r="C49" s="24">
        <f t="shared" si="15"/>
        <v>0.34689999999999988</v>
      </c>
      <c r="D49" s="1">
        <f t="shared" si="16"/>
        <v>0.56000000000000005</v>
      </c>
      <c r="E49" s="1">
        <f t="shared" si="17"/>
        <v>8.0000000000000016E-2</v>
      </c>
      <c r="F49" s="1">
        <f t="shared" si="19"/>
        <v>1.2500000000000002E-2</v>
      </c>
      <c r="G49" s="1">
        <f t="shared" si="20"/>
        <v>6.0000000000000006E-4</v>
      </c>
      <c r="H49" s="1">
        <v>0</v>
      </c>
      <c r="I49" s="1">
        <v>0</v>
      </c>
      <c r="J49" s="4">
        <f t="shared" si="18"/>
        <v>24</v>
      </c>
      <c r="K49" s="5">
        <v>9028</v>
      </c>
      <c r="L49">
        <v>2</v>
      </c>
      <c r="M49" s="1"/>
      <c r="N49" s="22" t="s">
        <v>52</v>
      </c>
      <c r="O49" s="22">
        <v>28</v>
      </c>
      <c r="P49" s="23">
        <f t="shared" si="12"/>
        <v>9.9999999999999996E+27</v>
      </c>
      <c r="Q49" s="23" t="str">
        <f t="shared" si="13"/>
        <v>1E+28</v>
      </c>
      <c r="T49" s="7"/>
    </row>
    <row r="50" spans="1:20" x14ac:dyDescent="0.3">
      <c r="A50">
        <f t="shared" si="14"/>
        <v>1.0000000000000002E+118</v>
      </c>
      <c r="B50">
        <v>46</v>
      </c>
      <c r="C50" s="24">
        <f t="shared" si="15"/>
        <v>0.33129999999999993</v>
      </c>
      <c r="D50" s="1">
        <f t="shared" si="16"/>
        <v>0.57000000000000006</v>
      </c>
      <c r="E50" s="1">
        <f t="shared" si="17"/>
        <v>8.500000000000002E-2</v>
      </c>
      <c r="F50" s="1">
        <f t="shared" si="19"/>
        <v>1.3000000000000003E-2</v>
      </c>
      <c r="G50" s="1">
        <f t="shared" si="20"/>
        <v>7.000000000000001E-4</v>
      </c>
      <c r="H50" s="1">
        <v>0</v>
      </c>
      <c r="I50" s="1">
        <v>0</v>
      </c>
      <c r="J50" s="4">
        <f t="shared" si="18"/>
        <v>24</v>
      </c>
      <c r="K50" s="5">
        <v>9028</v>
      </c>
      <c r="L50">
        <v>2</v>
      </c>
      <c r="M50" s="1"/>
      <c r="N50" s="22" t="s">
        <v>53</v>
      </c>
      <c r="O50" s="22">
        <v>32</v>
      </c>
      <c r="P50" s="23">
        <f t="shared" si="12"/>
        <v>1.0000000000000001E+32</v>
      </c>
      <c r="Q50" s="23" t="str">
        <f t="shared" si="13"/>
        <v>1E+32</v>
      </c>
    </row>
    <row r="51" spans="1:20" x14ac:dyDescent="0.3">
      <c r="A51">
        <f t="shared" si="14"/>
        <v>1.0000000000000001E+119</v>
      </c>
      <c r="B51">
        <v>47</v>
      </c>
      <c r="C51" s="24">
        <f t="shared" si="15"/>
        <v>0.31569999999999987</v>
      </c>
      <c r="D51" s="1">
        <f t="shared" si="16"/>
        <v>0.58000000000000007</v>
      </c>
      <c r="E51" s="1">
        <f t="shared" si="17"/>
        <v>9.0000000000000024E-2</v>
      </c>
      <c r="F51" s="1">
        <f t="shared" si="19"/>
        <v>1.3500000000000003E-2</v>
      </c>
      <c r="G51" s="1">
        <f t="shared" si="20"/>
        <v>8.0000000000000015E-4</v>
      </c>
      <c r="H51" s="1">
        <v>0</v>
      </c>
      <c r="I51" s="1">
        <v>0</v>
      </c>
      <c r="J51" s="4">
        <f t="shared" si="18"/>
        <v>24</v>
      </c>
      <c r="K51" s="5">
        <v>9028</v>
      </c>
      <c r="L51">
        <v>2</v>
      </c>
      <c r="M51" s="1"/>
      <c r="N51" s="22" t="s">
        <v>54</v>
      </c>
      <c r="O51" s="22">
        <v>36</v>
      </c>
      <c r="P51" s="23">
        <f t="shared" si="12"/>
        <v>1E+36</v>
      </c>
      <c r="Q51" s="23" t="str">
        <f t="shared" si="13"/>
        <v>1E+36</v>
      </c>
    </row>
    <row r="52" spans="1:20" x14ac:dyDescent="0.3">
      <c r="A52">
        <f t="shared" si="14"/>
        <v>1.0000000000000001E+120</v>
      </c>
      <c r="B52">
        <v>48</v>
      </c>
      <c r="C52" s="24">
        <f t="shared" si="15"/>
        <v>0.30009999999999992</v>
      </c>
      <c r="D52" s="1">
        <f t="shared" si="16"/>
        <v>0.59000000000000008</v>
      </c>
      <c r="E52" s="1">
        <f t="shared" si="17"/>
        <v>9.5000000000000029E-2</v>
      </c>
      <c r="F52" s="1">
        <f t="shared" si="19"/>
        <v>1.4000000000000004E-2</v>
      </c>
      <c r="G52" s="1">
        <f t="shared" si="20"/>
        <v>9.0000000000000019E-4</v>
      </c>
      <c r="H52" s="1">
        <v>0</v>
      </c>
      <c r="I52" s="1">
        <v>0</v>
      </c>
      <c r="J52" s="4">
        <f t="shared" si="18"/>
        <v>28</v>
      </c>
      <c r="K52" s="5">
        <v>9028</v>
      </c>
      <c r="L52">
        <v>2</v>
      </c>
      <c r="M52" s="1"/>
      <c r="N52" s="22" t="s">
        <v>55</v>
      </c>
      <c r="O52" s="22">
        <v>40</v>
      </c>
      <c r="P52" s="23">
        <f t="shared" si="12"/>
        <v>1E+40</v>
      </c>
      <c r="Q52" s="23" t="str">
        <f t="shared" si="13"/>
        <v>1E+40</v>
      </c>
    </row>
    <row r="53" spans="1:20" ht="17.25" thickBot="1" x14ac:dyDescent="0.35">
      <c r="A53">
        <f t="shared" si="14"/>
        <v>1.0000000000000002E+121</v>
      </c>
      <c r="B53" s="8">
        <v>49</v>
      </c>
      <c r="C53" s="24">
        <f t="shared" si="15"/>
        <v>0.28449999999999986</v>
      </c>
      <c r="D53" s="1">
        <f t="shared" si="16"/>
        <v>0.60000000000000009</v>
      </c>
      <c r="E53" s="1">
        <f t="shared" si="17"/>
        <v>0.10000000000000003</v>
      </c>
      <c r="F53" s="1">
        <f t="shared" si="19"/>
        <v>1.4500000000000004E-2</v>
      </c>
      <c r="G53" s="1">
        <f t="shared" si="20"/>
        <v>1.0000000000000002E-3</v>
      </c>
      <c r="H53" s="1">
        <v>0</v>
      </c>
      <c r="I53" s="1">
        <v>0</v>
      </c>
      <c r="J53" s="4">
        <f t="shared" si="18"/>
        <v>28</v>
      </c>
      <c r="K53" s="5">
        <v>9028</v>
      </c>
      <c r="L53">
        <v>2</v>
      </c>
      <c r="M53" s="1"/>
      <c r="N53" s="22" t="s">
        <v>56</v>
      </c>
      <c r="O53" s="22">
        <v>44</v>
      </c>
      <c r="P53" s="23">
        <f t="shared" si="12"/>
        <v>1.0000000000000001E+44</v>
      </c>
      <c r="Q53" s="23" t="str">
        <f t="shared" si="13"/>
        <v>1E+44</v>
      </c>
    </row>
    <row r="54" spans="1:20" x14ac:dyDescent="0.3">
      <c r="A54">
        <f t="shared" si="14"/>
        <v>1.0000000000000002E+122</v>
      </c>
      <c r="B54">
        <v>50</v>
      </c>
      <c r="C54" s="24">
        <f t="shared" si="15"/>
        <v>0.26889999999999992</v>
      </c>
      <c r="D54" s="1">
        <f t="shared" si="16"/>
        <v>0.6100000000000001</v>
      </c>
      <c r="E54" s="1">
        <f t="shared" si="17"/>
        <v>0.10500000000000004</v>
      </c>
      <c r="F54" s="1">
        <f t="shared" si="19"/>
        <v>1.5000000000000005E-2</v>
      </c>
      <c r="G54" s="1">
        <f t="shared" si="20"/>
        <v>1.1000000000000003E-3</v>
      </c>
      <c r="H54" s="1">
        <v>0</v>
      </c>
      <c r="I54" s="1">
        <v>0</v>
      </c>
      <c r="J54" s="4">
        <f t="shared" si="18"/>
        <v>28</v>
      </c>
      <c r="K54" s="5">
        <v>9028</v>
      </c>
      <c r="L54">
        <v>2</v>
      </c>
      <c r="M54" s="1"/>
      <c r="N54" s="22" t="s">
        <v>57</v>
      </c>
      <c r="O54" s="22">
        <v>48</v>
      </c>
      <c r="P54" s="23">
        <f t="shared" si="12"/>
        <v>1E+48</v>
      </c>
      <c r="Q54" s="23" t="str">
        <f t="shared" si="13"/>
        <v>1E+48</v>
      </c>
    </row>
    <row r="55" spans="1:20" x14ac:dyDescent="0.3">
      <c r="A55">
        <f t="shared" si="14"/>
        <v>1.0000000000000001E+123</v>
      </c>
      <c r="B55">
        <v>51</v>
      </c>
      <c r="C55" s="24">
        <f t="shared" si="15"/>
        <v>0.25329999999999986</v>
      </c>
      <c r="D55" s="1">
        <f t="shared" si="16"/>
        <v>0.62000000000000011</v>
      </c>
      <c r="E55" s="1">
        <f t="shared" si="17"/>
        <v>0.11000000000000004</v>
      </c>
      <c r="F55" s="1">
        <f t="shared" si="19"/>
        <v>1.5500000000000005E-2</v>
      </c>
      <c r="G55" s="1">
        <f t="shared" si="20"/>
        <v>1.2000000000000003E-3</v>
      </c>
      <c r="H55" s="1">
        <v>0</v>
      </c>
      <c r="I55" s="1">
        <v>0</v>
      </c>
      <c r="J55" s="4">
        <f t="shared" si="18"/>
        <v>28</v>
      </c>
      <c r="K55" s="5">
        <v>9028</v>
      </c>
      <c r="L55">
        <v>2</v>
      </c>
      <c r="M55" s="1"/>
      <c r="N55" s="22" t="s">
        <v>58</v>
      </c>
      <c r="O55" s="22">
        <v>52</v>
      </c>
      <c r="P55" s="23">
        <f t="shared" si="12"/>
        <v>9.9999999999999999E+51</v>
      </c>
      <c r="Q55" s="23" t="str">
        <f t="shared" si="13"/>
        <v>1E+52</v>
      </c>
    </row>
    <row r="56" spans="1:20" x14ac:dyDescent="0.3">
      <c r="A56">
        <f t="shared" si="14"/>
        <v>1.0000000000000001E+124</v>
      </c>
      <c r="B56">
        <v>52</v>
      </c>
      <c r="C56" s="24">
        <f t="shared" si="15"/>
        <v>0.23769999999999991</v>
      </c>
      <c r="D56" s="1">
        <f t="shared" si="16"/>
        <v>0.63000000000000012</v>
      </c>
      <c r="E56" s="1">
        <f t="shared" si="17"/>
        <v>0.11500000000000005</v>
      </c>
      <c r="F56" s="1">
        <f t="shared" si="19"/>
        <v>1.6000000000000004E-2</v>
      </c>
      <c r="G56" s="1">
        <f t="shared" si="20"/>
        <v>1.3000000000000004E-3</v>
      </c>
      <c r="H56" s="1">
        <v>0</v>
      </c>
      <c r="I56" s="1">
        <v>0</v>
      </c>
      <c r="J56" s="4">
        <f t="shared" si="18"/>
        <v>28</v>
      </c>
      <c r="K56" s="5">
        <v>9028</v>
      </c>
      <c r="L56">
        <v>2</v>
      </c>
      <c r="M56" s="1"/>
      <c r="N56" s="22" t="s">
        <v>59</v>
      </c>
      <c r="O56" s="22">
        <v>56</v>
      </c>
      <c r="P56" s="23">
        <f t="shared" si="12"/>
        <v>1.0000000000000001E+56</v>
      </c>
      <c r="Q56" s="23" t="str">
        <f t="shared" si="13"/>
        <v>1E+56</v>
      </c>
    </row>
    <row r="57" spans="1:20" x14ac:dyDescent="0.3">
      <c r="A57">
        <f t="shared" si="14"/>
        <v>1.0000000000000001E+125</v>
      </c>
      <c r="B57">
        <v>53</v>
      </c>
      <c r="C57" s="24">
        <f t="shared" si="15"/>
        <v>0.22209999999999985</v>
      </c>
      <c r="D57" s="1">
        <f t="shared" si="16"/>
        <v>0.64000000000000012</v>
      </c>
      <c r="E57" s="1">
        <f t="shared" si="17"/>
        <v>0.12000000000000005</v>
      </c>
      <c r="F57" s="1">
        <f t="shared" si="19"/>
        <v>1.6500000000000004E-2</v>
      </c>
      <c r="G57" s="1">
        <f t="shared" si="20"/>
        <v>1.4000000000000004E-3</v>
      </c>
      <c r="H57" s="1">
        <v>0</v>
      </c>
      <c r="I57" s="1">
        <v>0</v>
      </c>
      <c r="J57" s="4">
        <f t="shared" si="18"/>
        <v>28</v>
      </c>
      <c r="K57" s="5">
        <v>9028</v>
      </c>
      <c r="L57">
        <v>2</v>
      </c>
      <c r="M57" s="1"/>
      <c r="N57" s="22" t="s">
        <v>60</v>
      </c>
      <c r="O57" s="22">
        <v>60</v>
      </c>
      <c r="P57" s="23">
        <f t="shared" si="12"/>
        <v>9.9999999999999995E+59</v>
      </c>
      <c r="Q57" s="23" t="str">
        <f t="shared" si="13"/>
        <v>1E+60</v>
      </c>
    </row>
    <row r="58" spans="1:20" x14ac:dyDescent="0.3">
      <c r="A58">
        <f t="shared" si="14"/>
        <v>1.0000000000000001E+126</v>
      </c>
      <c r="B58">
        <v>54</v>
      </c>
      <c r="C58" s="24">
        <f t="shared" si="15"/>
        <v>0.20649999999999991</v>
      </c>
      <c r="D58" s="1">
        <f t="shared" si="16"/>
        <v>0.65000000000000013</v>
      </c>
      <c r="E58" s="1">
        <f t="shared" si="17"/>
        <v>0.12500000000000006</v>
      </c>
      <c r="F58" s="1">
        <f t="shared" si="19"/>
        <v>1.7000000000000005E-2</v>
      </c>
      <c r="G58" s="1">
        <f t="shared" si="20"/>
        <v>1.5000000000000005E-3</v>
      </c>
      <c r="H58" s="1">
        <v>0</v>
      </c>
      <c r="I58" s="1">
        <v>0</v>
      </c>
      <c r="J58" s="4">
        <f t="shared" si="18"/>
        <v>28</v>
      </c>
      <c r="K58" s="5">
        <v>9028</v>
      </c>
      <c r="L58">
        <v>2</v>
      </c>
      <c r="M58" s="1"/>
      <c r="N58" s="22" t="s">
        <v>61</v>
      </c>
      <c r="O58" s="22">
        <v>64</v>
      </c>
      <c r="P58" s="23">
        <f t="shared" si="12"/>
        <v>1E+64</v>
      </c>
      <c r="Q58" s="23" t="str">
        <f t="shared" si="13"/>
        <v>1E+64</v>
      </c>
    </row>
    <row r="59" spans="1:20" x14ac:dyDescent="0.3">
      <c r="A59">
        <f t="shared" si="14"/>
        <v>1.0000000000000001E+127</v>
      </c>
      <c r="B59">
        <v>55</v>
      </c>
      <c r="C59" s="24">
        <f t="shared" si="15"/>
        <v>0.19089999999999974</v>
      </c>
      <c r="D59" s="1">
        <f t="shared" si="16"/>
        <v>0.66000000000000014</v>
      </c>
      <c r="E59" s="1">
        <f t="shared" si="17"/>
        <v>0.13000000000000006</v>
      </c>
      <c r="F59" s="1">
        <f t="shared" si="19"/>
        <v>1.7500000000000005E-2</v>
      </c>
      <c r="G59" s="1">
        <f t="shared" si="20"/>
        <v>1.6000000000000005E-3</v>
      </c>
      <c r="H59" s="1">
        <v>0</v>
      </c>
      <c r="I59" s="1">
        <v>0</v>
      </c>
      <c r="J59" s="4">
        <f t="shared" si="18"/>
        <v>28</v>
      </c>
      <c r="K59" s="5">
        <v>9028</v>
      </c>
      <c r="L59">
        <v>2</v>
      </c>
      <c r="M59" s="1"/>
      <c r="N59" s="22" t="s">
        <v>62</v>
      </c>
      <c r="O59" s="22">
        <v>68</v>
      </c>
      <c r="P59" s="23">
        <f t="shared" si="12"/>
        <v>9.9999999999999995E+67</v>
      </c>
      <c r="Q59" s="23" t="str">
        <f t="shared" si="13"/>
        <v>1E+68</v>
      </c>
    </row>
    <row r="60" spans="1:20" x14ac:dyDescent="0.3">
      <c r="A60">
        <f t="shared" si="14"/>
        <v>1.0000000000000001E+128</v>
      </c>
      <c r="B60">
        <v>56</v>
      </c>
      <c r="C60" s="24">
        <f t="shared" si="15"/>
        <v>0.17529999999999979</v>
      </c>
      <c r="D60" s="1">
        <f t="shared" si="16"/>
        <v>0.67000000000000015</v>
      </c>
      <c r="E60" s="1">
        <f t="shared" si="17"/>
        <v>0.13500000000000006</v>
      </c>
      <c r="F60" s="1">
        <f t="shared" si="19"/>
        <v>1.8000000000000006E-2</v>
      </c>
      <c r="G60" s="1">
        <f t="shared" si="20"/>
        <v>1.7000000000000006E-3</v>
      </c>
      <c r="H60" s="1">
        <v>0</v>
      </c>
      <c r="I60" s="1">
        <v>0</v>
      </c>
      <c r="J60" s="4">
        <f t="shared" si="18"/>
        <v>32</v>
      </c>
      <c r="K60" s="5">
        <v>9028</v>
      </c>
      <c r="L60">
        <v>2</v>
      </c>
      <c r="M60" s="1"/>
      <c r="N60" s="22" t="s">
        <v>63</v>
      </c>
      <c r="O60" s="22">
        <v>72</v>
      </c>
      <c r="P60" s="23">
        <f t="shared" si="12"/>
        <v>9.9999999999999994E+71</v>
      </c>
      <c r="Q60" s="23" t="str">
        <f t="shared" si="13"/>
        <v>1E+72</v>
      </c>
    </row>
    <row r="61" spans="1:20" x14ac:dyDescent="0.3">
      <c r="A61">
        <f t="shared" si="14"/>
        <v>1E+129</v>
      </c>
      <c r="B61">
        <v>57</v>
      </c>
      <c r="C61" s="24">
        <f t="shared" si="15"/>
        <v>0.15969999999999973</v>
      </c>
      <c r="D61" s="1">
        <f t="shared" si="16"/>
        <v>0.68000000000000016</v>
      </c>
      <c r="E61" s="1">
        <f t="shared" si="17"/>
        <v>0.14000000000000007</v>
      </c>
      <c r="F61" s="1">
        <f t="shared" si="19"/>
        <v>1.8500000000000006E-2</v>
      </c>
      <c r="G61" s="1">
        <f t="shared" si="20"/>
        <v>1.8000000000000006E-3</v>
      </c>
      <c r="H61" s="1">
        <v>0</v>
      </c>
      <c r="I61" s="1">
        <v>0</v>
      </c>
      <c r="J61" s="4">
        <f t="shared" si="18"/>
        <v>32</v>
      </c>
      <c r="K61" s="5">
        <v>9028</v>
      </c>
      <c r="L61">
        <v>2</v>
      </c>
      <c r="M61" s="1"/>
      <c r="N61" s="22" t="s">
        <v>64</v>
      </c>
      <c r="O61" s="22">
        <v>76</v>
      </c>
      <c r="P61" s="23">
        <f t="shared" si="12"/>
        <v>1E+76</v>
      </c>
      <c r="Q61" s="23" t="str">
        <f t="shared" si="13"/>
        <v>1E+76</v>
      </c>
    </row>
    <row r="62" spans="1:20" x14ac:dyDescent="0.3">
      <c r="A62">
        <f t="shared" si="14"/>
        <v>1.0000000000000001E+130</v>
      </c>
      <c r="B62">
        <v>58</v>
      </c>
      <c r="C62" s="24">
        <f t="shared" si="15"/>
        <v>0.14409999999999978</v>
      </c>
      <c r="D62" s="1">
        <f t="shared" si="16"/>
        <v>0.69000000000000017</v>
      </c>
      <c r="E62" s="1">
        <f t="shared" si="17"/>
        <v>0.14500000000000007</v>
      </c>
      <c r="F62" s="1">
        <f t="shared" si="19"/>
        <v>1.9000000000000006E-2</v>
      </c>
      <c r="G62" s="1">
        <f t="shared" si="20"/>
        <v>1.9000000000000006E-3</v>
      </c>
      <c r="H62" s="1">
        <v>0</v>
      </c>
      <c r="I62" s="1">
        <v>0</v>
      </c>
      <c r="J62" s="4">
        <f t="shared" si="18"/>
        <v>32</v>
      </c>
      <c r="K62" s="5">
        <v>9028</v>
      </c>
      <c r="L62">
        <v>2</v>
      </c>
      <c r="M62" s="1"/>
      <c r="N62" s="22" t="s">
        <v>65</v>
      </c>
      <c r="O62" s="22">
        <v>80</v>
      </c>
      <c r="P62" s="23">
        <f t="shared" si="12"/>
        <v>1E+80</v>
      </c>
      <c r="Q62" s="23" t="str">
        <f t="shared" si="13"/>
        <v>1E+80</v>
      </c>
    </row>
    <row r="63" spans="1:20" ht="17.25" thickBot="1" x14ac:dyDescent="0.35">
      <c r="A63">
        <f t="shared" si="14"/>
        <v>1.0000000000000001E+131</v>
      </c>
      <c r="B63" s="8">
        <v>59</v>
      </c>
      <c r="C63" s="24">
        <f t="shared" si="15"/>
        <v>0.12849999999999973</v>
      </c>
      <c r="D63" s="1">
        <f t="shared" si="16"/>
        <v>0.70000000000000018</v>
      </c>
      <c r="E63" s="1">
        <f t="shared" si="17"/>
        <v>0.15000000000000008</v>
      </c>
      <c r="F63" s="1">
        <f t="shared" si="19"/>
        <v>1.9500000000000007E-2</v>
      </c>
      <c r="G63" s="1">
        <f t="shared" si="20"/>
        <v>2.0000000000000005E-3</v>
      </c>
      <c r="H63" s="1">
        <v>0</v>
      </c>
      <c r="I63" s="1">
        <v>0</v>
      </c>
      <c r="J63" s="4">
        <f t="shared" si="18"/>
        <v>32</v>
      </c>
      <c r="K63" s="5">
        <v>9028</v>
      </c>
      <c r="L63">
        <v>2</v>
      </c>
      <c r="M63" s="1"/>
      <c r="N63" s="22" t="s">
        <v>66</v>
      </c>
      <c r="O63" s="22">
        <v>84</v>
      </c>
      <c r="P63" s="23">
        <f t="shared" si="12"/>
        <v>1.0000000000000001E+84</v>
      </c>
      <c r="Q63" s="23" t="str">
        <f t="shared" si="13"/>
        <v>1E+84</v>
      </c>
    </row>
    <row r="64" spans="1:20" x14ac:dyDescent="0.3">
      <c r="A64">
        <f t="shared" si="14"/>
        <v>1.0000000000000001E+132</v>
      </c>
      <c r="B64">
        <v>60</v>
      </c>
      <c r="C64" s="24">
        <f t="shared" si="15"/>
        <v>0.11289999999999978</v>
      </c>
      <c r="D64" s="1">
        <f t="shared" si="16"/>
        <v>0.71000000000000019</v>
      </c>
      <c r="E64" s="1">
        <f t="shared" si="17"/>
        <v>0.15500000000000008</v>
      </c>
      <c r="F64" s="1">
        <f t="shared" si="19"/>
        <v>2.0000000000000007E-2</v>
      </c>
      <c r="G64" s="1">
        <f t="shared" si="20"/>
        <v>2.1000000000000003E-3</v>
      </c>
      <c r="H64" s="1">
        <v>0</v>
      </c>
      <c r="I64" s="1">
        <v>0</v>
      </c>
      <c r="J64" s="4">
        <f t="shared" si="18"/>
        <v>32</v>
      </c>
      <c r="K64" s="5">
        <v>9028</v>
      </c>
      <c r="L64">
        <v>2</v>
      </c>
      <c r="M64" s="1"/>
      <c r="N64" s="22" t="s">
        <v>67</v>
      </c>
      <c r="O64" s="22">
        <v>88</v>
      </c>
      <c r="P64" s="23">
        <f t="shared" si="12"/>
        <v>9.9999999999999996E+87</v>
      </c>
      <c r="Q64" s="23" t="str">
        <f t="shared" si="13"/>
        <v>1E+88</v>
      </c>
    </row>
    <row r="65" spans="1:17" x14ac:dyDescent="0.3">
      <c r="A65">
        <f t="shared" si="14"/>
        <v>1.0000000000000001E+133</v>
      </c>
      <c r="B65">
        <v>61</v>
      </c>
      <c r="C65" s="24">
        <f t="shared" si="15"/>
        <v>9.729999999999972E-2</v>
      </c>
      <c r="D65" s="1">
        <f t="shared" si="16"/>
        <v>0.7200000000000002</v>
      </c>
      <c r="E65" s="1">
        <f t="shared" si="17"/>
        <v>0.16000000000000009</v>
      </c>
      <c r="F65" s="1">
        <f t="shared" si="19"/>
        <v>2.0500000000000008E-2</v>
      </c>
      <c r="G65" s="1">
        <f t="shared" si="20"/>
        <v>2.2000000000000001E-3</v>
      </c>
      <c r="H65" s="1">
        <v>0</v>
      </c>
      <c r="I65" s="1">
        <v>0</v>
      </c>
      <c r="J65" s="4">
        <f t="shared" si="18"/>
        <v>32</v>
      </c>
      <c r="K65" s="5">
        <v>9028</v>
      </c>
      <c r="L65">
        <v>2</v>
      </c>
      <c r="M65" s="1"/>
      <c r="N65" s="22" t="s">
        <v>68</v>
      </c>
      <c r="O65" s="22">
        <v>92</v>
      </c>
      <c r="P65" s="23">
        <f t="shared" si="12"/>
        <v>1E+92</v>
      </c>
      <c r="Q65" s="23" t="str">
        <f t="shared" si="13"/>
        <v>1E+92</v>
      </c>
    </row>
    <row r="66" spans="1:17" x14ac:dyDescent="0.3">
      <c r="A66">
        <f t="shared" si="14"/>
        <v>1.0000000000000001E+134</v>
      </c>
      <c r="B66">
        <v>62</v>
      </c>
      <c r="C66" s="24">
        <f t="shared" si="15"/>
        <v>8.1699999999999773E-2</v>
      </c>
      <c r="D66" s="1">
        <f t="shared" si="16"/>
        <v>0.7300000000000002</v>
      </c>
      <c r="E66" s="1">
        <f t="shared" si="17"/>
        <v>0.16500000000000009</v>
      </c>
      <c r="F66" s="1">
        <f t="shared" si="19"/>
        <v>2.1000000000000008E-2</v>
      </c>
      <c r="G66" s="1">
        <f t="shared" si="20"/>
        <v>2.3E-3</v>
      </c>
      <c r="H66" s="1">
        <v>0</v>
      </c>
      <c r="I66" s="1">
        <v>0</v>
      </c>
      <c r="J66" s="4">
        <f t="shared" si="18"/>
        <v>32</v>
      </c>
      <c r="K66" s="5">
        <v>9028</v>
      </c>
      <c r="L66">
        <v>2</v>
      </c>
      <c r="M66" s="1"/>
      <c r="N66" s="22" t="s">
        <v>69</v>
      </c>
      <c r="O66" s="22">
        <v>96</v>
      </c>
      <c r="P66" s="23">
        <f t="shared" si="12"/>
        <v>1E+96</v>
      </c>
      <c r="Q66" s="23" t="str">
        <f t="shared" si="13"/>
        <v>1E+96</v>
      </c>
    </row>
    <row r="67" spans="1:17" x14ac:dyDescent="0.3">
      <c r="A67">
        <f t="shared" si="14"/>
        <v>1.0000000000000001E+135</v>
      </c>
      <c r="B67">
        <v>63</v>
      </c>
      <c r="C67" s="24">
        <f t="shared" si="15"/>
        <v>6.6099999999999715E-2</v>
      </c>
      <c r="D67" s="1">
        <f t="shared" si="16"/>
        <v>0.74000000000000021</v>
      </c>
      <c r="E67" s="1">
        <f t="shared" si="17"/>
        <v>0.1700000000000001</v>
      </c>
      <c r="F67" s="1">
        <f t="shared" si="19"/>
        <v>2.1500000000000009E-2</v>
      </c>
      <c r="G67" s="1">
        <f t="shared" si="20"/>
        <v>2.3999999999999998E-3</v>
      </c>
      <c r="H67" s="1">
        <v>0</v>
      </c>
      <c r="I67" s="1">
        <v>0</v>
      </c>
      <c r="J67" s="4">
        <f t="shared" si="18"/>
        <v>32</v>
      </c>
      <c r="K67" s="5">
        <v>9028</v>
      </c>
      <c r="L67">
        <v>2</v>
      </c>
      <c r="M67" s="1"/>
      <c r="N67" s="22" t="s">
        <v>70</v>
      </c>
      <c r="O67" s="22">
        <v>100</v>
      </c>
      <c r="P67" s="23">
        <f t="shared" si="12"/>
        <v>1E+100</v>
      </c>
      <c r="Q67" s="23" t="str">
        <f t="shared" si="13"/>
        <v>1E+100</v>
      </c>
    </row>
    <row r="68" spans="1:17" x14ac:dyDescent="0.3">
      <c r="A68">
        <f t="shared" si="14"/>
        <v>1.0000000000000002E+136</v>
      </c>
      <c r="B68">
        <v>64</v>
      </c>
      <c r="C68" s="24">
        <f t="shared" si="15"/>
        <v>5.0499999999999767E-2</v>
      </c>
      <c r="D68" s="1">
        <f t="shared" si="16"/>
        <v>0.75000000000000022</v>
      </c>
      <c r="E68" s="1">
        <f t="shared" si="17"/>
        <v>0.1750000000000001</v>
      </c>
      <c r="F68" s="1">
        <f t="shared" si="19"/>
        <v>2.2000000000000009E-2</v>
      </c>
      <c r="G68" s="1">
        <f t="shared" si="20"/>
        <v>2.4999999999999996E-3</v>
      </c>
      <c r="H68" s="1">
        <v>0</v>
      </c>
      <c r="I68" s="1">
        <v>0</v>
      </c>
      <c r="J68" s="4">
        <f>J60+5</f>
        <v>37</v>
      </c>
      <c r="K68" s="5">
        <v>9028</v>
      </c>
      <c r="L68">
        <v>3</v>
      </c>
      <c r="M68" s="1"/>
      <c r="N68" s="22" t="s">
        <v>71</v>
      </c>
      <c r="O68" s="22">
        <v>104</v>
      </c>
      <c r="P68" s="23">
        <f t="shared" si="12"/>
        <v>1E+104</v>
      </c>
      <c r="Q68" s="23" t="str">
        <f t="shared" si="13"/>
        <v>1E+104</v>
      </c>
    </row>
    <row r="69" spans="1:17" x14ac:dyDescent="0.3">
      <c r="A69">
        <f t="shared" si="14"/>
        <v>1.0000000000000002E+137</v>
      </c>
      <c r="B69">
        <v>65</v>
      </c>
      <c r="C69" s="24">
        <f t="shared" si="15"/>
        <v>3.4899999999999598E-2</v>
      </c>
      <c r="D69" s="1">
        <f t="shared" si="16"/>
        <v>0.76000000000000023</v>
      </c>
      <c r="E69" s="1">
        <f t="shared" si="17"/>
        <v>0.1800000000000001</v>
      </c>
      <c r="F69" s="1">
        <f t="shared" si="19"/>
        <v>2.250000000000001E-2</v>
      </c>
      <c r="G69" s="1">
        <f t="shared" si="20"/>
        <v>2.5999999999999994E-3</v>
      </c>
      <c r="H69" s="1">
        <v>0</v>
      </c>
      <c r="I69" s="1">
        <v>0</v>
      </c>
      <c r="J69" s="4">
        <f t="shared" ref="J69:J91" si="21">J61+5</f>
        <v>37</v>
      </c>
      <c r="K69" s="5">
        <v>9028</v>
      </c>
      <c r="L69">
        <v>3</v>
      </c>
      <c r="M69" s="1"/>
      <c r="N69" s="22" t="s">
        <v>72</v>
      </c>
      <c r="O69" s="22">
        <v>108</v>
      </c>
      <c r="P69" s="23">
        <f t="shared" si="12"/>
        <v>1E+108</v>
      </c>
      <c r="Q69" s="23" t="str">
        <f t="shared" si="13"/>
        <v>1E+108</v>
      </c>
    </row>
    <row r="70" spans="1:17" x14ac:dyDescent="0.3">
      <c r="A70">
        <f t="shared" si="14"/>
        <v>1.0000000000000002E+138</v>
      </c>
      <c r="B70">
        <v>66</v>
      </c>
      <c r="C70" s="24">
        <f t="shared" si="15"/>
        <v>1.9299999999999651E-2</v>
      </c>
      <c r="D70" s="1">
        <f t="shared" si="16"/>
        <v>0.77000000000000024</v>
      </c>
      <c r="E70" s="1">
        <f t="shared" si="17"/>
        <v>0.18500000000000011</v>
      </c>
      <c r="F70" s="1">
        <f t="shared" si="19"/>
        <v>2.300000000000001E-2</v>
      </c>
      <c r="G70" s="1">
        <f t="shared" si="20"/>
        <v>2.6999999999999993E-3</v>
      </c>
      <c r="H70" s="1">
        <v>0</v>
      </c>
      <c r="I70" s="1">
        <v>0</v>
      </c>
      <c r="J70" s="4">
        <f t="shared" si="21"/>
        <v>37</v>
      </c>
      <c r="K70" s="5">
        <v>9028</v>
      </c>
      <c r="L70">
        <v>3</v>
      </c>
      <c r="M70" s="1"/>
      <c r="N70" s="22" t="s">
        <v>73</v>
      </c>
      <c r="O70" s="22">
        <v>112</v>
      </c>
      <c r="P70" s="23">
        <f t="shared" si="12"/>
        <v>9.9999999999999993E+111</v>
      </c>
      <c r="Q70" s="23" t="str">
        <f t="shared" si="13"/>
        <v>1E+112</v>
      </c>
    </row>
    <row r="71" spans="1:17" x14ac:dyDescent="0.3">
      <c r="A71">
        <f t="shared" si="14"/>
        <v>1.0000000000000002E+139</v>
      </c>
      <c r="B71">
        <v>67</v>
      </c>
      <c r="C71" s="24">
        <f t="shared" si="15"/>
        <v>3.6999999999995925E-3</v>
      </c>
      <c r="D71" s="1">
        <f t="shared" si="16"/>
        <v>0.78000000000000025</v>
      </c>
      <c r="E71" s="1">
        <f t="shared" si="17"/>
        <v>0.19000000000000011</v>
      </c>
      <c r="F71" s="1">
        <f t="shared" si="19"/>
        <v>2.350000000000001E-2</v>
      </c>
      <c r="G71" s="1">
        <f t="shared" si="20"/>
        <v>2.7999999999999991E-3</v>
      </c>
      <c r="H71" s="1">
        <v>0</v>
      </c>
      <c r="I71" s="1">
        <v>0</v>
      </c>
      <c r="J71" s="4">
        <f t="shared" si="21"/>
        <v>37</v>
      </c>
      <c r="K71" s="5">
        <v>9028</v>
      </c>
      <c r="L71">
        <v>3</v>
      </c>
      <c r="M71" s="1"/>
      <c r="N71" s="22" t="s">
        <v>74</v>
      </c>
      <c r="O71" s="22">
        <v>116</v>
      </c>
      <c r="P71" s="23">
        <f t="shared" si="12"/>
        <v>1E+116</v>
      </c>
      <c r="Q71" s="23" t="str">
        <f t="shared" si="13"/>
        <v>1E+116</v>
      </c>
    </row>
    <row r="72" spans="1:17" x14ac:dyDescent="0.3">
      <c r="A72">
        <f t="shared" si="14"/>
        <v>1.0000000000000003E+140</v>
      </c>
      <c r="B72">
        <v>68</v>
      </c>
      <c r="C72" s="24">
        <v>0</v>
      </c>
      <c r="D72" s="1">
        <f>100%-(E72+F72+G72)</f>
        <v>0.7780999999999999</v>
      </c>
      <c r="E72" s="1">
        <f t="shared" si="17"/>
        <v>0.19500000000000012</v>
      </c>
      <c r="F72" s="1">
        <f t="shared" si="19"/>
        <v>2.4000000000000011E-2</v>
      </c>
      <c r="G72" s="1">
        <f t="shared" si="20"/>
        <v>2.8999999999999989E-3</v>
      </c>
      <c r="H72" s="1">
        <v>0</v>
      </c>
      <c r="I72" s="1">
        <v>0</v>
      </c>
      <c r="J72" s="4">
        <f t="shared" si="21"/>
        <v>37</v>
      </c>
      <c r="K72" s="5">
        <v>9028</v>
      </c>
      <c r="L72">
        <v>3</v>
      </c>
      <c r="M72" s="1"/>
      <c r="N72" s="22" t="s">
        <v>75</v>
      </c>
      <c r="O72" s="22">
        <v>120</v>
      </c>
      <c r="P72" s="23">
        <f t="shared" si="12"/>
        <v>9.9999999999999998E+119</v>
      </c>
      <c r="Q72" s="23" t="str">
        <f t="shared" si="13"/>
        <v>1E+120</v>
      </c>
    </row>
    <row r="73" spans="1:17" ht="17.25" thickBot="1" x14ac:dyDescent="0.35">
      <c r="A73">
        <f t="shared" si="14"/>
        <v>1.0000000000000002E+141</v>
      </c>
      <c r="B73" s="8">
        <v>69</v>
      </c>
      <c r="C73" s="24">
        <v>0</v>
      </c>
      <c r="D73" s="1">
        <f>100%-(E73+F73+G73)</f>
        <v>0.77249999999999985</v>
      </c>
      <c r="E73" s="1">
        <f t="shared" si="17"/>
        <v>0.20000000000000012</v>
      </c>
      <c r="F73" s="1">
        <f t="shared" si="19"/>
        <v>2.4500000000000011E-2</v>
      </c>
      <c r="G73" s="1">
        <f t="shared" si="20"/>
        <v>2.9999999999999988E-3</v>
      </c>
      <c r="H73" s="1">
        <v>0</v>
      </c>
      <c r="I73" s="1">
        <v>0</v>
      </c>
      <c r="J73" s="4">
        <f t="shared" si="21"/>
        <v>37</v>
      </c>
      <c r="K73" s="5">
        <v>9028</v>
      </c>
      <c r="L73">
        <v>3</v>
      </c>
      <c r="M73" s="1"/>
      <c r="N73" s="22" t="s">
        <v>76</v>
      </c>
      <c r="O73" s="22">
        <v>124</v>
      </c>
      <c r="P73" s="23">
        <f t="shared" si="12"/>
        <v>9.9999999999999995E+123</v>
      </c>
      <c r="Q73" s="23" t="str">
        <f t="shared" si="13"/>
        <v>1E+124</v>
      </c>
    </row>
    <row r="74" spans="1:17" x14ac:dyDescent="0.3">
      <c r="A74">
        <f t="shared" si="14"/>
        <v>1.0000000000000002E+142</v>
      </c>
      <c r="B74">
        <v>70</v>
      </c>
      <c r="C74" s="24">
        <v>0</v>
      </c>
      <c r="D74" s="1">
        <f>100%-(E74+F74+G74+H74)</f>
        <v>0.76679999999999993</v>
      </c>
      <c r="E74" s="1">
        <f t="shared" si="17"/>
        <v>0.20500000000000013</v>
      </c>
      <c r="F74" s="1">
        <f t="shared" si="19"/>
        <v>2.5000000000000012E-2</v>
      </c>
      <c r="G74" s="1">
        <f t="shared" si="20"/>
        <v>3.0999999999999986E-3</v>
      </c>
      <c r="H74" s="1">
        <v>1E-4</v>
      </c>
      <c r="I74" s="1">
        <v>0</v>
      </c>
      <c r="J74" s="4">
        <f t="shared" si="21"/>
        <v>37</v>
      </c>
      <c r="K74" s="5">
        <v>9028</v>
      </c>
      <c r="L74">
        <v>3</v>
      </c>
      <c r="M74" s="1"/>
      <c r="N74" s="22" t="s">
        <v>77</v>
      </c>
      <c r="O74" s="22">
        <v>128</v>
      </c>
      <c r="P74" s="23">
        <f t="shared" si="12"/>
        <v>1.0000000000000001E+128</v>
      </c>
      <c r="Q74" s="23" t="str">
        <f t="shared" si="13"/>
        <v>1E+128</v>
      </c>
    </row>
    <row r="75" spans="1:17" x14ac:dyDescent="0.3">
      <c r="A75">
        <f t="shared" si="14"/>
        <v>1.0000000000000002E+143</v>
      </c>
      <c r="B75">
        <v>71</v>
      </c>
      <c r="C75" s="24">
        <v>0</v>
      </c>
      <c r="D75" s="1">
        <f t="shared" ref="D75:D103" si="22">100%-(E75+F75+G75+H75)</f>
        <v>0.76109999999999989</v>
      </c>
      <c r="E75" s="1">
        <f t="shared" si="17"/>
        <v>0.21000000000000013</v>
      </c>
      <c r="F75" s="1">
        <f t="shared" si="19"/>
        <v>2.5500000000000012E-2</v>
      </c>
      <c r="G75" s="1">
        <f t="shared" si="20"/>
        <v>3.1999999999999984E-3</v>
      </c>
      <c r="H75" s="1">
        <f>H74+0.0001</f>
        <v>2.0000000000000001E-4</v>
      </c>
      <c r="I75" s="1">
        <v>0</v>
      </c>
      <c r="J75" s="4">
        <f t="shared" si="21"/>
        <v>37</v>
      </c>
      <c r="K75" s="5">
        <v>9028</v>
      </c>
      <c r="L75">
        <v>3</v>
      </c>
      <c r="M75" s="1"/>
      <c r="N75" s="22" t="s">
        <v>78</v>
      </c>
      <c r="O75" s="22">
        <v>132</v>
      </c>
      <c r="P75" s="23">
        <f t="shared" si="12"/>
        <v>9.9999999999999999E+131</v>
      </c>
      <c r="Q75" s="23" t="str">
        <f t="shared" si="13"/>
        <v>1E+132</v>
      </c>
    </row>
    <row r="76" spans="1:17" x14ac:dyDescent="0.3">
      <c r="A76">
        <f t="shared" si="14"/>
        <v>1.0000000000000002E+144</v>
      </c>
      <c r="B76">
        <v>72</v>
      </c>
      <c r="C76" s="24">
        <v>0</v>
      </c>
      <c r="D76" s="1">
        <f t="shared" si="22"/>
        <v>0.75539999999999985</v>
      </c>
      <c r="E76" s="1">
        <f t="shared" si="17"/>
        <v>0.21500000000000014</v>
      </c>
      <c r="F76" s="1">
        <f t="shared" si="19"/>
        <v>2.6000000000000013E-2</v>
      </c>
      <c r="G76" s="1">
        <f t="shared" si="20"/>
        <v>3.2999999999999982E-3</v>
      </c>
      <c r="H76" s="1">
        <f t="shared" si="20"/>
        <v>3.0000000000000003E-4</v>
      </c>
      <c r="I76" s="1">
        <v>0</v>
      </c>
      <c r="J76" s="4">
        <f t="shared" si="21"/>
        <v>42</v>
      </c>
      <c r="K76" s="5">
        <v>9028</v>
      </c>
      <c r="L76">
        <v>3</v>
      </c>
      <c r="M76" s="1"/>
      <c r="N76" s="22" t="s">
        <v>79</v>
      </c>
      <c r="O76" s="22">
        <v>136</v>
      </c>
      <c r="P76" s="23">
        <f t="shared" si="12"/>
        <v>1.0000000000000001E+136</v>
      </c>
      <c r="Q76" s="23" t="str">
        <f t="shared" si="13"/>
        <v>1E+136</v>
      </c>
    </row>
    <row r="77" spans="1:17" x14ac:dyDescent="0.3">
      <c r="A77">
        <f t="shared" si="14"/>
        <v>1.0000000000000003E+145</v>
      </c>
      <c r="B77">
        <v>73</v>
      </c>
      <c r="C77" s="24">
        <v>0</v>
      </c>
      <c r="D77" s="1">
        <f t="shared" si="22"/>
        <v>0.74969999999999981</v>
      </c>
      <c r="E77" s="1">
        <f t="shared" si="17"/>
        <v>0.22000000000000014</v>
      </c>
      <c r="F77" s="1">
        <f t="shared" si="19"/>
        <v>2.6500000000000013E-2</v>
      </c>
      <c r="G77" s="1">
        <f t="shared" ref="G77:H92" si="23">G76+0.0001</f>
        <v>3.3999999999999981E-3</v>
      </c>
      <c r="H77" s="1">
        <f t="shared" si="23"/>
        <v>4.0000000000000002E-4</v>
      </c>
      <c r="I77" s="1">
        <v>0</v>
      </c>
      <c r="J77" s="4">
        <f t="shared" si="21"/>
        <v>42</v>
      </c>
      <c r="K77" s="5">
        <v>9028</v>
      </c>
      <c r="L77">
        <v>3</v>
      </c>
      <c r="M77" s="1"/>
      <c r="N77" s="22" t="s">
        <v>80</v>
      </c>
      <c r="O77" s="22">
        <v>140</v>
      </c>
      <c r="P77" s="23">
        <f t="shared" si="12"/>
        <v>1.0000000000000001E+140</v>
      </c>
      <c r="Q77" s="23" t="str">
        <f t="shared" si="13"/>
        <v>1E+140</v>
      </c>
    </row>
    <row r="78" spans="1:17" x14ac:dyDescent="0.3">
      <c r="A78">
        <f t="shared" si="14"/>
        <v>1.0000000000000002E+146</v>
      </c>
      <c r="B78">
        <v>74</v>
      </c>
      <c r="C78" s="24">
        <v>0</v>
      </c>
      <c r="D78" s="1">
        <f t="shared" si="22"/>
        <v>0.74399999999999977</v>
      </c>
      <c r="E78" s="1">
        <f t="shared" si="17"/>
        <v>0.22500000000000014</v>
      </c>
      <c r="F78" s="1">
        <f t="shared" si="19"/>
        <v>2.7000000000000014E-2</v>
      </c>
      <c r="G78" s="1">
        <f t="shared" si="23"/>
        <v>3.4999999999999979E-3</v>
      </c>
      <c r="H78" s="1">
        <f t="shared" si="23"/>
        <v>5.0000000000000001E-4</v>
      </c>
      <c r="I78" s="1">
        <v>0</v>
      </c>
      <c r="J78" s="4">
        <f t="shared" si="21"/>
        <v>42</v>
      </c>
      <c r="K78" s="5">
        <v>9028</v>
      </c>
      <c r="L78">
        <v>3</v>
      </c>
      <c r="M78" s="1"/>
      <c r="N78" s="22" t="s">
        <v>81</v>
      </c>
      <c r="O78" s="22">
        <v>144</v>
      </c>
      <c r="P78" s="23">
        <f t="shared" si="12"/>
        <v>1E+144</v>
      </c>
      <c r="Q78" s="23" t="str">
        <f t="shared" si="13"/>
        <v>1E+144</v>
      </c>
    </row>
    <row r="79" spans="1:17" x14ac:dyDescent="0.3">
      <c r="A79">
        <f t="shared" si="14"/>
        <v>1.0000000000000002E+147</v>
      </c>
      <c r="B79">
        <v>75</v>
      </c>
      <c r="C79" s="24">
        <v>0</v>
      </c>
      <c r="D79" s="1">
        <f t="shared" si="22"/>
        <v>0.73829999999999985</v>
      </c>
      <c r="E79" s="1">
        <f t="shared" si="17"/>
        <v>0.23000000000000015</v>
      </c>
      <c r="F79" s="1">
        <f t="shared" si="19"/>
        <v>2.7500000000000014E-2</v>
      </c>
      <c r="G79" s="1">
        <f t="shared" si="23"/>
        <v>3.5999999999999977E-3</v>
      </c>
      <c r="H79" s="1">
        <f t="shared" si="23"/>
        <v>6.0000000000000006E-4</v>
      </c>
      <c r="I79" s="1">
        <v>0</v>
      </c>
      <c r="J79" s="4">
        <f t="shared" si="21"/>
        <v>42</v>
      </c>
      <c r="K79" s="5">
        <v>9028</v>
      </c>
      <c r="L79">
        <v>3</v>
      </c>
      <c r="M79" s="1"/>
      <c r="N79" s="22" t="s">
        <v>82</v>
      </c>
      <c r="O79" s="22">
        <v>148</v>
      </c>
      <c r="P79" s="23">
        <f t="shared" si="12"/>
        <v>1E+148</v>
      </c>
      <c r="Q79" s="23" t="str">
        <f t="shared" si="13"/>
        <v>1E+148</v>
      </c>
    </row>
    <row r="80" spans="1:17" x14ac:dyDescent="0.3">
      <c r="A80">
        <f t="shared" si="14"/>
        <v>1.0000000000000002E+148</v>
      </c>
      <c r="B80">
        <v>76</v>
      </c>
      <c r="C80" s="24">
        <v>0</v>
      </c>
      <c r="D80" s="1">
        <f t="shared" si="22"/>
        <v>0.73259999999999992</v>
      </c>
      <c r="E80" s="1">
        <f t="shared" si="17"/>
        <v>0.23500000000000015</v>
      </c>
      <c r="F80" s="1">
        <f t="shared" si="19"/>
        <v>2.8000000000000014E-2</v>
      </c>
      <c r="G80" s="1">
        <f t="shared" si="23"/>
        <v>3.6999999999999976E-3</v>
      </c>
      <c r="H80" s="1">
        <f t="shared" si="23"/>
        <v>7.000000000000001E-4</v>
      </c>
      <c r="I80" s="1">
        <v>0</v>
      </c>
      <c r="J80" s="4">
        <f t="shared" si="21"/>
        <v>42</v>
      </c>
      <c r="K80" s="5">
        <v>9028</v>
      </c>
      <c r="L80">
        <v>3</v>
      </c>
      <c r="M80" s="1"/>
      <c r="N80" s="22" t="s">
        <v>83</v>
      </c>
      <c r="O80" s="22">
        <v>152</v>
      </c>
      <c r="P80" s="23">
        <f t="shared" ref="P80:P81" si="24">POWER(10,O80)</f>
        <v>1E+152</v>
      </c>
      <c r="Q80" s="23" t="str">
        <f t="shared" ref="Q80:Q81" si="25">RIGHT(P80,O80)</f>
        <v>1E+152</v>
      </c>
    </row>
    <row r="81" spans="1:17" x14ac:dyDescent="0.3">
      <c r="A81">
        <f t="shared" si="14"/>
        <v>1.0000000000000002E+149</v>
      </c>
      <c r="B81">
        <v>77</v>
      </c>
      <c r="C81" s="24">
        <v>0</v>
      </c>
      <c r="D81" s="1">
        <f t="shared" si="22"/>
        <v>0.72689999999999988</v>
      </c>
      <c r="E81" s="1">
        <f t="shared" si="17"/>
        <v>0.24000000000000016</v>
      </c>
      <c r="F81" s="1">
        <f t="shared" si="19"/>
        <v>2.8500000000000015E-2</v>
      </c>
      <c r="G81" s="1">
        <f t="shared" si="23"/>
        <v>3.7999999999999974E-3</v>
      </c>
      <c r="H81" s="1">
        <f t="shared" si="23"/>
        <v>8.0000000000000015E-4</v>
      </c>
      <c r="I81" s="1">
        <v>0</v>
      </c>
      <c r="J81" s="4">
        <f t="shared" si="21"/>
        <v>42</v>
      </c>
      <c r="K81" s="5">
        <v>9028</v>
      </c>
      <c r="L81">
        <v>3</v>
      </c>
      <c r="M81" s="1"/>
      <c r="N81" s="22" t="s">
        <v>84</v>
      </c>
      <c r="O81" s="22">
        <v>156</v>
      </c>
      <c r="P81" s="23">
        <f t="shared" si="24"/>
        <v>9.9999999999999998E+155</v>
      </c>
      <c r="Q81" s="23" t="str">
        <f t="shared" si="25"/>
        <v>1E+156</v>
      </c>
    </row>
    <row r="82" spans="1:17" x14ac:dyDescent="0.3">
      <c r="A82">
        <f t="shared" si="14"/>
        <v>1.0000000000000002E+150</v>
      </c>
      <c r="B82">
        <v>78</v>
      </c>
      <c r="C82" s="24">
        <v>0</v>
      </c>
      <c r="D82" s="1">
        <f t="shared" si="22"/>
        <v>0.72119999999999984</v>
      </c>
      <c r="E82" s="1">
        <f t="shared" si="17"/>
        <v>0.24500000000000016</v>
      </c>
      <c r="F82" s="1">
        <f t="shared" si="19"/>
        <v>2.9000000000000015E-2</v>
      </c>
      <c r="G82" s="1">
        <f t="shared" si="23"/>
        <v>3.8999999999999972E-3</v>
      </c>
      <c r="H82" s="1">
        <f t="shared" si="23"/>
        <v>9.0000000000000019E-4</v>
      </c>
      <c r="I82" s="1">
        <v>0</v>
      </c>
      <c r="J82" s="4">
        <f t="shared" si="21"/>
        <v>42</v>
      </c>
      <c r="K82" s="5">
        <v>9028</v>
      </c>
      <c r="L82">
        <v>3</v>
      </c>
      <c r="M82" s="1"/>
    </row>
    <row r="83" spans="1:17" ht="17.25" thickBot="1" x14ac:dyDescent="0.35">
      <c r="A83">
        <f t="shared" si="14"/>
        <v>1.0000000000000002E+151</v>
      </c>
      <c r="B83" s="8">
        <v>79</v>
      </c>
      <c r="C83" s="24">
        <v>0</v>
      </c>
      <c r="D83" s="1">
        <f t="shared" si="22"/>
        <v>0.7154999999999998</v>
      </c>
      <c r="E83" s="1">
        <f t="shared" si="17"/>
        <v>0.25000000000000017</v>
      </c>
      <c r="F83" s="1">
        <f t="shared" si="19"/>
        <v>2.9500000000000016E-2</v>
      </c>
      <c r="G83" s="1">
        <f t="shared" si="23"/>
        <v>3.9999999999999975E-3</v>
      </c>
      <c r="H83" s="1">
        <f t="shared" si="23"/>
        <v>1.0000000000000002E-3</v>
      </c>
      <c r="I83" s="1">
        <v>0</v>
      </c>
      <c r="J83" s="4">
        <f t="shared" si="21"/>
        <v>42</v>
      </c>
      <c r="K83" s="5">
        <v>9028</v>
      </c>
      <c r="L83">
        <v>3</v>
      </c>
      <c r="M83" s="1"/>
    </row>
    <row r="84" spans="1:17" x14ac:dyDescent="0.3">
      <c r="A84">
        <f t="shared" si="14"/>
        <v>1.0000000000000002E+152</v>
      </c>
      <c r="B84">
        <v>80</v>
      </c>
      <c r="C84" s="24">
        <v>0</v>
      </c>
      <c r="D84" s="1">
        <f t="shared" si="22"/>
        <v>0.70979999999999976</v>
      </c>
      <c r="E84" s="1">
        <f t="shared" si="17"/>
        <v>0.25500000000000017</v>
      </c>
      <c r="F84" s="1">
        <f t="shared" si="19"/>
        <v>3.0000000000000016E-2</v>
      </c>
      <c r="G84" s="1">
        <f t="shared" si="23"/>
        <v>4.0999999999999977E-3</v>
      </c>
      <c r="H84" s="1">
        <f t="shared" si="23"/>
        <v>1.1000000000000003E-3</v>
      </c>
      <c r="I84" s="1">
        <v>0</v>
      </c>
      <c r="J84" s="4">
        <f t="shared" si="21"/>
        <v>47</v>
      </c>
      <c r="K84" s="5">
        <v>9028</v>
      </c>
      <c r="L84">
        <v>3</v>
      </c>
      <c r="M84" s="1"/>
    </row>
    <row r="85" spans="1:17" x14ac:dyDescent="0.3">
      <c r="A85">
        <f t="shared" si="14"/>
        <v>1.0000000000000002E+153</v>
      </c>
      <c r="B85">
        <v>81</v>
      </c>
      <c r="C85" s="24">
        <v>0</v>
      </c>
      <c r="D85" s="1">
        <f t="shared" si="22"/>
        <v>0.70409999999999984</v>
      </c>
      <c r="E85" s="1">
        <f t="shared" si="17"/>
        <v>0.26000000000000018</v>
      </c>
      <c r="F85" s="1">
        <f t="shared" si="19"/>
        <v>3.0500000000000017E-2</v>
      </c>
      <c r="G85" s="1">
        <f t="shared" si="23"/>
        <v>4.199999999999998E-3</v>
      </c>
      <c r="H85" s="1">
        <f t="shared" si="23"/>
        <v>1.2000000000000003E-3</v>
      </c>
      <c r="I85" s="1">
        <v>0</v>
      </c>
      <c r="J85" s="4">
        <f t="shared" si="21"/>
        <v>47</v>
      </c>
      <c r="K85" s="5">
        <v>9028</v>
      </c>
      <c r="L85">
        <v>3</v>
      </c>
      <c r="M85" s="1"/>
    </row>
    <row r="86" spans="1:17" x14ac:dyDescent="0.3">
      <c r="A86">
        <f t="shared" si="14"/>
        <v>1.0000000000000002E+154</v>
      </c>
      <c r="B86">
        <v>82</v>
      </c>
      <c r="C86" s="24">
        <v>0</v>
      </c>
      <c r="D86" s="1">
        <f t="shared" si="22"/>
        <v>0.69839999999999969</v>
      </c>
      <c r="E86" s="1">
        <f t="shared" si="17"/>
        <v>0.26500000000000018</v>
      </c>
      <c r="F86" s="1">
        <f t="shared" si="19"/>
        <v>3.1000000000000017E-2</v>
      </c>
      <c r="G86" s="1">
        <f t="shared" si="23"/>
        <v>4.2999999999999983E-3</v>
      </c>
      <c r="H86" s="1">
        <f t="shared" si="23"/>
        <v>1.3000000000000004E-3</v>
      </c>
      <c r="I86" s="1">
        <v>0</v>
      </c>
      <c r="J86" s="4">
        <f t="shared" si="21"/>
        <v>47</v>
      </c>
      <c r="K86" s="5">
        <v>9028</v>
      </c>
      <c r="L86">
        <v>3</v>
      </c>
      <c r="M86" s="1"/>
    </row>
    <row r="87" spans="1:17" x14ac:dyDescent="0.3">
      <c r="A87">
        <f t="shared" si="14"/>
        <v>1.0000000000000001E+155</v>
      </c>
      <c r="B87">
        <v>83</v>
      </c>
      <c r="C87" s="24">
        <v>0</v>
      </c>
      <c r="D87" s="1">
        <f t="shared" si="22"/>
        <v>0.69269999999999976</v>
      </c>
      <c r="E87" s="1">
        <f t="shared" si="17"/>
        <v>0.27000000000000018</v>
      </c>
      <c r="F87" s="1">
        <f t="shared" si="19"/>
        <v>3.1500000000000014E-2</v>
      </c>
      <c r="G87" s="1">
        <f t="shared" si="23"/>
        <v>4.3999999999999985E-3</v>
      </c>
      <c r="H87" s="1">
        <f t="shared" si="23"/>
        <v>1.4000000000000004E-3</v>
      </c>
      <c r="I87" s="1">
        <v>0</v>
      </c>
      <c r="J87" s="4">
        <f t="shared" si="21"/>
        <v>47</v>
      </c>
      <c r="K87" s="5">
        <v>9028</v>
      </c>
      <c r="L87">
        <v>3</v>
      </c>
      <c r="M87" s="1"/>
    </row>
    <row r="88" spans="1:17" x14ac:dyDescent="0.3">
      <c r="A88">
        <f t="shared" si="14"/>
        <v>1.0000000000000002E+156</v>
      </c>
      <c r="B88">
        <v>84</v>
      </c>
      <c r="C88" s="24">
        <v>0</v>
      </c>
      <c r="D88" s="1">
        <f t="shared" si="22"/>
        <v>0.68699999999999983</v>
      </c>
      <c r="E88" s="1">
        <f t="shared" si="17"/>
        <v>0.27500000000000019</v>
      </c>
      <c r="F88" s="1">
        <f t="shared" si="19"/>
        <v>3.2000000000000015E-2</v>
      </c>
      <c r="G88" s="1">
        <f t="shared" si="23"/>
        <v>4.4999999999999988E-3</v>
      </c>
      <c r="H88" s="1">
        <f t="shared" si="23"/>
        <v>1.5000000000000005E-3</v>
      </c>
      <c r="I88" s="1">
        <v>1E-4</v>
      </c>
      <c r="J88" s="4">
        <f t="shared" si="21"/>
        <v>47</v>
      </c>
      <c r="K88" s="5">
        <v>9028</v>
      </c>
      <c r="L88">
        <v>3</v>
      </c>
      <c r="M88" s="1"/>
    </row>
    <row r="89" spans="1:17" x14ac:dyDescent="0.3">
      <c r="A89">
        <f t="shared" si="14"/>
        <v>1.0000000000000001E+157</v>
      </c>
      <c r="B89">
        <v>85</v>
      </c>
      <c r="C89" s="24">
        <v>0</v>
      </c>
      <c r="D89" s="1">
        <f t="shared" si="22"/>
        <v>0.68129999999999979</v>
      </c>
      <c r="E89" s="1">
        <f t="shared" si="17"/>
        <v>0.28000000000000019</v>
      </c>
      <c r="F89" s="1">
        <f t="shared" si="19"/>
        <v>3.2500000000000015E-2</v>
      </c>
      <c r="G89" s="1">
        <f t="shared" si="23"/>
        <v>4.5999999999999991E-3</v>
      </c>
      <c r="H89" s="1">
        <f t="shared" si="23"/>
        <v>1.6000000000000005E-3</v>
      </c>
      <c r="I89" s="1">
        <v>2.0000000000000001E-4</v>
      </c>
      <c r="J89" s="4">
        <f t="shared" si="21"/>
        <v>47</v>
      </c>
      <c r="K89" s="5">
        <v>9028</v>
      </c>
      <c r="L89">
        <v>3</v>
      </c>
      <c r="M89" s="1"/>
    </row>
    <row r="90" spans="1:17" x14ac:dyDescent="0.3">
      <c r="A90">
        <f t="shared" si="14"/>
        <v>1.0000000000000001E+158</v>
      </c>
      <c r="B90">
        <v>86</v>
      </c>
      <c r="C90" s="24">
        <v>0</v>
      </c>
      <c r="D90" s="1">
        <f t="shared" si="22"/>
        <v>0.67559999999999976</v>
      </c>
      <c r="E90" s="1">
        <f t="shared" si="17"/>
        <v>0.2850000000000002</v>
      </c>
      <c r="F90" s="1">
        <f t="shared" si="19"/>
        <v>3.3000000000000015E-2</v>
      </c>
      <c r="G90" s="1">
        <f t="shared" si="23"/>
        <v>4.6999999999999993E-3</v>
      </c>
      <c r="H90" s="1">
        <f t="shared" si="23"/>
        <v>1.7000000000000006E-3</v>
      </c>
      <c r="I90" s="1">
        <v>2.9999999999999997E-4</v>
      </c>
      <c r="J90" s="4">
        <f t="shared" si="21"/>
        <v>47</v>
      </c>
      <c r="K90" s="5">
        <v>9028</v>
      </c>
      <c r="L90">
        <v>3</v>
      </c>
      <c r="M90" s="1"/>
    </row>
    <row r="91" spans="1:17" x14ac:dyDescent="0.3">
      <c r="A91">
        <f t="shared" si="14"/>
        <v>1.0000000000000001E+159</v>
      </c>
      <c r="B91">
        <v>87</v>
      </c>
      <c r="C91" s="24">
        <v>0</v>
      </c>
      <c r="D91" s="1">
        <f t="shared" si="22"/>
        <v>0.66989999999999972</v>
      </c>
      <c r="E91" s="1">
        <f t="shared" si="17"/>
        <v>0.2900000000000002</v>
      </c>
      <c r="F91" s="1">
        <f t="shared" si="19"/>
        <v>3.3500000000000016E-2</v>
      </c>
      <c r="G91" s="1">
        <f t="shared" si="23"/>
        <v>4.7999999999999996E-3</v>
      </c>
      <c r="H91" s="1">
        <f t="shared" si="23"/>
        <v>1.8000000000000006E-3</v>
      </c>
      <c r="I91" s="1">
        <v>4.0000000000000002E-4</v>
      </c>
      <c r="J91" s="4">
        <f t="shared" si="21"/>
        <v>47</v>
      </c>
      <c r="K91" s="5">
        <v>9028</v>
      </c>
      <c r="L91">
        <v>3</v>
      </c>
      <c r="M91" s="1"/>
    </row>
    <row r="92" spans="1:17" x14ac:dyDescent="0.3">
      <c r="A92">
        <f t="shared" si="14"/>
        <v>1.0000000000000002E+160</v>
      </c>
      <c r="B92">
        <v>88</v>
      </c>
      <c r="C92" s="24">
        <v>0</v>
      </c>
      <c r="D92" s="1">
        <f t="shared" si="22"/>
        <v>0.66419999999999968</v>
      </c>
      <c r="E92" s="1">
        <f t="shared" si="17"/>
        <v>0.29500000000000021</v>
      </c>
      <c r="F92" s="1">
        <f t="shared" si="19"/>
        <v>3.4000000000000016E-2</v>
      </c>
      <c r="G92" s="1">
        <f t="shared" si="23"/>
        <v>4.8999999999999998E-3</v>
      </c>
      <c r="H92" s="1">
        <f t="shared" si="23"/>
        <v>1.9000000000000006E-3</v>
      </c>
      <c r="I92" s="1">
        <v>5.0000000000000001E-4</v>
      </c>
      <c r="J92" s="4">
        <f>J84+6</f>
        <v>53</v>
      </c>
      <c r="K92" s="5">
        <v>9028</v>
      </c>
      <c r="L92">
        <v>3</v>
      </c>
      <c r="M92" s="1"/>
    </row>
    <row r="93" spans="1:17" ht="17.25" thickBot="1" x14ac:dyDescent="0.35">
      <c r="A93">
        <f t="shared" si="14"/>
        <v>1.0000000000000002E+161</v>
      </c>
      <c r="B93" s="8">
        <v>89</v>
      </c>
      <c r="C93" s="24">
        <v>0</v>
      </c>
      <c r="D93" s="1">
        <f t="shared" si="22"/>
        <v>0.65849999999999975</v>
      </c>
      <c r="E93" s="1">
        <f t="shared" si="17"/>
        <v>0.30000000000000021</v>
      </c>
      <c r="F93" s="1">
        <f t="shared" si="19"/>
        <v>3.4500000000000017E-2</v>
      </c>
      <c r="G93" s="1">
        <f t="shared" ref="G93:H103" si="26">G92+0.0001</f>
        <v>5.0000000000000001E-3</v>
      </c>
      <c r="H93" s="1">
        <f t="shared" si="26"/>
        <v>2.0000000000000005E-3</v>
      </c>
      <c r="I93" s="1">
        <v>5.9999999999999995E-4</v>
      </c>
      <c r="J93" s="4">
        <f t="shared" ref="J93:J156" si="27">J85+6</f>
        <v>53</v>
      </c>
      <c r="K93" s="5">
        <v>9028</v>
      </c>
      <c r="L93">
        <v>3</v>
      </c>
      <c r="M93" s="1"/>
    </row>
    <row r="94" spans="1:17" x14ac:dyDescent="0.3">
      <c r="A94">
        <f t="shared" si="14"/>
        <v>1.0000000000000001E+162</v>
      </c>
      <c r="B94">
        <v>90</v>
      </c>
      <c r="C94" s="24">
        <v>0</v>
      </c>
      <c r="D94" s="1">
        <f t="shared" si="22"/>
        <v>0.65279999999999982</v>
      </c>
      <c r="E94" s="1">
        <f t="shared" si="17"/>
        <v>0.30500000000000022</v>
      </c>
      <c r="F94" s="1">
        <f t="shared" si="19"/>
        <v>3.5000000000000017E-2</v>
      </c>
      <c r="G94" s="1">
        <f t="shared" si="26"/>
        <v>5.1000000000000004E-3</v>
      </c>
      <c r="H94" s="1">
        <f t="shared" si="26"/>
        <v>2.1000000000000003E-3</v>
      </c>
      <c r="I94" s="1">
        <v>6.9999999999999999E-4</v>
      </c>
      <c r="J94" s="4">
        <f t="shared" si="27"/>
        <v>53</v>
      </c>
      <c r="K94" s="5">
        <v>9028</v>
      </c>
      <c r="L94">
        <v>3</v>
      </c>
      <c r="M94" s="1"/>
    </row>
    <row r="95" spans="1:17" x14ac:dyDescent="0.3">
      <c r="A95">
        <f t="shared" si="14"/>
        <v>1.0000000000000001E+163</v>
      </c>
      <c r="B95">
        <v>91</v>
      </c>
      <c r="C95" s="24">
        <v>0</v>
      </c>
      <c r="D95" s="1">
        <f t="shared" si="22"/>
        <v>0.64709999999999979</v>
      </c>
      <c r="E95" s="1">
        <f t="shared" si="17"/>
        <v>0.31000000000000022</v>
      </c>
      <c r="F95" s="1">
        <f t="shared" si="19"/>
        <v>3.5500000000000018E-2</v>
      </c>
      <c r="G95" s="1">
        <f t="shared" si="26"/>
        <v>5.2000000000000006E-3</v>
      </c>
      <c r="H95" s="1">
        <f t="shared" si="26"/>
        <v>2.2000000000000001E-3</v>
      </c>
      <c r="I95" s="1">
        <v>8.0000000000000004E-4</v>
      </c>
      <c r="J95" s="4">
        <f t="shared" si="27"/>
        <v>53</v>
      </c>
      <c r="K95" s="5">
        <v>9028</v>
      </c>
      <c r="L95">
        <v>3</v>
      </c>
      <c r="M95" s="1"/>
    </row>
    <row r="96" spans="1:17" x14ac:dyDescent="0.3">
      <c r="A96">
        <f t="shared" si="14"/>
        <v>1.0000000000000001E+164</v>
      </c>
      <c r="B96">
        <v>92</v>
      </c>
      <c r="C96" s="24">
        <v>0</v>
      </c>
      <c r="D96" s="1">
        <f t="shared" si="22"/>
        <v>0.64139999999999975</v>
      </c>
      <c r="E96" s="1">
        <f t="shared" si="17"/>
        <v>0.31500000000000022</v>
      </c>
      <c r="F96" s="1">
        <f t="shared" si="19"/>
        <v>3.6000000000000018E-2</v>
      </c>
      <c r="G96" s="1">
        <f t="shared" si="26"/>
        <v>5.3000000000000009E-3</v>
      </c>
      <c r="H96" s="1">
        <f t="shared" si="26"/>
        <v>2.3E-3</v>
      </c>
      <c r="I96" s="1">
        <v>8.9999999999999998E-4</v>
      </c>
      <c r="J96" s="4">
        <f t="shared" si="27"/>
        <v>53</v>
      </c>
      <c r="K96" s="5">
        <v>9028</v>
      </c>
      <c r="L96">
        <v>3</v>
      </c>
      <c r="M96" s="1"/>
    </row>
    <row r="97" spans="1:13" x14ac:dyDescent="0.3">
      <c r="A97">
        <f t="shared" si="14"/>
        <v>1.0000000000000001E+165</v>
      </c>
      <c r="B97">
        <v>93</v>
      </c>
      <c r="C97" s="24">
        <v>0</v>
      </c>
      <c r="D97" s="1">
        <f t="shared" si="22"/>
        <v>0.63569999999999971</v>
      </c>
      <c r="E97" s="1">
        <f t="shared" si="17"/>
        <v>0.32000000000000023</v>
      </c>
      <c r="F97" s="1">
        <f t="shared" si="19"/>
        <v>3.6500000000000019E-2</v>
      </c>
      <c r="G97" s="1">
        <f t="shared" si="26"/>
        <v>5.4000000000000012E-3</v>
      </c>
      <c r="H97" s="1">
        <f t="shared" si="26"/>
        <v>2.3999999999999998E-3</v>
      </c>
      <c r="I97" s="1">
        <v>1E-3</v>
      </c>
      <c r="J97" s="4">
        <f t="shared" si="27"/>
        <v>53</v>
      </c>
      <c r="K97" s="5">
        <v>9028</v>
      </c>
      <c r="L97">
        <v>3</v>
      </c>
      <c r="M97" s="1"/>
    </row>
    <row r="98" spans="1:13" x14ac:dyDescent="0.3">
      <c r="A98">
        <f t="shared" si="14"/>
        <v>1.0000000000000001E+166</v>
      </c>
      <c r="B98">
        <v>94</v>
      </c>
      <c r="C98" s="24">
        <v>0</v>
      </c>
      <c r="D98" s="1">
        <f t="shared" si="22"/>
        <v>0.62999999999999967</v>
      </c>
      <c r="E98" s="1">
        <f t="shared" si="17"/>
        <v>0.32500000000000023</v>
      </c>
      <c r="F98" s="1">
        <f t="shared" si="19"/>
        <v>3.7000000000000019E-2</v>
      </c>
      <c r="G98" s="1">
        <f t="shared" si="26"/>
        <v>5.5000000000000014E-3</v>
      </c>
      <c r="H98" s="1">
        <f t="shared" si="26"/>
        <v>2.4999999999999996E-3</v>
      </c>
      <c r="I98" s="1">
        <v>1.1000000000000001E-3</v>
      </c>
      <c r="J98" s="4">
        <f t="shared" si="27"/>
        <v>53</v>
      </c>
      <c r="K98" s="5">
        <v>9028</v>
      </c>
      <c r="L98">
        <v>3</v>
      </c>
      <c r="M98" s="1"/>
    </row>
    <row r="99" spans="1:13" x14ac:dyDescent="0.3">
      <c r="A99">
        <f t="shared" si="14"/>
        <v>1E+167</v>
      </c>
      <c r="B99">
        <v>95</v>
      </c>
      <c r="C99" s="24">
        <v>0</v>
      </c>
      <c r="D99" s="1">
        <f t="shared" si="22"/>
        <v>0.62429999999999974</v>
      </c>
      <c r="E99" s="1">
        <f t="shared" si="17"/>
        <v>0.33000000000000024</v>
      </c>
      <c r="F99" s="1">
        <f t="shared" si="19"/>
        <v>3.7500000000000019E-2</v>
      </c>
      <c r="G99" s="1">
        <f t="shared" si="26"/>
        <v>5.6000000000000017E-3</v>
      </c>
      <c r="H99" s="1">
        <f t="shared" si="26"/>
        <v>2.5999999999999994E-3</v>
      </c>
      <c r="I99" s="1">
        <v>1.1999999999999999E-3</v>
      </c>
      <c r="J99" s="4">
        <f t="shared" si="27"/>
        <v>53</v>
      </c>
      <c r="K99" s="5">
        <v>9028</v>
      </c>
      <c r="L99">
        <v>3</v>
      </c>
      <c r="M99" s="1"/>
    </row>
    <row r="100" spans="1:13" x14ac:dyDescent="0.3">
      <c r="A100">
        <f t="shared" si="14"/>
        <v>9.9999999999999993E+167</v>
      </c>
      <c r="B100">
        <v>96</v>
      </c>
      <c r="C100" s="24">
        <v>0</v>
      </c>
      <c r="D100" s="1">
        <f t="shared" si="22"/>
        <v>0.61859999999999982</v>
      </c>
      <c r="E100" s="1">
        <f t="shared" si="17"/>
        <v>0.33500000000000024</v>
      </c>
      <c r="F100" s="1">
        <f t="shared" si="19"/>
        <v>3.800000000000002E-2</v>
      </c>
      <c r="G100" s="1">
        <f t="shared" si="26"/>
        <v>5.7000000000000019E-3</v>
      </c>
      <c r="H100" s="1">
        <f t="shared" si="26"/>
        <v>2.6999999999999993E-3</v>
      </c>
      <c r="I100" s="1">
        <v>1.2999999999999999E-3</v>
      </c>
      <c r="J100" s="4">
        <f t="shared" si="27"/>
        <v>59</v>
      </c>
      <c r="K100" s="5">
        <v>9028</v>
      </c>
      <c r="L100">
        <v>4</v>
      </c>
      <c r="M100" s="1"/>
    </row>
    <row r="101" spans="1:13" x14ac:dyDescent="0.3">
      <c r="A101">
        <f t="shared" si="14"/>
        <v>9.9999999999999993E+168</v>
      </c>
      <c r="B101">
        <v>97</v>
      </c>
      <c r="C101" s="24">
        <v>0</v>
      </c>
      <c r="D101" s="1">
        <f t="shared" si="22"/>
        <v>0.61289999999999967</v>
      </c>
      <c r="E101" s="1">
        <f t="shared" si="17"/>
        <v>0.34000000000000025</v>
      </c>
      <c r="F101" s="1">
        <f t="shared" si="19"/>
        <v>3.850000000000002E-2</v>
      </c>
      <c r="G101" s="1">
        <f t="shared" si="26"/>
        <v>5.8000000000000022E-3</v>
      </c>
      <c r="H101" s="1">
        <f t="shared" si="26"/>
        <v>2.7999999999999991E-3</v>
      </c>
      <c r="I101" s="1">
        <v>1.4E-3</v>
      </c>
      <c r="J101" s="4">
        <f t="shared" si="27"/>
        <v>59</v>
      </c>
      <c r="K101" s="5">
        <v>9028</v>
      </c>
      <c r="L101">
        <v>4</v>
      </c>
      <c r="M101" s="1"/>
    </row>
    <row r="102" spans="1:13" x14ac:dyDescent="0.3">
      <c r="A102">
        <f t="shared" si="14"/>
        <v>9.999999999999999E+169</v>
      </c>
      <c r="B102">
        <v>98</v>
      </c>
      <c r="C102" s="24">
        <v>0</v>
      </c>
      <c r="D102" s="1">
        <f t="shared" si="22"/>
        <v>0.60719999999999974</v>
      </c>
      <c r="E102" s="1">
        <f t="shared" si="17"/>
        <v>0.34500000000000025</v>
      </c>
      <c r="F102" s="1">
        <f t="shared" si="19"/>
        <v>3.9000000000000021E-2</v>
      </c>
      <c r="G102" s="1">
        <f t="shared" si="26"/>
        <v>5.9000000000000025E-3</v>
      </c>
      <c r="H102" s="1">
        <f t="shared" si="26"/>
        <v>2.8999999999999989E-3</v>
      </c>
      <c r="I102" s="1">
        <v>1.5E-3</v>
      </c>
      <c r="J102" s="4">
        <f t="shared" si="27"/>
        <v>59</v>
      </c>
      <c r="K102" s="5">
        <v>9028</v>
      </c>
      <c r="L102">
        <v>4</v>
      </c>
      <c r="M102" s="1"/>
    </row>
    <row r="103" spans="1:13" ht="17.25" thickBot="1" x14ac:dyDescent="0.35">
      <c r="A103">
        <f t="shared" si="14"/>
        <v>9.9999999999999995E+170</v>
      </c>
      <c r="B103" s="8">
        <v>99</v>
      </c>
      <c r="C103" s="24">
        <v>0</v>
      </c>
      <c r="D103" s="1">
        <f t="shared" si="22"/>
        <v>0.6014999999999997</v>
      </c>
      <c r="E103" s="1">
        <f t="shared" si="17"/>
        <v>0.35000000000000026</v>
      </c>
      <c r="F103" s="1">
        <f t="shared" si="19"/>
        <v>3.9500000000000021E-2</v>
      </c>
      <c r="G103" s="1">
        <f t="shared" si="26"/>
        <v>6.0000000000000027E-3</v>
      </c>
      <c r="H103" s="1">
        <f t="shared" si="26"/>
        <v>2.9999999999999988E-3</v>
      </c>
      <c r="I103" s="1">
        <v>1.6000000000000001E-3</v>
      </c>
      <c r="J103" s="4">
        <f t="shared" si="27"/>
        <v>59</v>
      </c>
      <c r="K103" s="5">
        <v>9028</v>
      </c>
      <c r="L103">
        <v>4</v>
      </c>
      <c r="M103" s="1"/>
    </row>
    <row r="104" spans="1:13" x14ac:dyDescent="0.3">
      <c r="A104">
        <f t="shared" si="14"/>
        <v>9.9999999999999991E+171</v>
      </c>
      <c r="B104">
        <v>100</v>
      </c>
      <c r="C104" s="24">
        <v>0</v>
      </c>
      <c r="D104" s="1">
        <f t="shared" ref="D104:D167" si="28">100%-(E104+F104+G104+H104)</f>
        <v>0.59579999999999966</v>
      </c>
      <c r="E104" s="1">
        <f t="shared" si="17"/>
        <v>0.35500000000000026</v>
      </c>
      <c r="F104" s="1">
        <f t="shared" si="19"/>
        <v>4.0000000000000022E-2</v>
      </c>
      <c r="G104" s="1">
        <f t="shared" ref="G104:H104" si="29">G103+0.0001</f>
        <v>6.100000000000003E-3</v>
      </c>
      <c r="H104" s="1">
        <f t="shared" si="29"/>
        <v>3.0999999999999986E-3</v>
      </c>
      <c r="I104" s="1">
        <v>1.6999999999999999E-3</v>
      </c>
      <c r="J104" s="4">
        <f t="shared" si="27"/>
        <v>59</v>
      </c>
      <c r="K104" s="5">
        <v>9028</v>
      </c>
      <c r="L104">
        <v>4</v>
      </c>
    </row>
    <row r="105" spans="1:13" x14ac:dyDescent="0.3">
      <c r="A105">
        <f t="shared" si="14"/>
        <v>9.9999999999999988E+172</v>
      </c>
      <c r="B105">
        <v>101</v>
      </c>
      <c r="C105" s="24">
        <v>0</v>
      </c>
      <c r="D105" s="1">
        <f t="shared" si="28"/>
        <v>0.59009999999999974</v>
      </c>
      <c r="E105" s="1">
        <f t="shared" si="17"/>
        <v>0.36000000000000026</v>
      </c>
      <c r="F105" s="1">
        <f t="shared" si="19"/>
        <v>4.0500000000000022E-2</v>
      </c>
      <c r="G105" s="1">
        <f t="shared" ref="G105:H105" si="30">G104+0.0001</f>
        <v>6.2000000000000033E-3</v>
      </c>
      <c r="H105" s="1">
        <f t="shared" si="30"/>
        <v>3.1999999999999984E-3</v>
      </c>
      <c r="I105" s="1">
        <v>1.8E-3</v>
      </c>
      <c r="J105" s="4">
        <f t="shared" si="27"/>
        <v>59</v>
      </c>
      <c r="K105" s="5">
        <v>9028</v>
      </c>
      <c r="L105">
        <v>4</v>
      </c>
    </row>
    <row r="106" spans="1:13" x14ac:dyDescent="0.3">
      <c r="A106">
        <f t="shared" si="14"/>
        <v>9.9999999999999985E+173</v>
      </c>
      <c r="B106">
        <v>102</v>
      </c>
      <c r="C106" s="24">
        <v>0</v>
      </c>
      <c r="D106" s="1">
        <f t="shared" si="28"/>
        <v>0.58439999999999959</v>
      </c>
      <c r="E106" s="1">
        <f t="shared" si="17"/>
        <v>0.36500000000000027</v>
      </c>
      <c r="F106" s="1">
        <f t="shared" si="19"/>
        <v>4.1000000000000023E-2</v>
      </c>
      <c r="G106" s="1">
        <f t="shared" ref="G106:H106" si="31">G105+0.0001</f>
        <v>6.3000000000000035E-3</v>
      </c>
      <c r="H106" s="1">
        <f t="shared" si="31"/>
        <v>3.2999999999999982E-3</v>
      </c>
      <c r="I106" s="1">
        <v>1.9E-3</v>
      </c>
      <c r="J106" s="4">
        <f t="shared" si="27"/>
        <v>59</v>
      </c>
      <c r="K106" s="5">
        <v>9028</v>
      </c>
      <c r="L106">
        <v>4</v>
      </c>
    </row>
    <row r="107" spans="1:13" x14ac:dyDescent="0.3">
      <c r="A107">
        <f t="shared" si="14"/>
        <v>9.9999999999999994E+174</v>
      </c>
      <c r="B107">
        <v>103</v>
      </c>
      <c r="C107" s="24">
        <v>0</v>
      </c>
      <c r="D107" s="1">
        <f t="shared" si="28"/>
        <v>0.57869999999999966</v>
      </c>
      <c r="E107" s="1">
        <f t="shared" si="17"/>
        <v>0.37000000000000027</v>
      </c>
      <c r="F107" s="1">
        <f t="shared" si="19"/>
        <v>4.1500000000000023E-2</v>
      </c>
      <c r="G107" s="1">
        <f t="shared" ref="G107:H107" si="32">G106+0.0001</f>
        <v>6.4000000000000038E-3</v>
      </c>
      <c r="H107" s="1">
        <f t="shared" si="32"/>
        <v>3.3999999999999981E-3</v>
      </c>
      <c r="I107" s="1">
        <v>2E-3</v>
      </c>
      <c r="J107" s="4">
        <f t="shared" si="27"/>
        <v>59</v>
      </c>
      <c r="K107" s="5">
        <v>9028</v>
      </c>
      <c r="L107">
        <v>4</v>
      </c>
    </row>
    <row r="108" spans="1:13" x14ac:dyDescent="0.3">
      <c r="A108">
        <f t="shared" si="14"/>
        <v>1E+176</v>
      </c>
      <c r="B108">
        <v>104</v>
      </c>
      <c r="C108" s="24">
        <v>0</v>
      </c>
      <c r="D108" s="1">
        <f t="shared" si="28"/>
        <v>0.57299999999999973</v>
      </c>
      <c r="E108" s="1">
        <f t="shared" si="17"/>
        <v>0.37500000000000028</v>
      </c>
      <c r="F108" s="1">
        <f t="shared" si="19"/>
        <v>4.2000000000000023E-2</v>
      </c>
      <c r="G108" s="1">
        <f t="shared" ref="G108:H108" si="33">G107+0.0001</f>
        <v>6.500000000000004E-3</v>
      </c>
      <c r="H108" s="1">
        <f t="shared" si="33"/>
        <v>3.4999999999999979E-3</v>
      </c>
      <c r="I108" s="1">
        <v>2.0999999999999999E-3</v>
      </c>
      <c r="J108" s="4">
        <f t="shared" si="27"/>
        <v>65</v>
      </c>
      <c r="K108" s="5">
        <v>9028</v>
      </c>
      <c r="L108">
        <v>4</v>
      </c>
    </row>
    <row r="109" spans="1:13" x14ac:dyDescent="0.3">
      <c r="A109">
        <f t="shared" ref="A109:A172" si="34">A108*10</f>
        <v>1E+177</v>
      </c>
      <c r="B109">
        <v>105</v>
      </c>
      <c r="C109" s="24">
        <v>0</v>
      </c>
      <c r="D109" s="1">
        <f t="shared" si="28"/>
        <v>0.56729999999999969</v>
      </c>
      <c r="E109" s="1">
        <f t="shared" ref="E109:E172" si="35">E108+0.005</f>
        <v>0.38000000000000028</v>
      </c>
      <c r="F109" s="1">
        <f t="shared" si="19"/>
        <v>4.2500000000000024E-2</v>
      </c>
      <c r="G109" s="1">
        <f t="shared" ref="G109:H109" si="36">G108+0.0001</f>
        <v>6.6000000000000043E-3</v>
      </c>
      <c r="H109" s="1">
        <f t="shared" si="36"/>
        <v>3.5999999999999977E-3</v>
      </c>
      <c r="I109" s="1">
        <v>2.2000000000000001E-3</v>
      </c>
      <c r="J109" s="4">
        <f t="shared" si="27"/>
        <v>65</v>
      </c>
      <c r="K109" s="5">
        <v>9028</v>
      </c>
      <c r="L109">
        <v>4</v>
      </c>
    </row>
    <row r="110" spans="1:13" x14ac:dyDescent="0.3">
      <c r="A110">
        <f t="shared" si="34"/>
        <v>1.0000000000000001E+178</v>
      </c>
      <c r="B110">
        <v>106</v>
      </c>
      <c r="C110" s="24">
        <v>0</v>
      </c>
      <c r="D110" s="1">
        <f t="shared" si="28"/>
        <v>0.56159999999999966</v>
      </c>
      <c r="E110" s="1">
        <f t="shared" si="35"/>
        <v>0.38500000000000029</v>
      </c>
      <c r="F110" s="1">
        <f t="shared" ref="F110:F173" si="37">F109+0.0005</f>
        <v>4.3000000000000024E-2</v>
      </c>
      <c r="G110" s="1">
        <f t="shared" ref="G110:H110" si="38">G109+0.0001</f>
        <v>6.7000000000000046E-3</v>
      </c>
      <c r="H110" s="1">
        <f t="shared" si="38"/>
        <v>3.6999999999999976E-3</v>
      </c>
      <c r="I110" s="1">
        <v>2.3E-3</v>
      </c>
      <c r="J110" s="4">
        <f t="shared" si="27"/>
        <v>65</v>
      </c>
      <c r="K110" s="5">
        <v>9028</v>
      </c>
      <c r="L110">
        <v>4</v>
      </c>
    </row>
    <row r="111" spans="1:13" x14ac:dyDescent="0.3">
      <c r="A111">
        <f t="shared" si="34"/>
        <v>1.0000000000000001E+179</v>
      </c>
      <c r="B111">
        <v>107</v>
      </c>
      <c r="C111" s="24">
        <v>0</v>
      </c>
      <c r="D111" s="1">
        <f t="shared" si="28"/>
        <v>0.55589999999999962</v>
      </c>
      <c r="E111" s="1">
        <f t="shared" si="35"/>
        <v>0.39000000000000029</v>
      </c>
      <c r="F111" s="1">
        <f t="shared" si="37"/>
        <v>4.3500000000000025E-2</v>
      </c>
      <c r="G111" s="1">
        <f t="shared" ref="G111:H111" si="39">G110+0.0001</f>
        <v>6.8000000000000048E-3</v>
      </c>
      <c r="H111" s="1">
        <f t="shared" si="39"/>
        <v>3.7999999999999974E-3</v>
      </c>
      <c r="I111" s="1">
        <v>2.3999999999999998E-3</v>
      </c>
      <c r="J111" s="4">
        <f t="shared" si="27"/>
        <v>65</v>
      </c>
      <c r="K111" s="5">
        <v>9028</v>
      </c>
      <c r="L111">
        <v>4</v>
      </c>
    </row>
    <row r="112" spans="1:13" x14ac:dyDescent="0.3">
      <c r="A112">
        <f t="shared" si="34"/>
        <v>1.0000000000000001E+180</v>
      </c>
      <c r="B112">
        <v>108</v>
      </c>
      <c r="C112" s="24">
        <v>0</v>
      </c>
      <c r="D112" s="1">
        <f t="shared" si="28"/>
        <v>0.55019999999999958</v>
      </c>
      <c r="E112" s="1">
        <f t="shared" si="35"/>
        <v>0.3950000000000003</v>
      </c>
      <c r="F112" s="1">
        <f t="shared" si="37"/>
        <v>4.4000000000000025E-2</v>
      </c>
      <c r="G112" s="1">
        <f t="shared" ref="G112:H112" si="40">G111+0.0001</f>
        <v>6.9000000000000051E-3</v>
      </c>
      <c r="H112" s="1">
        <f t="shared" si="40"/>
        <v>3.8999999999999972E-3</v>
      </c>
      <c r="I112" s="1">
        <v>2.5000000000000001E-3</v>
      </c>
      <c r="J112" s="4">
        <f t="shared" si="27"/>
        <v>65</v>
      </c>
      <c r="K112" s="5">
        <v>9028</v>
      </c>
      <c r="L112">
        <v>4</v>
      </c>
    </row>
    <row r="113" spans="1:12" x14ac:dyDescent="0.3">
      <c r="A113">
        <f t="shared" si="34"/>
        <v>1.0000000000000001E+181</v>
      </c>
      <c r="B113">
        <v>109</v>
      </c>
      <c r="C113" s="24">
        <v>0</v>
      </c>
      <c r="D113" s="1">
        <f t="shared" si="28"/>
        <v>0.54449999999999965</v>
      </c>
      <c r="E113" s="1">
        <f t="shared" si="35"/>
        <v>0.4000000000000003</v>
      </c>
      <c r="F113" s="1">
        <f t="shared" si="37"/>
        <v>4.4500000000000026E-2</v>
      </c>
      <c r="G113" s="1">
        <f t="shared" ref="G113:H113" si="41">G112+0.0001</f>
        <v>7.0000000000000053E-3</v>
      </c>
      <c r="H113" s="1">
        <f t="shared" si="41"/>
        <v>3.9999999999999975E-3</v>
      </c>
      <c r="I113" s="1">
        <v>2.5999999999999999E-3</v>
      </c>
      <c r="J113" s="4">
        <f t="shared" si="27"/>
        <v>65</v>
      </c>
      <c r="K113" s="5">
        <v>9028</v>
      </c>
      <c r="L113">
        <v>4</v>
      </c>
    </row>
    <row r="114" spans="1:12" x14ac:dyDescent="0.3">
      <c r="A114">
        <f t="shared" si="34"/>
        <v>1.0000000000000001E+182</v>
      </c>
      <c r="B114">
        <v>110</v>
      </c>
      <c r="C114" s="24">
        <v>0</v>
      </c>
      <c r="D114" s="1">
        <f t="shared" si="28"/>
        <v>0.53879999999999972</v>
      </c>
      <c r="E114" s="1">
        <f t="shared" si="35"/>
        <v>0.4050000000000003</v>
      </c>
      <c r="F114" s="1">
        <f t="shared" si="37"/>
        <v>4.5000000000000026E-2</v>
      </c>
      <c r="G114" s="1">
        <f t="shared" ref="G114:H114" si="42">G113+0.0001</f>
        <v>7.1000000000000056E-3</v>
      </c>
      <c r="H114" s="1">
        <f t="shared" si="42"/>
        <v>4.0999999999999977E-3</v>
      </c>
      <c r="I114" s="1">
        <v>2.7000000000000001E-3</v>
      </c>
      <c r="J114" s="4">
        <f t="shared" si="27"/>
        <v>65</v>
      </c>
      <c r="K114" s="5">
        <v>9028</v>
      </c>
      <c r="L114">
        <v>4</v>
      </c>
    </row>
    <row r="115" spans="1:12" x14ac:dyDescent="0.3">
      <c r="A115">
        <f t="shared" si="34"/>
        <v>1.0000000000000001E+183</v>
      </c>
      <c r="B115">
        <v>111</v>
      </c>
      <c r="C115" s="24">
        <v>0</v>
      </c>
      <c r="D115" s="1">
        <f t="shared" si="28"/>
        <v>0.53309999999999969</v>
      </c>
      <c r="E115" s="1">
        <f t="shared" si="35"/>
        <v>0.41000000000000031</v>
      </c>
      <c r="F115" s="1">
        <f t="shared" si="37"/>
        <v>4.5500000000000027E-2</v>
      </c>
      <c r="G115" s="1">
        <f t="shared" ref="G115:H115" si="43">G114+0.0001</f>
        <v>7.2000000000000059E-3</v>
      </c>
      <c r="H115" s="1">
        <f t="shared" si="43"/>
        <v>4.199999999999998E-3</v>
      </c>
      <c r="I115" s="1">
        <v>2.8E-3</v>
      </c>
      <c r="J115" s="4">
        <f t="shared" si="27"/>
        <v>65</v>
      </c>
      <c r="K115" s="5">
        <v>9028</v>
      </c>
      <c r="L115">
        <v>4</v>
      </c>
    </row>
    <row r="116" spans="1:12" x14ac:dyDescent="0.3">
      <c r="A116">
        <f t="shared" si="34"/>
        <v>1E+184</v>
      </c>
      <c r="B116">
        <v>112</v>
      </c>
      <c r="C116" s="24">
        <v>0</v>
      </c>
      <c r="D116" s="1">
        <f t="shared" si="28"/>
        <v>0.52739999999999965</v>
      </c>
      <c r="E116" s="1">
        <f t="shared" si="35"/>
        <v>0.41500000000000031</v>
      </c>
      <c r="F116" s="1">
        <f t="shared" si="37"/>
        <v>4.6000000000000027E-2</v>
      </c>
      <c r="G116" s="1">
        <f t="shared" ref="G116:H116" si="44">G115+0.0001</f>
        <v>7.3000000000000061E-3</v>
      </c>
      <c r="H116" s="1">
        <f t="shared" si="44"/>
        <v>4.2999999999999983E-3</v>
      </c>
      <c r="I116" s="1">
        <v>2.8999999999999998E-3</v>
      </c>
      <c r="J116" s="4">
        <f t="shared" si="27"/>
        <v>71</v>
      </c>
      <c r="K116" s="5">
        <v>9028</v>
      </c>
      <c r="L116">
        <v>4</v>
      </c>
    </row>
    <row r="117" spans="1:12" x14ac:dyDescent="0.3">
      <c r="A117">
        <f t="shared" si="34"/>
        <v>9.9999999999999998E+184</v>
      </c>
      <c r="B117">
        <v>113</v>
      </c>
      <c r="C117" s="24">
        <v>0</v>
      </c>
      <c r="D117" s="1">
        <f t="shared" si="28"/>
        <v>0.52169999999999961</v>
      </c>
      <c r="E117" s="1">
        <f t="shared" si="35"/>
        <v>0.42000000000000032</v>
      </c>
      <c r="F117" s="1">
        <f t="shared" si="37"/>
        <v>4.6500000000000027E-2</v>
      </c>
      <c r="G117" s="1">
        <f t="shared" ref="G117:H117" si="45">G116+0.0001</f>
        <v>7.4000000000000064E-3</v>
      </c>
      <c r="H117" s="1">
        <f t="shared" si="45"/>
        <v>4.3999999999999985E-3</v>
      </c>
      <c r="I117" s="1">
        <v>3.0000000000000001E-3</v>
      </c>
      <c r="J117" s="4">
        <f t="shared" si="27"/>
        <v>71</v>
      </c>
      <c r="K117" s="5">
        <v>9028</v>
      </c>
      <c r="L117">
        <v>4</v>
      </c>
    </row>
    <row r="118" spans="1:12" x14ac:dyDescent="0.3">
      <c r="A118">
        <f t="shared" si="34"/>
        <v>9.9999999999999998E+185</v>
      </c>
      <c r="B118">
        <v>114</v>
      </c>
      <c r="C118" s="24">
        <v>0</v>
      </c>
      <c r="D118" s="1">
        <f t="shared" si="28"/>
        <v>0.51599999999999957</v>
      </c>
      <c r="E118" s="1">
        <f t="shared" si="35"/>
        <v>0.42500000000000032</v>
      </c>
      <c r="F118" s="1">
        <f t="shared" si="37"/>
        <v>4.7000000000000028E-2</v>
      </c>
      <c r="G118" s="1">
        <f t="shared" ref="G118:H118" si="46">G117+0.0001</f>
        <v>7.5000000000000067E-3</v>
      </c>
      <c r="H118" s="1">
        <f t="shared" si="46"/>
        <v>4.4999999999999988E-3</v>
      </c>
      <c r="I118" s="1">
        <v>3.0999999999999999E-3</v>
      </c>
      <c r="J118" s="4">
        <f t="shared" si="27"/>
        <v>71</v>
      </c>
      <c r="K118" s="5">
        <v>9028</v>
      </c>
      <c r="L118">
        <v>4</v>
      </c>
    </row>
    <row r="119" spans="1:12" x14ac:dyDescent="0.3">
      <c r="A119">
        <f t="shared" si="34"/>
        <v>9.9999999999999991E+186</v>
      </c>
      <c r="B119">
        <v>115</v>
      </c>
      <c r="C119" s="24">
        <v>0</v>
      </c>
      <c r="D119" s="1">
        <f t="shared" si="28"/>
        <v>0.51029999999999964</v>
      </c>
      <c r="E119" s="1">
        <f t="shared" si="35"/>
        <v>0.43000000000000033</v>
      </c>
      <c r="F119" s="1">
        <f t="shared" si="37"/>
        <v>4.7500000000000028E-2</v>
      </c>
      <c r="G119" s="1">
        <f t="shared" ref="G119:H119" si="47">G118+0.0001</f>
        <v>7.6000000000000069E-3</v>
      </c>
      <c r="H119" s="1">
        <f t="shared" si="47"/>
        <v>4.5999999999999991E-3</v>
      </c>
      <c r="I119" s="1">
        <v>3.2000000000000002E-3</v>
      </c>
      <c r="J119" s="4">
        <f t="shared" si="27"/>
        <v>71</v>
      </c>
      <c r="K119" s="5">
        <v>9028</v>
      </c>
      <c r="L119">
        <v>4</v>
      </c>
    </row>
    <row r="120" spans="1:12" x14ac:dyDescent="0.3">
      <c r="A120">
        <f t="shared" si="34"/>
        <v>9.9999999999999987E+187</v>
      </c>
      <c r="B120">
        <v>116</v>
      </c>
      <c r="C120" s="24">
        <v>0</v>
      </c>
      <c r="D120" s="1">
        <f t="shared" si="28"/>
        <v>0.50459999999999972</v>
      </c>
      <c r="E120" s="1">
        <f t="shared" si="35"/>
        <v>0.43500000000000033</v>
      </c>
      <c r="F120" s="1">
        <f t="shared" si="37"/>
        <v>4.8000000000000029E-2</v>
      </c>
      <c r="G120" s="1">
        <f t="shared" ref="G120:H120" si="48">G119+0.0001</f>
        <v>7.7000000000000072E-3</v>
      </c>
      <c r="H120" s="1">
        <f t="shared" si="48"/>
        <v>4.6999999999999993E-3</v>
      </c>
      <c r="I120" s="1">
        <v>3.3E-3</v>
      </c>
      <c r="J120" s="4">
        <f t="shared" si="27"/>
        <v>71</v>
      </c>
      <c r="K120" s="5">
        <v>9028</v>
      </c>
      <c r="L120">
        <v>4</v>
      </c>
    </row>
    <row r="121" spans="1:12" x14ac:dyDescent="0.3">
      <c r="A121">
        <f t="shared" si="34"/>
        <v>9.999999999999999E+188</v>
      </c>
      <c r="B121">
        <v>117</v>
      </c>
      <c r="C121" s="24">
        <v>0</v>
      </c>
      <c r="D121" s="1">
        <f t="shared" si="28"/>
        <v>0.49889999999999957</v>
      </c>
      <c r="E121" s="1">
        <f t="shared" si="35"/>
        <v>0.44000000000000034</v>
      </c>
      <c r="F121" s="1">
        <f t="shared" si="37"/>
        <v>4.8500000000000029E-2</v>
      </c>
      <c r="G121" s="1">
        <f t="shared" ref="G121:H121" si="49">G120+0.0001</f>
        <v>7.8000000000000074E-3</v>
      </c>
      <c r="H121" s="1">
        <f t="shared" si="49"/>
        <v>4.7999999999999996E-3</v>
      </c>
      <c r="I121" s="1">
        <v>3.3999999999999998E-3</v>
      </c>
      <c r="J121" s="4">
        <f t="shared" si="27"/>
        <v>71</v>
      </c>
      <c r="K121" s="5">
        <v>9028</v>
      </c>
      <c r="L121">
        <v>4</v>
      </c>
    </row>
    <row r="122" spans="1:12" x14ac:dyDescent="0.3">
      <c r="A122">
        <f t="shared" si="34"/>
        <v>9.9999999999999987E+189</v>
      </c>
      <c r="B122">
        <v>118</v>
      </c>
      <c r="C122" s="24">
        <v>0</v>
      </c>
      <c r="D122" s="1">
        <f t="shared" si="28"/>
        <v>0.49319999999999964</v>
      </c>
      <c r="E122" s="1">
        <f t="shared" si="35"/>
        <v>0.44500000000000034</v>
      </c>
      <c r="F122" s="1">
        <f t="shared" si="37"/>
        <v>4.900000000000003E-2</v>
      </c>
      <c r="G122" s="1">
        <f t="shared" ref="G122:H122" si="50">G121+0.0001</f>
        <v>7.9000000000000077E-3</v>
      </c>
      <c r="H122" s="1">
        <f t="shared" si="50"/>
        <v>4.8999999999999998E-3</v>
      </c>
      <c r="I122" s="1">
        <v>3.5000000000000001E-3</v>
      </c>
      <c r="J122" s="4">
        <f t="shared" si="27"/>
        <v>71</v>
      </c>
      <c r="K122" s="5">
        <v>9028</v>
      </c>
      <c r="L122">
        <v>4</v>
      </c>
    </row>
    <row r="123" spans="1:12" x14ac:dyDescent="0.3">
      <c r="A123">
        <f t="shared" si="34"/>
        <v>9.9999999999999991E+190</v>
      </c>
      <c r="B123">
        <v>119</v>
      </c>
      <c r="C123" s="24">
        <v>0</v>
      </c>
      <c r="D123" s="1">
        <f t="shared" si="28"/>
        <v>0.4874999999999996</v>
      </c>
      <c r="E123" s="1">
        <f t="shared" si="35"/>
        <v>0.45000000000000034</v>
      </c>
      <c r="F123" s="1">
        <f t="shared" si="37"/>
        <v>4.950000000000003E-2</v>
      </c>
      <c r="G123" s="1">
        <f t="shared" ref="G123:H123" si="51">G122+0.0001</f>
        <v>8.0000000000000071E-3</v>
      </c>
      <c r="H123" s="1">
        <f t="shared" si="51"/>
        <v>5.0000000000000001E-3</v>
      </c>
      <c r="I123" s="1">
        <v>3.5999999999999999E-3</v>
      </c>
      <c r="J123" s="4">
        <f t="shared" si="27"/>
        <v>71</v>
      </c>
      <c r="K123" s="5">
        <v>9028</v>
      </c>
      <c r="L123">
        <v>4</v>
      </c>
    </row>
    <row r="124" spans="1:12" x14ac:dyDescent="0.3">
      <c r="A124">
        <f t="shared" si="34"/>
        <v>9.9999999999999991E+191</v>
      </c>
      <c r="B124">
        <v>120</v>
      </c>
      <c r="C124" s="24">
        <v>0</v>
      </c>
      <c r="D124" s="1">
        <f t="shared" si="28"/>
        <v>0.48179999999999967</v>
      </c>
      <c r="E124" s="1">
        <f t="shared" si="35"/>
        <v>0.45500000000000035</v>
      </c>
      <c r="F124" s="1">
        <f t="shared" si="37"/>
        <v>5.0000000000000031E-2</v>
      </c>
      <c r="G124" s="1">
        <f t="shared" ref="G124:H124" si="52">G123+0.0001</f>
        <v>8.1000000000000065E-3</v>
      </c>
      <c r="H124" s="1">
        <f t="shared" si="52"/>
        <v>5.1000000000000004E-3</v>
      </c>
      <c r="I124" s="1">
        <v>3.7000000000000002E-3</v>
      </c>
      <c r="J124" s="4">
        <f t="shared" si="27"/>
        <v>77</v>
      </c>
      <c r="K124" s="5">
        <v>9028</v>
      </c>
      <c r="L124">
        <v>4</v>
      </c>
    </row>
    <row r="125" spans="1:12" x14ac:dyDescent="0.3">
      <c r="A125">
        <f t="shared" si="34"/>
        <v>9.9999999999999986E+192</v>
      </c>
      <c r="B125">
        <v>121</v>
      </c>
      <c r="C125" s="24">
        <v>0</v>
      </c>
      <c r="D125" s="1">
        <f t="shared" si="28"/>
        <v>0.47609999999999963</v>
      </c>
      <c r="E125" s="1">
        <f t="shared" si="35"/>
        <v>0.46000000000000035</v>
      </c>
      <c r="F125" s="1">
        <f t="shared" si="37"/>
        <v>5.0500000000000031E-2</v>
      </c>
      <c r="G125" s="1">
        <f t="shared" ref="G125:H125" si="53">G124+0.0001</f>
        <v>8.2000000000000059E-3</v>
      </c>
      <c r="H125" s="1">
        <f t="shared" si="53"/>
        <v>5.2000000000000006E-3</v>
      </c>
      <c r="I125" s="1">
        <v>3.8E-3</v>
      </c>
      <c r="J125" s="4">
        <f t="shared" si="27"/>
        <v>77</v>
      </c>
      <c r="K125" s="5">
        <v>9028</v>
      </c>
      <c r="L125">
        <v>4</v>
      </c>
    </row>
    <row r="126" spans="1:12" x14ac:dyDescent="0.3">
      <c r="A126">
        <f t="shared" si="34"/>
        <v>9.9999999999999978E+193</v>
      </c>
      <c r="B126">
        <v>122</v>
      </c>
      <c r="C126" s="24">
        <v>0</v>
      </c>
      <c r="D126" s="1">
        <f t="shared" si="28"/>
        <v>0.47039999999999971</v>
      </c>
      <c r="E126" s="1">
        <f t="shared" si="35"/>
        <v>0.46500000000000036</v>
      </c>
      <c r="F126" s="1">
        <f t="shared" si="37"/>
        <v>5.1000000000000031E-2</v>
      </c>
      <c r="G126" s="1">
        <f t="shared" ref="G126:H126" si="54">G125+0.0001</f>
        <v>8.3000000000000053E-3</v>
      </c>
      <c r="H126" s="1">
        <f t="shared" si="54"/>
        <v>5.3000000000000009E-3</v>
      </c>
      <c r="I126" s="1">
        <v>3.8999999999999998E-3</v>
      </c>
      <c r="J126" s="4">
        <f t="shared" si="27"/>
        <v>77</v>
      </c>
      <c r="K126" s="5">
        <v>9028</v>
      </c>
      <c r="L126">
        <v>4</v>
      </c>
    </row>
    <row r="127" spans="1:12" x14ac:dyDescent="0.3">
      <c r="A127">
        <f t="shared" si="34"/>
        <v>9.9999999999999985E+194</v>
      </c>
      <c r="B127">
        <v>123</v>
      </c>
      <c r="C127" s="24">
        <v>0</v>
      </c>
      <c r="D127" s="1">
        <f t="shared" si="28"/>
        <v>0.46469999999999967</v>
      </c>
      <c r="E127" s="1">
        <f t="shared" si="35"/>
        <v>0.47000000000000036</v>
      </c>
      <c r="F127" s="1">
        <f t="shared" si="37"/>
        <v>5.1500000000000032E-2</v>
      </c>
      <c r="G127" s="1">
        <f t="shared" ref="G127:H127" si="55">G126+0.0001</f>
        <v>8.4000000000000047E-3</v>
      </c>
      <c r="H127" s="1">
        <f t="shared" si="55"/>
        <v>5.4000000000000012E-3</v>
      </c>
      <c r="I127" s="1">
        <v>4.0000000000000001E-3</v>
      </c>
      <c r="J127" s="4">
        <f t="shared" si="27"/>
        <v>77</v>
      </c>
      <c r="K127" s="5">
        <v>9028</v>
      </c>
      <c r="L127">
        <v>4</v>
      </c>
    </row>
    <row r="128" spans="1:12" x14ac:dyDescent="0.3">
      <c r="A128">
        <f t="shared" si="34"/>
        <v>9.9999999999999995E+195</v>
      </c>
      <c r="B128">
        <v>124</v>
      </c>
      <c r="C128" s="24">
        <v>0</v>
      </c>
      <c r="D128" s="1">
        <f t="shared" si="28"/>
        <v>0.45899999999999974</v>
      </c>
      <c r="E128" s="1">
        <f t="shared" si="35"/>
        <v>0.47500000000000037</v>
      </c>
      <c r="F128" s="1">
        <f t="shared" si="37"/>
        <v>5.2000000000000032E-2</v>
      </c>
      <c r="G128" s="1">
        <f t="shared" ref="G128:H128" si="56">G127+0.0001</f>
        <v>8.5000000000000041E-3</v>
      </c>
      <c r="H128" s="1">
        <f t="shared" si="56"/>
        <v>5.5000000000000014E-3</v>
      </c>
      <c r="I128" s="1">
        <v>4.1000000000000003E-3</v>
      </c>
      <c r="J128" s="4">
        <f t="shared" si="27"/>
        <v>77</v>
      </c>
      <c r="K128" s="5">
        <v>9028</v>
      </c>
      <c r="L128">
        <v>4</v>
      </c>
    </row>
    <row r="129" spans="1:12" x14ac:dyDescent="0.3">
      <c r="A129">
        <f t="shared" si="34"/>
        <v>9.9999999999999995E+196</v>
      </c>
      <c r="B129">
        <v>125</v>
      </c>
      <c r="C129" s="24">
        <v>0</v>
      </c>
      <c r="D129" s="1">
        <f t="shared" si="28"/>
        <v>0.45329999999999948</v>
      </c>
      <c r="E129" s="1">
        <f t="shared" si="35"/>
        <v>0.48000000000000037</v>
      </c>
      <c r="F129" s="1">
        <f t="shared" si="37"/>
        <v>5.2500000000000033E-2</v>
      </c>
      <c r="G129" s="1">
        <f t="shared" ref="G129:H129" si="57">G128+0.0001</f>
        <v>8.6000000000000035E-3</v>
      </c>
      <c r="H129" s="1">
        <f t="shared" si="57"/>
        <v>5.6000000000000017E-3</v>
      </c>
      <c r="I129" s="1">
        <v>4.1999999999999997E-3</v>
      </c>
      <c r="J129" s="4">
        <f t="shared" si="27"/>
        <v>77</v>
      </c>
      <c r="K129" s="5">
        <v>9028</v>
      </c>
      <c r="L129">
        <v>4</v>
      </c>
    </row>
    <row r="130" spans="1:12" x14ac:dyDescent="0.3">
      <c r="A130">
        <f t="shared" si="34"/>
        <v>9.9999999999999988E+197</v>
      </c>
      <c r="B130">
        <v>126</v>
      </c>
      <c r="C130" s="24">
        <v>0</v>
      </c>
      <c r="D130" s="1">
        <f t="shared" si="28"/>
        <v>0.44759999999999955</v>
      </c>
      <c r="E130" s="1">
        <f t="shared" si="35"/>
        <v>0.48500000000000038</v>
      </c>
      <c r="F130" s="1">
        <f t="shared" si="37"/>
        <v>5.3000000000000033E-2</v>
      </c>
      <c r="G130" s="1">
        <f t="shared" ref="G130:H130" si="58">G129+0.0001</f>
        <v>8.7000000000000029E-3</v>
      </c>
      <c r="H130" s="1">
        <f t="shared" si="58"/>
        <v>5.7000000000000019E-3</v>
      </c>
      <c r="I130" s="1">
        <v>4.3E-3</v>
      </c>
      <c r="J130" s="4">
        <f t="shared" si="27"/>
        <v>77</v>
      </c>
      <c r="K130" s="5">
        <v>9028</v>
      </c>
      <c r="L130">
        <v>4</v>
      </c>
    </row>
    <row r="131" spans="1:12" x14ac:dyDescent="0.3">
      <c r="A131">
        <f t="shared" si="34"/>
        <v>9.9999999999999988E+198</v>
      </c>
      <c r="B131">
        <v>127</v>
      </c>
      <c r="C131" s="24">
        <v>0</v>
      </c>
      <c r="D131" s="1">
        <f t="shared" si="28"/>
        <v>0.44189999999999952</v>
      </c>
      <c r="E131" s="1">
        <f t="shared" si="35"/>
        <v>0.49000000000000038</v>
      </c>
      <c r="F131" s="1">
        <f t="shared" si="37"/>
        <v>5.3500000000000034E-2</v>
      </c>
      <c r="G131" s="1">
        <f t="shared" ref="G131:H131" si="59">G130+0.0001</f>
        <v>8.8000000000000023E-3</v>
      </c>
      <c r="H131" s="1">
        <f t="shared" si="59"/>
        <v>5.8000000000000022E-3</v>
      </c>
      <c r="I131" s="1">
        <v>4.4000000000000003E-3</v>
      </c>
      <c r="J131" s="4">
        <f t="shared" si="27"/>
        <v>77</v>
      </c>
      <c r="K131" s="5">
        <v>9028</v>
      </c>
      <c r="L131">
        <v>4</v>
      </c>
    </row>
    <row r="132" spans="1:12" x14ac:dyDescent="0.3">
      <c r="A132">
        <f t="shared" si="34"/>
        <v>9.9999999999999997E+199</v>
      </c>
      <c r="B132">
        <v>128</v>
      </c>
      <c r="C132" s="24">
        <v>0</v>
      </c>
      <c r="D132" s="1">
        <f t="shared" si="28"/>
        <v>0.43619999999999959</v>
      </c>
      <c r="E132" s="1">
        <f t="shared" si="35"/>
        <v>0.49500000000000038</v>
      </c>
      <c r="F132" s="1">
        <f t="shared" si="37"/>
        <v>5.4000000000000034E-2</v>
      </c>
      <c r="G132" s="1">
        <f t="shared" ref="G132:H132" si="60">G131+0.0001</f>
        <v>8.9000000000000017E-3</v>
      </c>
      <c r="H132" s="1">
        <f t="shared" si="60"/>
        <v>5.9000000000000025E-3</v>
      </c>
      <c r="I132" s="1">
        <v>4.4999999999999997E-3</v>
      </c>
      <c r="J132" s="4">
        <f t="shared" si="27"/>
        <v>83</v>
      </c>
      <c r="K132" s="5">
        <v>9028</v>
      </c>
      <c r="L132">
        <v>4</v>
      </c>
    </row>
    <row r="133" spans="1:12" x14ac:dyDescent="0.3">
      <c r="A133">
        <f t="shared" si="34"/>
        <v>9.999999999999999E+200</v>
      </c>
      <c r="B133">
        <v>129</v>
      </c>
      <c r="C133" s="24">
        <v>0</v>
      </c>
      <c r="D133" s="1">
        <f t="shared" si="28"/>
        <v>0.43049999999999966</v>
      </c>
      <c r="E133" s="1">
        <f t="shared" si="35"/>
        <v>0.50000000000000033</v>
      </c>
      <c r="F133" s="1">
        <f t="shared" si="37"/>
        <v>5.4500000000000035E-2</v>
      </c>
      <c r="G133" s="1">
        <f t="shared" ref="G133:H133" si="61">G132+0.0001</f>
        <v>9.0000000000000011E-3</v>
      </c>
      <c r="H133" s="1">
        <f t="shared" si="61"/>
        <v>6.0000000000000027E-3</v>
      </c>
      <c r="I133" s="1">
        <v>4.5999999999999999E-3</v>
      </c>
      <c r="J133" s="4">
        <f t="shared" si="27"/>
        <v>83</v>
      </c>
      <c r="K133" s="5">
        <v>9028</v>
      </c>
      <c r="L133">
        <v>4</v>
      </c>
    </row>
    <row r="134" spans="1:12" x14ac:dyDescent="0.3">
      <c r="A134">
        <f t="shared" si="34"/>
        <v>9.999999999999999E+201</v>
      </c>
      <c r="B134">
        <v>130</v>
      </c>
      <c r="C134" s="24">
        <v>0</v>
      </c>
      <c r="D134" s="1">
        <f t="shared" si="28"/>
        <v>0.42479999999999962</v>
      </c>
      <c r="E134" s="1">
        <f t="shared" si="35"/>
        <v>0.50500000000000034</v>
      </c>
      <c r="F134" s="1">
        <f t="shared" si="37"/>
        <v>5.5000000000000035E-2</v>
      </c>
      <c r="G134" s="1">
        <f t="shared" ref="G134:H134" si="62">G133+0.0001</f>
        <v>9.1000000000000004E-3</v>
      </c>
      <c r="H134" s="1">
        <f t="shared" si="62"/>
        <v>6.100000000000003E-3</v>
      </c>
      <c r="I134" s="1">
        <v>4.7000000000000002E-3</v>
      </c>
      <c r="J134" s="4">
        <f t="shared" si="27"/>
        <v>83</v>
      </c>
      <c r="K134" s="5">
        <v>9028</v>
      </c>
      <c r="L134">
        <v>4</v>
      </c>
    </row>
    <row r="135" spans="1:12" x14ac:dyDescent="0.3">
      <c r="A135">
        <f t="shared" si="34"/>
        <v>9.9999999999999999E+202</v>
      </c>
      <c r="B135">
        <v>131</v>
      </c>
      <c r="C135" s="24">
        <v>0</v>
      </c>
      <c r="D135" s="1">
        <f t="shared" si="28"/>
        <v>0.41909999999999969</v>
      </c>
      <c r="E135" s="1">
        <f t="shared" si="35"/>
        <v>0.51000000000000034</v>
      </c>
      <c r="F135" s="1">
        <f t="shared" si="37"/>
        <v>5.5500000000000035E-2</v>
      </c>
      <c r="G135" s="1">
        <f t="shared" ref="G135:H135" si="63">G134+0.0001</f>
        <v>9.1999999999999998E-3</v>
      </c>
      <c r="H135" s="1">
        <f t="shared" si="63"/>
        <v>6.2000000000000033E-3</v>
      </c>
      <c r="I135" s="1">
        <v>4.7999999999999996E-3</v>
      </c>
      <c r="J135" s="4">
        <f t="shared" si="27"/>
        <v>83</v>
      </c>
      <c r="K135" s="5">
        <v>9028</v>
      </c>
      <c r="L135">
        <v>4</v>
      </c>
    </row>
    <row r="136" spans="1:12" x14ac:dyDescent="0.3">
      <c r="A136">
        <f t="shared" si="34"/>
        <v>9.9999999999999999E+203</v>
      </c>
      <c r="B136">
        <v>132</v>
      </c>
      <c r="C136" s="24">
        <v>0</v>
      </c>
      <c r="D136" s="1">
        <f t="shared" si="28"/>
        <v>0.41339999999999966</v>
      </c>
      <c r="E136" s="1">
        <f t="shared" si="35"/>
        <v>0.51500000000000035</v>
      </c>
      <c r="F136" s="1">
        <f t="shared" si="37"/>
        <v>5.6000000000000036E-2</v>
      </c>
      <c r="G136" s="1">
        <f t="shared" ref="G136:H136" si="64">G135+0.0001</f>
        <v>9.2999999999999992E-3</v>
      </c>
      <c r="H136" s="1">
        <f t="shared" si="64"/>
        <v>6.3000000000000035E-3</v>
      </c>
      <c r="I136" s="1">
        <v>4.8999999999999998E-3</v>
      </c>
      <c r="J136" s="4">
        <f t="shared" si="27"/>
        <v>83</v>
      </c>
      <c r="K136" s="5">
        <v>9028</v>
      </c>
      <c r="L136">
        <v>4</v>
      </c>
    </row>
    <row r="137" spans="1:12" x14ac:dyDescent="0.3">
      <c r="A137">
        <f t="shared" si="34"/>
        <v>1E+205</v>
      </c>
      <c r="B137">
        <v>133</v>
      </c>
      <c r="C137" s="24">
        <v>0</v>
      </c>
      <c r="D137" s="1">
        <f t="shared" si="28"/>
        <v>0.40769999999999973</v>
      </c>
      <c r="E137" s="1">
        <f t="shared" si="35"/>
        <v>0.52000000000000035</v>
      </c>
      <c r="F137" s="1">
        <f t="shared" si="37"/>
        <v>5.6500000000000036E-2</v>
      </c>
      <c r="G137" s="1">
        <f t="shared" ref="G137:H137" si="65">G136+0.0001</f>
        <v>9.3999999999999986E-3</v>
      </c>
      <c r="H137" s="1">
        <f t="shared" si="65"/>
        <v>6.4000000000000038E-3</v>
      </c>
      <c r="I137" s="1">
        <v>5.0000000000000001E-3</v>
      </c>
      <c r="J137" s="4">
        <f t="shared" si="27"/>
        <v>83</v>
      </c>
      <c r="K137" s="5">
        <v>9028</v>
      </c>
      <c r="L137">
        <v>4</v>
      </c>
    </row>
    <row r="138" spans="1:12" x14ac:dyDescent="0.3">
      <c r="A138">
        <f t="shared" si="34"/>
        <v>1E+206</v>
      </c>
      <c r="B138">
        <v>134</v>
      </c>
      <c r="C138" s="24">
        <v>0</v>
      </c>
      <c r="D138" s="1">
        <f t="shared" si="28"/>
        <v>0.40199999999999969</v>
      </c>
      <c r="E138" s="1">
        <f t="shared" si="35"/>
        <v>0.52500000000000036</v>
      </c>
      <c r="F138" s="1">
        <f t="shared" si="37"/>
        <v>5.7000000000000037E-2</v>
      </c>
      <c r="G138" s="1">
        <f t="shared" ref="G138:H138" si="66">G137+0.0001</f>
        <v>9.499999999999998E-3</v>
      </c>
      <c r="H138" s="1">
        <f t="shared" si="66"/>
        <v>6.500000000000004E-3</v>
      </c>
      <c r="I138" s="1">
        <v>5.1000000000000004E-3</v>
      </c>
      <c r="J138" s="4">
        <f t="shared" si="27"/>
        <v>83</v>
      </c>
      <c r="K138" s="5">
        <v>9028</v>
      </c>
      <c r="L138">
        <v>4</v>
      </c>
    </row>
    <row r="139" spans="1:12" x14ac:dyDescent="0.3">
      <c r="A139">
        <f t="shared" si="34"/>
        <v>1E+207</v>
      </c>
      <c r="B139">
        <v>135</v>
      </c>
      <c r="C139" s="24">
        <v>0</v>
      </c>
      <c r="D139" s="1">
        <f t="shared" si="28"/>
        <v>0.39629999999999954</v>
      </c>
      <c r="E139" s="1">
        <f t="shared" si="35"/>
        <v>0.53000000000000036</v>
      </c>
      <c r="F139" s="1">
        <f t="shared" si="37"/>
        <v>5.7500000000000037E-2</v>
      </c>
      <c r="G139" s="1">
        <f t="shared" ref="G139:H139" si="67">G138+0.0001</f>
        <v>9.5999999999999974E-3</v>
      </c>
      <c r="H139" s="1">
        <f t="shared" si="67"/>
        <v>6.6000000000000043E-3</v>
      </c>
      <c r="I139" s="1">
        <v>5.1999999999999998E-3</v>
      </c>
      <c r="J139" s="4">
        <f t="shared" si="27"/>
        <v>83</v>
      </c>
      <c r="K139" s="5">
        <v>9028</v>
      </c>
      <c r="L139">
        <v>4</v>
      </c>
    </row>
    <row r="140" spans="1:12" x14ac:dyDescent="0.3">
      <c r="A140">
        <f t="shared" si="34"/>
        <v>9.9999999999999998E+207</v>
      </c>
      <c r="B140">
        <v>136</v>
      </c>
      <c r="C140" s="24">
        <v>0</v>
      </c>
      <c r="D140" s="1">
        <f t="shared" si="28"/>
        <v>0.3905999999999995</v>
      </c>
      <c r="E140" s="1">
        <f t="shared" si="35"/>
        <v>0.53500000000000036</v>
      </c>
      <c r="F140" s="1">
        <f t="shared" si="37"/>
        <v>5.8000000000000038E-2</v>
      </c>
      <c r="G140" s="1">
        <f t="shared" ref="G140:H140" si="68">G139+0.0001</f>
        <v>9.6999999999999968E-3</v>
      </c>
      <c r="H140" s="1">
        <f t="shared" si="68"/>
        <v>6.7000000000000046E-3</v>
      </c>
      <c r="I140" s="1">
        <v>5.3E-3</v>
      </c>
      <c r="J140" s="4">
        <f t="shared" si="27"/>
        <v>89</v>
      </c>
      <c r="K140" s="5">
        <v>9028</v>
      </c>
      <c r="L140">
        <v>4</v>
      </c>
    </row>
    <row r="141" spans="1:12" x14ac:dyDescent="0.3">
      <c r="A141">
        <f t="shared" si="34"/>
        <v>1.0000000000000001E+209</v>
      </c>
      <c r="B141">
        <v>137</v>
      </c>
      <c r="C141" s="24">
        <v>0</v>
      </c>
      <c r="D141" s="1">
        <f t="shared" si="28"/>
        <v>0.38489999999999958</v>
      </c>
      <c r="E141" s="1">
        <f t="shared" si="35"/>
        <v>0.54000000000000037</v>
      </c>
      <c r="F141" s="1">
        <f t="shared" si="37"/>
        <v>5.8500000000000038E-2</v>
      </c>
      <c r="G141" s="1">
        <f t="shared" ref="G141:H141" si="69">G140+0.0001</f>
        <v>9.7999999999999962E-3</v>
      </c>
      <c r="H141" s="1">
        <f t="shared" si="69"/>
        <v>6.8000000000000048E-3</v>
      </c>
      <c r="I141" s="1">
        <v>5.4000000000000003E-3</v>
      </c>
      <c r="J141" s="4">
        <f t="shared" si="27"/>
        <v>89</v>
      </c>
      <c r="K141" s="5">
        <v>9028</v>
      </c>
      <c r="L141">
        <v>4</v>
      </c>
    </row>
    <row r="142" spans="1:12" x14ac:dyDescent="0.3">
      <c r="A142">
        <f t="shared" si="34"/>
        <v>1.0000000000000001E+210</v>
      </c>
      <c r="B142">
        <v>138</v>
      </c>
      <c r="C142" s="24">
        <v>0</v>
      </c>
      <c r="D142" s="1">
        <f t="shared" si="28"/>
        <v>0.37919999999999954</v>
      </c>
      <c r="E142" s="1">
        <f t="shared" si="35"/>
        <v>0.54500000000000037</v>
      </c>
      <c r="F142" s="1">
        <f t="shared" si="37"/>
        <v>5.9000000000000039E-2</v>
      </c>
      <c r="G142" s="1">
        <f t="shared" ref="G142:H142" si="70">G141+0.0001</f>
        <v>9.8999999999999956E-3</v>
      </c>
      <c r="H142" s="1">
        <f t="shared" si="70"/>
        <v>6.9000000000000051E-3</v>
      </c>
      <c r="I142" s="1">
        <v>5.4999999999999997E-3</v>
      </c>
      <c r="J142" s="4">
        <f t="shared" si="27"/>
        <v>89</v>
      </c>
      <c r="K142" s="5">
        <v>9028</v>
      </c>
      <c r="L142">
        <v>4</v>
      </c>
    </row>
    <row r="143" spans="1:12" x14ac:dyDescent="0.3">
      <c r="A143">
        <f t="shared" si="34"/>
        <v>1.0000000000000001E+211</v>
      </c>
      <c r="B143">
        <v>139</v>
      </c>
      <c r="C143" s="24">
        <v>0</v>
      </c>
      <c r="D143" s="1">
        <f t="shared" si="28"/>
        <v>0.37349999999999961</v>
      </c>
      <c r="E143" s="1">
        <f t="shared" si="35"/>
        <v>0.55000000000000038</v>
      </c>
      <c r="F143" s="1">
        <f t="shared" si="37"/>
        <v>5.9500000000000039E-2</v>
      </c>
      <c r="G143" s="1">
        <f t="shared" ref="G143:H143" si="71">G142+0.0001</f>
        <v>9.999999999999995E-3</v>
      </c>
      <c r="H143" s="1">
        <f t="shared" si="71"/>
        <v>7.0000000000000053E-3</v>
      </c>
      <c r="I143" s="1">
        <v>5.5999999999999999E-3</v>
      </c>
      <c r="J143" s="4">
        <f t="shared" si="27"/>
        <v>89</v>
      </c>
      <c r="K143" s="5">
        <v>9028</v>
      </c>
      <c r="L143">
        <v>4</v>
      </c>
    </row>
    <row r="144" spans="1:12" x14ac:dyDescent="0.3">
      <c r="A144">
        <f t="shared" si="34"/>
        <v>1.0000000000000001E+212</v>
      </c>
      <c r="B144">
        <v>140</v>
      </c>
      <c r="C144" s="24">
        <v>0</v>
      </c>
      <c r="D144" s="1">
        <f t="shared" si="28"/>
        <v>0.36779999999999957</v>
      </c>
      <c r="E144" s="1">
        <f t="shared" si="35"/>
        <v>0.55500000000000038</v>
      </c>
      <c r="F144" s="1">
        <f t="shared" si="37"/>
        <v>6.0000000000000039E-2</v>
      </c>
      <c r="G144" s="1">
        <f t="shared" ref="G144:H144" si="72">G143+0.0001</f>
        <v>1.0099999999999994E-2</v>
      </c>
      <c r="H144" s="1">
        <f t="shared" si="72"/>
        <v>7.1000000000000056E-3</v>
      </c>
      <c r="I144" s="1">
        <v>5.7000000000000002E-3</v>
      </c>
      <c r="J144" s="4">
        <f t="shared" si="27"/>
        <v>89</v>
      </c>
      <c r="K144" s="5">
        <v>9028</v>
      </c>
      <c r="L144">
        <v>4</v>
      </c>
    </row>
    <row r="145" spans="1:12" x14ac:dyDescent="0.3">
      <c r="A145">
        <f t="shared" si="34"/>
        <v>1.0000000000000001E+213</v>
      </c>
      <c r="B145">
        <v>141</v>
      </c>
      <c r="C145" s="24">
        <v>0</v>
      </c>
      <c r="D145" s="1">
        <f t="shared" si="28"/>
        <v>0.36209999999999964</v>
      </c>
      <c r="E145" s="1">
        <f t="shared" si="35"/>
        <v>0.56000000000000039</v>
      </c>
      <c r="F145" s="1">
        <f t="shared" si="37"/>
        <v>6.050000000000004E-2</v>
      </c>
      <c r="G145" s="1">
        <f t="shared" ref="G145:H145" si="73">G144+0.0001</f>
        <v>1.0199999999999994E-2</v>
      </c>
      <c r="H145" s="1">
        <f t="shared" si="73"/>
        <v>7.2000000000000059E-3</v>
      </c>
      <c r="I145" s="1">
        <v>5.7999999999999996E-3</v>
      </c>
      <c r="J145" s="4">
        <f t="shared" si="27"/>
        <v>89</v>
      </c>
      <c r="K145" s="5">
        <v>9028</v>
      </c>
      <c r="L145">
        <v>4</v>
      </c>
    </row>
    <row r="146" spans="1:12" x14ac:dyDescent="0.3">
      <c r="A146">
        <f t="shared" si="34"/>
        <v>1.0000000000000002E+214</v>
      </c>
      <c r="B146">
        <v>142</v>
      </c>
      <c r="C146" s="24">
        <v>0</v>
      </c>
      <c r="D146" s="1">
        <f t="shared" si="28"/>
        <v>0.35639999999999961</v>
      </c>
      <c r="E146" s="1">
        <f t="shared" si="35"/>
        <v>0.56500000000000039</v>
      </c>
      <c r="F146" s="1">
        <f t="shared" si="37"/>
        <v>6.100000000000004E-2</v>
      </c>
      <c r="G146" s="1">
        <f t="shared" ref="G146:H146" si="74">G145+0.0001</f>
        <v>1.0299999999999993E-2</v>
      </c>
      <c r="H146" s="1">
        <f t="shared" si="74"/>
        <v>7.3000000000000061E-3</v>
      </c>
      <c r="I146" s="1">
        <v>5.8999999999999999E-3</v>
      </c>
      <c r="J146" s="4">
        <f t="shared" si="27"/>
        <v>89</v>
      </c>
      <c r="K146" s="5">
        <v>9028</v>
      </c>
      <c r="L146">
        <v>4</v>
      </c>
    </row>
    <row r="147" spans="1:12" x14ac:dyDescent="0.3">
      <c r="A147">
        <f t="shared" si="34"/>
        <v>1.0000000000000001E+215</v>
      </c>
      <c r="B147">
        <v>143</v>
      </c>
      <c r="C147" s="24">
        <v>0</v>
      </c>
      <c r="D147" s="1">
        <f t="shared" si="28"/>
        <v>0.35069999999999968</v>
      </c>
      <c r="E147" s="1">
        <f t="shared" si="35"/>
        <v>0.5700000000000004</v>
      </c>
      <c r="F147" s="1">
        <f t="shared" si="37"/>
        <v>6.1500000000000041E-2</v>
      </c>
      <c r="G147" s="1">
        <f t="shared" ref="G147:H147" si="75">G146+0.0001</f>
        <v>1.0399999999999993E-2</v>
      </c>
      <c r="H147" s="1">
        <f t="shared" si="75"/>
        <v>7.4000000000000064E-3</v>
      </c>
      <c r="I147" s="1">
        <v>6.0000000000000001E-3</v>
      </c>
      <c r="J147" s="4">
        <f t="shared" si="27"/>
        <v>89</v>
      </c>
      <c r="K147" s="5">
        <v>9028</v>
      </c>
      <c r="L147">
        <v>4</v>
      </c>
    </row>
    <row r="148" spans="1:12" x14ac:dyDescent="0.3">
      <c r="A148">
        <f t="shared" si="34"/>
        <v>1E+216</v>
      </c>
      <c r="B148">
        <v>144</v>
      </c>
      <c r="C148" s="24">
        <v>0</v>
      </c>
      <c r="D148" s="1">
        <f t="shared" si="28"/>
        <v>0.34499999999999953</v>
      </c>
      <c r="E148" s="1">
        <f t="shared" si="35"/>
        <v>0.5750000000000004</v>
      </c>
      <c r="F148" s="1">
        <f t="shared" si="37"/>
        <v>6.2000000000000041E-2</v>
      </c>
      <c r="G148" s="1">
        <f t="shared" ref="G148:H148" si="76">G147+0.0001</f>
        <v>1.0499999999999992E-2</v>
      </c>
      <c r="H148" s="1">
        <f t="shared" si="76"/>
        <v>7.5000000000000067E-3</v>
      </c>
      <c r="I148" s="1">
        <v>6.1000000000000004E-3</v>
      </c>
      <c r="J148" s="4">
        <f t="shared" si="27"/>
        <v>95</v>
      </c>
      <c r="K148" s="5">
        <v>9028</v>
      </c>
      <c r="L148">
        <v>4</v>
      </c>
    </row>
    <row r="149" spans="1:12" x14ac:dyDescent="0.3">
      <c r="A149">
        <f t="shared" si="34"/>
        <v>1.0000000000000001E+217</v>
      </c>
      <c r="B149">
        <v>145</v>
      </c>
      <c r="C149" s="24">
        <v>0</v>
      </c>
      <c r="D149" s="1">
        <f t="shared" si="28"/>
        <v>0.3392999999999996</v>
      </c>
      <c r="E149" s="1">
        <f t="shared" si="35"/>
        <v>0.5800000000000004</v>
      </c>
      <c r="F149" s="1">
        <f t="shared" si="37"/>
        <v>6.2500000000000042E-2</v>
      </c>
      <c r="G149" s="1">
        <f t="shared" ref="G149:H149" si="77">G148+0.0001</f>
        <v>1.0599999999999991E-2</v>
      </c>
      <c r="H149" s="1">
        <f t="shared" si="77"/>
        <v>7.6000000000000069E-3</v>
      </c>
      <c r="I149" s="1">
        <v>6.1999999999999998E-3</v>
      </c>
      <c r="J149" s="4">
        <f t="shared" si="27"/>
        <v>95</v>
      </c>
      <c r="K149" s="5">
        <v>9028</v>
      </c>
      <c r="L149">
        <v>4</v>
      </c>
    </row>
    <row r="150" spans="1:12" x14ac:dyDescent="0.3">
      <c r="A150">
        <f t="shared" si="34"/>
        <v>1.0000000000000001E+218</v>
      </c>
      <c r="B150">
        <v>146</v>
      </c>
      <c r="C150" s="24">
        <v>0</v>
      </c>
      <c r="D150" s="1">
        <f t="shared" si="28"/>
        <v>0.33359999999999945</v>
      </c>
      <c r="E150" s="1">
        <f t="shared" si="35"/>
        <v>0.58500000000000041</v>
      </c>
      <c r="F150" s="1">
        <f t="shared" si="37"/>
        <v>6.3000000000000042E-2</v>
      </c>
      <c r="G150" s="1">
        <f t="shared" ref="G150:H150" si="78">G149+0.0001</f>
        <v>1.0699999999999991E-2</v>
      </c>
      <c r="H150" s="1">
        <f t="shared" si="78"/>
        <v>7.7000000000000072E-3</v>
      </c>
      <c r="I150" s="1">
        <v>6.3E-3</v>
      </c>
      <c r="J150" s="4">
        <f t="shared" si="27"/>
        <v>95</v>
      </c>
      <c r="K150" s="5">
        <v>9028</v>
      </c>
      <c r="L150">
        <v>4</v>
      </c>
    </row>
    <row r="151" spans="1:12" x14ac:dyDescent="0.3">
      <c r="A151">
        <f t="shared" si="34"/>
        <v>1.0000000000000001E+219</v>
      </c>
      <c r="B151">
        <v>147</v>
      </c>
      <c r="C151" s="24">
        <v>0</v>
      </c>
      <c r="D151" s="1">
        <f t="shared" si="28"/>
        <v>0.32789999999999953</v>
      </c>
      <c r="E151" s="1">
        <f t="shared" si="35"/>
        <v>0.59000000000000041</v>
      </c>
      <c r="F151" s="1">
        <f t="shared" si="37"/>
        <v>6.3500000000000043E-2</v>
      </c>
      <c r="G151" s="1">
        <f t="shared" ref="G151:H151" si="79">G150+0.0001</f>
        <v>1.079999999999999E-2</v>
      </c>
      <c r="H151" s="1">
        <f t="shared" si="79"/>
        <v>7.8000000000000074E-3</v>
      </c>
      <c r="I151" s="1">
        <v>6.4000000000000003E-3</v>
      </c>
      <c r="J151" s="4">
        <f t="shared" si="27"/>
        <v>95</v>
      </c>
      <c r="K151" s="5">
        <v>9028</v>
      </c>
      <c r="L151">
        <v>4</v>
      </c>
    </row>
    <row r="152" spans="1:12" x14ac:dyDescent="0.3">
      <c r="A152">
        <f t="shared" si="34"/>
        <v>1.0000000000000001E+220</v>
      </c>
      <c r="B152">
        <v>148</v>
      </c>
      <c r="C152" s="24">
        <v>0</v>
      </c>
      <c r="D152" s="1">
        <f t="shared" si="28"/>
        <v>0.32219999999999949</v>
      </c>
      <c r="E152" s="1">
        <f t="shared" si="35"/>
        <v>0.59500000000000042</v>
      </c>
      <c r="F152" s="1">
        <f t="shared" si="37"/>
        <v>6.4000000000000043E-2</v>
      </c>
      <c r="G152" s="1">
        <f t="shared" ref="G152:H152" si="80">G151+0.0001</f>
        <v>1.089999999999999E-2</v>
      </c>
      <c r="H152" s="1">
        <f t="shared" si="80"/>
        <v>7.9000000000000077E-3</v>
      </c>
      <c r="I152" s="1">
        <v>6.4999999999999997E-3</v>
      </c>
      <c r="J152" s="4">
        <f t="shared" si="27"/>
        <v>95</v>
      </c>
      <c r="K152" s="5">
        <v>9028</v>
      </c>
      <c r="L152">
        <v>4</v>
      </c>
    </row>
    <row r="153" spans="1:12" x14ac:dyDescent="0.3">
      <c r="A153">
        <f t="shared" si="34"/>
        <v>1E+221</v>
      </c>
      <c r="B153">
        <v>149</v>
      </c>
      <c r="C153" s="24">
        <v>0</v>
      </c>
      <c r="D153" s="1">
        <f t="shared" si="28"/>
        <v>0.31649999999999956</v>
      </c>
      <c r="E153" s="1">
        <f t="shared" si="35"/>
        <v>0.60000000000000042</v>
      </c>
      <c r="F153" s="1">
        <f t="shared" si="37"/>
        <v>6.4500000000000043E-2</v>
      </c>
      <c r="G153" s="1">
        <f t="shared" ref="G153:H153" si="81">G152+0.0001</f>
        <v>1.0999999999999989E-2</v>
      </c>
      <c r="H153" s="1">
        <f t="shared" si="81"/>
        <v>8.0000000000000071E-3</v>
      </c>
      <c r="I153" s="1">
        <v>6.6E-3</v>
      </c>
      <c r="J153" s="4">
        <f t="shared" si="27"/>
        <v>95</v>
      </c>
      <c r="K153" s="5">
        <v>9028</v>
      </c>
      <c r="L153">
        <v>4</v>
      </c>
    </row>
    <row r="154" spans="1:12" x14ac:dyDescent="0.3">
      <c r="A154">
        <f t="shared" si="34"/>
        <v>1E+222</v>
      </c>
      <c r="B154">
        <v>150</v>
      </c>
      <c r="C154" s="24">
        <v>0</v>
      </c>
      <c r="D154" s="1">
        <f t="shared" si="28"/>
        <v>0.31079999999999952</v>
      </c>
      <c r="E154" s="1">
        <f t="shared" si="35"/>
        <v>0.60500000000000043</v>
      </c>
      <c r="F154" s="1">
        <f t="shared" si="37"/>
        <v>6.5000000000000044E-2</v>
      </c>
      <c r="G154" s="1">
        <f t="shared" ref="G154:H154" si="82">G153+0.0001</f>
        <v>1.1099999999999988E-2</v>
      </c>
      <c r="H154" s="1">
        <f t="shared" si="82"/>
        <v>8.1000000000000065E-3</v>
      </c>
      <c r="I154" s="1">
        <v>6.7000000000000002E-3</v>
      </c>
      <c r="J154" s="4">
        <f t="shared" si="27"/>
        <v>95</v>
      </c>
      <c r="K154" s="5">
        <v>9028</v>
      </c>
      <c r="L154">
        <v>4</v>
      </c>
    </row>
    <row r="155" spans="1:12" x14ac:dyDescent="0.3">
      <c r="A155">
        <f t="shared" si="34"/>
        <v>1E+223</v>
      </c>
      <c r="B155">
        <v>151</v>
      </c>
      <c r="C155" s="24">
        <v>0</v>
      </c>
      <c r="D155" s="1">
        <f t="shared" si="28"/>
        <v>0.30509999999999959</v>
      </c>
      <c r="E155" s="1">
        <f t="shared" si="35"/>
        <v>0.61000000000000043</v>
      </c>
      <c r="F155" s="1">
        <f t="shared" si="37"/>
        <v>6.5500000000000044E-2</v>
      </c>
      <c r="G155" s="1">
        <f t="shared" ref="G155:H155" si="83">G154+0.0001</f>
        <v>1.1199999999999988E-2</v>
      </c>
      <c r="H155" s="1">
        <f t="shared" si="83"/>
        <v>8.2000000000000059E-3</v>
      </c>
      <c r="I155" s="1">
        <v>6.7999999999999996E-3</v>
      </c>
      <c r="J155" s="4">
        <f t="shared" si="27"/>
        <v>95</v>
      </c>
      <c r="K155" s="5">
        <v>9028</v>
      </c>
      <c r="L155">
        <v>4</v>
      </c>
    </row>
    <row r="156" spans="1:12" x14ac:dyDescent="0.3">
      <c r="A156">
        <f t="shared" si="34"/>
        <v>9.9999999999999997E+223</v>
      </c>
      <c r="B156">
        <v>152</v>
      </c>
      <c r="C156" s="24">
        <v>0</v>
      </c>
      <c r="D156" s="1">
        <f t="shared" si="28"/>
        <v>0.29939999999999956</v>
      </c>
      <c r="E156" s="1">
        <f t="shared" si="35"/>
        <v>0.61500000000000044</v>
      </c>
      <c r="F156" s="1">
        <f t="shared" si="37"/>
        <v>6.6000000000000045E-2</v>
      </c>
      <c r="G156" s="1">
        <f t="shared" ref="G156:H156" si="84">G155+0.0001</f>
        <v>1.1299999999999987E-2</v>
      </c>
      <c r="H156" s="1">
        <f t="shared" si="84"/>
        <v>8.3000000000000053E-3</v>
      </c>
      <c r="I156" s="1">
        <v>6.8999999999999999E-3</v>
      </c>
      <c r="J156" s="4">
        <f t="shared" si="27"/>
        <v>101</v>
      </c>
      <c r="K156" s="5">
        <v>9028</v>
      </c>
      <c r="L156">
        <v>4</v>
      </c>
    </row>
    <row r="157" spans="1:12" x14ac:dyDescent="0.3">
      <c r="A157">
        <f t="shared" si="34"/>
        <v>9.9999999999999993E+224</v>
      </c>
      <c r="B157">
        <v>153</v>
      </c>
      <c r="C157" s="24">
        <v>0</v>
      </c>
      <c r="D157" s="1">
        <f t="shared" si="28"/>
        <v>0.29369999999999963</v>
      </c>
      <c r="E157" s="1">
        <f t="shared" si="35"/>
        <v>0.62000000000000044</v>
      </c>
      <c r="F157" s="1">
        <f t="shared" si="37"/>
        <v>6.6500000000000045E-2</v>
      </c>
      <c r="G157" s="1">
        <f t="shared" ref="G157:H157" si="85">G156+0.0001</f>
        <v>1.1399999999999987E-2</v>
      </c>
      <c r="H157" s="1">
        <f t="shared" si="85"/>
        <v>8.4000000000000047E-3</v>
      </c>
      <c r="I157" s="1">
        <v>7.0000000000000001E-3</v>
      </c>
      <c r="J157" s="4">
        <f t="shared" ref="J157:J207" si="86">J149+6</f>
        <v>101</v>
      </c>
      <c r="K157" s="5">
        <v>9028</v>
      </c>
      <c r="L157">
        <v>4</v>
      </c>
    </row>
    <row r="158" spans="1:12" x14ac:dyDescent="0.3">
      <c r="A158">
        <f t="shared" si="34"/>
        <v>9.9999999999999996E+225</v>
      </c>
      <c r="B158">
        <v>154</v>
      </c>
      <c r="C158" s="24">
        <v>0</v>
      </c>
      <c r="D158" s="1">
        <f t="shared" si="28"/>
        <v>0.28799999999999959</v>
      </c>
      <c r="E158" s="1">
        <f t="shared" si="35"/>
        <v>0.62500000000000044</v>
      </c>
      <c r="F158" s="1">
        <f t="shared" si="37"/>
        <v>6.7000000000000046E-2</v>
      </c>
      <c r="G158" s="1">
        <f t="shared" ref="G158:H158" si="87">G157+0.0001</f>
        <v>1.1499999999999986E-2</v>
      </c>
      <c r="H158" s="1">
        <f t="shared" si="87"/>
        <v>8.5000000000000041E-3</v>
      </c>
      <c r="I158" s="1">
        <v>7.1000000000000004E-3</v>
      </c>
      <c r="J158" s="4">
        <f t="shared" si="86"/>
        <v>101</v>
      </c>
      <c r="K158" s="5">
        <v>9028</v>
      </c>
      <c r="L158">
        <v>4</v>
      </c>
    </row>
    <row r="159" spans="1:12" x14ac:dyDescent="0.3">
      <c r="A159">
        <f t="shared" si="34"/>
        <v>9.9999999999999988E+226</v>
      </c>
      <c r="B159">
        <v>155</v>
      </c>
      <c r="C159" s="24">
        <v>0</v>
      </c>
      <c r="D159" s="1">
        <f t="shared" si="28"/>
        <v>0.28229999999999955</v>
      </c>
      <c r="E159" s="1">
        <f t="shared" si="35"/>
        <v>0.63000000000000045</v>
      </c>
      <c r="F159" s="1">
        <f t="shared" si="37"/>
        <v>6.7500000000000046E-2</v>
      </c>
      <c r="G159" s="1">
        <f t="shared" ref="G159:H159" si="88">G158+0.0001</f>
        <v>1.1599999999999985E-2</v>
      </c>
      <c r="H159" s="1">
        <f t="shared" si="88"/>
        <v>8.6000000000000035E-3</v>
      </c>
      <c r="I159" s="1">
        <v>7.1999999999999998E-3</v>
      </c>
      <c r="J159" s="4">
        <f t="shared" si="86"/>
        <v>101</v>
      </c>
      <c r="K159" s="5">
        <v>9028</v>
      </c>
      <c r="L159">
        <v>4</v>
      </c>
    </row>
    <row r="160" spans="1:12" x14ac:dyDescent="0.3">
      <c r="A160">
        <f t="shared" si="34"/>
        <v>9.9999999999999992E+227</v>
      </c>
      <c r="B160">
        <v>156</v>
      </c>
      <c r="C160" s="24">
        <v>0</v>
      </c>
      <c r="D160" s="1">
        <f t="shared" si="28"/>
        <v>0.27659999999999951</v>
      </c>
      <c r="E160" s="1">
        <f t="shared" si="35"/>
        <v>0.63500000000000045</v>
      </c>
      <c r="F160" s="1">
        <f t="shared" si="37"/>
        <v>6.8000000000000047E-2</v>
      </c>
      <c r="G160" s="1">
        <f t="shared" ref="G160:H160" si="89">G159+0.0001</f>
        <v>1.1699999999999985E-2</v>
      </c>
      <c r="H160" s="1">
        <f t="shared" si="89"/>
        <v>8.7000000000000029E-3</v>
      </c>
      <c r="I160" s="1">
        <v>7.3000000000000001E-3</v>
      </c>
      <c r="J160" s="4">
        <f t="shared" si="86"/>
        <v>101</v>
      </c>
      <c r="K160" s="5">
        <v>9028</v>
      </c>
      <c r="L160">
        <v>4</v>
      </c>
    </row>
    <row r="161" spans="1:12" x14ac:dyDescent="0.3">
      <c r="A161">
        <f t="shared" si="34"/>
        <v>9.9999999999999999E+228</v>
      </c>
      <c r="B161">
        <v>157</v>
      </c>
      <c r="C161" s="24">
        <v>0</v>
      </c>
      <c r="D161" s="1">
        <f t="shared" si="28"/>
        <v>0.27089999999999947</v>
      </c>
      <c r="E161" s="1">
        <f t="shared" si="35"/>
        <v>0.64000000000000046</v>
      </c>
      <c r="F161" s="1">
        <f t="shared" si="37"/>
        <v>6.8500000000000047E-2</v>
      </c>
      <c r="G161" s="1">
        <f t="shared" ref="G161:H161" si="90">G160+0.0001</f>
        <v>1.1799999999999984E-2</v>
      </c>
      <c r="H161" s="1">
        <f t="shared" si="90"/>
        <v>8.8000000000000023E-3</v>
      </c>
      <c r="I161" s="1">
        <v>7.4000000000000003E-3</v>
      </c>
      <c r="J161" s="4">
        <f t="shared" si="86"/>
        <v>101</v>
      </c>
      <c r="K161" s="5">
        <v>9028</v>
      </c>
      <c r="L161">
        <v>4</v>
      </c>
    </row>
    <row r="162" spans="1:12" x14ac:dyDescent="0.3">
      <c r="A162">
        <f t="shared" si="34"/>
        <v>9.9999999999999988E+229</v>
      </c>
      <c r="B162">
        <v>158</v>
      </c>
      <c r="C162" s="24">
        <v>0</v>
      </c>
      <c r="D162" s="1">
        <f t="shared" si="28"/>
        <v>0.26519999999999944</v>
      </c>
      <c r="E162" s="1">
        <f t="shared" si="35"/>
        <v>0.64500000000000046</v>
      </c>
      <c r="F162" s="1">
        <f t="shared" si="37"/>
        <v>6.9000000000000047E-2</v>
      </c>
      <c r="G162" s="1">
        <f t="shared" ref="G162:H162" si="91">G161+0.0001</f>
        <v>1.1899999999999984E-2</v>
      </c>
      <c r="H162" s="1">
        <f t="shared" si="91"/>
        <v>8.9000000000000017E-3</v>
      </c>
      <c r="I162" s="1">
        <v>7.4999999999999997E-3</v>
      </c>
      <c r="J162" s="4">
        <f t="shared" si="86"/>
        <v>101</v>
      </c>
      <c r="K162" s="5">
        <v>9028</v>
      </c>
      <c r="L162">
        <v>4</v>
      </c>
    </row>
    <row r="163" spans="1:12" x14ac:dyDescent="0.3">
      <c r="A163">
        <f t="shared" si="34"/>
        <v>9.9999999999999988E+230</v>
      </c>
      <c r="B163">
        <v>159</v>
      </c>
      <c r="C163" s="24">
        <v>0</v>
      </c>
      <c r="D163" s="1">
        <f t="shared" si="28"/>
        <v>0.25949999999999951</v>
      </c>
      <c r="E163" s="1">
        <f t="shared" si="35"/>
        <v>0.65000000000000047</v>
      </c>
      <c r="F163" s="1">
        <f t="shared" si="37"/>
        <v>6.9500000000000048E-2</v>
      </c>
      <c r="G163" s="1">
        <f t="shared" ref="G163:H163" si="92">G162+0.0001</f>
        <v>1.1999999999999983E-2</v>
      </c>
      <c r="H163" s="1">
        <f t="shared" si="92"/>
        <v>9.0000000000000011E-3</v>
      </c>
      <c r="I163" s="1">
        <v>7.6E-3</v>
      </c>
      <c r="J163" s="4">
        <f t="shared" si="86"/>
        <v>101</v>
      </c>
      <c r="K163" s="5">
        <v>9028</v>
      </c>
      <c r="L163">
        <v>4</v>
      </c>
    </row>
    <row r="164" spans="1:12" x14ac:dyDescent="0.3">
      <c r="A164">
        <f t="shared" si="34"/>
        <v>9.9999999999999992E+231</v>
      </c>
      <c r="B164">
        <v>160</v>
      </c>
      <c r="C164" s="24">
        <v>0</v>
      </c>
      <c r="D164" s="1">
        <f t="shared" si="28"/>
        <v>0.25379999999999947</v>
      </c>
      <c r="E164" s="1">
        <f t="shared" si="35"/>
        <v>0.65500000000000047</v>
      </c>
      <c r="F164" s="1">
        <f t="shared" si="37"/>
        <v>7.0000000000000048E-2</v>
      </c>
      <c r="G164" s="1">
        <f t="shared" ref="G164:H164" si="93">G163+0.0001</f>
        <v>1.2099999999999982E-2</v>
      </c>
      <c r="H164" s="1">
        <f t="shared" si="93"/>
        <v>9.1000000000000004E-3</v>
      </c>
      <c r="I164" s="1">
        <v>7.7000000000000002E-3</v>
      </c>
      <c r="J164" s="4">
        <f t="shared" si="86"/>
        <v>107</v>
      </c>
      <c r="K164" s="5">
        <v>9028</v>
      </c>
      <c r="L164">
        <v>4</v>
      </c>
    </row>
    <row r="165" spans="1:12" x14ac:dyDescent="0.3">
      <c r="A165">
        <f t="shared" si="34"/>
        <v>9.9999999999999997E+232</v>
      </c>
      <c r="B165">
        <v>161</v>
      </c>
      <c r="C165" s="24">
        <v>0</v>
      </c>
      <c r="D165" s="1">
        <f t="shared" si="28"/>
        <v>0.24809999999999954</v>
      </c>
      <c r="E165" s="1">
        <f t="shared" si="35"/>
        <v>0.66000000000000048</v>
      </c>
      <c r="F165" s="1">
        <f t="shared" si="37"/>
        <v>7.0500000000000049E-2</v>
      </c>
      <c r="G165" s="1">
        <f t="shared" ref="G165:H165" si="94">G164+0.0001</f>
        <v>1.2199999999999982E-2</v>
      </c>
      <c r="H165" s="1">
        <f t="shared" si="94"/>
        <v>9.1999999999999998E-3</v>
      </c>
      <c r="I165" s="1">
        <v>7.7999999999999996E-3</v>
      </c>
      <c r="J165" s="4">
        <f t="shared" si="86"/>
        <v>107</v>
      </c>
      <c r="K165" s="5">
        <v>9028</v>
      </c>
      <c r="L165">
        <v>4</v>
      </c>
    </row>
    <row r="166" spans="1:12" x14ac:dyDescent="0.3">
      <c r="A166">
        <f t="shared" si="34"/>
        <v>1E+234</v>
      </c>
      <c r="B166">
        <v>162</v>
      </c>
      <c r="C166" s="24">
        <v>0</v>
      </c>
      <c r="D166" s="1">
        <f t="shared" si="28"/>
        <v>0.2423999999999995</v>
      </c>
      <c r="E166" s="1">
        <f t="shared" si="35"/>
        <v>0.66500000000000048</v>
      </c>
      <c r="F166" s="1">
        <f t="shared" si="37"/>
        <v>7.1000000000000049E-2</v>
      </c>
      <c r="G166" s="1">
        <f t="shared" ref="G166:H166" si="95">G165+0.0001</f>
        <v>1.2299999999999981E-2</v>
      </c>
      <c r="H166" s="1">
        <f t="shared" si="95"/>
        <v>9.2999999999999992E-3</v>
      </c>
      <c r="I166" s="1">
        <v>7.9000000000000008E-3</v>
      </c>
      <c r="J166" s="4">
        <f t="shared" si="86"/>
        <v>107</v>
      </c>
      <c r="K166" s="5">
        <v>9028</v>
      </c>
      <c r="L166">
        <v>4</v>
      </c>
    </row>
    <row r="167" spans="1:12" x14ac:dyDescent="0.3">
      <c r="A167">
        <f t="shared" si="34"/>
        <v>1.0000000000000001E+235</v>
      </c>
      <c r="B167">
        <v>163</v>
      </c>
      <c r="C167" s="24">
        <v>0</v>
      </c>
      <c r="D167" s="1">
        <f t="shared" si="28"/>
        <v>0.23669999999999958</v>
      </c>
      <c r="E167" s="1">
        <f t="shared" si="35"/>
        <v>0.67000000000000048</v>
      </c>
      <c r="F167" s="1">
        <f t="shared" si="37"/>
        <v>7.150000000000005E-2</v>
      </c>
      <c r="G167" s="1">
        <f t="shared" ref="G167:H167" si="96">G166+0.0001</f>
        <v>1.239999999999998E-2</v>
      </c>
      <c r="H167" s="1">
        <f t="shared" si="96"/>
        <v>9.3999999999999986E-3</v>
      </c>
      <c r="I167" s="1">
        <v>8.0000000000000002E-3</v>
      </c>
      <c r="J167" s="4">
        <f t="shared" si="86"/>
        <v>107</v>
      </c>
      <c r="K167" s="5">
        <v>9028</v>
      </c>
      <c r="L167">
        <v>4</v>
      </c>
    </row>
    <row r="168" spans="1:12" x14ac:dyDescent="0.3">
      <c r="A168">
        <f t="shared" si="34"/>
        <v>1.0000000000000001E+236</v>
      </c>
      <c r="B168">
        <v>164</v>
      </c>
      <c r="C168" s="24">
        <v>0</v>
      </c>
      <c r="D168" s="1">
        <f t="shared" ref="D168:D207" si="97">100%-(E168+F168+G168+H168)</f>
        <v>0.23099999999999954</v>
      </c>
      <c r="E168" s="1">
        <f t="shared" si="35"/>
        <v>0.67500000000000049</v>
      </c>
      <c r="F168" s="1">
        <f t="shared" si="37"/>
        <v>7.200000000000005E-2</v>
      </c>
      <c r="G168" s="1">
        <f t="shared" ref="G168:H168" si="98">G167+0.0001</f>
        <v>1.249999999999998E-2</v>
      </c>
      <c r="H168" s="1">
        <f t="shared" si="98"/>
        <v>9.499999999999998E-3</v>
      </c>
      <c r="I168" s="1">
        <v>8.0999999999999996E-3</v>
      </c>
      <c r="J168" s="4">
        <f t="shared" si="86"/>
        <v>107</v>
      </c>
      <c r="K168" s="5">
        <v>9028</v>
      </c>
      <c r="L168">
        <v>4</v>
      </c>
    </row>
    <row r="169" spans="1:12" x14ac:dyDescent="0.3">
      <c r="A169">
        <f t="shared" si="34"/>
        <v>1.0000000000000001E+237</v>
      </c>
      <c r="B169">
        <v>165</v>
      </c>
      <c r="C169" s="24">
        <v>0</v>
      </c>
      <c r="D169" s="1">
        <f t="shared" si="97"/>
        <v>0.22529999999999961</v>
      </c>
      <c r="E169" s="1">
        <f t="shared" si="35"/>
        <v>0.68000000000000049</v>
      </c>
      <c r="F169" s="1">
        <f t="shared" si="37"/>
        <v>7.2500000000000051E-2</v>
      </c>
      <c r="G169" s="1">
        <f t="shared" ref="G169:H169" si="99">G168+0.0001</f>
        <v>1.2599999999999979E-2</v>
      </c>
      <c r="H169" s="1">
        <f t="shared" si="99"/>
        <v>9.5999999999999974E-3</v>
      </c>
      <c r="I169" s="1">
        <v>8.2000000000000007E-3</v>
      </c>
      <c r="J169" s="4">
        <f t="shared" si="86"/>
        <v>107</v>
      </c>
      <c r="K169" s="5">
        <v>9028</v>
      </c>
      <c r="L169">
        <v>4</v>
      </c>
    </row>
    <row r="170" spans="1:12" x14ac:dyDescent="0.3">
      <c r="A170">
        <f t="shared" si="34"/>
        <v>1E+238</v>
      </c>
      <c r="B170">
        <v>166</v>
      </c>
      <c r="C170" s="24">
        <v>0</v>
      </c>
      <c r="D170" s="1">
        <f t="shared" si="97"/>
        <v>0.21959999999999946</v>
      </c>
      <c r="E170" s="1">
        <f t="shared" si="35"/>
        <v>0.6850000000000005</v>
      </c>
      <c r="F170" s="1">
        <f t="shared" si="37"/>
        <v>7.3000000000000051E-2</v>
      </c>
      <c r="G170" s="1">
        <f t="shared" ref="G170:H170" si="100">G169+0.0001</f>
        <v>1.2699999999999979E-2</v>
      </c>
      <c r="H170" s="1">
        <f t="shared" si="100"/>
        <v>9.6999999999999968E-3</v>
      </c>
      <c r="I170" s="1">
        <v>8.3000000000000001E-3</v>
      </c>
      <c r="J170" s="4">
        <f t="shared" si="86"/>
        <v>107</v>
      </c>
      <c r="K170" s="5">
        <v>9028</v>
      </c>
      <c r="L170">
        <v>4</v>
      </c>
    </row>
    <row r="171" spans="1:12" x14ac:dyDescent="0.3">
      <c r="A171">
        <f t="shared" si="34"/>
        <v>1.0000000000000001E+239</v>
      </c>
      <c r="B171">
        <v>167</v>
      </c>
      <c r="C171" s="24">
        <v>0</v>
      </c>
      <c r="D171" s="1">
        <f t="shared" si="97"/>
        <v>0.21389999999999953</v>
      </c>
      <c r="E171" s="1">
        <f t="shared" si="35"/>
        <v>0.6900000000000005</v>
      </c>
      <c r="F171" s="1">
        <f t="shared" si="37"/>
        <v>7.3500000000000051E-2</v>
      </c>
      <c r="G171" s="1">
        <f t="shared" ref="G171:H171" si="101">G170+0.0001</f>
        <v>1.2799999999999978E-2</v>
      </c>
      <c r="H171" s="1">
        <f t="shared" si="101"/>
        <v>9.7999999999999962E-3</v>
      </c>
      <c r="I171" s="1">
        <v>8.3999999999999995E-3</v>
      </c>
      <c r="J171" s="4">
        <f t="shared" si="86"/>
        <v>107</v>
      </c>
      <c r="K171" s="5">
        <v>9028</v>
      </c>
      <c r="L171">
        <v>4</v>
      </c>
    </row>
    <row r="172" spans="1:12" x14ac:dyDescent="0.3">
      <c r="A172">
        <f t="shared" si="34"/>
        <v>1.0000000000000002E+240</v>
      </c>
      <c r="B172">
        <v>168</v>
      </c>
      <c r="C172" s="24">
        <v>0</v>
      </c>
      <c r="D172" s="1">
        <f t="shared" si="97"/>
        <v>0.20819999999999939</v>
      </c>
      <c r="E172" s="1">
        <f t="shared" si="35"/>
        <v>0.69500000000000051</v>
      </c>
      <c r="F172" s="1">
        <f t="shared" si="37"/>
        <v>7.4000000000000052E-2</v>
      </c>
      <c r="G172" s="1">
        <f t="shared" ref="G172:H172" si="102">G171+0.0001</f>
        <v>1.2899999999999977E-2</v>
      </c>
      <c r="H172" s="1">
        <f t="shared" si="102"/>
        <v>9.8999999999999956E-3</v>
      </c>
      <c r="I172" s="1">
        <v>8.5000000000000006E-3</v>
      </c>
      <c r="J172" s="4">
        <f t="shared" si="86"/>
        <v>113</v>
      </c>
      <c r="K172" s="5">
        <v>9028</v>
      </c>
      <c r="L172">
        <v>4</v>
      </c>
    </row>
    <row r="173" spans="1:12" x14ac:dyDescent="0.3">
      <c r="A173">
        <f t="shared" ref="A173:A207" si="103">A172*10</f>
        <v>1.0000000000000002E+241</v>
      </c>
      <c r="B173">
        <v>169</v>
      </c>
      <c r="C173" s="24">
        <v>0</v>
      </c>
      <c r="D173" s="1">
        <f t="shared" si="97"/>
        <v>0.20249999999999946</v>
      </c>
      <c r="E173" s="1">
        <f t="shared" ref="E173:E207" si="104">E172+0.005</f>
        <v>0.70000000000000051</v>
      </c>
      <c r="F173" s="1">
        <f t="shared" si="37"/>
        <v>7.4500000000000052E-2</v>
      </c>
      <c r="G173" s="1">
        <f t="shared" ref="G173:H173" si="105">G172+0.0001</f>
        <v>1.2999999999999977E-2</v>
      </c>
      <c r="H173" s="1">
        <f t="shared" si="105"/>
        <v>9.999999999999995E-3</v>
      </c>
      <c r="I173" s="1">
        <v>8.6E-3</v>
      </c>
      <c r="J173" s="4">
        <f t="shared" si="86"/>
        <v>113</v>
      </c>
      <c r="K173" s="5">
        <v>9028</v>
      </c>
      <c r="L173">
        <v>4</v>
      </c>
    </row>
    <row r="174" spans="1:12" x14ac:dyDescent="0.3">
      <c r="A174">
        <f t="shared" si="103"/>
        <v>1.0000000000000002E+242</v>
      </c>
      <c r="B174">
        <v>170</v>
      </c>
      <c r="C174" s="24">
        <v>0</v>
      </c>
      <c r="D174" s="1">
        <f t="shared" si="97"/>
        <v>0.19679999999999942</v>
      </c>
      <c r="E174" s="1">
        <f t="shared" si="104"/>
        <v>0.70500000000000052</v>
      </c>
      <c r="F174" s="1">
        <f t="shared" ref="F174:F207" si="106">F173+0.0005</f>
        <v>7.5000000000000053E-2</v>
      </c>
      <c r="G174" s="1">
        <f t="shared" ref="G174:H174" si="107">G173+0.0001</f>
        <v>1.3099999999999976E-2</v>
      </c>
      <c r="H174" s="1">
        <f t="shared" si="107"/>
        <v>1.0099999999999994E-2</v>
      </c>
      <c r="I174" s="1">
        <v>8.6999999999999994E-3</v>
      </c>
      <c r="J174" s="4">
        <f t="shared" si="86"/>
        <v>113</v>
      </c>
      <c r="K174" s="5">
        <v>9028</v>
      </c>
      <c r="L174">
        <v>4</v>
      </c>
    </row>
    <row r="175" spans="1:12" x14ac:dyDescent="0.3">
      <c r="A175">
        <f t="shared" si="103"/>
        <v>1.0000000000000001E+243</v>
      </c>
      <c r="B175">
        <v>171</v>
      </c>
      <c r="C175" s="24">
        <v>0</v>
      </c>
      <c r="D175" s="1">
        <f t="shared" si="97"/>
        <v>0.19109999999999949</v>
      </c>
      <c r="E175" s="1">
        <f t="shared" si="104"/>
        <v>0.71000000000000052</v>
      </c>
      <c r="F175" s="1">
        <f t="shared" si="106"/>
        <v>7.5500000000000053E-2</v>
      </c>
      <c r="G175" s="1">
        <f t="shared" ref="G175:H175" si="108">G174+0.0001</f>
        <v>1.3199999999999976E-2</v>
      </c>
      <c r="H175" s="1">
        <f t="shared" si="108"/>
        <v>1.0199999999999994E-2</v>
      </c>
      <c r="I175" s="1">
        <v>8.8000000000000005E-3</v>
      </c>
      <c r="J175" s="4">
        <f t="shared" si="86"/>
        <v>113</v>
      </c>
      <c r="K175" s="5">
        <v>9028</v>
      </c>
      <c r="L175">
        <v>4</v>
      </c>
    </row>
    <row r="176" spans="1:12" x14ac:dyDescent="0.3">
      <c r="A176">
        <f t="shared" si="103"/>
        <v>1.0000000000000001E+244</v>
      </c>
      <c r="B176">
        <v>172</v>
      </c>
      <c r="C176" s="24">
        <v>0</v>
      </c>
      <c r="D176" s="1">
        <f t="shared" si="97"/>
        <v>0.18539999999999945</v>
      </c>
      <c r="E176" s="1">
        <f t="shared" si="104"/>
        <v>0.71500000000000052</v>
      </c>
      <c r="F176" s="1">
        <f t="shared" si="106"/>
        <v>7.6000000000000054E-2</v>
      </c>
      <c r="G176" s="1">
        <f t="shared" ref="G176:H176" si="109">G175+0.0001</f>
        <v>1.3299999999999975E-2</v>
      </c>
      <c r="H176" s="1">
        <f t="shared" si="109"/>
        <v>1.0299999999999993E-2</v>
      </c>
      <c r="I176" s="1">
        <v>8.8999999999999999E-3</v>
      </c>
      <c r="J176" s="4">
        <f t="shared" si="86"/>
        <v>113</v>
      </c>
      <c r="K176" s="5">
        <v>9028</v>
      </c>
      <c r="L176">
        <v>4</v>
      </c>
    </row>
    <row r="177" spans="1:12" x14ac:dyDescent="0.3">
      <c r="A177">
        <f t="shared" si="103"/>
        <v>1E+245</v>
      </c>
      <c r="B177">
        <v>173</v>
      </c>
      <c r="C177" s="24">
        <v>0</v>
      </c>
      <c r="D177" s="1">
        <f t="shared" si="97"/>
        <v>0.17969999999999953</v>
      </c>
      <c r="E177" s="1">
        <f t="shared" si="104"/>
        <v>0.72000000000000053</v>
      </c>
      <c r="F177" s="1">
        <f t="shared" si="106"/>
        <v>7.6500000000000054E-2</v>
      </c>
      <c r="G177" s="1">
        <f t="shared" ref="G177:H177" si="110">G176+0.0001</f>
        <v>1.3399999999999974E-2</v>
      </c>
      <c r="H177" s="1">
        <f t="shared" si="110"/>
        <v>1.0399999999999993E-2</v>
      </c>
      <c r="I177" s="1">
        <v>8.9999999999999993E-3</v>
      </c>
      <c r="J177" s="4">
        <f t="shared" si="86"/>
        <v>113</v>
      </c>
      <c r="K177" s="5">
        <v>9028</v>
      </c>
      <c r="L177">
        <v>4</v>
      </c>
    </row>
    <row r="178" spans="1:12" x14ac:dyDescent="0.3">
      <c r="A178">
        <f t="shared" si="103"/>
        <v>1.0000000000000001E+246</v>
      </c>
      <c r="B178">
        <v>174</v>
      </c>
      <c r="C178" s="24">
        <v>0</v>
      </c>
      <c r="D178" s="1">
        <f t="shared" si="97"/>
        <v>0.17399999999999949</v>
      </c>
      <c r="E178" s="1">
        <f t="shared" si="104"/>
        <v>0.72500000000000053</v>
      </c>
      <c r="F178" s="1">
        <f t="shared" si="106"/>
        <v>7.7000000000000055E-2</v>
      </c>
      <c r="G178" s="1">
        <f t="shared" ref="G178:H178" si="111">G177+0.0001</f>
        <v>1.3499999999999974E-2</v>
      </c>
      <c r="H178" s="1">
        <f t="shared" si="111"/>
        <v>1.0499999999999992E-2</v>
      </c>
      <c r="I178" s="1">
        <v>9.1000000000000004E-3</v>
      </c>
      <c r="J178" s="4">
        <f t="shared" si="86"/>
        <v>113</v>
      </c>
      <c r="K178" s="5">
        <v>9028</v>
      </c>
      <c r="L178">
        <v>4</v>
      </c>
    </row>
    <row r="179" spans="1:12" x14ac:dyDescent="0.3">
      <c r="A179">
        <f t="shared" si="103"/>
        <v>1.0000000000000001E+247</v>
      </c>
      <c r="B179">
        <v>175</v>
      </c>
      <c r="C179" s="24">
        <v>0</v>
      </c>
      <c r="D179" s="1">
        <f t="shared" si="97"/>
        <v>0.16829999999999956</v>
      </c>
      <c r="E179" s="1">
        <f t="shared" si="104"/>
        <v>0.73000000000000054</v>
      </c>
      <c r="F179" s="1">
        <f t="shared" si="106"/>
        <v>7.7500000000000055E-2</v>
      </c>
      <c r="G179" s="1">
        <f t="shared" ref="G179:H179" si="112">G178+0.0001</f>
        <v>1.3599999999999973E-2</v>
      </c>
      <c r="H179" s="1">
        <f t="shared" si="112"/>
        <v>1.0599999999999991E-2</v>
      </c>
      <c r="I179" s="1">
        <v>9.1999999999999998E-3</v>
      </c>
      <c r="J179" s="4">
        <f t="shared" si="86"/>
        <v>113</v>
      </c>
      <c r="K179" s="5">
        <v>9028</v>
      </c>
      <c r="L179">
        <v>4</v>
      </c>
    </row>
    <row r="180" spans="1:12" x14ac:dyDescent="0.3">
      <c r="A180">
        <f t="shared" si="103"/>
        <v>1.0000000000000002E+248</v>
      </c>
      <c r="B180">
        <v>176</v>
      </c>
      <c r="C180" s="24">
        <v>0</v>
      </c>
      <c r="D180" s="1">
        <f t="shared" si="97"/>
        <v>0.16259999999999941</v>
      </c>
      <c r="E180" s="1">
        <f t="shared" si="104"/>
        <v>0.73500000000000054</v>
      </c>
      <c r="F180" s="1">
        <f t="shared" si="106"/>
        <v>7.8000000000000055E-2</v>
      </c>
      <c r="G180" s="1">
        <f t="shared" ref="G180:H180" si="113">G179+0.0001</f>
        <v>1.3699999999999973E-2</v>
      </c>
      <c r="H180" s="1">
        <f t="shared" si="113"/>
        <v>1.0699999999999991E-2</v>
      </c>
      <c r="I180" s="1">
        <v>9.2999999999999992E-3</v>
      </c>
      <c r="J180" s="4">
        <f t="shared" si="86"/>
        <v>119</v>
      </c>
      <c r="K180" s="5">
        <v>9028</v>
      </c>
      <c r="L180">
        <v>4</v>
      </c>
    </row>
    <row r="181" spans="1:12" x14ac:dyDescent="0.3">
      <c r="A181">
        <f t="shared" si="103"/>
        <v>1.0000000000000001E+249</v>
      </c>
      <c r="B181">
        <v>177</v>
      </c>
      <c r="C181" s="24">
        <v>0</v>
      </c>
      <c r="D181" s="1">
        <f t="shared" si="97"/>
        <v>0.15689999999999948</v>
      </c>
      <c r="E181" s="1">
        <f t="shared" si="104"/>
        <v>0.74000000000000055</v>
      </c>
      <c r="F181" s="1">
        <f t="shared" si="106"/>
        <v>7.8500000000000056E-2</v>
      </c>
      <c r="G181" s="1">
        <f t="shared" ref="G181:H181" si="114">G180+0.0001</f>
        <v>1.3799999999999972E-2</v>
      </c>
      <c r="H181" s="1">
        <f t="shared" si="114"/>
        <v>1.079999999999999E-2</v>
      </c>
      <c r="I181" s="1">
        <v>9.4000000000000004E-3</v>
      </c>
      <c r="J181" s="4">
        <f t="shared" si="86"/>
        <v>119</v>
      </c>
      <c r="K181" s="5">
        <v>9028</v>
      </c>
      <c r="L181">
        <v>4</v>
      </c>
    </row>
    <row r="182" spans="1:12" x14ac:dyDescent="0.3">
      <c r="A182">
        <f t="shared" si="103"/>
        <v>1.0000000000000001E+250</v>
      </c>
      <c r="B182">
        <v>178</v>
      </c>
      <c r="C182" s="24">
        <v>0</v>
      </c>
      <c r="D182" s="1">
        <f t="shared" si="97"/>
        <v>0.15119999999999933</v>
      </c>
      <c r="E182" s="1">
        <f t="shared" si="104"/>
        <v>0.74500000000000055</v>
      </c>
      <c r="F182" s="1">
        <f t="shared" si="106"/>
        <v>7.9000000000000056E-2</v>
      </c>
      <c r="G182" s="1">
        <f t="shared" ref="G182:H182" si="115">G181+0.0001</f>
        <v>1.3899999999999971E-2</v>
      </c>
      <c r="H182" s="1">
        <f t="shared" si="115"/>
        <v>1.089999999999999E-2</v>
      </c>
      <c r="I182" s="1">
        <v>9.4999999999999998E-3</v>
      </c>
      <c r="J182" s="4">
        <f t="shared" si="86"/>
        <v>119</v>
      </c>
      <c r="K182" s="5">
        <v>9028</v>
      </c>
      <c r="L182">
        <v>4</v>
      </c>
    </row>
    <row r="183" spans="1:12" x14ac:dyDescent="0.3">
      <c r="A183">
        <f t="shared" si="103"/>
        <v>1E+251</v>
      </c>
      <c r="B183">
        <v>179</v>
      </c>
      <c r="C183" s="24">
        <v>0</v>
      </c>
      <c r="D183" s="1">
        <f t="shared" si="97"/>
        <v>0.14549999999999941</v>
      </c>
      <c r="E183" s="1">
        <f t="shared" si="104"/>
        <v>0.75000000000000056</v>
      </c>
      <c r="F183" s="1">
        <f t="shared" si="106"/>
        <v>7.9500000000000057E-2</v>
      </c>
      <c r="G183" s="1">
        <f t="shared" ref="G183:H183" si="116">G182+0.0001</f>
        <v>1.3999999999999971E-2</v>
      </c>
      <c r="H183" s="1">
        <f t="shared" si="116"/>
        <v>1.0999999999999989E-2</v>
      </c>
      <c r="I183" s="1">
        <v>9.5999999999999992E-3</v>
      </c>
      <c r="J183" s="4">
        <f t="shared" si="86"/>
        <v>119</v>
      </c>
      <c r="K183" s="5">
        <v>9028</v>
      </c>
      <c r="L183">
        <v>4</v>
      </c>
    </row>
    <row r="184" spans="1:12" x14ac:dyDescent="0.3">
      <c r="A184">
        <f t="shared" si="103"/>
        <v>1.0000000000000001E+252</v>
      </c>
      <c r="B184">
        <v>180</v>
      </c>
      <c r="C184" s="24">
        <v>0</v>
      </c>
      <c r="D184" s="1">
        <f t="shared" si="97"/>
        <v>0.13979999999999937</v>
      </c>
      <c r="E184" s="1">
        <f t="shared" si="104"/>
        <v>0.75500000000000056</v>
      </c>
      <c r="F184" s="1">
        <f t="shared" si="106"/>
        <v>8.0000000000000057E-2</v>
      </c>
      <c r="G184" s="1">
        <f t="shared" ref="G184:H184" si="117">G183+0.0001</f>
        <v>1.409999999999997E-2</v>
      </c>
      <c r="H184" s="1">
        <f t="shared" si="117"/>
        <v>1.1099999999999988E-2</v>
      </c>
      <c r="I184" s="1">
        <v>9.7000000000000003E-3</v>
      </c>
      <c r="J184" s="4">
        <f t="shared" si="86"/>
        <v>119</v>
      </c>
      <c r="K184" s="5">
        <v>9028</v>
      </c>
      <c r="L184">
        <v>4</v>
      </c>
    </row>
    <row r="185" spans="1:12" x14ac:dyDescent="0.3">
      <c r="A185">
        <f t="shared" si="103"/>
        <v>1.0000000000000001E+253</v>
      </c>
      <c r="B185">
        <v>181</v>
      </c>
      <c r="C185" s="24">
        <v>0</v>
      </c>
      <c r="D185" s="1">
        <f t="shared" si="97"/>
        <v>0.13409999999999944</v>
      </c>
      <c r="E185" s="1">
        <f t="shared" si="104"/>
        <v>0.76000000000000056</v>
      </c>
      <c r="F185" s="1">
        <f t="shared" si="106"/>
        <v>8.0500000000000058E-2</v>
      </c>
      <c r="G185" s="1">
        <f t="shared" ref="G185:H185" si="118">G184+0.0001</f>
        <v>1.419999999999997E-2</v>
      </c>
      <c r="H185" s="1">
        <f t="shared" si="118"/>
        <v>1.1199999999999988E-2</v>
      </c>
      <c r="I185" s="1">
        <v>9.7999999999999997E-3</v>
      </c>
      <c r="J185" s="4">
        <f t="shared" si="86"/>
        <v>119</v>
      </c>
      <c r="K185" s="5">
        <v>9028</v>
      </c>
      <c r="L185">
        <v>4</v>
      </c>
    </row>
    <row r="186" spans="1:12" x14ac:dyDescent="0.3">
      <c r="A186">
        <f t="shared" si="103"/>
        <v>1.0000000000000001E+254</v>
      </c>
      <c r="B186">
        <v>182</v>
      </c>
      <c r="C186" s="24">
        <v>0</v>
      </c>
      <c r="D186" s="1">
        <f t="shared" si="97"/>
        <v>0.1283999999999994</v>
      </c>
      <c r="E186" s="1">
        <f t="shared" si="104"/>
        <v>0.76500000000000057</v>
      </c>
      <c r="F186" s="1">
        <f t="shared" si="106"/>
        <v>8.1000000000000058E-2</v>
      </c>
      <c r="G186" s="1">
        <f t="shared" ref="G186:H186" si="119">G185+0.0001</f>
        <v>1.4299999999999969E-2</v>
      </c>
      <c r="H186" s="1">
        <f t="shared" si="119"/>
        <v>1.1299999999999987E-2</v>
      </c>
      <c r="I186" s="1">
        <v>9.9000000000000008E-3</v>
      </c>
      <c r="J186" s="4">
        <f t="shared" si="86"/>
        <v>119</v>
      </c>
      <c r="K186" s="5">
        <v>9028</v>
      </c>
      <c r="L186">
        <v>4</v>
      </c>
    </row>
    <row r="187" spans="1:12" x14ac:dyDescent="0.3">
      <c r="A187">
        <f t="shared" si="103"/>
        <v>9.9999999999999999E+254</v>
      </c>
      <c r="B187">
        <v>183</v>
      </c>
      <c r="C187" s="24">
        <v>0</v>
      </c>
      <c r="D187" s="1">
        <f t="shared" si="97"/>
        <v>0.12269999999999948</v>
      </c>
      <c r="E187" s="1">
        <f t="shared" si="104"/>
        <v>0.77000000000000057</v>
      </c>
      <c r="F187" s="1">
        <f t="shared" si="106"/>
        <v>8.1500000000000059E-2</v>
      </c>
      <c r="G187" s="1">
        <f t="shared" ref="G187:H187" si="120">G186+0.0001</f>
        <v>1.4399999999999968E-2</v>
      </c>
      <c r="H187" s="1">
        <f t="shared" si="120"/>
        <v>1.1399999999999987E-2</v>
      </c>
      <c r="I187" s="1">
        <v>0.01</v>
      </c>
      <c r="J187" s="4">
        <f t="shared" si="86"/>
        <v>119</v>
      </c>
      <c r="K187" s="5">
        <v>9028</v>
      </c>
      <c r="L187">
        <v>4</v>
      </c>
    </row>
    <row r="188" spans="1:12" x14ac:dyDescent="0.3">
      <c r="A188">
        <f t="shared" si="103"/>
        <v>1E+256</v>
      </c>
      <c r="B188">
        <v>184</v>
      </c>
      <c r="C188" s="24">
        <v>0</v>
      </c>
      <c r="D188" s="1">
        <f t="shared" si="97"/>
        <v>0.11699999999999944</v>
      </c>
      <c r="E188" s="1">
        <f t="shared" si="104"/>
        <v>0.77500000000000058</v>
      </c>
      <c r="F188" s="1">
        <f t="shared" si="106"/>
        <v>8.2000000000000059E-2</v>
      </c>
      <c r="G188" s="1">
        <f t="shared" ref="G188:H188" si="121">G187+0.0001</f>
        <v>1.4499999999999968E-2</v>
      </c>
      <c r="H188" s="1">
        <f t="shared" si="121"/>
        <v>1.1499999999999986E-2</v>
      </c>
      <c r="I188" s="1">
        <v>1.01E-2</v>
      </c>
      <c r="J188" s="4">
        <f t="shared" si="86"/>
        <v>125</v>
      </c>
      <c r="K188" s="5">
        <v>9028</v>
      </c>
      <c r="L188">
        <v>4</v>
      </c>
    </row>
    <row r="189" spans="1:12" x14ac:dyDescent="0.3">
      <c r="A189">
        <f t="shared" si="103"/>
        <v>1E+257</v>
      </c>
      <c r="B189">
        <v>185</v>
      </c>
      <c r="C189" s="24">
        <v>0</v>
      </c>
      <c r="D189" s="1">
        <f t="shared" si="97"/>
        <v>0.11129999999999951</v>
      </c>
      <c r="E189" s="1">
        <f t="shared" si="104"/>
        <v>0.78000000000000058</v>
      </c>
      <c r="F189" s="1">
        <f t="shared" si="106"/>
        <v>8.2500000000000059E-2</v>
      </c>
      <c r="G189" s="1">
        <f t="shared" ref="G189:H189" si="122">G188+0.0001</f>
        <v>1.4599999999999967E-2</v>
      </c>
      <c r="H189" s="1">
        <f t="shared" si="122"/>
        <v>1.1599999999999985E-2</v>
      </c>
      <c r="I189" s="1">
        <v>1.0200000000000001E-2</v>
      </c>
      <c r="J189" s="4">
        <f t="shared" si="86"/>
        <v>125</v>
      </c>
      <c r="K189" s="5">
        <v>9028</v>
      </c>
      <c r="L189">
        <v>4</v>
      </c>
    </row>
    <row r="190" spans="1:12" x14ac:dyDescent="0.3">
      <c r="A190">
        <f t="shared" si="103"/>
        <v>1.0000000000000001E+258</v>
      </c>
      <c r="B190">
        <v>186</v>
      </c>
      <c r="C190" s="24">
        <v>0</v>
      </c>
      <c r="D190" s="1">
        <f t="shared" si="97"/>
        <v>0.10559999999999947</v>
      </c>
      <c r="E190" s="1">
        <f t="shared" si="104"/>
        <v>0.78500000000000059</v>
      </c>
      <c r="F190" s="1">
        <f t="shared" si="106"/>
        <v>8.300000000000006E-2</v>
      </c>
      <c r="G190" s="1">
        <f t="shared" ref="G190:H190" si="123">G189+0.0001</f>
        <v>1.4699999999999967E-2</v>
      </c>
      <c r="H190" s="1">
        <f t="shared" si="123"/>
        <v>1.1699999999999985E-2</v>
      </c>
      <c r="I190" s="1">
        <v>1.03E-2</v>
      </c>
      <c r="J190" s="4">
        <f t="shared" si="86"/>
        <v>125</v>
      </c>
      <c r="K190" s="5">
        <v>9028</v>
      </c>
      <c r="L190">
        <v>4</v>
      </c>
    </row>
    <row r="191" spans="1:12" x14ac:dyDescent="0.3">
      <c r="A191">
        <f t="shared" si="103"/>
        <v>1.0000000000000001E+259</v>
      </c>
      <c r="B191">
        <v>187</v>
      </c>
      <c r="C191" s="24">
        <v>0</v>
      </c>
      <c r="D191" s="1">
        <f t="shared" si="97"/>
        <v>9.9899999999999434E-2</v>
      </c>
      <c r="E191" s="1">
        <f t="shared" si="104"/>
        <v>0.79000000000000059</v>
      </c>
      <c r="F191" s="1">
        <f t="shared" si="106"/>
        <v>8.350000000000006E-2</v>
      </c>
      <c r="G191" s="1">
        <f t="shared" ref="G191:H191" si="124">G190+0.0001</f>
        <v>1.4799999999999966E-2</v>
      </c>
      <c r="H191" s="1">
        <f t="shared" si="124"/>
        <v>1.1799999999999984E-2</v>
      </c>
      <c r="I191" s="1">
        <v>1.04E-2</v>
      </c>
      <c r="J191" s="4">
        <f t="shared" si="86"/>
        <v>125</v>
      </c>
      <c r="K191" s="5">
        <v>9028</v>
      </c>
      <c r="L191">
        <v>4</v>
      </c>
    </row>
    <row r="192" spans="1:12" x14ac:dyDescent="0.3">
      <c r="A192">
        <f t="shared" si="103"/>
        <v>1.0000000000000001E+260</v>
      </c>
      <c r="B192">
        <v>188</v>
      </c>
      <c r="C192" s="24">
        <v>0</v>
      </c>
      <c r="D192" s="1">
        <f t="shared" si="97"/>
        <v>9.4199999999999395E-2</v>
      </c>
      <c r="E192" s="1">
        <f t="shared" si="104"/>
        <v>0.7950000000000006</v>
      </c>
      <c r="F192" s="1">
        <f t="shared" si="106"/>
        <v>8.4000000000000061E-2</v>
      </c>
      <c r="G192" s="1">
        <f t="shared" ref="G192:H192" si="125">G191+0.0001</f>
        <v>1.4899999999999965E-2</v>
      </c>
      <c r="H192" s="1">
        <f t="shared" si="125"/>
        <v>1.1899999999999984E-2</v>
      </c>
      <c r="I192" s="1">
        <v>1.0500000000000001E-2</v>
      </c>
      <c r="J192" s="4">
        <f t="shared" si="86"/>
        <v>125</v>
      </c>
      <c r="K192" s="5">
        <v>9028</v>
      </c>
      <c r="L192">
        <v>4</v>
      </c>
    </row>
    <row r="193" spans="1:12" x14ac:dyDescent="0.3">
      <c r="A193">
        <f t="shared" si="103"/>
        <v>1.0000000000000001E+261</v>
      </c>
      <c r="B193">
        <v>189</v>
      </c>
      <c r="C193" s="24">
        <v>0</v>
      </c>
      <c r="D193" s="1">
        <f t="shared" si="97"/>
        <v>8.8499999999999357E-2</v>
      </c>
      <c r="E193" s="1">
        <f t="shared" si="104"/>
        <v>0.8000000000000006</v>
      </c>
      <c r="F193" s="1">
        <f t="shared" si="106"/>
        <v>8.4500000000000061E-2</v>
      </c>
      <c r="G193" s="1">
        <f t="shared" ref="G193:H193" si="126">G192+0.0001</f>
        <v>1.4999999999999965E-2</v>
      </c>
      <c r="H193" s="1">
        <f t="shared" si="126"/>
        <v>1.1999999999999983E-2</v>
      </c>
      <c r="I193" s="1">
        <v>1.06E-2</v>
      </c>
      <c r="J193" s="4">
        <f t="shared" si="86"/>
        <v>125</v>
      </c>
      <c r="K193" s="5">
        <v>9028</v>
      </c>
      <c r="L193">
        <v>4</v>
      </c>
    </row>
    <row r="194" spans="1:12" x14ac:dyDescent="0.3">
      <c r="A194">
        <f t="shared" si="103"/>
        <v>1.0000000000000002E+262</v>
      </c>
      <c r="B194">
        <v>190</v>
      </c>
      <c r="C194" s="24">
        <v>0</v>
      </c>
      <c r="D194" s="1">
        <f t="shared" si="97"/>
        <v>8.2799999999999319E-2</v>
      </c>
      <c r="E194" s="1">
        <f t="shared" si="104"/>
        <v>0.8050000000000006</v>
      </c>
      <c r="F194" s="1">
        <f t="shared" si="106"/>
        <v>8.5000000000000062E-2</v>
      </c>
      <c r="G194" s="1">
        <f t="shared" ref="G194:H194" si="127">G193+0.0001</f>
        <v>1.5099999999999964E-2</v>
      </c>
      <c r="H194" s="1">
        <f t="shared" si="127"/>
        <v>1.2099999999999982E-2</v>
      </c>
      <c r="I194" s="1">
        <v>1.0699999999999999E-2</v>
      </c>
      <c r="J194" s="4">
        <f t="shared" si="86"/>
        <v>125</v>
      </c>
      <c r="K194" s="5">
        <v>9028</v>
      </c>
      <c r="L194">
        <v>4</v>
      </c>
    </row>
    <row r="195" spans="1:12" x14ac:dyDescent="0.3">
      <c r="A195">
        <f t="shared" si="103"/>
        <v>1.0000000000000002E+263</v>
      </c>
      <c r="B195">
        <v>191</v>
      </c>
      <c r="C195" s="24">
        <v>0</v>
      </c>
      <c r="D195" s="1">
        <f t="shared" si="97"/>
        <v>7.7099999999999391E-2</v>
      </c>
      <c r="E195" s="1">
        <f t="shared" si="104"/>
        <v>0.81000000000000061</v>
      </c>
      <c r="F195" s="1">
        <f t="shared" si="106"/>
        <v>8.5500000000000062E-2</v>
      </c>
      <c r="G195" s="1">
        <f t="shared" ref="G195:H195" si="128">G194+0.0001</f>
        <v>1.5199999999999964E-2</v>
      </c>
      <c r="H195" s="1">
        <f t="shared" si="128"/>
        <v>1.2199999999999982E-2</v>
      </c>
      <c r="I195" s="1">
        <v>1.0800000000000001E-2</v>
      </c>
      <c r="J195" s="4">
        <f t="shared" si="86"/>
        <v>125</v>
      </c>
      <c r="K195" s="5">
        <v>9028</v>
      </c>
      <c r="L195">
        <v>4</v>
      </c>
    </row>
    <row r="196" spans="1:12" x14ac:dyDescent="0.3">
      <c r="A196">
        <f t="shared" si="103"/>
        <v>1.0000000000000002E+264</v>
      </c>
      <c r="B196">
        <v>192</v>
      </c>
      <c r="C196" s="24">
        <v>0</v>
      </c>
      <c r="D196" s="1">
        <f t="shared" si="97"/>
        <v>7.1399999999999353E-2</v>
      </c>
      <c r="E196" s="1">
        <f t="shared" si="104"/>
        <v>0.81500000000000061</v>
      </c>
      <c r="F196" s="1">
        <f t="shared" si="106"/>
        <v>8.6000000000000063E-2</v>
      </c>
      <c r="G196" s="1">
        <f t="shared" ref="G196:H196" si="129">G195+0.0001</f>
        <v>1.5299999999999963E-2</v>
      </c>
      <c r="H196" s="1">
        <f t="shared" si="129"/>
        <v>1.2299999999999981E-2</v>
      </c>
      <c r="I196" s="1">
        <v>1.09E-2</v>
      </c>
      <c r="J196" s="4">
        <f t="shared" si="86"/>
        <v>131</v>
      </c>
      <c r="K196" s="5">
        <v>9028</v>
      </c>
      <c r="L196">
        <v>4</v>
      </c>
    </row>
    <row r="197" spans="1:12" x14ac:dyDescent="0.3">
      <c r="A197">
        <f t="shared" si="103"/>
        <v>1.0000000000000002E+265</v>
      </c>
      <c r="B197">
        <v>193</v>
      </c>
      <c r="C197" s="24">
        <v>0</v>
      </c>
      <c r="D197" s="1">
        <f t="shared" si="97"/>
        <v>6.5699999999999426E-2</v>
      </c>
      <c r="E197" s="1">
        <f t="shared" si="104"/>
        <v>0.82000000000000062</v>
      </c>
      <c r="F197" s="1">
        <f t="shared" si="106"/>
        <v>8.6500000000000063E-2</v>
      </c>
      <c r="G197" s="1">
        <f t="shared" ref="G197:H197" si="130">G196+0.0001</f>
        <v>1.5399999999999962E-2</v>
      </c>
      <c r="H197" s="1">
        <f t="shared" si="130"/>
        <v>1.239999999999998E-2</v>
      </c>
      <c r="I197" s="1">
        <v>1.0999999999999999E-2</v>
      </c>
      <c r="J197" s="4">
        <f t="shared" si="86"/>
        <v>131</v>
      </c>
      <c r="K197" s="5">
        <v>9028</v>
      </c>
      <c r="L197">
        <v>4</v>
      </c>
    </row>
    <row r="198" spans="1:12" x14ac:dyDescent="0.3">
      <c r="A198">
        <f t="shared" si="103"/>
        <v>1.0000000000000003E+266</v>
      </c>
      <c r="B198">
        <v>194</v>
      </c>
      <c r="C198" s="24">
        <v>0</v>
      </c>
      <c r="D198" s="1">
        <f t="shared" si="97"/>
        <v>5.9999999999999387E-2</v>
      </c>
      <c r="E198" s="1">
        <f t="shared" si="104"/>
        <v>0.82500000000000062</v>
      </c>
      <c r="F198" s="1">
        <f t="shared" si="106"/>
        <v>8.7000000000000063E-2</v>
      </c>
      <c r="G198" s="1">
        <f t="shared" ref="G198:H198" si="131">G197+0.0001</f>
        <v>1.5499999999999962E-2</v>
      </c>
      <c r="H198" s="1">
        <f t="shared" si="131"/>
        <v>1.249999999999998E-2</v>
      </c>
      <c r="I198" s="1">
        <v>1.11E-2</v>
      </c>
      <c r="J198" s="4">
        <f t="shared" si="86"/>
        <v>131</v>
      </c>
      <c r="K198" s="5">
        <v>9028</v>
      </c>
      <c r="L198">
        <v>4</v>
      </c>
    </row>
    <row r="199" spans="1:12" x14ac:dyDescent="0.3">
      <c r="A199">
        <f t="shared" si="103"/>
        <v>1.0000000000000003E+267</v>
      </c>
      <c r="B199">
        <v>195</v>
      </c>
      <c r="C199" s="24">
        <v>0</v>
      </c>
      <c r="D199" s="1">
        <f t="shared" si="97"/>
        <v>5.429999999999946E-2</v>
      </c>
      <c r="E199" s="1">
        <f t="shared" si="104"/>
        <v>0.83000000000000063</v>
      </c>
      <c r="F199" s="1">
        <f t="shared" si="106"/>
        <v>8.7500000000000064E-2</v>
      </c>
      <c r="G199" s="1">
        <f t="shared" ref="G199:H199" si="132">G198+0.0001</f>
        <v>1.5599999999999961E-2</v>
      </c>
      <c r="H199" s="1">
        <f t="shared" si="132"/>
        <v>1.2599999999999979E-2</v>
      </c>
      <c r="I199" s="1">
        <v>1.12E-2</v>
      </c>
      <c r="J199" s="4">
        <f t="shared" si="86"/>
        <v>131</v>
      </c>
      <c r="K199" s="5">
        <v>9028</v>
      </c>
      <c r="L199">
        <v>4</v>
      </c>
    </row>
    <row r="200" spans="1:12" x14ac:dyDescent="0.3">
      <c r="A200">
        <f t="shared" si="103"/>
        <v>1.0000000000000003E+268</v>
      </c>
      <c r="B200">
        <v>196</v>
      </c>
      <c r="C200" s="24">
        <v>0</v>
      </c>
      <c r="D200" s="1">
        <f t="shared" si="97"/>
        <v>4.8599999999999421E-2</v>
      </c>
      <c r="E200" s="1">
        <f t="shared" si="104"/>
        <v>0.83500000000000063</v>
      </c>
      <c r="F200" s="1">
        <f t="shared" si="106"/>
        <v>8.8000000000000064E-2</v>
      </c>
      <c r="G200" s="1">
        <f t="shared" ref="G200:H200" si="133">G199+0.0001</f>
        <v>1.5699999999999961E-2</v>
      </c>
      <c r="H200" s="1">
        <f t="shared" si="133"/>
        <v>1.2699999999999979E-2</v>
      </c>
      <c r="I200" s="1">
        <v>1.1299999999999999E-2</v>
      </c>
      <c r="J200" s="4">
        <f t="shared" si="86"/>
        <v>131</v>
      </c>
      <c r="K200" s="5">
        <v>9028</v>
      </c>
      <c r="L200">
        <v>4</v>
      </c>
    </row>
    <row r="201" spans="1:12" x14ac:dyDescent="0.3">
      <c r="A201">
        <f t="shared" si="103"/>
        <v>1.0000000000000003E+269</v>
      </c>
      <c r="B201">
        <v>197</v>
      </c>
      <c r="C201" s="24">
        <v>0</v>
      </c>
      <c r="D201" s="1">
        <f t="shared" si="97"/>
        <v>4.2899999999999494E-2</v>
      </c>
      <c r="E201" s="1">
        <f t="shared" si="104"/>
        <v>0.84000000000000064</v>
      </c>
      <c r="F201" s="1">
        <f t="shared" si="106"/>
        <v>8.8500000000000065E-2</v>
      </c>
      <c r="G201" s="1">
        <f t="shared" ref="G201:H201" si="134">G200+0.0001</f>
        <v>1.579999999999996E-2</v>
      </c>
      <c r="H201" s="1">
        <f t="shared" si="134"/>
        <v>1.2799999999999978E-2</v>
      </c>
      <c r="I201" s="1">
        <v>1.14E-2</v>
      </c>
      <c r="J201" s="4">
        <f t="shared" si="86"/>
        <v>131</v>
      </c>
      <c r="K201" s="5">
        <v>9028</v>
      </c>
      <c r="L201">
        <v>4</v>
      </c>
    </row>
    <row r="202" spans="1:12" x14ac:dyDescent="0.3">
      <c r="A202">
        <f t="shared" si="103"/>
        <v>1.0000000000000003E+270</v>
      </c>
      <c r="B202">
        <v>198</v>
      </c>
      <c r="C202" s="24">
        <v>0</v>
      </c>
      <c r="D202" s="1">
        <f t="shared" si="97"/>
        <v>3.7199999999999345E-2</v>
      </c>
      <c r="E202" s="1">
        <f t="shared" si="104"/>
        <v>0.84500000000000064</v>
      </c>
      <c r="F202" s="1">
        <f t="shared" si="106"/>
        <v>8.9000000000000065E-2</v>
      </c>
      <c r="G202" s="1">
        <f t="shared" ref="G202:H202" si="135">G201+0.0001</f>
        <v>1.5899999999999959E-2</v>
      </c>
      <c r="H202" s="1">
        <f t="shared" si="135"/>
        <v>1.2899999999999977E-2</v>
      </c>
      <c r="I202" s="1">
        <v>1.15E-2</v>
      </c>
      <c r="J202" s="4">
        <f t="shared" si="86"/>
        <v>131</v>
      </c>
      <c r="K202" s="5">
        <v>9028</v>
      </c>
      <c r="L202">
        <v>4</v>
      </c>
    </row>
    <row r="203" spans="1:12" x14ac:dyDescent="0.3">
      <c r="A203">
        <f t="shared" si="103"/>
        <v>1.0000000000000003E+271</v>
      </c>
      <c r="B203">
        <v>199</v>
      </c>
      <c r="C203" s="24">
        <v>0</v>
      </c>
      <c r="D203" s="1">
        <f t="shared" si="97"/>
        <v>3.1499999999999306E-2</v>
      </c>
      <c r="E203" s="1">
        <f t="shared" si="104"/>
        <v>0.85000000000000064</v>
      </c>
      <c r="F203" s="1">
        <f t="shared" si="106"/>
        <v>8.9500000000000066E-2</v>
      </c>
      <c r="G203" s="1">
        <f t="shared" ref="G203:H203" si="136">G202+0.0001</f>
        <v>1.5999999999999959E-2</v>
      </c>
      <c r="H203" s="1">
        <f t="shared" si="136"/>
        <v>1.2999999999999977E-2</v>
      </c>
      <c r="I203" s="1">
        <v>1.1599999999999999E-2</v>
      </c>
      <c r="J203" s="4">
        <f t="shared" si="86"/>
        <v>131</v>
      </c>
      <c r="K203" s="5">
        <v>9028</v>
      </c>
      <c r="L203">
        <v>4</v>
      </c>
    </row>
    <row r="204" spans="1:12" x14ac:dyDescent="0.3">
      <c r="A204">
        <f t="shared" si="103"/>
        <v>1.0000000000000004E+272</v>
      </c>
      <c r="B204">
        <v>200</v>
      </c>
      <c r="C204" s="24">
        <v>0</v>
      </c>
      <c r="D204" s="1">
        <f t="shared" si="97"/>
        <v>2.5799999999999268E-2</v>
      </c>
      <c r="E204" s="1">
        <f t="shared" si="104"/>
        <v>0.85500000000000065</v>
      </c>
      <c r="F204" s="1">
        <f t="shared" si="106"/>
        <v>9.0000000000000066E-2</v>
      </c>
      <c r="G204" s="1">
        <f t="shared" ref="G204:H204" si="137">G203+0.0001</f>
        <v>1.6099999999999958E-2</v>
      </c>
      <c r="H204" s="1">
        <f t="shared" si="137"/>
        <v>1.3099999999999976E-2</v>
      </c>
      <c r="I204" s="1">
        <v>1.17E-2</v>
      </c>
      <c r="J204" s="4">
        <f t="shared" si="86"/>
        <v>137</v>
      </c>
      <c r="K204" s="5">
        <v>9028</v>
      </c>
      <c r="L204">
        <v>4</v>
      </c>
    </row>
    <row r="205" spans="1:12" x14ac:dyDescent="0.3">
      <c r="A205">
        <f t="shared" si="103"/>
        <v>1.0000000000000003E+273</v>
      </c>
      <c r="B205">
        <v>201</v>
      </c>
      <c r="C205" s="24">
        <v>0</v>
      </c>
      <c r="D205" s="1">
        <f t="shared" si="97"/>
        <v>2.0099999999999341E-2</v>
      </c>
      <c r="E205" s="1">
        <f t="shared" si="104"/>
        <v>0.86000000000000065</v>
      </c>
      <c r="F205" s="1">
        <f t="shared" si="106"/>
        <v>9.0500000000000067E-2</v>
      </c>
      <c r="G205" s="1">
        <f t="shared" ref="G205:H205" si="138">G204+0.0001</f>
        <v>1.6199999999999957E-2</v>
      </c>
      <c r="H205" s="1">
        <f t="shared" si="138"/>
        <v>1.3199999999999976E-2</v>
      </c>
      <c r="I205" s="1">
        <v>1.18E-2</v>
      </c>
      <c r="J205" s="4">
        <f t="shared" si="86"/>
        <v>137</v>
      </c>
      <c r="K205" s="5">
        <v>9028</v>
      </c>
      <c r="L205">
        <v>4</v>
      </c>
    </row>
    <row r="206" spans="1:12" x14ac:dyDescent="0.3">
      <c r="A206">
        <f t="shared" si="103"/>
        <v>1.0000000000000003E+274</v>
      </c>
      <c r="B206">
        <v>202</v>
      </c>
      <c r="C206" s="24">
        <v>0</v>
      </c>
      <c r="D206" s="1">
        <f t="shared" si="97"/>
        <v>1.4399999999999302E-2</v>
      </c>
      <c r="E206" s="1">
        <f t="shared" si="104"/>
        <v>0.86500000000000066</v>
      </c>
      <c r="F206" s="1">
        <f t="shared" si="106"/>
        <v>9.1000000000000067E-2</v>
      </c>
      <c r="G206" s="1">
        <f t="shared" ref="G206:H206" si="139">G205+0.0001</f>
        <v>1.6299999999999957E-2</v>
      </c>
      <c r="H206" s="1">
        <f t="shared" si="139"/>
        <v>1.3299999999999975E-2</v>
      </c>
      <c r="I206" s="1">
        <v>1.1900000000000001E-2</v>
      </c>
      <c r="J206" s="4">
        <f t="shared" si="86"/>
        <v>137</v>
      </c>
      <c r="K206" s="5">
        <v>9028</v>
      </c>
      <c r="L206">
        <v>4</v>
      </c>
    </row>
    <row r="207" spans="1:12" x14ac:dyDescent="0.3">
      <c r="A207">
        <f t="shared" si="103"/>
        <v>1.0000000000000003E+275</v>
      </c>
      <c r="B207">
        <v>203</v>
      </c>
      <c r="C207" s="24">
        <v>0</v>
      </c>
      <c r="D207" s="1">
        <f t="shared" si="97"/>
        <v>8.6999999999993749E-3</v>
      </c>
      <c r="E207" s="1">
        <f t="shared" si="104"/>
        <v>0.87000000000000066</v>
      </c>
      <c r="F207" s="1">
        <f t="shared" si="106"/>
        <v>9.1500000000000067E-2</v>
      </c>
      <c r="G207" s="1">
        <f t="shared" ref="G207:H207" si="140">G206+0.0001</f>
        <v>1.6399999999999956E-2</v>
      </c>
      <c r="H207" s="1">
        <f t="shared" si="140"/>
        <v>1.3399999999999974E-2</v>
      </c>
      <c r="I207" s="1">
        <v>1.2E-2</v>
      </c>
      <c r="J207" s="4">
        <f t="shared" si="86"/>
        <v>137</v>
      </c>
      <c r="K207" s="5">
        <v>9028</v>
      </c>
      <c r="L207">
        <v>4</v>
      </c>
    </row>
  </sheetData>
  <phoneticPr fontId="1" type="noConversion"/>
  <conditionalFormatting sqref="B4:B41 B44:B51 B54:B61 B64:B71 B74:B81 B84:B91 B94:B101 B104:B207">
    <cfRule type="expression" dxfId="3" priority="4">
      <formula>$C6=5</formula>
    </cfRule>
  </conditionalFormatting>
  <conditionalFormatting sqref="B42:B43 B52:B53 B62:B63 B72:B73 B82:B83 B92:B93 B102:B103">
    <cfRule type="expression" dxfId="2" priority="3">
      <formula>#REF!=5</formula>
    </cfRule>
  </conditionalFormatting>
  <conditionalFormatting sqref="S30">
    <cfRule type="expression" dxfId="1" priority="1">
      <formula>$S$30=$Q$5</formula>
    </cfRule>
    <cfRule type="expression" dxfId="0" priority="2">
      <formula>$S$30&lt;&gt;$Q$5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SealSwordEvolution</vt:lpstr>
      <vt:lpstr>Balance</vt:lpstr>
      <vt:lpstr>Balance(Gacha)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2023-12-19T02:06:12Z</dcterms:modified>
</cp:coreProperties>
</file>