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EED678B-C3D1-40DA-8D98-34952E205D8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6" i="1" l="1"/>
  <c r="F116" i="1"/>
  <c r="C117" i="1"/>
  <c r="F117" i="1"/>
  <c r="H123" i="3"/>
  <c r="K123" i="3"/>
  <c r="O60" i="3"/>
  <c r="P60" i="3" s="1"/>
  <c r="H120" i="3"/>
  <c r="K120" i="3"/>
  <c r="H121" i="3"/>
  <c r="K121" i="3"/>
  <c r="K122" i="3"/>
  <c r="O59" i="3"/>
  <c r="P59" i="3" s="1"/>
  <c r="O58" i="3"/>
  <c r="P58" i="3" s="1"/>
  <c r="C114" i="1"/>
  <c r="C115" i="1"/>
  <c r="C111" i="1"/>
  <c r="C112" i="1"/>
  <c r="C113" i="1"/>
  <c r="H117" i="3"/>
  <c r="K117" i="3"/>
  <c r="H118" i="3"/>
  <c r="H119" i="3" s="1"/>
  <c r="K118" i="3"/>
  <c r="K119" i="3"/>
  <c r="H115" i="3"/>
  <c r="K115" i="3"/>
  <c r="K116" i="3"/>
  <c r="O57" i="3"/>
  <c r="P57" i="3" s="1"/>
  <c r="O56" i="3"/>
  <c r="P56" i="3" s="1"/>
  <c r="C109" i="1"/>
  <c r="C110" i="1"/>
  <c r="C107" i="1"/>
  <c r="C108" i="1"/>
  <c r="H113" i="3"/>
  <c r="K113" i="3"/>
  <c r="K114" i="3"/>
  <c r="O55" i="3"/>
  <c r="P55" i="3" s="1"/>
  <c r="C104" i="1"/>
  <c r="L104" i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C105" i="1"/>
  <c r="C106" i="1"/>
  <c r="H110" i="3"/>
  <c r="K110" i="3"/>
  <c r="H111" i="3"/>
  <c r="H112" i="3" s="1"/>
  <c r="K111" i="3"/>
  <c r="K112" i="3"/>
  <c r="O54" i="3"/>
  <c r="P54" i="3" s="1"/>
  <c r="O53" i="3"/>
  <c r="P53" i="3" s="1"/>
  <c r="O52" i="3"/>
  <c r="P52" i="3" s="1"/>
  <c r="C103" i="1"/>
  <c r="C99" i="1"/>
  <c r="C100" i="1"/>
  <c r="C101" i="1"/>
  <c r="C102" i="1"/>
  <c r="H109" i="3"/>
  <c r="K109" i="3"/>
  <c r="H105" i="3"/>
  <c r="K105" i="3"/>
  <c r="H106" i="3"/>
  <c r="H107" i="3" s="1"/>
  <c r="K106" i="3"/>
  <c r="K107" i="3"/>
  <c r="K108" i="3"/>
  <c r="C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I123" i="3" l="1" a="1"/>
  <c r="I123" i="3" s="1"/>
  <c r="H122" i="3"/>
  <c r="H116" i="3"/>
  <c r="H114" i="3"/>
  <c r="H108" i="3"/>
  <c r="H103" i="3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99" i="1" s="1"/>
  <c r="D100" i="1" s="1"/>
  <c r="D101" i="1" s="1"/>
  <c r="D103" i="1" s="1"/>
  <c r="D104" i="1" s="1"/>
  <c r="D105" i="1" s="1"/>
  <c r="D106" i="1" s="1"/>
  <c r="D108" i="1" s="1"/>
  <c r="D109" i="1" s="1"/>
  <c r="D110" i="1" s="1"/>
  <c r="D111" i="1" s="1"/>
  <c r="D113" i="1" s="1"/>
  <c r="D114" i="1" s="1"/>
  <c r="D115" i="1" s="1"/>
  <c r="D116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D117" i="1" s="1"/>
  <c r="E8" i="4"/>
  <c r="H11" i="3"/>
  <c r="I11" i="3" s="1" a="1"/>
  <c r="I11" i="3" s="1"/>
  <c r="J11" i="3" s="1"/>
  <c r="F10" i="3"/>
  <c r="G10" i="3"/>
  <c r="J123" i="3" l="1"/>
  <c r="G123" i="3" s="1"/>
  <c r="F123" i="3"/>
  <c r="H104" i="3"/>
  <c r="E18" i="4"/>
  <c r="E20" i="4"/>
  <c r="E17" i="4"/>
  <c r="E19" i="4"/>
  <c r="H12" i="3"/>
  <c r="I12" i="3" s="1" a="1"/>
  <c r="I12" i="3" s="1"/>
  <c r="J12" i="3" s="1"/>
  <c r="G11" i="3"/>
  <c r="F11" i="3"/>
  <c r="F12" i="3" l="1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I101" i="3" s="1" a="1"/>
  <c r="I101" i="3" s="1"/>
  <c r="J98" i="3"/>
  <c r="G98" i="3" s="1"/>
  <c r="F92" i="1" s="1"/>
  <c r="F98" i="3"/>
  <c r="J101" i="3" l="1"/>
  <c r="G101" i="3" s="1"/>
  <c r="F95" i="1" s="1"/>
  <c r="F101" i="3"/>
  <c r="I102" i="3" a="1"/>
  <c r="I102" i="3" s="1"/>
  <c r="J100" i="3"/>
  <c r="G100" i="3" s="1"/>
  <c r="F94" i="1" s="1"/>
  <c r="F100" i="3"/>
  <c r="J102" i="3" l="1"/>
  <c r="G102" i="3" s="1"/>
  <c r="F96" i="1" s="1"/>
  <c r="F102" i="3"/>
  <c r="I103" i="3" a="1"/>
  <c r="I103" i="3" s="1"/>
  <c r="J103" i="3" l="1"/>
  <c r="G103" i="3" s="1"/>
  <c r="F97" i="1" s="1"/>
  <c r="F103" i="3"/>
  <c r="I104" i="3" a="1"/>
  <c r="I104" i="3" s="1"/>
  <c r="I105" i="3" s="1" a="1"/>
  <c r="I105" i="3" s="1"/>
  <c r="I106" i="3" l="1" a="1"/>
  <c r="I106" i="3" s="1"/>
  <c r="J105" i="3"/>
  <c r="G105" i="3" s="1"/>
  <c r="F99" i="1" s="1"/>
  <c r="F105" i="3"/>
  <c r="J104" i="3"/>
  <c r="G104" i="3" s="1"/>
  <c r="F98" i="1" s="1"/>
  <c r="F104" i="3"/>
  <c r="J106" i="3" l="1"/>
  <c r="G106" i="3" s="1"/>
  <c r="F100" i="1" s="1"/>
  <c r="I107" i="3" a="1"/>
  <c r="I107" i="3" s="1"/>
  <c r="F106" i="3"/>
  <c r="J107" i="3" l="1"/>
  <c r="G107" i="3" s="1"/>
  <c r="F101" i="1" s="1"/>
  <c r="F107" i="3"/>
  <c r="I108" i="3" a="1"/>
  <c r="I108" i="3" s="1"/>
  <c r="I109" i="3" l="1" a="1"/>
  <c r="I109" i="3" s="1"/>
  <c r="I110" i="3" s="1" a="1"/>
  <c r="I110" i="3" s="1"/>
  <c r="J108" i="3"/>
  <c r="G108" i="3" s="1"/>
  <c r="F102" i="1" s="1"/>
  <c r="F108" i="3"/>
  <c r="J110" i="3" l="1"/>
  <c r="G110" i="3" s="1"/>
  <c r="F104" i="1" s="1"/>
  <c r="I111" i="3" a="1"/>
  <c r="I111" i="3" s="1"/>
  <c r="F110" i="3"/>
  <c r="J109" i="3"/>
  <c r="G109" i="3" s="1"/>
  <c r="F103" i="1" s="1"/>
  <c r="F109" i="3"/>
  <c r="J111" i="3" l="1"/>
  <c r="G111" i="3" s="1"/>
  <c r="F105" i="1" s="1"/>
  <c r="F111" i="3"/>
  <c r="I112" i="3" a="1"/>
  <c r="I112" i="3" s="1"/>
  <c r="I113" i="3" s="1" a="1"/>
  <c r="I113" i="3" s="1"/>
  <c r="J113" i="3" l="1"/>
  <c r="G113" i="3" s="1"/>
  <c r="F107" i="1" s="1"/>
  <c r="I114" i="3" a="1"/>
  <c r="I114" i="3" s="1"/>
  <c r="I115" i="3" s="1" a="1"/>
  <c r="I115" i="3" s="1"/>
  <c r="F113" i="3"/>
  <c r="J112" i="3"/>
  <c r="G112" i="3" s="1"/>
  <c r="F106" i="1" s="1"/>
  <c r="F112" i="3"/>
  <c r="J115" i="3" l="1"/>
  <c r="G115" i="3" s="1"/>
  <c r="F109" i="1" s="1"/>
  <c r="F115" i="3"/>
  <c r="I116" i="3" a="1"/>
  <c r="I116" i="3" s="1"/>
  <c r="J114" i="3"/>
  <c r="G114" i="3" s="1"/>
  <c r="F108" i="1" s="1"/>
  <c r="F114" i="3"/>
  <c r="J116" i="3" l="1"/>
  <c r="G116" i="3" s="1"/>
  <c r="F110" i="1" s="1"/>
  <c r="I117" i="3" a="1"/>
  <c r="I117" i="3" s="1"/>
  <c r="F116" i="3"/>
  <c r="J117" i="3" l="1"/>
  <c r="G117" i="3" s="1"/>
  <c r="F111" i="1" s="1"/>
  <c r="I118" i="3" a="1"/>
  <c r="I118" i="3" s="1"/>
  <c r="F117" i="3"/>
  <c r="J118" i="3" l="1"/>
  <c r="G118" i="3" s="1"/>
  <c r="F112" i="1" s="1"/>
  <c r="F118" i="3"/>
  <c r="I119" i="3" a="1"/>
  <c r="I119" i="3" s="1"/>
  <c r="I120" i="3" s="1" a="1"/>
  <c r="I120" i="3" s="1"/>
  <c r="J120" i="3" l="1"/>
  <c r="G120" i="3" s="1"/>
  <c r="F114" i="1" s="1"/>
  <c r="F120" i="3"/>
  <c r="I121" i="3" a="1"/>
  <c r="I121" i="3" s="1"/>
  <c r="J119" i="3"/>
  <c r="G119" i="3" s="1"/>
  <c r="F113" i="1" s="1"/>
  <c r="F119" i="3"/>
  <c r="I122" i="3" l="1" a="1"/>
  <c r="I122" i="3" s="1"/>
  <c r="J121" i="3"/>
  <c r="G121" i="3" s="1"/>
  <c r="F115" i="1" s="1"/>
  <c r="F121" i="3"/>
  <c r="J122" i="3" l="1"/>
  <c r="G122" i="3" s="1"/>
  <c r="F1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<sst xmlns="http://schemas.openxmlformats.org/spreadsheetml/2006/main" count="115" uniqueCount="110">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</sst>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17"/>
  <sheetViews>
    <sheetView tabSelected="1" zoomScale="85" zoomScaleNormal="85" workbookViewId="0">
      <pane ySplit="1" topLeftCell="A91" activePane="bottomLeft" state="frozen"/>
      <selection pane="bottomLeft" activeCell="D114" sqref="D11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116" si="6">J52+200</f>
        <v>12200</v>
      </c>
      <c r="K53">
        <f t="shared" si="3"/>
        <v>25</v>
      </c>
      <c r="L53">
        <f t="shared" ref="L53:L116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117" si="24">B71</f>
        <v>1-1</v>
      </c>
      <c r="C72">
        <f t="shared" si="22"/>
        <v>9021</v>
      </c>
      <c r="D72">
        <f t="shared" si="23"/>
        <v>15</v>
      </c>
      <c r="E72">
        <f t="shared" ref="E72:E117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117" si="26">K71</f>
        <v>25</v>
      </c>
      <c r="L72">
        <f t="shared" si="7"/>
        <v>14200</v>
      </c>
      <c r="M72">
        <f t="shared" ref="M72:M117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100" si="42">IF(MOD(A97,5)=0,9021,25)</f>
        <v>9021</v>
      </c>
      <c r="D97">
        <f t="shared" ref="D97:D100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  <row r="99" spans="1:13" x14ac:dyDescent="0.3">
      <c r="A99">
        <v>97</v>
      </c>
      <c r="B99" s="1" t="str">
        <f t="shared" si="24"/>
        <v>1-1</v>
      </c>
      <c r="C99">
        <f t="shared" si="42"/>
        <v>25</v>
      </c>
      <c r="D99">
        <f t="shared" si="43"/>
        <v>124000</v>
      </c>
      <c r="E99">
        <f t="shared" si="25"/>
        <v>1</v>
      </c>
      <c r="F99">
        <f>VLOOKUP(A99,Balance!E:G,3,FALSE)</f>
        <v>8.4509091000000011E+179</v>
      </c>
      <c r="G99">
        <v>1000</v>
      </c>
      <c r="H99">
        <v>8</v>
      </c>
      <c r="I99">
        <v>0</v>
      </c>
      <c r="J99">
        <f t="shared" si="6"/>
        <v>21400</v>
      </c>
      <c r="K99">
        <f t="shared" si="26"/>
        <v>25</v>
      </c>
      <c r="L99">
        <f t="shared" si="7"/>
        <v>19600</v>
      </c>
      <c r="M99">
        <f t="shared" si="27"/>
        <v>0</v>
      </c>
    </row>
    <row r="100" spans="1:13" x14ac:dyDescent="0.3">
      <c r="A100">
        <v>98</v>
      </c>
      <c r="B100" s="1" t="str">
        <f t="shared" si="24"/>
        <v>1-1</v>
      </c>
      <c r="C100">
        <f t="shared" si="42"/>
        <v>25</v>
      </c>
      <c r="D100">
        <f t="shared" si="43"/>
        <v>126000</v>
      </c>
      <c r="E100">
        <f t="shared" si="25"/>
        <v>1</v>
      </c>
      <c r="F100">
        <f>VLOOKUP(A100,Balance!E:G,3,FALSE)</f>
        <v>4.3099700000000009E+181</v>
      </c>
      <c r="G100">
        <v>1000</v>
      </c>
      <c r="H100">
        <v>8</v>
      </c>
      <c r="I100">
        <v>0</v>
      </c>
      <c r="J100">
        <f t="shared" si="6"/>
        <v>21600</v>
      </c>
      <c r="K100">
        <f t="shared" si="26"/>
        <v>25</v>
      </c>
      <c r="L100">
        <f t="shared" si="7"/>
        <v>19800</v>
      </c>
      <c r="M100">
        <f t="shared" si="27"/>
        <v>0</v>
      </c>
    </row>
    <row r="101" spans="1:13" x14ac:dyDescent="0.3">
      <c r="A101">
        <v>99</v>
      </c>
      <c r="B101" s="1" t="str">
        <f t="shared" si="24"/>
        <v>1-1</v>
      </c>
      <c r="C101">
        <f t="shared" ref="C101:C103" si="44">IF(MOD(A101,5)=0,9021,25)</f>
        <v>25</v>
      </c>
      <c r="D101">
        <f t="shared" ref="D101:D103" si="45">IF(C101=9021,D96+1,IF(AND(C101=25,C100=25),D100+2000,D99+2000))</f>
        <v>128000</v>
      </c>
      <c r="E101">
        <f t="shared" si="25"/>
        <v>1</v>
      </c>
      <c r="F101">
        <f>VLOOKUP(A101,Balance!E:G,3,FALSE)</f>
        <v>2.1980846999999998E+183</v>
      </c>
      <c r="G101">
        <v>1000</v>
      </c>
      <c r="H101">
        <v>8</v>
      </c>
      <c r="I101">
        <v>0</v>
      </c>
      <c r="J101">
        <f t="shared" si="6"/>
        <v>21800</v>
      </c>
      <c r="K101">
        <f t="shared" si="26"/>
        <v>25</v>
      </c>
      <c r="L101">
        <f t="shared" si="7"/>
        <v>20000</v>
      </c>
      <c r="M101">
        <f t="shared" si="27"/>
        <v>0</v>
      </c>
    </row>
    <row r="102" spans="1:13" x14ac:dyDescent="0.3">
      <c r="A102">
        <v>100</v>
      </c>
      <c r="B102" s="1" t="str">
        <f t="shared" si="24"/>
        <v>1-1</v>
      </c>
      <c r="C102">
        <f t="shared" si="44"/>
        <v>9021</v>
      </c>
      <c r="D102">
        <f t="shared" si="45"/>
        <v>21</v>
      </c>
      <c r="E102">
        <f t="shared" si="25"/>
        <v>1</v>
      </c>
      <c r="F102">
        <f>VLOOKUP(A102,Balance!E:G,3,FALSE)</f>
        <v>1.1210300000000001E+185</v>
      </c>
      <c r="G102">
        <v>1000</v>
      </c>
      <c r="H102">
        <v>8</v>
      </c>
      <c r="I102">
        <v>0</v>
      </c>
      <c r="J102">
        <f t="shared" si="6"/>
        <v>22000</v>
      </c>
      <c r="K102">
        <f t="shared" si="26"/>
        <v>25</v>
      </c>
      <c r="L102">
        <f t="shared" si="7"/>
        <v>20200</v>
      </c>
      <c r="M102">
        <f t="shared" si="27"/>
        <v>0</v>
      </c>
    </row>
    <row r="103" spans="1:13" x14ac:dyDescent="0.3">
      <c r="A103">
        <v>101</v>
      </c>
      <c r="B103" s="1" t="str">
        <f t="shared" si="24"/>
        <v>1-1</v>
      </c>
      <c r="C103">
        <f t="shared" si="44"/>
        <v>25</v>
      </c>
      <c r="D103">
        <f t="shared" si="45"/>
        <v>130000</v>
      </c>
      <c r="E103">
        <f t="shared" si="25"/>
        <v>1</v>
      </c>
      <c r="F103">
        <f>VLOOKUP(A103,Balance!E:G,3,FALSE)</f>
        <v>5.7172529999999993E+186</v>
      </c>
      <c r="G103">
        <v>1000</v>
      </c>
      <c r="H103">
        <v>8</v>
      </c>
      <c r="I103">
        <v>0</v>
      </c>
      <c r="J103">
        <f t="shared" si="6"/>
        <v>22200</v>
      </c>
      <c r="K103">
        <f t="shared" si="26"/>
        <v>25</v>
      </c>
      <c r="L103">
        <f t="shared" si="7"/>
        <v>20400</v>
      </c>
      <c r="M103">
        <f t="shared" si="27"/>
        <v>0</v>
      </c>
    </row>
    <row r="104" spans="1:13" x14ac:dyDescent="0.3">
      <c r="A104">
        <v>102</v>
      </c>
      <c r="B104" s="1" t="str">
        <f t="shared" si="24"/>
        <v>1-1</v>
      </c>
      <c r="C104">
        <f t="shared" ref="C104:C107" si="46">IF(MOD(A104,5)=0,9021,25)</f>
        <v>25</v>
      </c>
      <c r="D104">
        <f t="shared" ref="D104:D107" si="47">IF(C104=9021,D99+1,IF(AND(C104=25,C103=25),D103+2000,D102+2000))</f>
        <v>132000</v>
      </c>
      <c r="E104">
        <f t="shared" si="25"/>
        <v>1</v>
      </c>
      <c r="F104">
        <f>VLOOKUP(A104,Balance!E:G,3,FALSE)</f>
        <v>2.9158000000000006E+188</v>
      </c>
      <c r="G104">
        <v>1000</v>
      </c>
      <c r="H104">
        <v>8</v>
      </c>
      <c r="I104">
        <v>0</v>
      </c>
      <c r="J104">
        <f t="shared" si="6"/>
        <v>22400</v>
      </c>
      <c r="K104">
        <f t="shared" si="26"/>
        <v>25</v>
      </c>
      <c r="L104">
        <f t="shared" si="7"/>
        <v>20600</v>
      </c>
      <c r="M104">
        <f t="shared" si="27"/>
        <v>0</v>
      </c>
    </row>
    <row r="105" spans="1:13" x14ac:dyDescent="0.3">
      <c r="A105">
        <v>103</v>
      </c>
      <c r="B105" s="1" t="str">
        <f t="shared" si="24"/>
        <v>1-1</v>
      </c>
      <c r="C105">
        <f t="shared" si="46"/>
        <v>25</v>
      </c>
      <c r="D105">
        <f t="shared" si="47"/>
        <v>134000</v>
      </c>
      <c r="E105">
        <f t="shared" si="25"/>
        <v>1</v>
      </c>
      <c r="F105">
        <f>VLOOKUP(A105,Balance!E:G,3,FALSE)</f>
        <v>1.4870580000000002E+190</v>
      </c>
      <c r="G105">
        <v>1000</v>
      </c>
      <c r="H105">
        <v>8</v>
      </c>
      <c r="I105">
        <v>0</v>
      </c>
      <c r="J105">
        <f t="shared" si="6"/>
        <v>22600</v>
      </c>
      <c r="K105">
        <f t="shared" si="26"/>
        <v>25</v>
      </c>
      <c r="L105">
        <f t="shared" si="7"/>
        <v>20800</v>
      </c>
      <c r="M105">
        <f t="shared" si="27"/>
        <v>0</v>
      </c>
    </row>
    <row r="106" spans="1:13" x14ac:dyDescent="0.3">
      <c r="A106">
        <v>104</v>
      </c>
      <c r="B106" s="1" t="str">
        <f t="shared" si="24"/>
        <v>1-1</v>
      </c>
      <c r="C106">
        <f t="shared" si="46"/>
        <v>25</v>
      </c>
      <c r="D106">
        <f t="shared" si="47"/>
        <v>136000</v>
      </c>
      <c r="E106">
        <f t="shared" si="25"/>
        <v>1</v>
      </c>
      <c r="F106">
        <f>VLOOKUP(A106,Balance!E:G,3,FALSE)</f>
        <v>7.5839958000000002E+191</v>
      </c>
      <c r="G106">
        <v>1000</v>
      </c>
      <c r="H106">
        <v>8</v>
      </c>
      <c r="I106">
        <v>0</v>
      </c>
      <c r="J106">
        <f t="shared" si="6"/>
        <v>22800</v>
      </c>
      <c r="K106">
        <f t="shared" si="26"/>
        <v>25</v>
      </c>
      <c r="L106">
        <f t="shared" si="7"/>
        <v>21000</v>
      </c>
      <c r="M106">
        <f t="shared" si="27"/>
        <v>0</v>
      </c>
    </row>
    <row r="107" spans="1:13" x14ac:dyDescent="0.3">
      <c r="A107">
        <v>105</v>
      </c>
      <c r="B107" s="1" t="str">
        <f t="shared" si="24"/>
        <v>1-1</v>
      </c>
      <c r="C107">
        <f t="shared" si="46"/>
        <v>9021</v>
      </c>
      <c r="D107">
        <f t="shared" si="47"/>
        <v>22</v>
      </c>
      <c r="E107">
        <f t="shared" si="25"/>
        <v>1</v>
      </c>
      <c r="F107">
        <f>VLOOKUP(A107,Balance!E:G,3,FALSE)</f>
        <v>3.8678400000000007E+193</v>
      </c>
      <c r="G107">
        <v>1000</v>
      </c>
      <c r="H107">
        <v>8</v>
      </c>
      <c r="I107">
        <v>0</v>
      </c>
      <c r="J107">
        <f t="shared" si="6"/>
        <v>23000</v>
      </c>
      <c r="K107">
        <f t="shared" si="26"/>
        <v>25</v>
      </c>
      <c r="L107">
        <f t="shared" si="7"/>
        <v>21200</v>
      </c>
      <c r="M107">
        <f t="shared" si="27"/>
        <v>0</v>
      </c>
    </row>
    <row r="108" spans="1:13" x14ac:dyDescent="0.3">
      <c r="A108">
        <v>106</v>
      </c>
      <c r="B108" s="1" t="str">
        <f t="shared" si="24"/>
        <v>1-1</v>
      </c>
      <c r="C108">
        <f t="shared" ref="C108:C113" si="48">IF(MOD(A108,5)=0,9021,25)</f>
        <v>25</v>
      </c>
      <c r="D108">
        <f t="shared" ref="D108:D113" si="49">IF(C108=9021,D103+1,IF(AND(C108=25,C107=25),D107+2000,D106+2000))</f>
        <v>138000</v>
      </c>
      <c r="E108">
        <f t="shared" si="25"/>
        <v>1</v>
      </c>
      <c r="F108">
        <f>VLOOKUP(A108,Balance!E:G,3,FALSE)</f>
        <v>1.9725984000000002E+195</v>
      </c>
      <c r="G108">
        <v>1000</v>
      </c>
      <c r="H108">
        <v>8</v>
      </c>
      <c r="I108">
        <v>0</v>
      </c>
      <c r="J108">
        <f t="shared" si="6"/>
        <v>23200</v>
      </c>
      <c r="K108">
        <f t="shared" si="26"/>
        <v>25</v>
      </c>
      <c r="L108">
        <f t="shared" si="7"/>
        <v>21400</v>
      </c>
      <c r="M108">
        <f t="shared" si="27"/>
        <v>0</v>
      </c>
    </row>
    <row r="109" spans="1:13" x14ac:dyDescent="0.3">
      <c r="A109">
        <v>107</v>
      </c>
      <c r="B109" s="1" t="str">
        <f t="shared" si="24"/>
        <v>1-1</v>
      </c>
      <c r="C109">
        <f t="shared" si="48"/>
        <v>25</v>
      </c>
      <c r="D109">
        <f t="shared" si="49"/>
        <v>140000</v>
      </c>
      <c r="E109">
        <f t="shared" si="25"/>
        <v>1</v>
      </c>
      <c r="F109">
        <f>VLOOKUP(A109,Balance!E:G,3,FALSE)</f>
        <v>1.00603E+197</v>
      </c>
      <c r="G109">
        <v>1000</v>
      </c>
      <c r="H109">
        <v>8</v>
      </c>
      <c r="I109">
        <v>0</v>
      </c>
      <c r="J109">
        <f t="shared" si="6"/>
        <v>23400</v>
      </c>
      <c r="K109">
        <f t="shared" si="26"/>
        <v>25</v>
      </c>
      <c r="L109">
        <f t="shared" si="7"/>
        <v>21600</v>
      </c>
      <c r="M109">
        <f t="shared" si="27"/>
        <v>0</v>
      </c>
    </row>
    <row r="110" spans="1:13" x14ac:dyDescent="0.3">
      <c r="A110">
        <v>108</v>
      </c>
      <c r="B110" s="1" t="str">
        <f t="shared" si="24"/>
        <v>1-1</v>
      </c>
      <c r="C110">
        <f t="shared" si="48"/>
        <v>25</v>
      </c>
      <c r="D110">
        <f t="shared" si="49"/>
        <v>142000</v>
      </c>
      <c r="E110">
        <f t="shared" si="25"/>
        <v>1</v>
      </c>
      <c r="F110">
        <f>VLOOKUP(A110,Balance!E:G,3,FALSE)</f>
        <v>5.1307529999999993E+198</v>
      </c>
      <c r="G110">
        <v>1000</v>
      </c>
      <c r="H110">
        <v>8</v>
      </c>
      <c r="I110">
        <v>0</v>
      </c>
      <c r="J110">
        <f t="shared" si="6"/>
        <v>23600</v>
      </c>
      <c r="K110">
        <f t="shared" si="26"/>
        <v>25</v>
      </c>
      <c r="L110">
        <f t="shared" si="7"/>
        <v>21800</v>
      </c>
      <c r="M110">
        <f t="shared" si="27"/>
        <v>0</v>
      </c>
    </row>
    <row r="111" spans="1:13" x14ac:dyDescent="0.3">
      <c r="A111">
        <v>109</v>
      </c>
      <c r="B111" s="1" t="str">
        <f t="shared" si="24"/>
        <v>1-1</v>
      </c>
      <c r="C111">
        <f t="shared" si="48"/>
        <v>25</v>
      </c>
      <c r="D111">
        <f t="shared" si="49"/>
        <v>144000</v>
      </c>
      <c r="E111">
        <f t="shared" si="25"/>
        <v>1</v>
      </c>
      <c r="F111">
        <f>VLOOKUP(A111,Balance!E:G,3,FALSE)</f>
        <v>2.6167000000000001E+200</v>
      </c>
      <c r="G111">
        <v>1000</v>
      </c>
      <c r="H111">
        <v>8</v>
      </c>
      <c r="I111">
        <v>0</v>
      </c>
      <c r="J111">
        <f t="shared" si="6"/>
        <v>23800</v>
      </c>
      <c r="K111">
        <f t="shared" si="26"/>
        <v>25</v>
      </c>
      <c r="L111">
        <f t="shared" si="7"/>
        <v>22000</v>
      </c>
      <c r="M111">
        <f t="shared" si="27"/>
        <v>0</v>
      </c>
    </row>
    <row r="112" spans="1:13" x14ac:dyDescent="0.3">
      <c r="A112">
        <v>110</v>
      </c>
      <c r="B112" s="1" t="str">
        <f t="shared" si="24"/>
        <v>1-1</v>
      </c>
      <c r="C112">
        <f t="shared" si="48"/>
        <v>9021</v>
      </c>
      <c r="D112">
        <f t="shared" si="49"/>
        <v>23</v>
      </c>
      <c r="E112">
        <f t="shared" si="25"/>
        <v>1</v>
      </c>
      <c r="F112">
        <f>VLOOKUP(A112,Balance!E:G,3,FALSE)</f>
        <v>1.3345169999999999E+202</v>
      </c>
      <c r="G112">
        <v>1000</v>
      </c>
      <c r="H112">
        <v>8</v>
      </c>
      <c r="I112">
        <v>0</v>
      </c>
      <c r="J112">
        <f t="shared" si="6"/>
        <v>24000</v>
      </c>
      <c r="K112">
        <f t="shared" si="26"/>
        <v>25</v>
      </c>
      <c r="L112">
        <f t="shared" si="7"/>
        <v>22200</v>
      </c>
      <c r="M112">
        <f t="shared" si="27"/>
        <v>0</v>
      </c>
    </row>
    <row r="113" spans="1:13" x14ac:dyDescent="0.3">
      <c r="A113">
        <v>111</v>
      </c>
      <c r="B113" s="1" t="str">
        <f t="shared" si="24"/>
        <v>1-1</v>
      </c>
      <c r="C113">
        <f t="shared" si="48"/>
        <v>25</v>
      </c>
      <c r="D113">
        <f t="shared" si="49"/>
        <v>146000</v>
      </c>
      <c r="E113">
        <f t="shared" si="25"/>
        <v>1</v>
      </c>
      <c r="F113">
        <f>VLOOKUP(A113,Balance!E:G,3,FALSE)</f>
        <v>6.8060367000000001E+203</v>
      </c>
      <c r="G113">
        <v>1000</v>
      </c>
      <c r="H113">
        <v>8</v>
      </c>
      <c r="I113">
        <v>0</v>
      </c>
      <c r="J113">
        <f t="shared" si="6"/>
        <v>24200</v>
      </c>
      <c r="K113">
        <f t="shared" si="26"/>
        <v>25</v>
      </c>
      <c r="L113">
        <f t="shared" si="7"/>
        <v>22400</v>
      </c>
      <c r="M113">
        <f t="shared" si="27"/>
        <v>0</v>
      </c>
    </row>
    <row r="114" spans="1:13" x14ac:dyDescent="0.3">
      <c r="A114">
        <v>112</v>
      </c>
      <c r="B114" s="1" t="str">
        <f t="shared" si="24"/>
        <v>1-1</v>
      </c>
      <c r="C114">
        <f t="shared" ref="C114:C117" si="50">IF(MOD(A114,5)=0,9021,25)</f>
        <v>25</v>
      </c>
      <c r="D114">
        <f t="shared" ref="D114:D117" si="51">IF(C114=9021,D109+1,IF(AND(C114=25,C113=25),D113+2000,D112+2000))</f>
        <v>148000</v>
      </c>
      <c r="E114">
        <f t="shared" si="25"/>
        <v>1</v>
      </c>
      <c r="F114">
        <f>VLOOKUP(A114,Balance!E:G,3,FALSE)</f>
        <v>3.4710800000000006E+205</v>
      </c>
      <c r="G114">
        <v>1000</v>
      </c>
      <c r="H114">
        <v>8</v>
      </c>
      <c r="I114">
        <v>0</v>
      </c>
      <c r="J114">
        <f t="shared" si="6"/>
        <v>24400</v>
      </c>
      <c r="K114">
        <f t="shared" si="26"/>
        <v>25</v>
      </c>
      <c r="L114">
        <f t="shared" si="7"/>
        <v>22600</v>
      </c>
      <c r="M114">
        <f t="shared" si="27"/>
        <v>0</v>
      </c>
    </row>
    <row r="115" spans="1:13" x14ac:dyDescent="0.3">
      <c r="A115">
        <v>113</v>
      </c>
      <c r="B115" s="1" t="str">
        <f t="shared" si="24"/>
        <v>1-1</v>
      </c>
      <c r="C115">
        <f t="shared" si="50"/>
        <v>25</v>
      </c>
      <c r="D115">
        <f t="shared" si="51"/>
        <v>150000</v>
      </c>
      <c r="E115">
        <f t="shared" si="25"/>
        <v>1</v>
      </c>
      <c r="F115">
        <f>VLOOKUP(A115,Balance!E:G,3,FALSE)</f>
        <v>1.7702508000000001E+207</v>
      </c>
      <c r="G115">
        <v>1000</v>
      </c>
      <c r="H115">
        <v>8</v>
      </c>
      <c r="I115">
        <v>0</v>
      </c>
      <c r="J115">
        <f t="shared" si="6"/>
        <v>24600</v>
      </c>
      <c r="K115">
        <f t="shared" si="26"/>
        <v>25</v>
      </c>
      <c r="L115">
        <f t="shared" si="7"/>
        <v>22800</v>
      </c>
      <c r="M115">
        <f t="shared" si="27"/>
        <v>0</v>
      </c>
    </row>
    <row r="116" spans="1:13" x14ac:dyDescent="0.3">
      <c r="A116">
        <v>114</v>
      </c>
      <c r="B116" s="1" t="str">
        <f t="shared" si="24"/>
        <v>1-1</v>
      </c>
      <c r="C116">
        <f t="shared" si="50"/>
        <v>25</v>
      </c>
      <c r="D116">
        <f t="shared" si="51"/>
        <v>152000</v>
      </c>
      <c r="E116">
        <f t="shared" si="25"/>
        <v>1</v>
      </c>
      <c r="F116">
        <f>VLOOKUP(A116,Balance!E:G,3,FALSE)</f>
        <v>9.0282999999999995E+208</v>
      </c>
      <c r="G116">
        <v>1000</v>
      </c>
      <c r="H116">
        <v>8</v>
      </c>
      <c r="I116">
        <v>0</v>
      </c>
      <c r="J116">
        <f t="shared" si="6"/>
        <v>24800</v>
      </c>
      <c r="K116">
        <f t="shared" si="26"/>
        <v>25</v>
      </c>
      <c r="L116">
        <f t="shared" si="7"/>
        <v>23000</v>
      </c>
      <c r="M116">
        <f t="shared" si="27"/>
        <v>0</v>
      </c>
    </row>
    <row r="117" spans="1:13" x14ac:dyDescent="0.3">
      <c r="A117">
        <v>115</v>
      </c>
      <c r="B117" s="1" t="str">
        <f t="shared" si="24"/>
        <v>1-1</v>
      </c>
      <c r="C117">
        <f t="shared" si="50"/>
        <v>9021</v>
      </c>
      <c r="D117">
        <f t="shared" si="51"/>
        <v>24</v>
      </c>
      <c r="E117">
        <f t="shared" si="25"/>
        <v>1</v>
      </c>
      <c r="F117">
        <f>VLOOKUP(A117,Balance!E:G,3,FALSE)</f>
        <v>4.604433E+210</v>
      </c>
      <c r="G117">
        <v>1000</v>
      </c>
      <c r="H117">
        <v>8</v>
      </c>
      <c r="I117">
        <v>0</v>
      </c>
      <c r="J117">
        <f t="shared" ref="J117" si="52">J116+200</f>
        <v>25000</v>
      </c>
      <c r="K117">
        <f t="shared" si="26"/>
        <v>25</v>
      </c>
      <c r="L117">
        <f t="shared" ref="L117" si="53">L116+200</f>
        <v>23200</v>
      </c>
      <c r="M117">
        <f t="shared" si="27"/>
        <v>0</v>
      </c>
    </row>
  </sheetData>
  <phoneticPr fontId="1" type="noConversion"/>
  <conditionalFormatting sqref="A2:J2 K2:K61 D3:J3 D4:D32 F4:J32 G33:J61 M2:M117 A3:C117 E4:E117 G62:K11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25"/>
  <sheetViews>
    <sheetView topLeftCell="A105" zoomScaleNormal="100" workbookViewId="0">
      <selection activeCell="E124" sqref="E124:K12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25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1" si="30">POWER(10,N50)</f>
        <v>1.0000000000000001E+172</v>
      </c>
      <c r="P50" s="17" t="str">
        <f t="shared" ref="P50:P51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M52" s="16" t="s">
        <v>101</v>
      </c>
      <c r="N52" s="16">
        <v>180</v>
      </c>
      <c r="O52" s="17">
        <f t="shared" ref="O52:O54" si="32">POWER(10,N52)</f>
        <v>1E+180</v>
      </c>
      <c r="P52" s="17" t="str">
        <f t="shared" ref="P52:P54" si="33">RIGHT(O52,N52)</f>
        <v>1E+180</v>
      </c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M53" s="16" t="s">
        <v>102</v>
      </c>
      <c r="N53" s="16">
        <v>184</v>
      </c>
      <c r="O53" s="17">
        <f t="shared" si="32"/>
        <v>1E+184</v>
      </c>
      <c r="P53" s="17" t="str">
        <f t="shared" si="33"/>
        <v>1E+184</v>
      </c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M54" s="16" t="s">
        <v>103</v>
      </c>
      <c r="N54" s="16">
        <v>188</v>
      </c>
      <c r="O54" s="17">
        <f t="shared" si="32"/>
        <v>1E+188</v>
      </c>
      <c r="P54" s="17" t="str">
        <f t="shared" si="33"/>
        <v>1E+188</v>
      </c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M55" s="16" t="s">
        <v>104</v>
      </c>
      <c r="N55" s="16">
        <v>192</v>
      </c>
      <c r="O55" s="17">
        <f t="shared" ref="O55" si="34">POWER(10,N55)</f>
        <v>1E+192</v>
      </c>
      <c r="P55" s="17" t="str">
        <f t="shared" ref="P55" si="35">RIGHT(O55,N55)</f>
        <v>1E+192</v>
      </c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M56" s="16" t="s">
        <v>105</v>
      </c>
      <c r="N56" s="16">
        <v>196</v>
      </c>
      <c r="O56" s="17">
        <f t="shared" ref="O56:O57" si="36">POWER(10,N56)</f>
        <v>9.9999999999999995E+195</v>
      </c>
      <c r="P56" s="17" t="str">
        <f t="shared" ref="P56:P57" si="37">RIGHT(O56,N56)</f>
        <v>1E+196</v>
      </c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M57" s="16" t="s">
        <v>106</v>
      </c>
      <c r="N57" s="16">
        <v>200</v>
      </c>
      <c r="O57" s="17">
        <f t="shared" si="36"/>
        <v>9.9999999999999997E+199</v>
      </c>
      <c r="P57" s="17" t="str">
        <f t="shared" si="37"/>
        <v>1E+200</v>
      </c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M58" s="16" t="s">
        <v>107</v>
      </c>
      <c r="N58" s="16">
        <v>204</v>
      </c>
      <c r="O58" s="17">
        <f t="shared" ref="O58:O59" si="38">POWER(10,N58)</f>
        <v>9.9999999999999999E+203</v>
      </c>
      <c r="P58" s="17" t="str">
        <f t="shared" ref="P58:P59" si="39">RIGHT(O58,N58)</f>
        <v>1E+204</v>
      </c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M59" s="16" t="s">
        <v>108</v>
      </c>
      <c r="N59" s="16">
        <v>208</v>
      </c>
      <c r="O59" s="17">
        <f t="shared" si="38"/>
        <v>9.9999999999999998E+207</v>
      </c>
      <c r="P59" s="17" t="str">
        <f t="shared" si="39"/>
        <v>1E+208</v>
      </c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M60" s="16" t="s">
        <v>109</v>
      </c>
      <c r="N60" s="16">
        <v>212</v>
      </c>
      <c r="O60" s="17">
        <f t="shared" ref="O60" si="40">POWER(10,N60)</f>
        <v>9.9999999999999991E+211</v>
      </c>
      <c r="P60" s="17" t="str">
        <f t="shared" ref="P60" si="41">RIGHT(O60,N60)</f>
        <v>1E+212</v>
      </c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42">H61&amp;I61</f>
        <v>6.2191승</v>
      </c>
      <c r="G61" s="17">
        <f t="shared" ref="G61:G62" si="43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</row>
    <row r="62" spans="5:25" x14ac:dyDescent="0.3">
      <c r="E62" s="16">
        <v>54</v>
      </c>
      <c r="F62" s="17" t="str">
        <f t="shared" si="42"/>
        <v>317.1741승</v>
      </c>
      <c r="G62" s="17">
        <f t="shared" si="43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</row>
    <row r="63" spans="5:25" x14ac:dyDescent="0.3">
      <c r="E63" s="16">
        <v>55</v>
      </c>
      <c r="F63" s="17" t="str">
        <f t="shared" ref="F63:F65" si="44">H63&amp;I63</f>
        <v>1.6176마</v>
      </c>
      <c r="G63" s="17">
        <f t="shared" ref="G63:G65" si="45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46">$B$14*E63</f>
        <v>11000</v>
      </c>
    </row>
    <row r="64" spans="5:25" x14ac:dyDescent="0.3">
      <c r="E64" s="16">
        <v>56</v>
      </c>
      <c r="F64" s="17" t="str">
        <f t="shared" si="44"/>
        <v>82.4976마</v>
      </c>
      <c r="G64" s="17">
        <f t="shared" si="45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46"/>
        <v>11200</v>
      </c>
    </row>
    <row r="65" spans="5:11" x14ac:dyDescent="0.3">
      <c r="E65" s="16">
        <v>57</v>
      </c>
      <c r="F65" s="17" t="str">
        <f t="shared" si="44"/>
        <v>4207.3776마</v>
      </c>
      <c r="G65" s="17">
        <f t="shared" si="45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46"/>
        <v>11400</v>
      </c>
    </row>
    <row r="66" spans="5:11" x14ac:dyDescent="0.3">
      <c r="E66" s="16">
        <v>58</v>
      </c>
      <c r="F66" s="17" t="str">
        <f t="shared" ref="F66:F72" si="47">H66&amp;I66</f>
        <v>21.4577살</v>
      </c>
      <c r="G66" s="17">
        <f t="shared" ref="G66:G72" si="48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49">$B$14*E66</f>
        <v>11600</v>
      </c>
    </row>
    <row r="67" spans="5:11" x14ac:dyDescent="0.3">
      <c r="E67" s="16">
        <v>59</v>
      </c>
      <c r="F67" s="17" t="str">
        <f t="shared" si="47"/>
        <v>1094.3427살</v>
      </c>
      <c r="G67" s="17">
        <f t="shared" si="48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49"/>
        <v>11800</v>
      </c>
    </row>
    <row r="68" spans="5:11" x14ac:dyDescent="0.3">
      <c r="E68" s="16">
        <v>60</v>
      </c>
      <c r="F68" s="17" t="str">
        <f t="shared" si="47"/>
        <v>5.5812섬</v>
      </c>
      <c r="G68" s="17">
        <f t="shared" si="48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49"/>
        <v>12000</v>
      </c>
    </row>
    <row r="69" spans="5:11" x14ac:dyDescent="0.3">
      <c r="E69" s="16">
        <v>61</v>
      </c>
      <c r="F69" s="17" t="str">
        <f t="shared" si="47"/>
        <v>284.6412섬</v>
      </c>
      <c r="G69" s="17">
        <f t="shared" si="48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49"/>
        <v>12200</v>
      </c>
    </row>
    <row r="70" spans="5:11" x14ac:dyDescent="0.3">
      <c r="E70" s="16">
        <v>62</v>
      </c>
      <c r="F70" s="17" t="str">
        <f t="shared" si="47"/>
        <v>1.4517찰</v>
      </c>
      <c r="G70" s="17">
        <f t="shared" si="48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49"/>
        <v>12400</v>
      </c>
    </row>
    <row r="71" spans="5:11" x14ac:dyDescent="0.3">
      <c r="E71" s="16">
        <v>63</v>
      </c>
      <c r="F71" s="17" t="str">
        <f t="shared" si="47"/>
        <v>74.0367찰</v>
      </c>
      <c r="G71" s="17">
        <f t="shared" si="48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49"/>
        <v>12600</v>
      </c>
    </row>
    <row r="72" spans="5:11" x14ac:dyDescent="0.3">
      <c r="E72" s="16">
        <v>64</v>
      </c>
      <c r="F72" s="17" t="str">
        <f t="shared" si="47"/>
        <v>3775.8717찰</v>
      </c>
      <c r="G72" s="17">
        <f t="shared" si="48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49"/>
        <v>12800</v>
      </c>
    </row>
    <row r="73" spans="5:11" x14ac:dyDescent="0.3">
      <c r="E73" s="16">
        <v>65</v>
      </c>
      <c r="F73" s="17" t="str">
        <f t="shared" ref="F73:F76" si="50">H73&amp;I73</f>
        <v>19.257교</v>
      </c>
      <c r="G73" s="17">
        <f t="shared" ref="G73:G76" si="51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0" si="52">VLOOKUP(I73,M:P,4,FALSE)</f>
        <v>1E+124</v>
      </c>
      <c r="K73" s="11">
        <f t="shared" ref="K73:K76" si="53">$B$14*E73</f>
        <v>13000</v>
      </c>
    </row>
    <row r="74" spans="5:11" x14ac:dyDescent="0.3">
      <c r="E74" s="16">
        <v>66</v>
      </c>
      <c r="F74" s="17" t="str">
        <f t="shared" si="50"/>
        <v>982.107교</v>
      </c>
      <c r="G74" s="17">
        <f t="shared" si="51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52"/>
        <v>1E+124</v>
      </c>
      <c r="K74" s="11">
        <f t="shared" si="53"/>
        <v>13200</v>
      </c>
    </row>
    <row r="75" spans="5:11" x14ac:dyDescent="0.3">
      <c r="E75" s="16">
        <v>67</v>
      </c>
      <c r="F75" s="17" t="str">
        <f t="shared" si="50"/>
        <v>5.0088위</v>
      </c>
      <c r="G75" s="17">
        <f t="shared" si="51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52"/>
        <v>1E+128</v>
      </c>
      <c r="K75" s="11">
        <f t="shared" si="53"/>
        <v>13400</v>
      </c>
    </row>
    <row r="76" spans="5:11" x14ac:dyDescent="0.3">
      <c r="E76" s="16">
        <v>68</v>
      </c>
      <c r="F76" s="17" t="str">
        <f t="shared" si="50"/>
        <v>255.4488위</v>
      </c>
      <c r="G76" s="17">
        <f t="shared" si="51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52"/>
        <v>1E+128</v>
      </c>
      <c r="K76" s="11">
        <f t="shared" si="53"/>
        <v>13600</v>
      </c>
    </row>
    <row r="77" spans="5:11" x14ac:dyDescent="0.3">
      <c r="E77" s="16">
        <v>69</v>
      </c>
      <c r="F77" s="17" t="str">
        <f t="shared" ref="F77:F79" si="54">H77&amp;I77</f>
        <v>1.3028설</v>
      </c>
      <c r="G77" s="17">
        <f t="shared" ref="G77:G81" si="55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52"/>
        <v>1E+132</v>
      </c>
      <c r="K77" s="11">
        <f t="shared" ref="K77:K81" si="56">$B$14*E77</f>
        <v>13800</v>
      </c>
    </row>
    <row r="78" spans="5:11" x14ac:dyDescent="0.3">
      <c r="E78" s="16">
        <v>70</v>
      </c>
      <c r="F78" s="17" t="str">
        <f t="shared" si="54"/>
        <v>66.4428설</v>
      </c>
      <c r="G78" s="17">
        <f t="shared" si="55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52"/>
        <v>1E+132</v>
      </c>
      <c r="K78" s="11">
        <f t="shared" si="56"/>
        <v>14000</v>
      </c>
    </row>
    <row r="79" spans="5:11" x14ac:dyDescent="0.3">
      <c r="E79" s="16">
        <v>71</v>
      </c>
      <c r="F79" s="17" t="str">
        <f t="shared" si="54"/>
        <v>3388.5828설</v>
      </c>
      <c r="G79" s="17">
        <f t="shared" si="55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52"/>
        <v>1E+132</v>
      </c>
      <c r="K79" s="11">
        <f t="shared" si="56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52"/>
        <v>1E+136</v>
      </c>
      <c r="K80" s="11">
        <f t="shared" si="56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55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52"/>
        <v>1E+136</v>
      </c>
      <c r="K81" s="11">
        <f t="shared" si="56"/>
        <v>14600</v>
      </c>
    </row>
    <row r="82" spans="5:11" x14ac:dyDescent="0.3">
      <c r="E82" s="16">
        <v>74</v>
      </c>
      <c r="F82" s="17" t="str">
        <f t="shared" ref="F82:F85" si="57">H82&amp;I82</f>
        <v>4.495고</v>
      </c>
      <c r="G82" s="17">
        <f t="shared" ref="G82:G85" si="58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52"/>
        <v>1E+140</v>
      </c>
      <c r="K82" s="11">
        <f t="shared" ref="K82:K86" si="59">$B$14*E82</f>
        <v>14800</v>
      </c>
    </row>
    <row r="83" spans="5:11" x14ac:dyDescent="0.3">
      <c r="E83" s="16">
        <v>75</v>
      </c>
      <c r="F83" s="17" t="str">
        <f t="shared" si="57"/>
        <v>229.245고</v>
      </c>
      <c r="G83" s="17">
        <f t="shared" si="58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52"/>
        <v>1E+140</v>
      </c>
      <c r="K83" s="11">
        <f t="shared" si="59"/>
        <v>15000</v>
      </c>
    </row>
    <row r="84" spans="5:11" x14ac:dyDescent="0.3">
      <c r="E84" s="16">
        <v>76</v>
      </c>
      <c r="F84" s="17" t="str">
        <f t="shared" si="57"/>
        <v>1.1692화</v>
      </c>
      <c r="G84" s="17">
        <f t="shared" si="58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52"/>
        <v>1E+144</v>
      </c>
      <c r="K84" s="11">
        <f t="shared" si="59"/>
        <v>15200</v>
      </c>
    </row>
    <row r="85" spans="5:11" x14ac:dyDescent="0.3">
      <c r="E85" s="16">
        <v>77</v>
      </c>
      <c r="F85" s="17" t="str">
        <f t="shared" si="57"/>
        <v>59.6292화</v>
      </c>
      <c r="G85" s="17">
        <f t="shared" si="58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52"/>
        <v>1E+144</v>
      </c>
      <c r="K85" s="11">
        <f t="shared" si="59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52"/>
        <v>1E+144</v>
      </c>
      <c r="K86" s="11">
        <f t="shared" si="59"/>
        <v>15600</v>
      </c>
    </row>
    <row r="87" spans="5:11" x14ac:dyDescent="0.3">
      <c r="E87" s="16">
        <v>79</v>
      </c>
      <c r="F87" s="17" t="str">
        <f t="shared" ref="F87:F89" si="60">H87&amp;I87</f>
        <v>15.5096명</v>
      </c>
      <c r="G87" s="17">
        <f t="shared" ref="G87:G89" si="61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52"/>
        <v>1E+148</v>
      </c>
      <c r="K87" s="11">
        <f t="shared" ref="K87:K90" si="62">$B$14*E87</f>
        <v>15800</v>
      </c>
    </row>
    <row r="88" spans="5:11" x14ac:dyDescent="0.3">
      <c r="E88" s="16">
        <v>80</v>
      </c>
      <c r="F88" s="17" t="str">
        <f t="shared" si="60"/>
        <v>790.9896명</v>
      </c>
      <c r="G88" s="17">
        <f t="shared" si="61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52"/>
        <v>1E+148</v>
      </c>
      <c r="K88" s="11">
        <f t="shared" si="62"/>
        <v>16000</v>
      </c>
    </row>
    <row r="89" spans="5:11" x14ac:dyDescent="0.3">
      <c r="E89" s="16">
        <v>81</v>
      </c>
      <c r="F89" s="17" t="str">
        <f t="shared" si="60"/>
        <v>4.0341월</v>
      </c>
      <c r="G89" s="17">
        <f t="shared" si="61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52"/>
        <v>1E+152</v>
      </c>
      <c r="K89" s="11">
        <f t="shared" si="62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52"/>
        <v>1E+152</v>
      </c>
      <c r="K90" s="11">
        <f t="shared" si="62"/>
        <v>16400</v>
      </c>
    </row>
    <row r="91" spans="5:11" x14ac:dyDescent="0.3">
      <c r="E91" s="16">
        <v>83</v>
      </c>
      <c r="F91" s="17" t="str">
        <f t="shared" ref="F91" si="63">H91&amp;I91</f>
        <v>1.0493후</v>
      </c>
      <c r="G91" s="17">
        <f t="shared" ref="G91" si="64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52"/>
        <v>1E+156</v>
      </c>
      <c r="K91" s="11">
        <f t="shared" ref="K91:K95" si="65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52"/>
        <v>1E+156</v>
      </c>
      <c r="K92" s="11">
        <f t="shared" si="65"/>
        <v>16800</v>
      </c>
    </row>
    <row r="93" spans="5:11" x14ac:dyDescent="0.3">
      <c r="E93" s="16">
        <v>85</v>
      </c>
      <c r="F93" s="17" t="str">
        <f t="shared" ref="F93:F94" si="66">H93&amp;I93</f>
        <v>2729.2293후</v>
      </c>
      <c r="G93" s="17">
        <f t="shared" ref="G93:G94" si="67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52"/>
        <v>1E+156</v>
      </c>
      <c r="K93" s="11">
        <f t="shared" si="65"/>
        <v>17000</v>
      </c>
    </row>
    <row r="94" spans="5:11" x14ac:dyDescent="0.3">
      <c r="E94" s="16">
        <v>86</v>
      </c>
      <c r="F94" s="17" t="str">
        <f t="shared" si="66"/>
        <v>13.9191단</v>
      </c>
      <c r="G94" s="17">
        <f t="shared" si="67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52"/>
        <v>1E+160</v>
      </c>
      <c r="K94" s="11">
        <f t="shared" si="65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52"/>
        <v>1E+160</v>
      </c>
      <c r="K95" s="11">
        <f t="shared" si="65"/>
        <v>17400</v>
      </c>
    </row>
    <row r="96" spans="5:11" x14ac:dyDescent="0.3">
      <c r="E96" s="16">
        <v>88</v>
      </c>
      <c r="F96" s="17" t="str">
        <f t="shared" ref="F96" si="68">H96&amp;I96</f>
        <v>3.6204절</v>
      </c>
      <c r="G96" s="17">
        <f t="shared" ref="G96" si="69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52"/>
        <v>1E+164</v>
      </c>
      <c r="K96" s="11">
        <f t="shared" ref="K96:K98" si="70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52"/>
        <v>1E+164</v>
      </c>
      <c r="K97" s="11">
        <f t="shared" si="70"/>
        <v>17800</v>
      </c>
    </row>
    <row r="98" spans="5:11" x14ac:dyDescent="0.3">
      <c r="E98" s="16">
        <v>90</v>
      </c>
      <c r="F98" s="17" t="str">
        <f t="shared" ref="F98:F99" si="71">H98&amp;I98</f>
        <v>9416.6604절</v>
      </c>
      <c r="G98" s="17">
        <f t="shared" ref="G98:G99" si="72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52"/>
        <v>1E+164</v>
      </c>
      <c r="K98" s="11">
        <f t="shared" si="70"/>
        <v>18000</v>
      </c>
    </row>
    <row r="99" spans="5:11" x14ac:dyDescent="0.3">
      <c r="E99" s="16">
        <v>91</v>
      </c>
      <c r="F99" s="17" t="str">
        <f t="shared" si="71"/>
        <v>48.025격</v>
      </c>
      <c r="G99" s="17">
        <f t="shared" si="72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52"/>
        <v>1E+168</v>
      </c>
      <c r="K99" s="11">
        <f t="shared" ref="K99:K102" si="73">$B$14*E99</f>
        <v>18200</v>
      </c>
    </row>
    <row r="100" spans="5:11" x14ac:dyDescent="0.3">
      <c r="E100" s="16">
        <v>92</v>
      </c>
      <c r="F100" s="17" t="str">
        <f t="shared" ref="F100" si="74">H100&amp;I100</f>
        <v>2449.275격</v>
      </c>
      <c r="G100" s="17">
        <f t="shared" ref="G100" si="75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52"/>
        <v>1E+168</v>
      </c>
      <c r="K100" s="11">
        <f t="shared" si="73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76">VLOOKUP(I101,M:P,4,FALSE)</f>
        <v>1E+172</v>
      </c>
      <c r="K101" s="11">
        <f t="shared" si="73"/>
        <v>18600</v>
      </c>
    </row>
    <row r="102" spans="5:11" x14ac:dyDescent="0.3">
      <c r="E102" s="16">
        <v>94</v>
      </c>
      <c r="F102" s="17" t="str">
        <f t="shared" ref="F102:F104" si="77">H102&amp;I102</f>
        <v>637.0614창</v>
      </c>
      <c r="G102" s="17">
        <f t="shared" ref="G102:G104" si="78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76"/>
        <v>1E+172</v>
      </c>
      <c r="K102" s="11">
        <f t="shared" si="73"/>
        <v>18800</v>
      </c>
    </row>
    <row r="103" spans="5:11" x14ac:dyDescent="0.3">
      <c r="E103" s="16">
        <v>95</v>
      </c>
      <c r="F103" s="17" t="str">
        <f t="shared" si="77"/>
        <v>3.2491공</v>
      </c>
      <c r="G103" s="17">
        <f t="shared" si="78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76"/>
        <v>1E+176</v>
      </c>
      <c r="K103" s="11">
        <f t="shared" ref="K103:K106" si="79">$B$14*E103</f>
        <v>19000</v>
      </c>
    </row>
    <row r="104" spans="5:11" x14ac:dyDescent="0.3">
      <c r="E104" s="16">
        <v>96</v>
      </c>
      <c r="F104" s="17" t="str">
        <f t="shared" si="77"/>
        <v>165.7041공</v>
      </c>
      <c r="G104" s="17">
        <f t="shared" si="78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76"/>
        <v>1E+176</v>
      </c>
      <c r="K104" s="11">
        <f t="shared" si="79"/>
        <v>19200</v>
      </c>
    </row>
    <row r="105" spans="5:11" x14ac:dyDescent="0.3">
      <c r="E105" s="16">
        <v>97</v>
      </c>
      <c r="F105" s="17" t="str">
        <f>H105&amp;I105</f>
        <v>8450.9091공</v>
      </c>
      <c r="G105" s="17">
        <f>H105*J105</f>
        <v>8.4509091000000011E+179</v>
      </c>
      <c r="H105" s="17">
        <f t="shared" si="6"/>
        <v>8450.9091000000008</v>
      </c>
      <c r="I105" s="16" t="str" cm="1">
        <f t="array" ref="I105">IF(AND(H104&gt;100,H105&lt;100),INDEX(M:M,MATCH(I104,M:M,0)+1,0),I104)</f>
        <v>공</v>
      </c>
      <c r="J105" s="16" t="str">
        <f t="shared" ref="J105:J109" si="80">VLOOKUP(I105,M:P,4,FALSE)</f>
        <v>1E+176</v>
      </c>
      <c r="K105" s="11">
        <f t="shared" si="79"/>
        <v>19400</v>
      </c>
    </row>
    <row r="106" spans="5:11" x14ac:dyDescent="0.3">
      <c r="E106" s="16">
        <v>98</v>
      </c>
      <c r="F106" s="17" t="str">
        <f t="shared" ref="F106:F108" si="81">H106&amp;I106</f>
        <v>43.0997채</v>
      </c>
      <c r="G106" s="17">
        <f t="shared" ref="G106:G108" si="82">H106*J106</f>
        <v>4.3099700000000009E+181</v>
      </c>
      <c r="H106" s="17">
        <f t="shared" si="6"/>
        <v>43.099700000000006</v>
      </c>
      <c r="I106" s="16" t="str" cm="1">
        <f t="array" ref="I106">IF(AND(H105&gt;100,H106&lt;100),INDEX(M:M,MATCH(I105,M:M,0)+1,0),I105)</f>
        <v>채</v>
      </c>
      <c r="J106" s="16" t="str">
        <f t="shared" si="80"/>
        <v>1E+180</v>
      </c>
      <c r="K106" s="11">
        <f t="shared" si="79"/>
        <v>19600</v>
      </c>
    </row>
    <row r="107" spans="5:11" x14ac:dyDescent="0.3">
      <c r="E107" s="16">
        <v>99</v>
      </c>
      <c r="F107" s="17" t="str">
        <f t="shared" si="81"/>
        <v>2198.0847채</v>
      </c>
      <c r="G107" s="17">
        <f t="shared" si="82"/>
        <v>2.1980846999999998E+183</v>
      </c>
      <c r="H107" s="17">
        <f t="shared" si="6"/>
        <v>2198.0846999999999</v>
      </c>
      <c r="I107" s="16" t="str" cm="1">
        <f t="array" ref="I107">IF(AND(H106&gt;100,H107&lt;100),INDEX(M:M,MATCH(I106,M:M,0)+1,0),I106)</f>
        <v>채</v>
      </c>
      <c r="J107" s="16" t="str">
        <f t="shared" si="80"/>
        <v>1E+180</v>
      </c>
      <c r="K107" s="11">
        <f t="shared" ref="K107:K110" si="83">$B$14*E107</f>
        <v>19800</v>
      </c>
    </row>
    <row r="108" spans="5:11" x14ac:dyDescent="0.3">
      <c r="E108" s="16">
        <v>100</v>
      </c>
      <c r="F108" s="17" t="str">
        <f t="shared" si="81"/>
        <v>11.2103피</v>
      </c>
      <c r="G108" s="17">
        <f t="shared" si="82"/>
        <v>1.1210300000000001E+185</v>
      </c>
      <c r="H108" s="17">
        <f t="shared" si="6"/>
        <v>11.2103</v>
      </c>
      <c r="I108" s="16" t="str" cm="1">
        <f t="array" ref="I108">IF(AND(H107&gt;100,H108&lt;100),INDEX(M:M,MATCH(I107,M:M,0)+1,0),I107)</f>
        <v>피</v>
      </c>
      <c r="J108" s="16" t="str">
        <f t="shared" si="80"/>
        <v>1E+184</v>
      </c>
      <c r="K108" s="11">
        <f t="shared" si="83"/>
        <v>20000</v>
      </c>
    </row>
    <row r="109" spans="5:11" x14ac:dyDescent="0.3">
      <c r="E109" s="16">
        <v>101</v>
      </c>
      <c r="F109" s="17" t="str">
        <f>H109&amp;I109</f>
        <v>571.7253피</v>
      </c>
      <c r="G109" s="17">
        <f>H109*J109</f>
        <v>5.7172529999999993E+186</v>
      </c>
      <c r="H109" s="17">
        <f t="shared" si="6"/>
        <v>571.72529999999995</v>
      </c>
      <c r="I109" s="16" t="str" cm="1">
        <f t="array" ref="I109">IF(AND(H108&gt;100,H109&lt;100),INDEX(M:M,MATCH(I108,M:M,0)+1,0),I108)</f>
        <v>피</v>
      </c>
      <c r="J109" s="16" t="str">
        <f t="shared" si="80"/>
        <v>1E+184</v>
      </c>
      <c r="K109" s="11">
        <f t="shared" si="83"/>
        <v>20200</v>
      </c>
    </row>
    <row r="110" spans="5:11" x14ac:dyDescent="0.3">
      <c r="E110" s="16">
        <v>102</v>
      </c>
      <c r="F110" s="17" t="str">
        <f t="shared" ref="F110:F113" si="84">H110&amp;I110</f>
        <v>2.9158동</v>
      </c>
      <c r="G110" s="17">
        <f t="shared" ref="G110:G113" si="85">H110*J110</f>
        <v>2.9158000000000006E+188</v>
      </c>
      <c r="H110" s="17">
        <f t="shared" si="6"/>
        <v>2.9158000000000004</v>
      </c>
      <c r="I110" s="16" t="str" cm="1">
        <f t="array" ref="I110">IF(AND(H109&gt;100,H110&lt;100),INDEX(M:M,MATCH(I109,M:M,0)+1,0),I109)</f>
        <v>동</v>
      </c>
      <c r="J110" s="16" t="str">
        <f t="shared" ref="J110:J114" si="86">VLOOKUP(I110,M:P,4,FALSE)</f>
        <v>1E+188</v>
      </c>
      <c r="K110" s="11">
        <f t="shared" si="83"/>
        <v>20400</v>
      </c>
    </row>
    <row r="111" spans="5:11" x14ac:dyDescent="0.3">
      <c r="E111" s="16">
        <v>103</v>
      </c>
      <c r="F111" s="17" t="str">
        <f t="shared" si="84"/>
        <v>148.7058동</v>
      </c>
      <c r="G111" s="17">
        <f t="shared" si="85"/>
        <v>1.4870580000000002E+190</v>
      </c>
      <c r="H111" s="17">
        <f t="shared" si="6"/>
        <v>148.70580000000001</v>
      </c>
      <c r="I111" s="16" t="str" cm="1">
        <f t="array" ref="I111">IF(AND(H110&gt;100,H111&lt;100),INDEX(M:M,MATCH(I110,M:M,0)+1,0),I110)</f>
        <v>동</v>
      </c>
      <c r="J111" s="16" t="str">
        <f t="shared" si="86"/>
        <v>1E+188</v>
      </c>
      <c r="K111" s="11">
        <f t="shared" ref="K111:K115" si="87">$B$14*E111</f>
        <v>20600</v>
      </c>
    </row>
    <row r="112" spans="5:11" x14ac:dyDescent="0.3">
      <c r="E112" s="16">
        <v>104</v>
      </c>
      <c r="F112" s="17" t="str">
        <f t="shared" si="84"/>
        <v>7583.9958동</v>
      </c>
      <c r="G112" s="17">
        <f t="shared" si="85"/>
        <v>7.5839958000000002E+191</v>
      </c>
      <c r="H112" s="17">
        <f t="shared" si="6"/>
        <v>7583.9957999999997</v>
      </c>
      <c r="I112" s="16" t="str" cm="1">
        <f t="array" ref="I112">IF(AND(H111&gt;100,H112&lt;100),INDEX(M:M,MATCH(I111,M:M,0)+1,0),I111)</f>
        <v>동</v>
      </c>
      <c r="J112" s="16" t="str">
        <f t="shared" si="86"/>
        <v>1E+188</v>
      </c>
      <c r="K112" s="11">
        <f t="shared" si="87"/>
        <v>20800</v>
      </c>
    </row>
    <row r="113" spans="5:11" x14ac:dyDescent="0.3">
      <c r="E113" s="16">
        <v>105</v>
      </c>
      <c r="F113" s="17" t="str">
        <f t="shared" si="84"/>
        <v>38.6784멸</v>
      </c>
      <c r="G113" s="17">
        <f t="shared" si="85"/>
        <v>3.8678400000000007E+193</v>
      </c>
      <c r="H113" s="17">
        <f t="shared" si="6"/>
        <v>38.678400000000003</v>
      </c>
      <c r="I113" s="16" t="str" cm="1">
        <f t="array" ref="I113">IF(AND(H112&gt;100,H113&lt;100),INDEX(M:M,MATCH(I112,M:M,0)+1,0),I112)</f>
        <v>멸</v>
      </c>
      <c r="J113" s="16" t="str">
        <f t="shared" si="86"/>
        <v>1E+192</v>
      </c>
      <c r="K113" s="11">
        <f t="shared" si="87"/>
        <v>21000</v>
      </c>
    </row>
    <row r="114" spans="5:11" x14ac:dyDescent="0.3">
      <c r="E114" s="16">
        <v>106</v>
      </c>
      <c r="F114" s="17" t="str">
        <f>H114&amp;I114</f>
        <v>1972.5984멸</v>
      </c>
      <c r="G114" s="17">
        <f>H114*J114</f>
        <v>1.9725984000000002E+195</v>
      </c>
      <c r="H114" s="17">
        <f t="shared" si="6"/>
        <v>1972.5984000000001</v>
      </c>
      <c r="I114" s="16" t="str" cm="1">
        <f t="array" ref="I114">IF(AND(H113&gt;100,H114&lt;100),INDEX(M:M,MATCH(I113,M:M,0)+1,0),I113)</f>
        <v>멸</v>
      </c>
      <c r="J114" s="16" t="str">
        <f t="shared" si="86"/>
        <v>1E+192</v>
      </c>
      <c r="K114" s="11">
        <f t="shared" si="87"/>
        <v>21200</v>
      </c>
    </row>
    <row r="115" spans="5:11" x14ac:dyDescent="0.3">
      <c r="E115" s="16">
        <v>107</v>
      </c>
      <c r="F115" s="17" t="str">
        <f t="shared" ref="F115:F119" si="88">H115&amp;I115</f>
        <v>10.0603향</v>
      </c>
      <c r="G115" s="17">
        <f t="shared" ref="G115:G119" si="89">H115*J115</f>
        <v>1.00603E+197</v>
      </c>
      <c r="H115" s="17">
        <f t="shared" si="6"/>
        <v>10.0603</v>
      </c>
      <c r="I115" s="16" t="str" cm="1">
        <f t="array" ref="I115">IF(AND(H114&gt;100,H115&lt;100),INDEX(M:M,MATCH(I114,M:M,0)+1,0),I114)</f>
        <v>향</v>
      </c>
      <c r="J115" s="16" t="str">
        <f t="shared" ref="J115:J119" si="90">VLOOKUP(I115,M:P,4,FALSE)</f>
        <v>1E+196</v>
      </c>
      <c r="K115" s="11">
        <f t="shared" si="87"/>
        <v>21400</v>
      </c>
    </row>
    <row r="116" spans="5:11" x14ac:dyDescent="0.3">
      <c r="E116" s="16">
        <v>108</v>
      </c>
      <c r="F116" s="17" t="str">
        <f t="shared" si="88"/>
        <v>513.0753향</v>
      </c>
      <c r="G116" s="17">
        <f t="shared" si="89"/>
        <v>5.1307529999999993E+198</v>
      </c>
      <c r="H116" s="17">
        <f t="shared" si="6"/>
        <v>513.07529999999997</v>
      </c>
      <c r="I116" s="16" t="str" cm="1">
        <f t="array" ref="I116">IF(AND(H115&gt;100,H116&lt;100),INDEX(M:M,MATCH(I115,M:M,0)+1,0),I115)</f>
        <v>향</v>
      </c>
      <c r="J116" s="16" t="str">
        <f t="shared" si="90"/>
        <v>1E+196</v>
      </c>
      <c r="K116" s="11">
        <f t="shared" ref="K116:K119" si="91">$B$14*E116</f>
        <v>21600</v>
      </c>
    </row>
    <row r="117" spans="5:11" x14ac:dyDescent="0.3">
      <c r="E117" s="16">
        <v>109</v>
      </c>
      <c r="F117" s="17" t="str">
        <f t="shared" si="88"/>
        <v>2.6167증</v>
      </c>
      <c r="G117" s="17">
        <f t="shared" si="89"/>
        <v>2.6167000000000001E+200</v>
      </c>
      <c r="H117" s="17">
        <f t="shared" si="6"/>
        <v>2.6167000000000002</v>
      </c>
      <c r="I117" s="16" t="str" cm="1">
        <f t="array" ref="I117">IF(AND(H116&gt;100,H117&lt;100),INDEX(M:M,MATCH(I116,M:M,0)+1,0),I116)</f>
        <v>증</v>
      </c>
      <c r="J117" s="16" t="str">
        <f t="shared" si="90"/>
        <v>1E+200</v>
      </c>
      <c r="K117" s="11">
        <f t="shared" si="91"/>
        <v>21800</v>
      </c>
    </row>
    <row r="118" spans="5:11" x14ac:dyDescent="0.3">
      <c r="E118" s="16">
        <v>110</v>
      </c>
      <c r="F118" s="17" t="str">
        <f t="shared" si="88"/>
        <v>133.4517증</v>
      </c>
      <c r="G118" s="17">
        <f t="shared" si="89"/>
        <v>1.3345169999999999E+202</v>
      </c>
      <c r="H118" s="17">
        <f t="shared" si="6"/>
        <v>133.45169999999999</v>
      </c>
      <c r="I118" s="16" t="str" cm="1">
        <f t="array" ref="I118">IF(AND(H117&gt;100,H118&lt;100),INDEX(M:M,MATCH(I117,M:M,0)+1,0),I117)</f>
        <v>증</v>
      </c>
      <c r="J118" s="16" t="str">
        <f t="shared" si="90"/>
        <v>1E+200</v>
      </c>
      <c r="K118" s="11">
        <f t="shared" si="91"/>
        <v>22000</v>
      </c>
    </row>
    <row r="119" spans="5:11" x14ac:dyDescent="0.3">
      <c r="E119" s="16">
        <v>111</v>
      </c>
      <c r="F119" s="17" t="str">
        <f t="shared" si="88"/>
        <v>6806.0367증</v>
      </c>
      <c r="G119" s="17">
        <f t="shared" si="89"/>
        <v>6.8060367000000001E+203</v>
      </c>
      <c r="H119" s="17">
        <f t="shared" si="6"/>
        <v>6806.0366999999997</v>
      </c>
      <c r="I119" s="16" t="str" cm="1">
        <f t="array" ref="I119">IF(AND(H118&gt;100,H119&lt;100),INDEX(M:M,MATCH(I118,M:M,0)+1,0),I118)</f>
        <v>증</v>
      </c>
      <c r="J119" s="16" t="str">
        <f t="shared" si="90"/>
        <v>1E+200</v>
      </c>
      <c r="K119" s="11">
        <f t="shared" si="91"/>
        <v>22200</v>
      </c>
    </row>
    <row r="120" spans="5:11" x14ac:dyDescent="0.3">
      <c r="E120" s="16">
        <v>112</v>
      </c>
      <c r="F120" s="17" t="str">
        <f t="shared" ref="F120:F124" si="92">H120&amp;I120</f>
        <v>34.7108쾌</v>
      </c>
      <c r="G120" s="17">
        <f t="shared" ref="G120:G124" si="93">H120*J120</f>
        <v>3.4710800000000006E+205</v>
      </c>
      <c r="H120" s="17">
        <f t="shared" si="6"/>
        <v>34.710800000000006</v>
      </c>
      <c r="I120" s="16" t="str" cm="1">
        <f t="array" ref="I120">IF(AND(H119&gt;100,H120&lt;100),INDEX(M:M,MATCH(I119,M:M,0)+1,0),I119)</f>
        <v>쾌</v>
      </c>
      <c r="J120" s="16" t="str">
        <f t="shared" ref="J120:J124" si="94">VLOOKUP(I120,M:P,4,FALSE)</f>
        <v>1E+204</v>
      </c>
      <c r="K120" s="11">
        <f t="shared" ref="K120:K124" si="95">$B$14*E120</f>
        <v>22400</v>
      </c>
    </row>
    <row r="121" spans="5:11" x14ac:dyDescent="0.3">
      <c r="E121" s="16">
        <v>113</v>
      </c>
      <c r="F121" s="17" t="str">
        <f t="shared" si="92"/>
        <v>1770.2508쾌</v>
      </c>
      <c r="G121" s="17">
        <f t="shared" si="93"/>
        <v>1.7702508000000001E+207</v>
      </c>
      <c r="H121" s="17">
        <f t="shared" si="6"/>
        <v>1770.2508</v>
      </c>
      <c r="I121" s="16" t="str" cm="1">
        <f t="array" ref="I121">IF(AND(H120&gt;100,H121&lt;100),INDEX(M:M,MATCH(I120,M:M,0)+1,0),I120)</f>
        <v>쾌</v>
      </c>
      <c r="J121" s="16" t="str">
        <f t="shared" si="94"/>
        <v>1E+204</v>
      </c>
      <c r="K121" s="11">
        <f t="shared" si="95"/>
        <v>22600</v>
      </c>
    </row>
    <row r="122" spans="5:11" x14ac:dyDescent="0.3">
      <c r="E122" s="16">
        <v>114</v>
      </c>
      <c r="F122" s="17" t="str">
        <f t="shared" si="92"/>
        <v>9.0283우</v>
      </c>
      <c r="G122" s="17">
        <f t="shared" si="93"/>
        <v>9.0282999999999995E+208</v>
      </c>
      <c r="H122" s="17">
        <f t="shared" si="6"/>
        <v>9.0282999999999998</v>
      </c>
      <c r="I122" s="16" t="str" cm="1">
        <f t="array" ref="I122">IF(AND(H121&gt;100,H122&lt;100),INDEX(M:M,MATCH(I121,M:M,0)+1,0),I121)</f>
        <v>우</v>
      </c>
      <c r="J122" s="16" t="str">
        <f t="shared" si="94"/>
        <v>1E+208</v>
      </c>
      <c r="K122" s="11">
        <f t="shared" si="95"/>
        <v>22800</v>
      </c>
    </row>
    <row r="123" spans="5:11" x14ac:dyDescent="0.3">
      <c r="E123" s="16">
        <v>115</v>
      </c>
      <c r="F123" s="17" t="str">
        <f t="shared" si="92"/>
        <v>460.4433우</v>
      </c>
      <c r="G123" s="17">
        <f t="shared" si="93"/>
        <v>4.604433E+210</v>
      </c>
      <c r="H123" s="17">
        <f t="shared" si="6"/>
        <v>460.44330000000002</v>
      </c>
      <c r="I123" s="16" t="str" cm="1">
        <f t="array" ref="I123">IF(AND(H122&gt;100,H123&lt;100),INDEX(M:M,MATCH(I122,M:M,0)+1,0),I122)</f>
        <v>우</v>
      </c>
      <c r="J123" s="16" t="str">
        <f t="shared" si="94"/>
        <v>1E+208</v>
      </c>
      <c r="K123" s="11">
        <f t="shared" si="95"/>
        <v>23000</v>
      </c>
    </row>
    <row r="124" spans="5:11" x14ac:dyDescent="0.3">
      <c r="E124" s="16"/>
      <c r="F124" s="17"/>
      <c r="G124" s="17"/>
      <c r="H124" s="17"/>
      <c r="I124" s="16"/>
      <c r="J124" s="16"/>
    </row>
    <row r="125" spans="5:11" x14ac:dyDescent="0.3">
      <c r="E125" s="16"/>
      <c r="F125" s="17"/>
      <c r="G125" s="17"/>
      <c r="H125" s="17"/>
      <c r="I125" s="16"/>
      <c r="J125" s="16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2024-02-26T07:43:39Z</dcterms:modified>
</cp:coreProperties>
</file>