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24213BC-1BA0-4DCA-9ACF-6469A2FADE2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8" i="1" l="1"/>
  <c r="C118" i="1"/>
  <c r="D118" i="1" s="1"/>
  <c r="D119" i="1" s="1"/>
  <c r="D120" i="1" s="1"/>
  <c r="E118" i="1"/>
  <c r="F118" i="1"/>
  <c r="J118" i="1"/>
  <c r="J119" i="1" s="1"/>
  <c r="J120" i="1" s="1"/>
  <c r="K118" i="1"/>
  <c r="K119" i="1" s="1"/>
  <c r="K120" i="1" s="1"/>
  <c r="L118" i="1"/>
  <c r="M118" i="1"/>
  <c r="M119" i="1" s="1"/>
  <c r="M120" i="1" s="1"/>
  <c r="B119" i="1"/>
  <c r="C119" i="1"/>
  <c r="E119" i="1"/>
  <c r="F119" i="1"/>
  <c r="L119" i="1"/>
  <c r="L120" i="1" s="1"/>
  <c r="B120" i="1"/>
  <c r="C120" i="1"/>
  <c r="E120" i="1"/>
  <c r="F120" i="1"/>
  <c r="H124" i="3"/>
  <c r="K124" i="3"/>
  <c r="H125" i="3"/>
  <c r="K125" i="3"/>
  <c r="K126" i="3"/>
  <c r="O62" i="3"/>
  <c r="P62" i="3" s="1"/>
  <c r="O61" i="3"/>
  <c r="P61" i="3" s="1"/>
  <c r="C116" i="1"/>
  <c r="C117" i="1"/>
  <c r="H123" i="3"/>
  <c r="K123" i="3"/>
  <c r="O60" i="3"/>
  <c r="P60" i="3" s="1"/>
  <c r="H120" i="3"/>
  <c r="K120" i="3"/>
  <c r="H121" i="3"/>
  <c r="K121" i="3"/>
  <c r="K122" i="3"/>
  <c r="O59" i="3"/>
  <c r="P59" i="3" s="1"/>
  <c r="O58" i="3"/>
  <c r="P58" i="3" s="1"/>
  <c r="C114" i="1"/>
  <c r="C115" i="1"/>
  <c r="C111" i="1"/>
  <c r="C112" i="1"/>
  <c r="C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C109" i="1"/>
  <c r="C110" i="1"/>
  <c r="C107" i="1"/>
  <c r="C108" i="1"/>
  <c r="H113" i="3"/>
  <c r="K113" i="3"/>
  <c r="K114" i="3"/>
  <c r="O55" i="3"/>
  <c r="P55" i="3" s="1"/>
  <c r="C104" i="1"/>
  <c r="L104" i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C105" i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126" i="3" l="1"/>
  <c r="I124" i="3" a="1"/>
  <c r="I124" i="3" s="1"/>
  <c r="J124" i="3" s="1"/>
  <c r="G124" i="3" s="1"/>
  <c r="H122" i="3"/>
  <c r="H116" i="3"/>
  <c r="H114" i="3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104" i="1" s="1"/>
  <c r="D105" i="1" s="1"/>
  <c r="D106" i="1" s="1"/>
  <c r="D108" i="1" s="1"/>
  <c r="D109" i="1" s="1"/>
  <c r="D110" i="1" s="1"/>
  <c r="D111" i="1" s="1"/>
  <c r="D113" i="1" s="1"/>
  <c r="D114" i="1" s="1"/>
  <c r="D115" i="1" s="1"/>
  <c r="D116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E8" i="4"/>
  <c r="H11" i="3"/>
  <c r="I11" i="3" s="1" a="1"/>
  <c r="I11" i="3" s="1"/>
  <c r="J11" i="3" s="1"/>
  <c r="F10" i="3"/>
  <c r="G10" i="3"/>
  <c r="F124" i="3" l="1"/>
  <c r="I125" i="3" a="1"/>
  <c r="I125" i="3" s="1"/>
  <c r="H104" i="3"/>
  <c r="E18" i="4"/>
  <c r="E20" i="4"/>
  <c r="E17" i="4"/>
  <c r="E19" i="4"/>
  <c r="H12" i="3"/>
  <c r="I12" i="3" s="1" a="1"/>
  <c r="I12" i="3" s="1"/>
  <c r="J12" i="3" s="1"/>
  <c r="G11" i="3"/>
  <c r="F11" i="3"/>
  <c r="J125" i="3" l="1"/>
  <c r="G125" i="3" s="1"/>
  <c r="F125" i="3"/>
  <c r="I126" i="3" a="1"/>
  <c r="I126" i="3" s="1"/>
  <c r="F12" i="3"/>
  <c r="H13" i="3"/>
  <c r="G12" i="3"/>
  <c r="J126" i="3" l="1"/>
  <c r="G126" i="3" s="1"/>
  <c r="F126" i="3"/>
  <c r="H14" i="3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I115" i="3" s="1" a="1"/>
  <c r="I115" i="3" s="1"/>
  <c r="F113" i="3"/>
  <c r="J112" i="3"/>
  <c r="G112" i="3" s="1"/>
  <c r="F106" i="1" s="1"/>
  <c r="F112" i="3"/>
  <c r="J115" i="3" l="1"/>
  <c r="G115" i="3" s="1"/>
  <c r="F109" i="1" s="1"/>
  <c r="F115" i="3"/>
  <c r="I116" i="3" a="1"/>
  <c r="I116" i="3" s="1"/>
  <c r="J114" i="3"/>
  <c r="G114" i="3" s="1"/>
  <c r="F108" i="1" s="1"/>
  <c r="F114" i="3"/>
  <c r="J116" i="3" l="1"/>
  <c r="G116" i="3" s="1"/>
  <c r="F110" i="1" s="1"/>
  <c r="I117" i="3" a="1"/>
  <c r="I117" i="3" s="1"/>
  <c r="F116" i="3"/>
  <c r="J117" i="3" l="1"/>
  <c r="G117" i="3" s="1"/>
  <c r="F111" i="1" s="1"/>
  <c r="I118" i="3" a="1"/>
  <c r="I118" i="3" s="1"/>
  <c r="F117" i="3"/>
  <c r="J118" i="3" l="1"/>
  <c r="G118" i="3" s="1"/>
  <c r="F112" i="1" s="1"/>
  <c r="F118" i="3"/>
  <c r="I119" i="3" a="1"/>
  <c r="I119" i="3" s="1"/>
  <c r="I120" i="3" s="1" a="1"/>
  <c r="I120" i="3" s="1"/>
  <c r="J120" i="3" l="1"/>
  <c r="G120" i="3" s="1"/>
  <c r="F114" i="1" s="1"/>
  <c r="F120" i="3"/>
  <c r="I121" i="3" a="1"/>
  <c r="I121" i="3" s="1"/>
  <c r="J119" i="3"/>
  <c r="G119" i="3" s="1"/>
  <c r="F113" i="1" s="1"/>
  <c r="F119" i="3"/>
  <c r="I122" i="3" l="1" a="1"/>
  <c r="I122" i="3" s="1"/>
  <c r="I123" i="3" s="1" a="1"/>
  <c r="I123" i="3" s="1"/>
  <c r="J121" i="3"/>
  <c r="G121" i="3" s="1"/>
  <c r="F115" i="1" s="1"/>
  <c r="F121" i="3"/>
  <c r="J123" i="3" l="1"/>
  <c r="G123" i="3" s="1"/>
  <c r="F117" i="1" s="1"/>
  <c r="F123" i="3"/>
  <c r="J122" i="3"/>
  <c r="G122" i="3" s="1"/>
  <c r="F116" i="1" s="1"/>
  <c r="F1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<sst xmlns="http://schemas.openxmlformats.org/spreadsheetml/2006/main" count="117" uniqueCount="112">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</sst>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20"/>
  <sheetViews>
    <sheetView tabSelected="1" zoomScale="85" zoomScaleNormal="85" workbookViewId="0">
      <pane ySplit="1" topLeftCell="A91" activePane="bottomLeft" state="frozen"/>
      <selection pane="bottomLeft" activeCell="I112" sqref="I11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8" si="6">J52+200</f>
        <v>12200</v>
      </c>
      <c r="K53">
        <f t="shared" si="3"/>
        <v>25</v>
      </c>
      <c r="L53">
        <f t="shared" ref="L53:L11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20" si="24">B71</f>
        <v>1-1</v>
      </c>
      <c r="C72">
        <f t="shared" si="22"/>
        <v>9021</v>
      </c>
      <c r="D72">
        <f t="shared" si="23"/>
        <v>15</v>
      </c>
      <c r="E72">
        <f t="shared" ref="E72:E120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20" si="26">K71</f>
        <v>25</v>
      </c>
      <c r="L72">
        <f t="shared" si="7"/>
        <v>14200</v>
      </c>
      <c r="M72">
        <f t="shared" ref="M72:M120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3" si="48">IF(MOD(A108,5)=0,9021,25)</f>
        <v>25</v>
      </c>
      <c r="D108">
        <f t="shared" ref="D108:D113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  <row r="114" spans="1:13" x14ac:dyDescent="0.3">
      <c r="A114">
        <v>112</v>
      </c>
      <c r="B114" s="1" t="str">
        <f t="shared" si="24"/>
        <v>1-1</v>
      </c>
      <c r="C114">
        <f t="shared" ref="C114:C118" si="50">IF(MOD(A114,5)=0,9021,25)</f>
        <v>25</v>
      </c>
      <c r="D114">
        <f t="shared" ref="D114:D118" si="51">IF(C114=9021,D109+1,IF(AND(C114=25,C113=25),D113+2000,D112+2000))</f>
        <v>148000</v>
      </c>
      <c r="E114">
        <f t="shared" si="25"/>
        <v>1</v>
      </c>
      <c r="F114">
        <f>VLOOKUP(A114,Balance!E:G,3,FALSE)</f>
        <v>3.4710800000000006E+205</v>
      </c>
      <c r="G114">
        <v>1000</v>
      </c>
      <c r="H114">
        <v>8</v>
      </c>
      <c r="I114">
        <v>0</v>
      </c>
      <c r="J114">
        <f t="shared" si="6"/>
        <v>24400</v>
      </c>
      <c r="K114">
        <f t="shared" si="26"/>
        <v>25</v>
      </c>
      <c r="L114">
        <f t="shared" si="7"/>
        <v>22600</v>
      </c>
      <c r="M114">
        <f t="shared" si="27"/>
        <v>0</v>
      </c>
    </row>
    <row r="115" spans="1:13" x14ac:dyDescent="0.3">
      <c r="A115">
        <v>113</v>
      </c>
      <c r="B115" s="1" t="str">
        <f t="shared" si="24"/>
        <v>1-1</v>
      </c>
      <c r="C115">
        <f t="shared" si="50"/>
        <v>25</v>
      </c>
      <c r="D115">
        <f t="shared" si="51"/>
        <v>150000</v>
      </c>
      <c r="E115">
        <f t="shared" si="25"/>
        <v>1</v>
      </c>
      <c r="F115">
        <f>VLOOKUP(A115,Balance!E:G,3,FALSE)</f>
        <v>1.7702508000000001E+207</v>
      </c>
      <c r="G115">
        <v>1000</v>
      </c>
      <c r="H115">
        <v>8</v>
      </c>
      <c r="I115">
        <v>0</v>
      </c>
      <c r="J115">
        <f t="shared" si="6"/>
        <v>24600</v>
      </c>
      <c r="K115">
        <f t="shared" si="26"/>
        <v>25</v>
      </c>
      <c r="L115">
        <f t="shared" si="7"/>
        <v>22800</v>
      </c>
      <c r="M115">
        <f t="shared" si="27"/>
        <v>0</v>
      </c>
    </row>
    <row r="116" spans="1:13" x14ac:dyDescent="0.3">
      <c r="A116">
        <v>114</v>
      </c>
      <c r="B116" s="1" t="str">
        <f t="shared" si="24"/>
        <v>1-1</v>
      </c>
      <c r="C116">
        <f t="shared" si="50"/>
        <v>25</v>
      </c>
      <c r="D116">
        <f t="shared" si="51"/>
        <v>152000</v>
      </c>
      <c r="E116">
        <f t="shared" si="25"/>
        <v>1</v>
      </c>
      <c r="F116">
        <f>VLOOKUP(A116,Balance!E:G,3,FALSE)</f>
        <v>9.0282999999999995E+208</v>
      </c>
      <c r="G116">
        <v>1000</v>
      </c>
      <c r="H116">
        <v>8</v>
      </c>
      <c r="I116">
        <v>0</v>
      </c>
      <c r="J116">
        <f t="shared" si="6"/>
        <v>24800</v>
      </c>
      <c r="K116">
        <f t="shared" si="26"/>
        <v>25</v>
      </c>
      <c r="L116">
        <f t="shared" si="7"/>
        <v>23000</v>
      </c>
      <c r="M116">
        <f t="shared" si="27"/>
        <v>0</v>
      </c>
    </row>
    <row r="117" spans="1:13" x14ac:dyDescent="0.3">
      <c r="A117">
        <v>115</v>
      </c>
      <c r="B117" s="1" t="str">
        <f t="shared" si="24"/>
        <v>1-1</v>
      </c>
      <c r="C117">
        <f t="shared" si="50"/>
        <v>9021</v>
      </c>
      <c r="D117">
        <f t="shared" si="51"/>
        <v>24</v>
      </c>
      <c r="E117">
        <f t="shared" si="25"/>
        <v>1</v>
      </c>
      <c r="F117">
        <f>VLOOKUP(A117,Balance!E:G,3,FALSE)</f>
        <v>4.604433E+210</v>
      </c>
      <c r="G117">
        <v>1000</v>
      </c>
      <c r="H117">
        <v>8</v>
      </c>
      <c r="I117">
        <v>0</v>
      </c>
      <c r="J117">
        <f t="shared" ref="J117" si="52">J116+200</f>
        <v>25000</v>
      </c>
      <c r="K117">
        <f t="shared" si="26"/>
        <v>25</v>
      </c>
      <c r="L117">
        <f t="shared" ref="L117" si="53">L116+200</f>
        <v>23200</v>
      </c>
      <c r="M117">
        <f t="shared" si="27"/>
        <v>0</v>
      </c>
    </row>
    <row r="118" spans="1:13" x14ac:dyDescent="0.3">
      <c r="A118">
        <v>116</v>
      </c>
      <c r="B118" s="1" t="str">
        <f t="shared" si="24"/>
        <v>1-1</v>
      </c>
      <c r="C118">
        <f t="shared" si="50"/>
        <v>25</v>
      </c>
      <c r="D118">
        <f t="shared" si="51"/>
        <v>154000</v>
      </c>
      <c r="E118">
        <f t="shared" si="25"/>
        <v>1</v>
      </c>
      <c r="F118">
        <f>VLOOKUP(A118,Balance!E:G,3,FALSE)</f>
        <v>2.3482999999999999E+212</v>
      </c>
      <c r="G118">
        <v>1000</v>
      </c>
      <c r="H118">
        <v>8</v>
      </c>
      <c r="I118">
        <v>0</v>
      </c>
      <c r="J118">
        <f t="shared" si="6"/>
        <v>25200</v>
      </c>
      <c r="K118">
        <f t="shared" si="26"/>
        <v>25</v>
      </c>
      <c r="L118">
        <f t="shared" si="7"/>
        <v>23400</v>
      </c>
      <c r="M118">
        <f t="shared" si="27"/>
        <v>0</v>
      </c>
    </row>
    <row r="119" spans="1:13" x14ac:dyDescent="0.3">
      <c r="A119">
        <v>117</v>
      </c>
      <c r="B119" s="1" t="str">
        <f t="shared" si="24"/>
        <v>1-1</v>
      </c>
      <c r="C119">
        <f t="shared" ref="C119:C120" si="54">IF(MOD(A119,5)=0,9021,25)</f>
        <v>25</v>
      </c>
      <c r="D119">
        <f t="shared" ref="D119:D120" si="55">IF(C119=9021,D114+1,IF(AND(C119=25,C118=25),D118+2000,D117+2000))</f>
        <v>156000</v>
      </c>
      <c r="E119">
        <f t="shared" si="25"/>
        <v>1</v>
      </c>
      <c r="F119">
        <f>VLOOKUP(A119,Balance!E:G,3,FALSE)</f>
        <v>1.1976329999999999E+214</v>
      </c>
      <c r="G119">
        <v>1000</v>
      </c>
      <c r="H119">
        <v>8</v>
      </c>
      <c r="I119">
        <v>0</v>
      </c>
      <c r="J119">
        <f t="shared" ref="J119:J120" si="56">J118+200</f>
        <v>25400</v>
      </c>
      <c r="K119">
        <f t="shared" si="26"/>
        <v>25</v>
      </c>
      <c r="L119">
        <f t="shared" ref="L119:L120" si="57">L118+200</f>
        <v>23600</v>
      </c>
      <c r="M119">
        <f t="shared" si="27"/>
        <v>0</v>
      </c>
    </row>
    <row r="120" spans="1:13" x14ac:dyDescent="0.3">
      <c r="A120">
        <v>118</v>
      </c>
      <c r="B120" s="1" t="str">
        <f t="shared" si="24"/>
        <v>1-1</v>
      </c>
      <c r="C120">
        <f t="shared" si="54"/>
        <v>25</v>
      </c>
      <c r="D120">
        <f t="shared" si="55"/>
        <v>158000</v>
      </c>
      <c r="E120">
        <f t="shared" si="25"/>
        <v>1</v>
      </c>
      <c r="F120">
        <f>VLOOKUP(A120,Balance!E:G,3,FALSE)</f>
        <v>6.1079282999999993E+215</v>
      </c>
      <c r="G120">
        <v>1000</v>
      </c>
      <c r="H120">
        <v>8</v>
      </c>
      <c r="I120">
        <v>0</v>
      </c>
      <c r="J120">
        <f t="shared" si="56"/>
        <v>25600</v>
      </c>
      <c r="K120">
        <f t="shared" si="26"/>
        <v>25</v>
      </c>
      <c r="L120">
        <f t="shared" si="57"/>
        <v>23800</v>
      </c>
      <c r="M120">
        <f t="shared" si="27"/>
        <v>0</v>
      </c>
    </row>
  </sheetData>
  <phoneticPr fontId="1" type="noConversion"/>
  <conditionalFormatting sqref="A2:J2 K2:K61 D3:J3 D4:D32 F4:J32 G33:J61 M2:M120 A3:C120 E4:E120 G62:K120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26"/>
  <sheetViews>
    <sheetView topLeftCell="A109" zoomScaleNormal="100" workbookViewId="0">
      <selection activeCell="K122" sqref="K122:K123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26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M58" s="16" t="s">
        <v>107</v>
      </c>
      <c r="N58" s="16">
        <v>204</v>
      </c>
      <c r="O58" s="17">
        <f t="shared" ref="O58:O59" si="38">POWER(10,N58)</f>
        <v>9.9999999999999999E+203</v>
      </c>
      <c r="P58" s="17" t="str">
        <f t="shared" ref="P58:P59" si="39">RIGHT(O58,N58)</f>
        <v>1E+204</v>
      </c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M59" s="16" t="s">
        <v>108</v>
      </c>
      <c r="N59" s="16">
        <v>208</v>
      </c>
      <c r="O59" s="17">
        <f t="shared" si="38"/>
        <v>9.9999999999999998E+207</v>
      </c>
      <c r="P59" s="17" t="str">
        <f t="shared" si="39"/>
        <v>1E+208</v>
      </c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M60" s="16" t="s">
        <v>109</v>
      </c>
      <c r="N60" s="16">
        <v>212</v>
      </c>
      <c r="O60" s="17">
        <f t="shared" ref="O60" si="40">POWER(10,N60)</f>
        <v>9.9999999999999991E+211</v>
      </c>
      <c r="P60" s="17" t="str">
        <f t="shared" ref="P60" si="41">RIGHT(O60,N60)</f>
        <v>1E+212</v>
      </c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42">H61&amp;I61</f>
        <v>6.2191승</v>
      </c>
      <c r="G61" s="17">
        <f t="shared" ref="G61:G62" si="4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  <c r="M61" s="16" t="s">
        <v>110</v>
      </c>
      <c r="N61" s="16">
        <v>216</v>
      </c>
      <c r="O61" s="17">
        <f t="shared" ref="O61:O62" si="44">POWER(10,N61)</f>
        <v>1E+216</v>
      </c>
      <c r="P61" s="17" t="str">
        <f t="shared" ref="P61:P62" si="45">RIGHT(O61,N61)</f>
        <v>1E+216</v>
      </c>
    </row>
    <row r="62" spans="5:25" x14ac:dyDescent="0.3">
      <c r="E62" s="16">
        <v>54</v>
      </c>
      <c r="F62" s="17" t="str">
        <f t="shared" si="42"/>
        <v>317.1741승</v>
      </c>
      <c r="G62" s="17">
        <f t="shared" si="4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  <c r="M62" s="16" t="s">
        <v>111</v>
      </c>
      <c r="N62" s="16">
        <v>220</v>
      </c>
      <c r="O62" s="17">
        <f t="shared" si="44"/>
        <v>1E+220</v>
      </c>
      <c r="P62" s="17" t="str">
        <f t="shared" si="45"/>
        <v>1E+220</v>
      </c>
    </row>
    <row r="63" spans="5:25" x14ac:dyDescent="0.3">
      <c r="E63" s="16">
        <v>55</v>
      </c>
      <c r="F63" s="17" t="str">
        <f t="shared" ref="F63:F65" si="46">H63&amp;I63</f>
        <v>1.6176마</v>
      </c>
      <c r="G63" s="17">
        <f t="shared" ref="G63:G65" si="4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8">$B$14*E63</f>
        <v>11000</v>
      </c>
    </row>
    <row r="64" spans="5:25" x14ac:dyDescent="0.3">
      <c r="E64" s="16">
        <v>56</v>
      </c>
      <c r="F64" s="17" t="str">
        <f t="shared" si="46"/>
        <v>82.4976마</v>
      </c>
      <c r="G64" s="17">
        <f t="shared" si="4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8"/>
        <v>11200</v>
      </c>
    </row>
    <row r="65" spans="5:11" x14ac:dyDescent="0.3">
      <c r="E65" s="16">
        <v>57</v>
      </c>
      <c r="F65" s="17" t="str">
        <f t="shared" si="46"/>
        <v>4207.3776마</v>
      </c>
      <c r="G65" s="17">
        <f t="shared" si="4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8"/>
        <v>11400</v>
      </c>
    </row>
    <row r="66" spans="5:11" x14ac:dyDescent="0.3">
      <c r="E66" s="16">
        <v>58</v>
      </c>
      <c r="F66" s="17" t="str">
        <f t="shared" ref="F66:F72" si="49">H66&amp;I66</f>
        <v>21.4577살</v>
      </c>
      <c r="G66" s="17">
        <f t="shared" ref="G66:G72" si="50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51">$B$14*E66</f>
        <v>11600</v>
      </c>
    </row>
    <row r="67" spans="5:11" x14ac:dyDescent="0.3">
      <c r="E67" s="16">
        <v>59</v>
      </c>
      <c r="F67" s="17" t="str">
        <f t="shared" si="49"/>
        <v>1094.3427살</v>
      </c>
      <c r="G67" s="17">
        <f t="shared" si="50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51"/>
        <v>11800</v>
      </c>
    </row>
    <row r="68" spans="5:11" x14ac:dyDescent="0.3">
      <c r="E68" s="16">
        <v>60</v>
      </c>
      <c r="F68" s="17" t="str">
        <f t="shared" si="49"/>
        <v>5.5812섬</v>
      </c>
      <c r="G68" s="17">
        <f t="shared" si="50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51"/>
        <v>12000</v>
      </c>
    </row>
    <row r="69" spans="5:11" x14ac:dyDescent="0.3">
      <c r="E69" s="16">
        <v>61</v>
      </c>
      <c r="F69" s="17" t="str">
        <f t="shared" si="49"/>
        <v>284.6412섬</v>
      </c>
      <c r="G69" s="17">
        <f t="shared" si="50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51"/>
        <v>12200</v>
      </c>
    </row>
    <row r="70" spans="5:11" x14ac:dyDescent="0.3">
      <c r="E70" s="16">
        <v>62</v>
      </c>
      <c r="F70" s="17" t="str">
        <f t="shared" si="49"/>
        <v>1.4517찰</v>
      </c>
      <c r="G70" s="17">
        <f t="shared" si="50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51"/>
        <v>12400</v>
      </c>
    </row>
    <row r="71" spans="5:11" x14ac:dyDescent="0.3">
      <c r="E71" s="16">
        <v>63</v>
      </c>
      <c r="F71" s="17" t="str">
        <f t="shared" si="49"/>
        <v>74.0367찰</v>
      </c>
      <c r="G71" s="17">
        <f t="shared" si="50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51"/>
        <v>12600</v>
      </c>
    </row>
    <row r="72" spans="5:11" x14ac:dyDescent="0.3">
      <c r="E72" s="16">
        <v>64</v>
      </c>
      <c r="F72" s="17" t="str">
        <f t="shared" si="49"/>
        <v>3775.8717찰</v>
      </c>
      <c r="G72" s="17">
        <f t="shared" si="50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51"/>
        <v>12800</v>
      </c>
    </row>
    <row r="73" spans="5:11" x14ac:dyDescent="0.3">
      <c r="E73" s="16">
        <v>65</v>
      </c>
      <c r="F73" s="17" t="str">
        <f t="shared" ref="F73:F76" si="52">H73&amp;I73</f>
        <v>19.257교</v>
      </c>
      <c r="G73" s="17">
        <f t="shared" ref="G73:G76" si="53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54">VLOOKUP(I73,M:P,4,FALSE)</f>
        <v>1E+124</v>
      </c>
      <c r="K73" s="11">
        <f t="shared" ref="K73:K76" si="55">$B$14*E73</f>
        <v>13000</v>
      </c>
    </row>
    <row r="74" spans="5:11" x14ac:dyDescent="0.3">
      <c r="E74" s="16">
        <v>66</v>
      </c>
      <c r="F74" s="17" t="str">
        <f t="shared" si="52"/>
        <v>982.107교</v>
      </c>
      <c r="G74" s="17">
        <f t="shared" si="53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54"/>
        <v>1E+124</v>
      </c>
      <c r="K74" s="11">
        <f t="shared" si="55"/>
        <v>13200</v>
      </c>
    </row>
    <row r="75" spans="5:11" x14ac:dyDescent="0.3">
      <c r="E75" s="16">
        <v>67</v>
      </c>
      <c r="F75" s="17" t="str">
        <f t="shared" si="52"/>
        <v>5.0088위</v>
      </c>
      <c r="G75" s="17">
        <f t="shared" si="53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54"/>
        <v>1E+128</v>
      </c>
      <c r="K75" s="11">
        <f t="shared" si="55"/>
        <v>13400</v>
      </c>
    </row>
    <row r="76" spans="5:11" x14ac:dyDescent="0.3">
      <c r="E76" s="16">
        <v>68</v>
      </c>
      <c r="F76" s="17" t="str">
        <f t="shared" si="52"/>
        <v>255.4488위</v>
      </c>
      <c r="G76" s="17">
        <f t="shared" si="53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54"/>
        <v>1E+128</v>
      </c>
      <c r="K76" s="11">
        <f t="shared" si="55"/>
        <v>13600</v>
      </c>
    </row>
    <row r="77" spans="5:11" x14ac:dyDescent="0.3">
      <c r="E77" s="16">
        <v>69</v>
      </c>
      <c r="F77" s="17" t="str">
        <f t="shared" ref="F77:F79" si="56">H77&amp;I77</f>
        <v>1.3028설</v>
      </c>
      <c r="G77" s="17">
        <f t="shared" ref="G77:G81" si="57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54"/>
        <v>1E+132</v>
      </c>
      <c r="K77" s="11">
        <f t="shared" ref="K77:K81" si="58">$B$14*E77</f>
        <v>13800</v>
      </c>
    </row>
    <row r="78" spans="5:11" x14ac:dyDescent="0.3">
      <c r="E78" s="16">
        <v>70</v>
      </c>
      <c r="F78" s="17" t="str">
        <f t="shared" si="56"/>
        <v>66.4428설</v>
      </c>
      <c r="G78" s="17">
        <f t="shared" si="57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54"/>
        <v>1E+132</v>
      </c>
      <c r="K78" s="11">
        <f t="shared" si="58"/>
        <v>14000</v>
      </c>
    </row>
    <row r="79" spans="5:11" x14ac:dyDescent="0.3">
      <c r="E79" s="16">
        <v>71</v>
      </c>
      <c r="F79" s="17" t="str">
        <f t="shared" si="56"/>
        <v>3388.5828설</v>
      </c>
      <c r="G79" s="17">
        <f t="shared" si="57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54"/>
        <v>1E+132</v>
      </c>
      <c r="K79" s="11">
        <f t="shared" si="58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54"/>
        <v>1E+136</v>
      </c>
      <c r="K80" s="11">
        <f t="shared" si="58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57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54"/>
        <v>1E+136</v>
      </c>
      <c r="K81" s="11">
        <f t="shared" si="58"/>
        <v>14600</v>
      </c>
    </row>
    <row r="82" spans="5:11" x14ac:dyDescent="0.3">
      <c r="E82" s="16">
        <v>74</v>
      </c>
      <c r="F82" s="17" t="str">
        <f t="shared" ref="F82:F85" si="59">H82&amp;I82</f>
        <v>4.495고</v>
      </c>
      <c r="G82" s="17">
        <f t="shared" ref="G82:G85" si="60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54"/>
        <v>1E+140</v>
      </c>
      <c r="K82" s="11">
        <f t="shared" ref="K82:K86" si="61">$B$14*E82</f>
        <v>14800</v>
      </c>
    </row>
    <row r="83" spans="5:11" x14ac:dyDescent="0.3">
      <c r="E83" s="16">
        <v>75</v>
      </c>
      <c r="F83" s="17" t="str">
        <f t="shared" si="59"/>
        <v>229.245고</v>
      </c>
      <c r="G83" s="17">
        <f t="shared" si="60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54"/>
        <v>1E+140</v>
      </c>
      <c r="K83" s="11">
        <f t="shared" si="61"/>
        <v>15000</v>
      </c>
    </row>
    <row r="84" spans="5:11" x14ac:dyDescent="0.3">
      <c r="E84" s="16">
        <v>76</v>
      </c>
      <c r="F84" s="17" t="str">
        <f t="shared" si="59"/>
        <v>1.1692화</v>
      </c>
      <c r="G84" s="17">
        <f t="shared" si="60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54"/>
        <v>1E+144</v>
      </c>
      <c r="K84" s="11">
        <f t="shared" si="61"/>
        <v>15200</v>
      </c>
    </row>
    <row r="85" spans="5:11" x14ac:dyDescent="0.3">
      <c r="E85" s="16">
        <v>77</v>
      </c>
      <c r="F85" s="17" t="str">
        <f t="shared" si="59"/>
        <v>59.6292화</v>
      </c>
      <c r="G85" s="17">
        <f t="shared" si="60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54"/>
        <v>1E+144</v>
      </c>
      <c r="K85" s="11">
        <f t="shared" si="61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54"/>
        <v>1E+144</v>
      </c>
      <c r="K86" s="11">
        <f t="shared" si="61"/>
        <v>15600</v>
      </c>
    </row>
    <row r="87" spans="5:11" x14ac:dyDescent="0.3">
      <c r="E87" s="16">
        <v>79</v>
      </c>
      <c r="F87" s="17" t="str">
        <f t="shared" ref="F87:F89" si="62">H87&amp;I87</f>
        <v>15.5096명</v>
      </c>
      <c r="G87" s="17">
        <f t="shared" ref="G87:G89" si="63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54"/>
        <v>1E+148</v>
      </c>
      <c r="K87" s="11">
        <f t="shared" ref="K87:K90" si="64">$B$14*E87</f>
        <v>15800</v>
      </c>
    </row>
    <row r="88" spans="5:11" x14ac:dyDescent="0.3">
      <c r="E88" s="16">
        <v>80</v>
      </c>
      <c r="F88" s="17" t="str">
        <f t="shared" si="62"/>
        <v>790.9896명</v>
      </c>
      <c r="G88" s="17">
        <f t="shared" si="63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54"/>
        <v>1E+148</v>
      </c>
      <c r="K88" s="11">
        <f t="shared" si="64"/>
        <v>16000</v>
      </c>
    </row>
    <row r="89" spans="5:11" x14ac:dyDescent="0.3">
      <c r="E89" s="16">
        <v>81</v>
      </c>
      <c r="F89" s="17" t="str">
        <f t="shared" si="62"/>
        <v>4.0341월</v>
      </c>
      <c r="G89" s="17">
        <f t="shared" si="63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54"/>
        <v>1E+152</v>
      </c>
      <c r="K89" s="11">
        <f t="shared" si="64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54"/>
        <v>1E+152</v>
      </c>
      <c r="K90" s="11">
        <f t="shared" si="64"/>
        <v>16400</v>
      </c>
    </row>
    <row r="91" spans="5:11" x14ac:dyDescent="0.3">
      <c r="E91" s="16">
        <v>83</v>
      </c>
      <c r="F91" s="17" t="str">
        <f t="shared" ref="F91" si="65">H91&amp;I91</f>
        <v>1.0493후</v>
      </c>
      <c r="G91" s="17">
        <f t="shared" ref="G91" si="66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54"/>
        <v>1E+156</v>
      </c>
      <c r="K91" s="11">
        <f t="shared" ref="K91:K95" si="67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54"/>
        <v>1E+156</v>
      </c>
      <c r="K92" s="11">
        <f t="shared" si="67"/>
        <v>16800</v>
      </c>
    </row>
    <row r="93" spans="5:11" x14ac:dyDescent="0.3">
      <c r="E93" s="16">
        <v>85</v>
      </c>
      <c r="F93" s="17" t="str">
        <f t="shared" ref="F93:F94" si="68">H93&amp;I93</f>
        <v>2729.2293후</v>
      </c>
      <c r="G93" s="17">
        <f t="shared" ref="G93:G94" si="69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54"/>
        <v>1E+156</v>
      </c>
      <c r="K93" s="11">
        <f t="shared" si="67"/>
        <v>17000</v>
      </c>
    </row>
    <row r="94" spans="5:11" x14ac:dyDescent="0.3">
      <c r="E94" s="16">
        <v>86</v>
      </c>
      <c r="F94" s="17" t="str">
        <f t="shared" si="68"/>
        <v>13.9191단</v>
      </c>
      <c r="G94" s="17">
        <f t="shared" si="69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54"/>
        <v>1E+160</v>
      </c>
      <c r="K94" s="11">
        <f t="shared" si="67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54"/>
        <v>1E+160</v>
      </c>
      <c r="K95" s="11">
        <f t="shared" si="67"/>
        <v>17400</v>
      </c>
    </row>
    <row r="96" spans="5:11" x14ac:dyDescent="0.3">
      <c r="E96" s="16">
        <v>88</v>
      </c>
      <c r="F96" s="17" t="str">
        <f t="shared" ref="F96" si="70">H96&amp;I96</f>
        <v>3.6204절</v>
      </c>
      <c r="G96" s="17">
        <f t="shared" ref="G96" si="71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54"/>
        <v>1E+164</v>
      </c>
      <c r="K96" s="11">
        <f t="shared" ref="K96:K98" si="72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54"/>
        <v>1E+164</v>
      </c>
      <c r="K97" s="11">
        <f t="shared" si="72"/>
        <v>17800</v>
      </c>
    </row>
    <row r="98" spans="5:11" x14ac:dyDescent="0.3">
      <c r="E98" s="16">
        <v>90</v>
      </c>
      <c r="F98" s="17" t="str">
        <f t="shared" ref="F98:F99" si="73">H98&amp;I98</f>
        <v>9416.6604절</v>
      </c>
      <c r="G98" s="17">
        <f t="shared" ref="G98:G99" si="74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54"/>
        <v>1E+164</v>
      </c>
      <c r="K98" s="11">
        <f t="shared" si="72"/>
        <v>18000</v>
      </c>
    </row>
    <row r="99" spans="5:11" x14ac:dyDescent="0.3">
      <c r="E99" s="16">
        <v>91</v>
      </c>
      <c r="F99" s="17" t="str">
        <f t="shared" si="73"/>
        <v>48.025격</v>
      </c>
      <c r="G99" s="17">
        <f t="shared" si="74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54"/>
        <v>1E+168</v>
      </c>
      <c r="K99" s="11">
        <f t="shared" ref="K99:K102" si="75">$B$14*E99</f>
        <v>18200</v>
      </c>
    </row>
    <row r="100" spans="5:11" x14ac:dyDescent="0.3">
      <c r="E100" s="16">
        <v>92</v>
      </c>
      <c r="F100" s="17" t="str">
        <f t="shared" ref="F100" si="76">H100&amp;I100</f>
        <v>2449.275격</v>
      </c>
      <c r="G100" s="17">
        <f t="shared" ref="G100" si="77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54"/>
        <v>1E+168</v>
      </c>
      <c r="K100" s="11">
        <f t="shared" si="75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78">VLOOKUP(I101,M:P,4,FALSE)</f>
        <v>1E+172</v>
      </c>
      <c r="K101" s="11">
        <f t="shared" si="75"/>
        <v>18600</v>
      </c>
    </row>
    <row r="102" spans="5:11" x14ac:dyDescent="0.3">
      <c r="E102" s="16">
        <v>94</v>
      </c>
      <c r="F102" s="17" t="str">
        <f t="shared" ref="F102:F104" si="79">H102&amp;I102</f>
        <v>637.0614창</v>
      </c>
      <c r="G102" s="17">
        <f t="shared" ref="G102:G104" si="80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78"/>
        <v>1E+172</v>
      </c>
      <c r="K102" s="11">
        <f t="shared" si="75"/>
        <v>18800</v>
      </c>
    </row>
    <row r="103" spans="5:11" x14ac:dyDescent="0.3">
      <c r="E103" s="16">
        <v>95</v>
      </c>
      <c r="F103" s="17" t="str">
        <f t="shared" si="79"/>
        <v>3.2491공</v>
      </c>
      <c r="G103" s="17">
        <f t="shared" si="80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78"/>
        <v>1E+176</v>
      </c>
      <c r="K103" s="11">
        <f t="shared" ref="K103:K106" si="81">$B$14*E103</f>
        <v>19000</v>
      </c>
    </row>
    <row r="104" spans="5:11" x14ac:dyDescent="0.3">
      <c r="E104" s="16">
        <v>96</v>
      </c>
      <c r="F104" s="17" t="str">
        <f t="shared" si="79"/>
        <v>165.7041공</v>
      </c>
      <c r="G104" s="17">
        <f t="shared" si="80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78"/>
        <v>1E+176</v>
      </c>
      <c r="K104" s="11">
        <f t="shared" si="81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82">VLOOKUP(I105,M:P,4,FALSE)</f>
        <v>1E+176</v>
      </c>
      <c r="K105" s="11">
        <f t="shared" si="81"/>
        <v>19400</v>
      </c>
    </row>
    <row r="106" spans="5:11" x14ac:dyDescent="0.3">
      <c r="E106" s="16">
        <v>98</v>
      </c>
      <c r="F106" s="17" t="str">
        <f t="shared" ref="F106:F108" si="83">H106&amp;I106</f>
        <v>43.0997채</v>
      </c>
      <c r="G106" s="17">
        <f t="shared" ref="G106:G108" si="84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82"/>
        <v>1E+180</v>
      </c>
      <c r="K106" s="11">
        <f t="shared" si="81"/>
        <v>19600</v>
      </c>
    </row>
    <row r="107" spans="5:11" x14ac:dyDescent="0.3">
      <c r="E107" s="16">
        <v>99</v>
      </c>
      <c r="F107" s="17" t="str">
        <f t="shared" si="83"/>
        <v>2198.0847채</v>
      </c>
      <c r="G107" s="17">
        <f t="shared" si="84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82"/>
        <v>1E+180</v>
      </c>
      <c r="K107" s="11">
        <f t="shared" ref="K107:K110" si="85">$B$14*E107</f>
        <v>19800</v>
      </c>
    </row>
    <row r="108" spans="5:11" x14ac:dyDescent="0.3">
      <c r="E108" s="16">
        <v>100</v>
      </c>
      <c r="F108" s="17" t="str">
        <f t="shared" si="83"/>
        <v>11.2103피</v>
      </c>
      <c r="G108" s="17">
        <f t="shared" si="84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82"/>
        <v>1E+184</v>
      </c>
      <c r="K108" s="11">
        <f t="shared" si="85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82"/>
        <v>1E+184</v>
      </c>
      <c r="K109" s="11">
        <f t="shared" si="85"/>
        <v>20200</v>
      </c>
    </row>
    <row r="110" spans="5:11" x14ac:dyDescent="0.3">
      <c r="E110" s="16">
        <v>102</v>
      </c>
      <c r="F110" s="17" t="str">
        <f t="shared" ref="F110:F113" si="86">H110&amp;I110</f>
        <v>2.9158동</v>
      </c>
      <c r="G110" s="17">
        <f t="shared" ref="G110:G113" si="87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88">VLOOKUP(I110,M:P,4,FALSE)</f>
        <v>1E+188</v>
      </c>
      <c r="K110" s="11">
        <f t="shared" si="85"/>
        <v>20400</v>
      </c>
    </row>
    <row r="111" spans="5:11" x14ac:dyDescent="0.3">
      <c r="E111" s="16">
        <v>103</v>
      </c>
      <c r="F111" s="17" t="str">
        <f t="shared" si="86"/>
        <v>148.7058동</v>
      </c>
      <c r="G111" s="17">
        <f t="shared" si="87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88"/>
        <v>1E+188</v>
      </c>
      <c r="K111" s="11">
        <f t="shared" ref="K111:K115" si="89">$B$14*E111</f>
        <v>20600</v>
      </c>
    </row>
    <row r="112" spans="5:11" x14ac:dyDescent="0.3">
      <c r="E112" s="16">
        <v>104</v>
      </c>
      <c r="F112" s="17" t="str">
        <f t="shared" si="86"/>
        <v>7583.9958동</v>
      </c>
      <c r="G112" s="17">
        <f t="shared" si="87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88"/>
        <v>1E+188</v>
      </c>
      <c r="K112" s="11">
        <f t="shared" si="89"/>
        <v>20800</v>
      </c>
    </row>
    <row r="113" spans="5:11" x14ac:dyDescent="0.3">
      <c r="E113" s="16">
        <v>105</v>
      </c>
      <c r="F113" s="17" t="str">
        <f t="shared" si="86"/>
        <v>38.6784멸</v>
      </c>
      <c r="G113" s="17">
        <f t="shared" si="87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88"/>
        <v>1E+192</v>
      </c>
      <c r="K113" s="11">
        <f t="shared" si="89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88"/>
        <v>1E+192</v>
      </c>
      <c r="K114" s="11">
        <f t="shared" si="89"/>
        <v>21200</v>
      </c>
    </row>
    <row r="115" spans="5:11" x14ac:dyDescent="0.3">
      <c r="E115" s="16">
        <v>107</v>
      </c>
      <c r="F115" s="17" t="str">
        <f t="shared" ref="F115:F119" si="90">H115&amp;I115</f>
        <v>10.0603향</v>
      </c>
      <c r="G115" s="17">
        <f t="shared" ref="G115:G119" si="91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92">VLOOKUP(I115,M:P,4,FALSE)</f>
        <v>1E+196</v>
      </c>
      <c r="K115" s="11">
        <f t="shared" si="89"/>
        <v>21400</v>
      </c>
    </row>
    <row r="116" spans="5:11" x14ac:dyDescent="0.3">
      <c r="E116" s="16">
        <v>108</v>
      </c>
      <c r="F116" s="17" t="str">
        <f t="shared" si="90"/>
        <v>513.0753향</v>
      </c>
      <c r="G116" s="17">
        <f t="shared" si="91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92"/>
        <v>1E+196</v>
      </c>
      <c r="K116" s="11">
        <f t="shared" ref="K116:K119" si="93">$B$14*E116</f>
        <v>21600</v>
      </c>
    </row>
    <row r="117" spans="5:11" x14ac:dyDescent="0.3">
      <c r="E117" s="16">
        <v>109</v>
      </c>
      <c r="F117" s="17" t="str">
        <f t="shared" si="90"/>
        <v>2.6167증</v>
      </c>
      <c r="G117" s="17">
        <f t="shared" si="91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92"/>
        <v>1E+200</v>
      </c>
      <c r="K117" s="11">
        <f t="shared" si="93"/>
        <v>21800</v>
      </c>
    </row>
    <row r="118" spans="5:11" x14ac:dyDescent="0.3">
      <c r="E118" s="16">
        <v>110</v>
      </c>
      <c r="F118" s="17" t="str">
        <f t="shared" si="90"/>
        <v>133.4517증</v>
      </c>
      <c r="G118" s="17">
        <f t="shared" si="91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92"/>
        <v>1E+200</v>
      </c>
      <c r="K118" s="11">
        <f t="shared" si="93"/>
        <v>22000</v>
      </c>
    </row>
    <row r="119" spans="5:11" x14ac:dyDescent="0.3">
      <c r="E119" s="16">
        <v>111</v>
      </c>
      <c r="F119" s="17" t="str">
        <f t="shared" si="90"/>
        <v>6806.0367증</v>
      </c>
      <c r="G119" s="17">
        <f t="shared" si="91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92"/>
        <v>1E+200</v>
      </c>
      <c r="K119" s="11">
        <f t="shared" si="93"/>
        <v>22200</v>
      </c>
    </row>
    <row r="120" spans="5:11" x14ac:dyDescent="0.3">
      <c r="E120" s="16">
        <v>112</v>
      </c>
      <c r="F120" s="17" t="str">
        <f t="shared" ref="F120:F123" si="94">H120&amp;I120</f>
        <v>34.7108쾌</v>
      </c>
      <c r="G120" s="17">
        <f t="shared" ref="G120:G123" si="95">H120*J120</f>
        <v>3.4710800000000006E+205</v>
      </c>
      <c r="H120" s="17">
        <f t="shared" si="6"/>
        <v>34.710800000000006</v>
      </c>
      <c r="I120" s="16" t="str" cm="1">
        <f t="array" ref="I120">IF(AND(H119&gt;100,H120&lt;100),INDEX(M:M,MATCH(I119,M:M,0)+1,0),I119)</f>
        <v>쾌</v>
      </c>
      <c r="J120" s="16" t="str">
        <f t="shared" ref="J120:J123" si="96">VLOOKUP(I120,M:P,4,FALSE)</f>
        <v>1E+204</v>
      </c>
      <c r="K120" s="11">
        <f t="shared" ref="K120:K123" si="97">$B$14*E120</f>
        <v>22400</v>
      </c>
    </row>
    <row r="121" spans="5:11" x14ac:dyDescent="0.3">
      <c r="E121" s="16">
        <v>113</v>
      </c>
      <c r="F121" s="17" t="str">
        <f t="shared" si="94"/>
        <v>1770.2508쾌</v>
      </c>
      <c r="G121" s="17">
        <f t="shared" si="95"/>
        <v>1.7702508000000001E+207</v>
      </c>
      <c r="H121" s="17">
        <f t="shared" si="6"/>
        <v>1770.2508</v>
      </c>
      <c r="I121" s="16" t="str" cm="1">
        <f t="array" ref="I121">IF(AND(H120&gt;100,H121&lt;100),INDEX(M:M,MATCH(I120,M:M,0)+1,0),I120)</f>
        <v>쾌</v>
      </c>
      <c r="J121" s="16" t="str">
        <f t="shared" si="96"/>
        <v>1E+204</v>
      </c>
      <c r="K121" s="11">
        <f t="shared" si="97"/>
        <v>22600</v>
      </c>
    </row>
    <row r="122" spans="5:11" x14ac:dyDescent="0.3">
      <c r="E122" s="16">
        <v>114</v>
      </c>
      <c r="F122" s="17" t="str">
        <f t="shared" si="94"/>
        <v>9.0283우</v>
      </c>
      <c r="G122" s="17">
        <f t="shared" si="95"/>
        <v>9.0282999999999995E+208</v>
      </c>
      <c r="H122" s="17">
        <f t="shared" si="6"/>
        <v>9.0282999999999998</v>
      </c>
      <c r="I122" s="16" t="str" cm="1">
        <f t="array" ref="I122">IF(AND(H121&gt;100,H122&lt;100),INDEX(M:M,MATCH(I121,M:M,0)+1,0),I121)</f>
        <v>우</v>
      </c>
      <c r="J122" s="16" t="str">
        <f t="shared" si="96"/>
        <v>1E+208</v>
      </c>
      <c r="K122" s="11">
        <f t="shared" si="97"/>
        <v>22800</v>
      </c>
    </row>
    <row r="123" spans="5:11" x14ac:dyDescent="0.3">
      <c r="E123" s="16">
        <v>115</v>
      </c>
      <c r="F123" s="17" t="str">
        <f t="shared" si="94"/>
        <v>460.4433우</v>
      </c>
      <c r="G123" s="17">
        <f t="shared" si="95"/>
        <v>4.604433E+210</v>
      </c>
      <c r="H123" s="17">
        <f t="shared" si="6"/>
        <v>460.44330000000002</v>
      </c>
      <c r="I123" s="16" t="str" cm="1">
        <f t="array" ref="I123">IF(AND(H122&gt;100,H123&lt;100),INDEX(M:M,MATCH(I122,M:M,0)+1,0),I122)</f>
        <v>우</v>
      </c>
      <c r="J123" s="16" t="str">
        <f t="shared" si="96"/>
        <v>1E+208</v>
      </c>
      <c r="K123" s="11">
        <f t="shared" si="97"/>
        <v>23000</v>
      </c>
    </row>
    <row r="124" spans="5:11" x14ac:dyDescent="0.3">
      <c r="E124" s="16">
        <v>116</v>
      </c>
      <c r="F124" s="17" t="str">
        <f t="shared" ref="F124:F126" si="98">H124&amp;I124</f>
        <v>2.3483팽</v>
      </c>
      <c r="G124" s="17">
        <f t="shared" ref="G124:G126" si="99">H124*J124</f>
        <v>2.3482999999999999E+212</v>
      </c>
      <c r="H124" s="17">
        <f t="shared" si="6"/>
        <v>2.3483000000000001</v>
      </c>
      <c r="I124" s="16" t="str" cm="1">
        <f t="array" ref="I124">IF(AND(H123&gt;100,H124&lt;100),INDEX(M:M,MATCH(I123,M:M,0)+1,0),I123)</f>
        <v>팽</v>
      </c>
      <c r="J124" s="16" t="str">
        <f t="shared" ref="J124:J126" si="100">VLOOKUP(I124,M:P,4,FALSE)</f>
        <v>1E+212</v>
      </c>
      <c r="K124" s="11">
        <f t="shared" ref="K124:K126" si="101">$B$14*E124</f>
        <v>23200</v>
      </c>
    </row>
    <row r="125" spans="5:11" x14ac:dyDescent="0.3">
      <c r="E125" s="16">
        <v>117</v>
      </c>
      <c r="F125" s="17" t="str">
        <f t="shared" si="98"/>
        <v>119.7633팽</v>
      </c>
      <c r="G125" s="17">
        <f t="shared" si="99"/>
        <v>1.1976329999999999E+214</v>
      </c>
      <c r="H125" s="17">
        <f t="shared" si="6"/>
        <v>119.7633</v>
      </c>
      <c r="I125" s="16" t="str" cm="1">
        <f t="array" ref="I125">IF(AND(H124&gt;100,H125&lt;100),INDEX(M:M,MATCH(I124,M:M,0)+1,0),I124)</f>
        <v>팽</v>
      </c>
      <c r="J125" s="16" t="str">
        <f t="shared" si="100"/>
        <v>1E+212</v>
      </c>
      <c r="K125" s="11">
        <f t="shared" si="101"/>
        <v>23400</v>
      </c>
    </row>
    <row r="126" spans="5:11" x14ac:dyDescent="0.3">
      <c r="E126" s="16">
        <v>118</v>
      </c>
      <c r="F126" s="17" t="str">
        <f t="shared" si="98"/>
        <v>6107.9283팽</v>
      </c>
      <c r="G126" s="17">
        <f t="shared" si="99"/>
        <v>6.1079282999999993E+215</v>
      </c>
      <c r="H126" s="17">
        <f t="shared" si="6"/>
        <v>6107.9282999999996</v>
      </c>
      <c r="I126" s="16" t="str" cm="1">
        <f t="array" ref="I126">IF(AND(H125&gt;100,H126&lt;100),INDEX(M:M,MATCH(I125,M:M,0)+1,0),I125)</f>
        <v>팽</v>
      </c>
      <c r="J126" s="16" t="str">
        <f t="shared" si="100"/>
        <v>1E+212</v>
      </c>
      <c r="K126" s="11">
        <f t="shared" si="101"/>
        <v>23600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2024-03-11T05:33:11Z</dcterms:modified>
</cp:coreProperties>
</file>