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5F3491D7-1640-4C74-B361-D6A85515EEF8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GuildTowerTable" sheetId="1" r:id="rId1"/>
    <sheet name="Balance" sheetId="3" r:id="rId2"/>
    <sheet name="GuildGoods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4" i="1" l="1"/>
  <c r="C75" i="1"/>
  <c r="C71" i="1"/>
  <c r="C72" i="1"/>
  <c r="C73" i="1"/>
  <c r="H80" i="3"/>
  <c r="K80" i="3"/>
  <c r="H81" i="3"/>
  <c r="K81" i="3"/>
  <c r="H77" i="3"/>
  <c r="K77" i="3"/>
  <c r="H78" i="3"/>
  <c r="H79" i="3" s="1"/>
  <c r="K78" i="3"/>
  <c r="K79" i="3"/>
  <c r="O41" i="3"/>
  <c r="P41" i="3" s="1"/>
  <c r="O40" i="3"/>
  <c r="P40" i="3" s="1"/>
  <c r="C69" i="1"/>
  <c r="C70" i="1"/>
  <c r="H75" i="3"/>
  <c r="K75" i="3"/>
  <c r="H76" i="3"/>
  <c r="K76" i="3"/>
  <c r="L52" i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C68" i="1"/>
  <c r="O39" i="3"/>
  <c r="P39" i="3" s="1"/>
  <c r="C67" i="1"/>
  <c r="K73" i="3"/>
  <c r="K74" i="3"/>
  <c r="C65" i="1"/>
  <c r="C66" i="1"/>
  <c r="C63" i="1"/>
  <c r="C64" i="1"/>
  <c r="O38" i="3"/>
  <c r="P38" i="3" s="1"/>
  <c r="C62" i="1"/>
  <c r="C60" i="1"/>
  <c r="C61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J52" i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D52" i="1" s="1"/>
  <c r="C53" i="1"/>
  <c r="C54" i="1"/>
  <c r="C55" i="1"/>
  <c r="C56" i="1"/>
  <c r="C57" i="1"/>
  <c r="C58" i="1"/>
  <c r="C59" i="1"/>
  <c r="C2" i="1"/>
  <c r="K66" i="3"/>
  <c r="K67" i="3"/>
  <c r="K68" i="3"/>
  <c r="K69" i="3"/>
  <c r="K70" i="3"/>
  <c r="K71" i="3"/>
  <c r="K72" i="3"/>
  <c r="O35" i="3"/>
  <c r="P35" i="3" s="1"/>
  <c r="O36" i="3"/>
  <c r="P36" i="3" s="1"/>
  <c r="O37" i="3"/>
  <c r="P37" i="3" s="1"/>
  <c r="K63" i="3"/>
  <c r="K64" i="3"/>
  <c r="K65" i="3"/>
  <c r="K61" i="3"/>
  <c r="K62" i="3"/>
  <c r="O33" i="3"/>
  <c r="P33" i="3" s="1"/>
  <c r="O34" i="3"/>
  <c r="P34" i="3" s="1"/>
  <c r="D10" i="4"/>
  <c r="D9" i="4"/>
  <c r="D8" i="4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D53" i="1" l="1"/>
  <c r="D54" i="1" s="1"/>
  <c r="D55" i="1" s="1"/>
  <c r="D56" i="1" s="1"/>
  <c r="D58" i="1" s="1"/>
  <c r="D59" i="1" s="1"/>
  <c r="D60" i="1" s="1"/>
  <c r="D61" i="1" s="1"/>
  <c r="D63" i="1" s="1"/>
  <c r="D64" i="1" s="1"/>
  <c r="D65" i="1" s="1"/>
  <c r="D66" i="1" s="1"/>
  <c r="D68" i="1" s="1"/>
  <c r="D69" i="1" s="1"/>
  <c r="D70" i="1" s="1"/>
  <c r="D71" i="1" s="1"/>
  <c r="D73" i="1" s="1"/>
  <c r="D74" i="1" s="1"/>
  <c r="D75" i="1" s="1"/>
  <c r="J80" i="3"/>
  <c r="D57" i="1"/>
  <c r="D62" i="1" s="1"/>
  <c r="D67" i="1" s="1"/>
  <c r="D72" i="1" s="1"/>
  <c r="E8" i="4"/>
  <c r="H11" i="3"/>
  <c r="I11" i="3" s="1" a="1"/>
  <c r="I11" i="3" s="1"/>
  <c r="J11" i="3" s="1"/>
  <c r="F10" i="3"/>
  <c r="G10" i="3"/>
  <c r="F74" i="1" l="1"/>
  <c r="G80" i="3"/>
  <c r="F80" i="3"/>
  <c r="E18" i="4"/>
  <c r="E20" i="4"/>
  <c r="E17" i="4"/>
  <c r="E19" i="4"/>
  <c r="H12" i="3"/>
  <c r="I12" i="3" s="1" a="1"/>
  <c r="I12" i="3" s="1"/>
  <c r="J12" i="3" s="1"/>
  <c r="G11" i="3"/>
  <c r="F11" i="3"/>
  <c r="J81" i="3" l="1"/>
  <c r="G81" i="3" s="1"/>
  <c r="F75" i="1" s="1"/>
  <c r="F81" i="3"/>
  <c r="F12" i="3"/>
  <c r="H13" i="3"/>
  <c r="G12" i="3"/>
  <c r="H14" i="3" l="1"/>
  <c r="I13" i="3" a="1"/>
  <c r="I13" i="3" s="1"/>
  <c r="J13" i="3" s="1"/>
  <c r="G13" i="3" s="1"/>
  <c r="H15" i="3" l="1"/>
  <c r="I14" i="3" a="1"/>
  <c r="I14" i="3" s="1"/>
  <c r="J14" i="3" s="1"/>
  <c r="G14" i="3" s="1"/>
  <c r="F13" i="3"/>
  <c r="I15" i="3" l="1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F52" i="1" s="1"/>
  <c r="H61" i="3" l="1"/>
  <c r="I60" i="3" a="1"/>
  <c r="I60" i="3" s="1"/>
  <c r="F60" i="3" s="1"/>
  <c r="F59" i="3"/>
  <c r="I61" i="3" l="1" a="1"/>
  <c r="I61" i="3" s="1"/>
  <c r="J61" i="3" s="1"/>
  <c r="G61" i="3" s="1"/>
  <c r="F54" i="1" s="1"/>
  <c r="H62" i="3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J60" i="3"/>
  <c r="G60" i="3" s="1"/>
  <c r="F53" i="1" s="1"/>
  <c r="F61" i="3" l="1"/>
  <c r="I62" i="3" a="1"/>
  <c r="I62" i="3" s="1"/>
  <c r="F62" i="3" s="1"/>
  <c r="J62" i="3" l="1"/>
  <c r="G62" i="3" s="1"/>
  <c r="I63" i="3" a="1"/>
  <c r="I63" i="3" s="1"/>
  <c r="F56" i="1" l="1"/>
  <c r="F55" i="1"/>
  <c r="J63" i="3"/>
  <c r="G63" i="3" s="1"/>
  <c r="F57" i="1" s="1"/>
  <c r="F63" i="3"/>
  <c r="I64" i="3" a="1"/>
  <c r="I64" i="3" s="1"/>
  <c r="J64" i="3" l="1"/>
  <c r="G64" i="3" s="1"/>
  <c r="F58" i="1" s="1"/>
  <c r="I65" i="3" a="1"/>
  <c r="I65" i="3" s="1"/>
  <c r="I66" i="3" s="1" a="1"/>
  <c r="I66" i="3" s="1"/>
  <c r="F64" i="3"/>
  <c r="J66" i="3" l="1"/>
  <c r="G66" i="3" s="1"/>
  <c r="F60" i="1" s="1"/>
  <c r="F66" i="3"/>
  <c r="I67" i="3" a="1"/>
  <c r="I67" i="3" s="1"/>
  <c r="J65" i="3"/>
  <c r="G65" i="3" s="1"/>
  <c r="F59" i="1" s="1"/>
  <c r="F65" i="3"/>
  <c r="F67" i="3" l="1"/>
  <c r="J67" i="3"/>
  <c r="G67" i="3" s="1"/>
  <c r="F61" i="1" s="1"/>
  <c r="I68" i="3" a="1"/>
  <c r="I68" i="3" s="1"/>
  <c r="I69" i="3" l="1" a="1"/>
  <c r="I69" i="3" s="1"/>
  <c r="J68" i="3"/>
  <c r="G68" i="3" s="1"/>
  <c r="F62" i="1" s="1"/>
  <c r="F68" i="3"/>
  <c r="J69" i="3" l="1"/>
  <c r="G69" i="3" s="1"/>
  <c r="F63" i="1" s="1"/>
  <c r="F69" i="3"/>
  <c r="I70" i="3" a="1"/>
  <c r="I70" i="3" s="1"/>
  <c r="J70" i="3" l="1"/>
  <c r="G70" i="3" s="1"/>
  <c r="F64" i="1" s="1"/>
  <c r="I71" i="3" a="1"/>
  <c r="I71" i="3" s="1"/>
  <c r="F70" i="3"/>
  <c r="J71" i="3" l="1"/>
  <c r="G71" i="3" s="1"/>
  <c r="F65" i="1" s="1"/>
  <c r="F71" i="3"/>
  <c r="I72" i="3" a="1"/>
  <c r="I72" i="3" s="1"/>
  <c r="I73" i="3" s="1" a="1"/>
  <c r="I73" i="3" s="1"/>
  <c r="J73" i="3" l="1"/>
  <c r="G73" i="3" s="1"/>
  <c r="F67" i="1" s="1"/>
  <c r="I74" i="3" a="1"/>
  <c r="I74" i="3" s="1"/>
  <c r="I75" i="3" s="1" a="1"/>
  <c r="I75" i="3" s="1"/>
  <c r="F73" i="3"/>
  <c r="J72" i="3"/>
  <c r="G72" i="3" s="1"/>
  <c r="F66" i="1" s="1"/>
  <c r="F72" i="3"/>
  <c r="J75" i="3" l="1"/>
  <c r="G75" i="3" s="1"/>
  <c r="F69" i="1" s="1"/>
  <c r="I76" i="3" a="1"/>
  <c r="I76" i="3" s="1"/>
  <c r="I77" i="3" s="1" a="1"/>
  <c r="I77" i="3" s="1"/>
  <c r="F75" i="3"/>
  <c r="J74" i="3"/>
  <c r="G74" i="3" s="1"/>
  <c r="F68" i="1" s="1"/>
  <c r="F74" i="3"/>
  <c r="J77" i="3" l="1"/>
  <c r="G77" i="3" s="1"/>
  <c r="F71" i="1" s="1"/>
  <c r="F77" i="3"/>
  <c r="I78" i="3" a="1"/>
  <c r="I78" i="3" s="1"/>
  <c r="J76" i="3"/>
  <c r="G76" i="3" s="1"/>
  <c r="F70" i="1" s="1"/>
  <c r="F76" i="3"/>
  <c r="J78" i="3" l="1"/>
  <c r="G78" i="3" s="1"/>
  <c r="F72" i="1" s="1"/>
  <c r="I79" i="3" a="1"/>
  <c r="I79" i="3" s="1"/>
  <c r="F78" i="3"/>
  <c r="J79" i="3" l="1"/>
  <c r="G79" i="3" s="1"/>
  <c r="F73" i="1" s="1"/>
  <c r="F7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<sst xmlns="http://schemas.openxmlformats.org/spreadsheetml/2006/main" count="98" uniqueCount="91">
  <si>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</si>
  <si>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</si>
  <si>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</si>
  <si>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</si>
  <si>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</si>
  <si>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</si>
  <si>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</si>
  <si>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</si>
  <si>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</si>
  <si>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</si>
  <si>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</si>
  <si>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</si>
  <si>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</si>
  <si>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</si>
  <si>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</si>
  <si>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</si>
  <si>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</si>
  <si>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</si>
  <si>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</si>
  <si>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</si>
  <si>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</si>
  <si>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</si>
  <si>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</si>
  <si>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</si>
  <si>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</si>
  <si>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</si>
  <si>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</si>
  <si>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</si>
  <si>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</si>
  <si>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</si>
  <si>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</si>
  <si>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</si>
  <si>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</si>
  <si>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</si>
  <si>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</si>
  <si>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</si>
  <si>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</si>
  <si>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</si>
  <si>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</si>
  <si>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</si>
  <si>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</si>
  <si>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</si>
  <si>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</si>
  <si>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</si>
  <si>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</si>
  <si>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</si>
  <si>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</si>
  <si>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</si>
  <si>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</si>
  <si>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1경</t>
    <phoneticPr fontId="1" type="noConversion"/>
  </si>
  <si>
    <t>언</t>
    <phoneticPr fontId="1" type="noConversion"/>
  </si>
  <si>
    <t>2. 소탕 보상 시작</t>
    <phoneticPr fontId="1" type="noConversion"/>
  </si>
  <si>
    <t>sweepValue</t>
  </si>
  <si>
    <t>sweepValue</t>
    <phoneticPr fontId="1" type="noConversion"/>
  </si>
  <si>
    <t>sweeepType</t>
  </si>
  <si>
    <t>단계별 차이량</t>
    <phoneticPr fontId="1" type="noConversion"/>
  </si>
  <si>
    <t>길드 재화 밸런스</t>
    <phoneticPr fontId="1" type="noConversion"/>
  </si>
  <si>
    <t>1. 길드 보상 측정</t>
    <phoneticPr fontId="1" type="noConversion"/>
  </si>
  <si>
    <t>콘텐츠</t>
    <phoneticPr fontId="1" type="noConversion"/>
  </si>
  <si>
    <t>보상 1일</t>
    <phoneticPr fontId="1" type="noConversion"/>
  </si>
  <si>
    <t>7일 계산</t>
    <phoneticPr fontId="1" type="noConversion"/>
  </si>
  <si>
    <t>7일 총합</t>
    <phoneticPr fontId="1" type="noConversion"/>
  </si>
  <si>
    <t>붉은 구미호전</t>
    <phoneticPr fontId="1" type="noConversion"/>
  </si>
  <si>
    <t>대산군</t>
    <phoneticPr fontId="1" type="noConversion"/>
  </si>
  <si>
    <t>길드 동굴</t>
    <phoneticPr fontId="1" type="noConversion"/>
  </si>
  <si>
    <t>길드 동굴 주간 보상</t>
    <phoneticPr fontId="1" type="noConversion"/>
  </si>
  <si>
    <t>영혼 열쇠</t>
    <phoneticPr fontId="1" type="noConversion"/>
  </si>
  <si>
    <t>천도 복숭아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</si>
  <si>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</si>
  <si>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</si>
  <si>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</si>
  <si>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수련의 돌(조)</t>
    <phoneticPr fontId="1" type="noConversion"/>
  </si>
  <si>
    <t>여우 구슬(억)</t>
    <phoneticPr fontId="1" type="noConversion"/>
  </si>
  <si>
    <t>재화 교환 가치</t>
    <phoneticPr fontId="1" type="noConversion"/>
  </si>
  <si>
    <t>hp 숫자</t>
    <phoneticPr fontId="1" type="noConversion"/>
  </si>
  <si>
    <t>길드 동굴주간 보상</t>
    <phoneticPr fontId="1" type="noConversion"/>
  </si>
  <si>
    <t>길드원 30명 총합</t>
    <phoneticPr fontId="1" type="noConversion"/>
  </si>
  <si>
    <t>단계</t>
    <phoneticPr fontId="1" type="noConversion"/>
  </si>
  <si>
    <t>보상 층수(총 합)</t>
    <phoneticPr fontId="1" type="noConversion"/>
  </si>
  <si>
    <t>보상 지급량</t>
    <phoneticPr fontId="1" type="noConversion"/>
  </si>
  <si>
    <t>2. 재화 교환 측정</t>
    <phoneticPr fontId="1" type="noConversion"/>
  </si>
  <si>
    <t>chimValue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</si>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</sst>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3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0" fillId="3" borderId="5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75"/>
  <sheetViews>
    <sheetView tabSelected="1" zoomScale="85" zoomScaleNormal="85" workbookViewId="0">
      <pane ySplit="1" topLeftCell="A58" activePane="bottomLeft" state="frozen"/>
      <selection pane="bottomLeft" activeCell="H71" sqref="H71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54</v>
      </c>
      <c r="L1" t="s">
        <v>52</v>
      </c>
      <c r="M1" t="s">
        <v>81</v>
      </c>
    </row>
    <row r="2" spans="1:13" x14ac:dyDescent="0.3">
      <c r="A2">
        <v>0</v>
      </c>
      <c r="B2" s="1" t="s">
        <v>10</v>
      </c>
      <c r="C2">
        <f>IF(MOD(A2,5)=0,9021,25)</f>
        <v>9021</v>
      </c>
      <c r="D2">
        <v>1</v>
      </c>
      <c r="E2">
        <v>1</v>
      </c>
      <c r="F2" s="2">
        <v>1E+16</v>
      </c>
      <c r="G2">
        <v>1000</v>
      </c>
      <c r="H2">
        <v>8</v>
      </c>
      <c r="I2">
        <v>0</v>
      </c>
      <c r="J2">
        <v>2000</v>
      </c>
      <c r="K2">
        <v>25</v>
      </c>
      <c r="L2">
        <v>200</v>
      </c>
      <c r="M2">
        <v>0</v>
      </c>
    </row>
    <row r="3" spans="1:13" x14ac:dyDescent="0.3">
      <c r="A3">
        <v>1</v>
      </c>
      <c r="B3" s="1" t="str">
        <f>B2</f>
        <v>1-1</v>
      </c>
      <c r="C3">
        <f t="shared" ref="C3:C59" si="0">IF(MOD(A3,5)=0,9021,25)</f>
        <v>25</v>
      </c>
      <c r="D3">
        <v>100</v>
      </c>
      <c r="E3">
        <f>E2</f>
        <v>1</v>
      </c>
      <c r="F3" s="2">
        <v>5.1E+17</v>
      </c>
      <c r="G3">
        <v>1000</v>
      </c>
      <c r="H3">
        <v>8</v>
      </c>
      <c r="I3">
        <v>0</v>
      </c>
      <c r="J3">
        <v>2200</v>
      </c>
      <c r="K3">
        <f>K2</f>
        <v>25</v>
      </c>
      <c r="L3">
        <v>400</v>
      </c>
      <c r="M3">
        <f>M2</f>
        <v>0</v>
      </c>
    </row>
    <row r="4" spans="1:13" x14ac:dyDescent="0.3">
      <c r="A4">
        <v>2</v>
      </c>
      <c r="B4" s="1" t="str">
        <f t="shared" ref="B4:B71" si="1">B3</f>
        <v>1-1</v>
      </c>
      <c r="C4">
        <f t="shared" si="0"/>
        <v>25</v>
      </c>
      <c r="D4">
        <v>200</v>
      </c>
      <c r="E4">
        <f t="shared" ref="E4:E71" si="2">E3</f>
        <v>1</v>
      </c>
      <c r="F4" s="2">
        <v>2.601E+19</v>
      </c>
      <c r="G4">
        <v>1000</v>
      </c>
      <c r="H4">
        <v>8</v>
      </c>
      <c r="I4">
        <v>0</v>
      </c>
      <c r="J4">
        <v>2400</v>
      </c>
      <c r="K4">
        <f t="shared" ref="K4:K71" si="3">K3</f>
        <v>25</v>
      </c>
      <c r="L4">
        <v>600</v>
      </c>
      <c r="M4">
        <f t="shared" ref="M4:M71" si="4">M3</f>
        <v>0</v>
      </c>
    </row>
    <row r="5" spans="1:13" x14ac:dyDescent="0.3">
      <c r="A5">
        <v>3</v>
      </c>
      <c r="B5" s="1" t="str">
        <f t="shared" si="1"/>
        <v>1-1</v>
      </c>
      <c r="C5">
        <f t="shared" si="0"/>
        <v>25</v>
      </c>
      <c r="D5">
        <v>300</v>
      </c>
      <c r="E5">
        <f t="shared" si="2"/>
        <v>1</v>
      </c>
      <c r="F5" s="2">
        <v>1.3265100000000001E+21</v>
      </c>
      <c r="G5">
        <v>1000</v>
      </c>
      <c r="H5">
        <v>8</v>
      </c>
      <c r="I5">
        <v>0</v>
      </c>
      <c r="J5">
        <v>2600</v>
      </c>
      <c r="K5">
        <f t="shared" si="3"/>
        <v>25</v>
      </c>
      <c r="L5">
        <v>800</v>
      </c>
      <c r="M5">
        <f t="shared" si="4"/>
        <v>0</v>
      </c>
    </row>
    <row r="6" spans="1:13" x14ac:dyDescent="0.3">
      <c r="A6">
        <v>4</v>
      </c>
      <c r="B6" s="1" t="str">
        <f t="shared" si="1"/>
        <v>1-1</v>
      </c>
      <c r="C6">
        <f t="shared" si="0"/>
        <v>25</v>
      </c>
      <c r="D6">
        <v>400</v>
      </c>
      <c r="E6">
        <f t="shared" si="2"/>
        <v>1</v>
      </c>
      <c r="F6" s="2">
        <v>6.7652009999999995E+22</v>
      </c>
      <c r="G6">
        <v>1000</v>
      </c>
      <c r="H6">
        <v>8</v>
      </c>
      <c r="I6">
        <v>0</v>
      </c>
      <c r="J6">
        <v>2800</v>
      </c>
      <c r="K6">
        <f t="shared" si="3"/>
        <v>25</v>
      </c>
      <c r="L6">
        <v>1000</v>
      </c>
      <c r="M6">
        <f t="shared" si="4"/>
        <v>0</v>
      </c>
    </row>
    <row r="7" spans="1:13" x14ac:dyDescent="0.3">
      <c r="A7">
        <v>5</v>
      </c>
      <c r="B7" s="1" t="str">
        <f t="shared" si="1"/>
        <v>1-1</v>
      </c>
      <c r="C7">
        <f t="shared" si="0"/>
        <v>9021</v>
      </c>
      <c r="D7">
        <v>2</v>
      </c>
      <c r="E7">
        <f t="shared" si="2"/>
        <v>1</v>
      </c>
      <c r="F7" s="2">
        <v>3.4503000000000005E+24</v>
      </c>
      <c r="G7">
        <v>1000</v>
      </c>
      <c r="H7">
        <v>8</v>
      </c>
      <c r="I7">
        <v>0</v>
      </c>
      <c r="J7">
        <v>3000</v>
      </c>
      <c r="K7">
        <f t="shared" si="3"/>
        <v>25</v>
      </c>
      <c r="L7">
        <v>1200</v>
      </c>
      <c r="M7">
        <f t="shared" si="4"/>
        <v>0</v>
      </c>
    </row>
    <row r="8" spans="1:13" x14ac:dyDescent="0.3">
      <c r="A8">
        <v>6</v>
      </c>
      <c r="B8" s="1" t="str">
        <f t="shared" si="1"/>
        <v>1-1</v>
      </c>
      <c r="C8">
        <f t="shared" si="0"/>
        <v>25</v>
      </c>
      <c r="D8">
        <v>700</v>
      </c>
      <c r="E8">
        <f t="shared" si="2"/>
        <v>1</v>
      </c>
      <c r="F8" s="2">
        <v>1.7596529999999999E+26</v>
      </c>
      <c r="G8">
        <v>1000</v>
      </c>
      <c r="H8">
        <v>8</v>
      </c>
      <c r="I8">
        <v>0</v>
      </c>
      <c r="J8">
        <v>3200</v>
      </c>
      <c r="K8">
        <f t="shared" si="3"/>
        <v>25</v>
      </c>
      <c r="L8">
        <v>1400</v>
      </c>
      <c r="M8">
        <f t="shared" si="4"/>
        <v>0</v>
      </c>
    </row>
    <row r="9" spans="1:13" x14ac:dyDescent="0.3">
      <c r="A9">
        <v>7</v>
      </c>
      <c r="B9" s="1" t="str">
        <f t="shared" si="1"/>
        <v>1-1</v>
      </c>
      <c r="C9">
        <f t="shared" si="0"/>
        <v>25</v>
      </c>
      <c r="D9">
        <v>1000</v>
      </c>
      <c r="E9">
        <f t="shared" si="2"/>
        <v>1</v>
      </c>
      <c r="F9" s="2">
        <v>8.9742302999999997E+27</v>
      </c>
      <c r="G9">
        <v>1000</v>
      </c>
      <c r="H9">
        <v>8</v>
      </c>
      <c r="I9">
        <v>0</v>
      </c>
      <c r="J9">
        <v>3400</v>
      </c>
      <c r="K9">
        <f t="shared" si="3"/>
        <v>25</v>
      </c>
      <c r="L9">
        <v>1600</v>
      </c>
      <c r="M9">
        <f t="shared" si="4"/>
        <v>0</v>
      </c>
    </row>
    <row r="10" spans="1:13" x14ac:dyDescent="0.3">
      <c r="A10">
        <v>8</v>
      </c>
      <c r="B10" s="1" t="str">
        <f t="shared" si="1"/>
        <v>1-1</v>
      </c>
      <c r="C10">
        <f t="shared" si="0"/>
        <v>25</v>
      </c>
      <c r="D10">
        <v>1300</v>
      </c>
      <c r="E10">
        <f t="shared" si="2"/>
        <v>1</v>
      </c>
      <c r="F10" s="2">
        <v>4.5768600000000005E+29</v>
      </c>
      <c r="G10">
        <v>1000</v>
      </c>
      <c r="H10">
        <v>8</v>
      </c>
      <c r="I10">
        <v>0</v>
      </c>
      <c r="J10">
        <v>3600</v>
      </c>
      <c r="K10">
        <f t="shared" si="3"/>
        <v>25</v>
      </c>
      <c r="L10">
        <v>1800</v>
      </c>
      <c r="M10">
        <f t="shared" si="4"/>
        <v>0</v>
      </c>
    </row>
    <row r="11" spans="1:13" x14ac:dyDescent="0.3">
      <c r="A11">
        <v>9</v>
      </c>
      <c r="B11" s="1" t="str">
        <f t="shared" si="1"/>
        <v>1-1</v>
      </c>
      <c r="C11">
        <f t="shared" si="0"/>
        <v>25</v>
      </c>
      <c r="D11">
        <v>1600</v>
      </c>
      <c r="E11">
        <f t="shared" si="2"/>
        <v>1</v>
      </c>
      <c r="F11" s="2">
        <v>2.3341986000000001E+31</v>
      </c>
      <c r="G11">
        <v>1000</v>
      </c>
      <c r="H11">
        <v>8</v>
      </c>
      <c r="I11">
        <v>0</v>
      </c>
      <c r="J11">
        <v>3800</v>
      </c>
      <c r="K11">
        <f t="shared" si="3"/>
        <v>25</v>
      </c>
      <c r="L11">
        <v>2000</v>
      </c>
      <c r="M11">
        <f t="shared" si="4"/>
        <v>0</v>
      </c>
    </row>
    <row r="12" spans="1:13" x14ac:dyDescent="0.3">
      <c r="A12">
        <v>10</v>
      </c>
      <c r="B12" s="1" t="str">
        <f t="shared" si="1"/>
        <v>1-1</v>
      </c>
      <c r="C12">
        <f t="shared" si="0"/>
        <v>9021</v>
      </c>
      <c r="D12">
        <v>3</v>
      </c>
      <c r="E12">
        <f t="shared" si="2"/>
        <v>1</v>
      </c>
      <c r="F12" s="2">
        <v>1.1904500000000001E+33</v>
      </c>
      <c r="G12">
        <v>1000</v>
      </c>
      <c r="H12">
        <v>8</v>
      </c>
      <c r="I12">
        <v>0</v>
      </c>
      <c r="J12">
        <v>4000</v>
      </c>
      <c r="K12">
        <f t="shared" si="3"/>
        <v>25</v>
      </c>
      <c r="L12">
        <v>2200</v>
      </c>
      <c r="M12">
        <f t="shared" si="4"/>
        <v>0</v>
      </c>
    </row>
    <row r="13" spans="1:13" x14ac:dyDescent="0.3">
      <c r="A13">
        <v>11</v>
      </c>
      <c r="B13" s="1" t="str">
        <f t="shared" si="1"/>
        <v>1-1</v>
      </c>
      <c r="C13">
        <f t="shared" si="0"/>
        <v>25</v>
      </c>
      <c r="D13">
        <v>2000</v>
      </c>
      <c r="E13">
        <f t="shared" si="2"/>
        <v>1</v>
      </c>
      <c r="F13" s="2">
        <v>6.0712950000000003E+34</v>
      </c>
      <c r="G13">
        <v>1000</v>
      </c>
      <c r="H13">
        <v>8</v>
      </c>
      <c r="I13">
        <v>0</v>
      </c>
      <c r="J13">
        <v>4200</v>
      </c>
      <c r="K13">
        <f t="shared" si="3"/>
        <v>25</v>
      </c>
      <c r="L13">
        <v>2400</v>
      </c>
      <c r="M13">
        <f t="shared" si="4"/>
        <v>0</v>
      </c>
    </row>
    <row r="14" spans="1:13" x14ac:dyDescent="0.3">
      <c r="A14">
        <v>12</v>
      </c>
      <c r="B14" s="1" t="str">
        <f t="shared" si="1"/>
        <v>1-1</v>
      </c>
      <c r="C14">
        <f t="shared" si="0"/>
        <v>25</v>
      </c>
      <c r="D14">
        <v>2500</v>
      </c>
      <c r="E14">
        <f t="shared" si="2"/>
        <v>1</v>
      </c>
      <c r="F14" s="2">
        <v>3.0963999999999999E+36</v>
      </c>
      <c r="G14">
        <v>1000</v>
      </c>
      <c r="H14">
        <v>8</v>
      </c>
      <c r="I14">
        <v>0</v>
      </c>
      <c r="J14">
        <v>4400</v>
      </c>
      <c r="K14">
        <f t="shared" si="3"/>
        <v>25</v>
      </c>
      <c r="L14">
        <v>2600</v>
      </c>
      <c r="M14">
        <f t="shared" si="4"/>
        <v>0</v>
      </c>
    </row>
    <row r="15" spans="1:13" x14ac:dyDescent="0.3">
      <c r="A15">
        <v>13</v>
      </c>
      <c r="B15" s="1" t="str">
        <f t="shared" si="1"/>
        <v>1-1</v>
      </c>
      <c r="C15">
        <f t="shared" si="0"/>
        <v>25</v>
      </c>
      <c r="D15">
        <v>3000</v>
      </c>
      <c r="E15">
        <f t="shared" si="2"/>
        <v>1</v>
      </c>
      <c r="F15" s="2">
        <v>1.5791640000000002E+38</v>
      </c>
      <c r="G15">
        <v>1000</v>
      </c>
      <c r="H15">
        <v>8</v>
      </c>
      <c r="I15">
        <v>0</v>
      </c>
      <c r="J15">
        <v>4600</v>
      </c>
      <c r="K15">
        <f t="shared" si="3"/>
        <v>25</v>
      </c>
      <c r="L15">
        <v>2800</v>
      </c>
      <c r="M15">
        <f t="shared" si="4"/>
        <v>0</v>
      </c>
    </row>
    <row r="16" spans="1:13" x14ac:dyDescent="0.3">
      <c r="A16">
        <v>14</v>
      </c>
      <c r="B16" s="1" t="str">
        <f t="shared" si="1"/>
        <v>1-1</v>
      </c>
      <c r="C16">
        <f t="shared" si="0"/>
        <v>25</v>
      </c>
      <c r="D16">
        <v>3500</v>
      </c>
      <c r="E16">
        <f t="shared" si="2"/>
        <v>1</v>
      </c>
      <c r="F16" s="2">
        <v>8.0537364000000001E+39</v>
      </c>
      <c r="G16">
        <v>1000</v>
      </c>
      <c r="H16">
        <v>8</v>
      </c>
      <c r="I16">
        <v>0</v>
      </c>
      <c r="J16">
        <v>4800</v>
      </c>
      <c r="K16">
        <f t="shared" si="3"/>
        <v>25</v>
      </c>
      <c r="L16">
        <v>3000</v>
      </c>
      <c r="M16">
        <f t="shared" si="4"/>
        <v>0</v>
      </c>
    </row>
    <row r="17" spans="1:13" x14ac:dyDescent="0.3">
      <c r="A17">
        <v>15</v>
      </c>
      <c r="B17" s="1" t="str">
        <f t="shared" si="1"/>
        <v>1-1</v>
      </c>
      <c r="C17">
        <f t="shared" si="0"/>
        <v>9021</v>
      </c>
      <c r="D17">
        <v>4</v>
      </c>
      <c r="E17">
        <f t="shared" si="2"/>
        <v>1</v>
      </c>
      <c r="F17" s="2">
        <v>4.1074099999999999E+41</v>
      </c>
      <c r="G17">
        <v>1000</v>
      </c>
      <c r="H17">
        <v>8</v>
      </c>
      <c r="I17">
        <v>0</v>
      </c>
      <c r="J17">
        <v>5000</v>
      </c>
      <c r="K17">
        <f t="shared" si="3"/>
        <v>25</v>
      </c>
      <c r="L17">
        <v>3200</v>
      </c>
      <c r="M17">
        <f t="shared" si="4"/>
        <v>0</v>
      </c>
    </row>
    <row r="18" spans="1:13" x14ac:dyDescent="0.3">
      <c r="A18">
        <v>16</v>
      </c>
      <c r="B18" s="1" t="str">
        <f t="shared" si="1"/>
        <v>1-1</v>
      </c>
      <c r="C18">
        <f t="shared" si="0"/>
        <v>25</v>
      </c>
      <c r="D18">
        <v>4000</v>
      </c>
      <c r="E18">
        <f t="shared" si="2"/>
        <v>1</v>
      </c>
      <c r="F18" s="2">
        <v>2.0947791000000003E+43</v>
      </c>
      <c r="G18">
        <v>1000</v>
      </c>
      <c r="H18">
        <v>8</v>
      </c>
      <c r="I18">
        <v>0</v>
      </c>
      <c r="J18">
        <v>5200</v>
      </c>
      <c r="K18">
        <f t="shared" si="3"/>
        <v>25</v>
      </c>
      <c r="L18">
        <v>3400</v>
      </c>
      <c r="M18">
        <f t="shared" si="4"/>
        <v>0</v>
      </c>
    </row>
    <row r="19" spans="1:13" x14ac:dyDescent="0.3">
      <c r="A19">
        <v>17</v>
      </c>
      <c r="B19" s="1" t="str">
        <f t="shared" si="1"/>
        <v>1-1</v>
      </c>
      <c r="C19">
        <f t="shared" si="0"/>
        <v>25</v>
      </c>
      <c r="D19">
        <v>5000</v>
      </c>
      <c r="E19">
        <f t="shared" si="2"/>
        <v>1</v>
      </c>
      <c r="F19" s="2">
        <v>1.06834E+45</v>
      </c>
      <c r="G19">
        <v>1000</v>
      </c>
      <c r="H19">
        <v>8</v>
      </c>
      <c r="I19">
        <v>0</v>
      </c>
      <c r="J19">
        <v>5400</v>
      </c>
      <c r="K19">
        <f t="shared" si="3"/>
        <v>25</v>
      </c>
      <c r="L19">
        <v>3600</v>
      </c>
      <c r="M19">
        <f t="shared" si="4"/>
        <v>0</v>
      </c>
    </row>
    <row r="20" spans="1:13" x14ac:dyDescent="0.3">
      <c r="A20">
        <v>18</v>
      </c>
      <c r="B20" s="1" t="str">
        <f t="shared" si="1"/>
        <v>1-1</v>
      </c>
      <c r="C20">
        <f t="shared" si="0"/>
        <v>25</v>
      </c>
      <c r="D20">
        <v>6000</v>
      </c>
      <c r="E20">
        <f t="shared" si="2"/>
        <v>1</v>
      </c>
      <c r="F20" s="2">
        <v>5.4485340000000006E+46</v>
      </c>
      <c r="G20">
        <v>1000</v>
      </c>
      <c r="H20">
        <v>8</v>
      </c>
      <c r="I20">
        <v>0</v>
      </c>
      <c r="J20">
        <v>5600</v>
      </c>
      <c r="K20">
        <f t="shared" si="3"/>
        <v>25</v>
      </c>
      <c r="L20">
        <v>3800</v>
      </c>
      <c r="M20">
        <f t="shared" si="4"/>
        <v>0</v>
      </c>
    </row>
    <row r="21" spans="1:13" x14ac:dyDescent="0.3">
      <c r="A21">
        <v>19</v>
      </c>
      <c r="B21" s="1" t="str">
        <f t="shared" si="1"/>
        <v>1-1</v>
      </c>
      <c r="C21">
        <f t="shared" si="0"/>
        <v>25</v>
      </c>
      <c r="D21">
        <v>7000</v>
      </c>
      <c r="E21">
        <f t="shared" si="2"/>
        <v>1</v>
      </c>
      <c r="F21" s="2">
        <v>2.7788000000000005E+48</v>
      </c>
      <c r="G21">
        <v>1000</v>
      </c>
      <c r="H21">
        <v>8</v>
      </c>
      <c r="I21">
        <v>0</v>
      </c>
      <c r="J21">
        <v>5800</v>
      </c>
      <c r="K21">
        <f t="shared" si="3"/>
        <v>25</v>
      </c>
      <c r="L21">
        <v>4000</v>
      </c>
      <c r="M21">
        <f t="shared" si="4"/>
        <v>0</v>
      </c>
    </row>
    <row r="22" spans="1:13" x14ac:dyDescent="0.3">
      <c r="A22">
        <v>20</v>
      </c>
      <c r="B22" s="1" t="str">
        <f t="shared" si="1"/>
        <v>1-1</v>
      </c>
      <c r="C22">
        <f t="shared" si="0"/>
        <v>9021</v>
      </c>
      <c r="D22">
        <v>5</v>
      </c>
      <c r="E22">
        <f t="shared" si="2"/>
        <v>1</v>
      </c>
      <c r="F22" s="2">
        <v>1.417188E+50</v>
      </c>
      <c r="G22">
        <v>1000</v>
      </c>
      <c r="H22">
        <v>8</v>
      </c>
      <c r="I22">
        <v>0</v>
      </c>
      <c r="J22">
        <v>6000</v>
      </c>
      <c r="K22">
        <f t="shared" si="3"/>
        <v>25</v>
      </c>
      <c r="L22">
        <v>4200</v>
      </c>
      <c r="M22">
        <f t="shared" si="4"/>
        <v>0</v>
      </c>
    </row>
    <row r="23" spans="1:13" x14ac:dyDescent="0.3">
      <c r="A23">
        <v>21</v>
      </c>
      <c r="B23" s="1" t="str">
        <f t="shared" si="1"/>
        <v>1-1</v>
      </c>
      <c r="C23">
        <f t="shared" si="0"/>
        <v>25</v>
      </c>
      <c r="D23">
        <v>10000</v>
      </c>
      <c r="E23">
        <f t="shared" si="2"/>
        <v>1</v>
      </c>
      <c r="F23" s="2">
        <v>7.2276588000000002E+51</v>
      </c>
      <c r="G23">
        <v>1000</v>
      </c>
      <c r="H23">
        <v>8</v>
      </c>
      <c r="I23">
        <v>0</v>
      </c>
      <c r="J23">
        <v>6200</v>
      </c>
      <c r="K23">
        <f t="shared" si="3"/>
        <v>25</v>
      </c>
      <c r="L23">
        <v>4400</v>
      </c>
      <c r="M23">
        <f t="shared" si="4"/>
        <v>0</v>
      </c>
    </row>
    <row r="24" spans="1:13" x14ac:dyDescent="0.3">
      <c r="A24">
        <v>22</v>
      </c>
      <c r="B24" s="1" t="str">
        <f t="shared" si="1"/>
        <v>1-1</v>
      </c>
      <c r="C24">
        <f t="shared" si="0"/>
        <v>25</v>
      </c>
      <c r="D24">
        <v>13000</v>
      </c>
      <c r="E24">
        <f t="shared" si="2"/>
        <v>1</v>
      </c>
      <c r="F24" s="2">
        <v>3.6861099999999998E+53</v>
      </c>
      <c r="G24">
        <v>1000</v>
      </c>
      <c r="H24">
        <v>8</v>
      </c>
      <c r="I24">
        <v>0</v>
      </c>
      <c r="J24">
        <v>6400</v>
      </c>
      <c r="K24">
        <f t="shared" si="3"/>
        <v>25</v>
      </c>
      <c r="L24">
        <v>4600</v>
      </c>
      <c r="M24">
        <f t="shared" si="4"/>
        <v>0</v>
      </c>
    </row>
    <row r="25" spans="1:13" x14ac:dyDescent="0.3">
      <c r="A25">
        <v>23</v>
      </c>
      <c r="B25" s="1" t="str">
        <f t="shared" si="1"/>
        <v>1-1</v>
      </c>
      <c r="C25">
        <f t="shared" si="0"/>
        <v>25</v>
      </c>
      <c r="D25">
        <v>16000</v>
      </c>
      <c r="E25">
        <f t="shared" si="2"/>
        <v>1</v>
      </c>
      <c r="F25" s="2">
        <v>1.8799161E+55</v>
      </c>
      <c r="G25">
        <v>1000</v>
      </c>
      <c r="H25">
        <v>8</v>
      </c>
      <c r="I25">
        <v>0</v>
      </c>
      <c r="J25">
        <v>6600</v>
      </c>
      <c r="K25">
        <f t="shared" si="3"/>
        <v>25</v>
      </c>
      <c r="L25">
        <v>4800</v>
      </c>
      <c r="M25">
        <f t="shared" si="4"/>
        <v>0</v>
      </c>
    </row>
    <row r="26" spans="1:13" x14ac:dyDescent="0.3">
      <c r="A26">
        <v>24</v>
      </c>
      <c r="B26" s="1" t="str">
        <f t="shared" si="1"/>
        <v>1-1</v>
      </c>
      <c r="C26">
        <f t="shared" si="0"/>
        <v>25</v>
      </c>
      <c r="D26">
        <v>19000</v>
      </c>
      <c r="E26">
        <f t="shared" si="2"/>
        <v>1</v>
      </c>
      <c r="F26" s="2">
        <v>9.5876000000000011E+56</v>
      </c>
      <c r="G26">
        <v>1000</v>
      </c>
      <c r="H26">
        <v>8</v>
      </c>
      <c r="I26">
        <v>0</v>
      </c>
      <c r="J26">
        <v>6800</v>
      </c>
      <c r="K26">
        <f t="shared" si="3"/>
        <v>25</v>
      </c>
      <c r="L26">
        <v>5000</v>
      </c>
      <c r="M26">
        <f t="shared" si="4"/>
        <v>0</v>
      </c>
    </row>
    <row r="27" spans="1:13" x14ac:dyDescent="0.3">
      <c r="A27">
        <v>25</v>
      </c>
      <c r="B27" s="1" t="str">
        <f t="shared" si="1"/>
        <v>1-1</v>
      </c>
      <c r="C27">
        <f t="shared" si="0"/>
        <v>9021</v>
      </c>
      <c r="D27">
        <v>6</v>
      </c>
      <c r="E27">
        <f t="shared" si="2"/>
        <v>1</v>
      </c>
      <c r="F27" s="2">
        <v>4.8896760000000004E+58</v>
      </c>
      <c r="G27">
        <v>1000</v>
      </c>
      <c r="H27">
        <v>8</v>
      </c>
      <c r="I27">
        <v>0</v>
      </c>
      <c r="J27">
        <v>7000</v>
      </c>
      <c r="K27">
        <f t="shared" si="3"/>
        <v>25</v>
      </c>
      <c r="L27">
        <v>5200</v>
      </c>
      <c r="M27">
        <f t="shared" si="4"/>
        <v>0</v>
      </c>
    </row>
    <row r="28" spans="1:13" x14ac:dyDescent="0.3">
      <c r="A28">
        <v>26</v>
      </c>
      <c r="B28" s="1" t="str">
        <f t="shared" si="1"/>
        <v>1-1</v>
      </c>
      <c r="C28">
        <f t="shared" si="0"/>
        <v>25</v>
      </c>
      <c r="D28">
        <v>20000</v>
      </c>
      <c r="E28">
        <f t="shared" si="2"/>
        <v>1</v>
      </c>
      <c r="F28" s="2">
        <v>2.4938000000000001E+60</v>
      </c>
      <c r="G28">
        <v>1000</v>
      </c>
      <c r="H28">
        <v>8</v>
      </c>
      <c r="I28">
        <v>0</v>
      </c>
      <c r="J28">
        <v>7200</v>
      </c>
      <c r="K28">
        <f t="shared" si="3"/>
        <v>25</v>
      </c>
      <c r="L28">
        <v>5400</v>
      </c>
      <c r="M28">
        <f t="shared" si="4"/>
        <v>0</v>
      </c>
    </row>
    <row r="29" spans="1:13" x14ac:dyDescent="0.3">
      <c r="A29">
        <v>27</v>
      </c>
      <c r="B29" s="1" t="str">
        <f t="shared" si="1"/>
        <v>1-1</v>
      </c>
      <c r="C29">
        <f t="shared" si="0"/>
        <v>25</v>
      </c>
      <c r="D29">
        <v>7000</v>
      </c>
      <c r="E29">
        <f t="shared" si="2"/>
        <v>1</v>
      </c>
      <c r="F29" s="2">
        <v>1.2718379999999999E+62</v>
      </c>
      <c r="G29">
        <v>1000</v>
      </c>
      <c r="H29">
        <v>8</v>
      </c>
      <c r="I29">
        <v>0</v>
      </c>
      <c r="J29">
        <v>7400</v>
      </c>
      <c r="K29">
        <f t="shared" si="3"/>
        <v>25</v>
      </c>
      <c r="L29">
        <v>5600</v>
      </c>
      <c r="M29">
        <f t="shared" si="4"/>
        <v>0</v>
      </c>
    </row>
    <row r="30" spans="1:13" x14ac:dyDescent="0.3">
      <c r="A30">
        <v>28</v>
      </c>
      <c r="B30" s="1" t="str">
        <f t="shared" si="1"/>
        <v>1-1</v>
      </c>
      <c r="C30">
        <f t="shared" si="0"/>
        <v>25</v>
      </c>
      <c r="D30">
        <v>7500</v>
      </c>
      <c r="E30">
        <f t="shared" si="2"/>
        <v>1</v>
      </c>
      <c r="F30" s="2">
        <v>6.4863737999999999E+63</v>
      </c>
      <c r="G30">
        <v>1000</v>
      </c>
      <c r="H30">
        <v>8</v>
      </c>
      <c r="I30">
        <v>0</v>
      </c>
      <c r="J30">
        <v>7600</v>
      </c>
      <c r="K30">
        <f t="shared" si="3"/>
        <v>25</v>
      </c>
      <c r="L30">
        <v>5800</v>
      </c>
      <c r="M30">
        <f t="shared" si="4"/>
        <v>0</v>
      </c>
    </row>
    <row r="31" spans="1:13" x14ac:dyDescent="0.3">
      <c r="A31">
        <v>29</v>
      </c>
      <c r="B31" s="1" t="str">
        <f t="shared" si="1"/>
        <v>1-1</v>
      </c>
      <c r="C31">
        <f t="shared" si="0"/>
        <v>25</v>
      </c>
      <c r="D31">
        <v>8000</v>
      </c>
      <c r="E31">
        <f t="shared" si="2"/>
        <v>1</v>
      </c>
      <c r="F31" s="2">
        <v>3.3080600000000005E+65</v>
      </c>
      <c r="G31">
        <v>1000</v>
      </c>
      <c r="H31">
        <v>8</v>
      </c>
      <c r="I31">
        <v>0</v>
      </c>
      <c r="J31">
        <v>7800</v>
      </c>
      <c r="K31">
        <f t="shared" si="3"/>
        <v>25</v>
      </c>
      <c r="L31">
        <v>6000</v>
      </c>
      <c r="M31">
        <f t="shared" si="4"/>
        <v>0</v>
      </c>
    </row>
    <row r="32" spans="1:13" x14ac:dyDescent="0.3">
      <c r="A32">
        <v>30</v>
      </c>
      <c r="B32" s="1" t="str">
        <f t="shared" si="1"/>
        <v>1-1</v>
      </c>
      <c r="C32">
        <f t="shared" si="0"/>
        <v>9021</v>
      </c>
      <c r="D32">
        <v>7</v>
      </c>
      <c r="E32">
        <f t="shared" si="2"/>
        <v>1</v>
      </c>
      <c r="F32" s="2">
        <v>1.6871106000000001E+67</v>
      </c>
      <c r="G32">
        <v>1000</v>
      </c>
      <c r="H32">
        <v>8</v>
      </c>
      <c r="I32">
        <v>0</v>
      </c>
      <c r="J32">
        <v>8000</v>
      </c>
      <c r="K32">
        <f t="shared" si="3"/>
        <v>25</v>
      </c>
      <c r="L32">
        <v>6200</v>
      </c>
      <c r="M32">
        <f t="shared" si="4"/>
        <v>0</v>
      </c>
    </row>
    <row r="33" spans="1:13" x14ac:dyDescent="0.3">
      <c r="A33">
        <v>31</v>
      </c>
      <c r="B33" s="1" t="str">
        <f t="shared" si="1"/>
        <v>1-1</v>
      </c>
      <c r="C33">
        <f t="shared" si="0"/>
        <v>25</v>
      </c>
      <c r="D33">
        <v>10000</v>
      </c>
      <c r="E33">
        <f t="shared" si="2"/>
        <v>1</v>
      </c>
      <c r="F33">
        <v>8.6043000000000003E+68</v>
      </c>
      <c r="G33">
        <v>1000</v>
      </c>
      <c r="H33">
        <v>8</v>
      </c>
      <c r="I33">
        <v>0</v>
      </c>
      <c r="J33">
        <v>8200</v>
      </c>
      <c r="K33">
        <f t="shared" si="3"/>
        <v>25</v>
      </c>
      <c r="L33">
        <v>6400</v>
      </c>
      <c r="M33">
        <f t="shared" si="4"/>
        <v>0</v>
      </c>
    </row>
    <row r="34" spans="1:13" x14ac:dyDescent="0.3">
      <c r="A34">
        <v>32</v>
      </c>
      <c r="B34" s="1" t="str">
        <f t="shared" si="1"/>
        <v>1-1</v>
      </c>
      <c r="C34">
        <f t="shared" si="0"/>
        <v>25</v>
      </c>
      <c r="D34">
        <v>11000</v>
      </c>
      <c r="E34">
        <f t="shared" si="2"/>
        <v>1</v>
      </c>
      <c r="F34">
        <v>4.3881929999999998E+70</v>
      </c>
      <c r="G34">
        <v>1000</v>
      </c>
      <c r="H34">
        <v>8</v>
      </c>
      <c r="I34">
        <v>0</v>
      </c>
      <c r="J34">
        <v>8400</v>
      </c>
      <c r="K34">
        <f t="shared" si="3"/>
        <v>25</v>
      </c>
      <c r="L34">
        <v>6600</v>
      </c>
      <c r="M34">
        <f t="shared" si="4"/>
        <v>0</v>
      </c>
    </row>
    <row r="35" spans="1:13" x14ac:dyDescent="0.3">
      <c r="A35">
        <v>33</v>
      </c>
      <c r="B35" s="1" t="str">
        <f t="shared" si="1"/>
        <v>1-1</v>
      </c>
      <c r="C35">
        <f t="shared" si="0"/>
        <v>25</v>
      </c>
      <c r="D35">
        <v>12000</v>
      </c>
      <c r="E35">
        <f t="shared" si="2"/>
        <v>1</v>
      </c>
      <c r="F35">
        <v>2.238E+72</v>
      </c>
      <c r="G35">
        <v>1000</v>
      </c>
      <c r="H35">
        <v>8</v>
      </c>
      <c r="I35">
        <v>0</v>
      </c>
      <c r="J35">
        <v>8600</v>
      </c>
      <c r="K35">
        <f t="shared" si="3"/>
        <v>25</v>
      </c>
      <c r="L35">
        <v>6800</v>
      </c>
      <c r="M35">
        <f t="shared" si="4"/>
        <v>0</v>
      </c>
    </row>
    <row r="36" spans="1:13" x14ac:dyDescent="0.3">
      <c r="A36">
        <v>34</v>
      </c>
      <c r="B36" s="1" t="str">
        <f t="shared" si="1"/>
        <v>1-1</v>
      </c>
      <c r="C36">
        <f t="shared" si="0"/>
        <v>25</v>
      </c>
      <c r="D36">
        <v>13000</v>
      </c>
      <c r="E36">
        <f t="shared" si="2"/>
        <v>1</v>
      </c>
      <c r="F36">
        <v>1.14138E+74</v>
      </c>
      <c r="G36">
        <v>1000</v>
      </c>
      <c r="H36">
        <v>8</v>
      </c>
      <c r="I36">
        <v>0</v>
      </c>
      <c r="J36">
        <v>8800</v>
      </c>
      <c r="K36">
        <f t="shared" si="3"/>
        <v>25</v>
      </c>
      <c r="L36">
        <v>7000</v>
      </c>
      <c r="M36">
        <f t="shared" si="4"/>
        <v>0</v>
      </c>
    </row>
    <row r="37" spans="1:13" x14ac:dyDescent="0.3">
      <c r="A37">
        <v>35</v>
      </c>
      <c r="B37" s="1" t="str">
        <f t="shared" si="1"/>
        <v>1-1</v>
      </c>
      <c r="C37">
        <f t="shared" si="0"/>
        <v>9021</v>
      </c>
      <c r="D37">
        <v>8</v>
      </c>
      <c r="E37">
        <f t="shared" si="2"/>
        <v>1</v>
      </c>
      <c r="F37">
        <v>5.8210379999999993E+75</v>
      </c>
      <c r="G37">
        <v>1000</v>
      </c>
      <c r="H37">
        <v>8</v>
      </c>
      <c r="I37">
        <v>0</v>
      </c>
      <c r="J37">
        <v>9000</v>
      </c>
      <c r="K37">
        <f t="shared" si="3"/>
        <v>25</v>
      </c>
      <c r="L37">
        <v>7200</v>
      </c>
      <c r="M37">
        <f t="shared" si="4"/>
        <v>0</v>
      </c>
    </row>
    <row r="38" spans="1:13" x14ac:dyDescent="0.3">
      <c r="A38">
        <v>36</v>
      </c>
      <c r="B38" s="1" t="str">
        <f t="shared" si="1"/>
        <v>1-1</v>
      </c>
      <c r="C38">
        <f t="shared" si="0"/>
        <v>25</v>
      </c>
      <c r="D38">
        <v>15000</v>
      </c>
      <c r="E38">
        <f t="shared" si="2"/>
        <v>1</v>
      </c>
      <c r="F38">
        <v>2.96873E+77</v>
      </c>
      <c r="G38">
        <v>1000</v>
      </c>
      <c r="H38">
        <v>8</v>
      </c>
      <c r="I38">
        <v>0</v>
      </c>
      <c r="J38">
        <v>9200</v>
      </c>
      <c r="K38">
        <f t="shared" si="3"/>
        <v>25</v>
      </c>
      <c r="L38">
        <v>7400</v>
      </c>
      <c r="M38">
        <f t="shared" si="4"/>
        <v>0</v>
      </c>
    </row>
    <row r="39" spans="1:13" x14ac:dyDescent="0.3">
      <c r="A39">
        <v>37</v>
      </c>
      <c r="B39" s="1" t="str">
        <f t="shared" si="1"/>
        <v>1-1</v>
      </c>
      <c r="C39">
        <f t="shared" si="0"/>
        <v>25</v>
      </c>
      <c r="D39">
        <v>16000</v>
      </c>
      <c r="E39">
        <f t="shared" si="2"/>
        <v>1</v>
      </c>
      <c r="F39">
        <v>1.5140523000000002E+79</v>
      </c>
      <c r="G39">
        <v>1000</v>
      </c>
      <c r="H39">
        <v>8</v>
      </c>
      <c r="I39">
        <v>0</v>
      </c>
      <c r="J39">
        <v>9400</v>
      </c>
      <c r="K39">
        <f t="shared" si="3"/>
        <v>25</v>
      </c>
      <c r="L39">
        <v>7600</v>
      </c>
      <c r="M39">
        <f t="shared" si="4"/>
        <v>0</v>
      </c>
    </row>
    <row r="40" spans="1:13" x14ac:dyDescent="0.3">
      <c r="A40">
        <v>38</v>
      </c>
      <c r="B40" s="1" t="str">
        <f t="shared" si="1"/>
        <v>1-1</v>
      </c>
      <c r="C40">
        <f t="shared" si="0"/>
        <v>25</v>
      </c>
      <c r="D40">
        <v>17000</v>
      </c>
      <c r="E40">
        <f t="shared" si="2"/>
        <v>1</v>
      </c>
      <c r="F40">
        <v>7.7216999999999992E+80</v>
      </c>
      <c r="G40">
        <v>1000</v>
      </c>
      <c r="H40">
        <v>8</v>
      </c>
      <c r="I40">
        <v>0</v>
      </c>
      <c r="J40">
        <v>9600</v>
      </c>
      <c r="K40">
        <f t="shared" si="3"/>
        <v>25</v>
      </c>
      <c r="L40">
        <v>7800</v>
      </c>
      <c r="M40">
        <f t="shared" si="4"/>
        <v>0</v>
      </c>
    </row>
    <row r="41" spans="1:13" x14ac:dyDescent="0.3">
      <c r="A41">
        <v>39</v>
      </c>
      <c r="B41" s="1" t="str">
        <f t="shared" si="1"/>
        <v>1-1</v>
      </c>
      <c r="C41">
        <f t="shared" si="0"/>
        <v>25</v>
      </c>
      <c r="D41">
        <v>18000</v>
      </c>
      <c r="E41">
        <f t="shared" si="2"/>
        <v>1</v>
      </c>
      <c r="F41">
        <v>3.9380669999999996E+82</v>
      </c>
      <c r="G41">
        <v>1000</v>
      </c>
      <c r="H41">
        <v>8</v>
      </c>
      <c r="I41">
        <v>0</v>
      </c>
      <c r="J41">
        <v>9800</v>
      </c>
      <c r="K41">
        <f t="shared" si="3"/>
        <v>25</v>
      </c>
      <c r="L41">
        <v>8000</v>
      </c>
      <c r="M41">
        <f t="shared" si="4"/>
        <v>0</v>
      </c>
    </row>
    <row r="42" spans="1:13" x14ac:dyDescent="0.3">
      <c r="A42">
        <v>40</v>
      </c>
      <c r="B42" s="1" t="str">
        <f t="shared" si="1"/>
        <v>1-1</v>
      </c>
      <c r="C42">
        <f t="shared" si="0"/>
        <v>9021</v>
      </c>
      <c r="D42">
        <v>9</v>
      </c>
      <c r="E42">
        <f t="shared" si="2"/>
        <v>1</v>
      </c>
      <c r="F42">
        <v>2.0085000000000001E+84</v>
      </c>
      <c r="G42">
        <v>1000</v>
      </c>
      <c r="H42">
        <v>8</v>
      </c>
      <c r="I42">
        <v>0</v>
      </c>
      <c r="J42">
        <v>10000</v>
      </c>
      <c r="K42">
        <f t="shared" si="3"/>
        <v>25</v>
      </c>
      <c r="L42">
        <v>8200</v>
      </c>
      <c r="M42">
        <f t="shared" si="4"/>
        <v>0</v>
      </c>
    </row>
    <row r="43" spans="1:13" x14ac:dyDescent="0.3">
      <c r="A43">
        <v>41</v>
      </c>
      <c r="B43" s="1" t="str">
        <f t="shared" si="1"/>
        <v>1-1</v>
      </c>
      <c r="C43">
        <f t="shared" si="0"/>
        <v>25</v>
      </c>
      <c r="D43">
        <v>26000</v>
      </c>
      <c r="E43">
        <f t="shared" si="2"/>
        <v>1</v>
      </c>
      <c r="F43">
        <v>1.024335E+86</v>
      </c>
      <c r="G43">
        <v>1000</v>
      </c>
      <c r="H43">
        <v>8</v>
      </c>
      <c r="I43">
        <v>0</v>
      </c>
      <c r="J43">
        <v>10200</v>
      </c>
      <c r="K43">
        <f t="shared" si="3"/>
        <v>25</v>
      </c>
      <c r="L43">
        <v>8400</v>
      </c>
      <c r="M43">
        <f t="shared" si="4"/>
        <v>0</v>
      </c>
    </row>
    <row r="44" spans="1:13" x14ac:dyDescent="0.3">
      <c r="A44">
        <v>42</v>
      </c>
      <c r="B44" s="1" t="str">
        <f t="shared" si="1"/>
        <v>1-1</v>
      </c>
      <c r="C44">
        <f t="shared" si="0"/>
        <v>25</v>
      </c>
      <c r="D44">
        <v>30000</v>
      </c>
      <c r="E44">
        <f t="shared" si="2"/>
        <v>1</v>
      </c>
      <c r="F44">
        <v>5.2241085000000002E+87</v>
      </c>
      <c r="G44">
        <v>1000</v>
      </c>
      <c r="H44">
        <v>8</v>
      </c>
      <c r="I44">
        <v>0</v>
      </c>
      <c r="J44">
        <v>10400</v>
      </c>
      <c r="K44">
        <f t="shared" si="3"/>
        <v>25</v>
      </c>
      <c r="L44">
        <v>8600</v>
      </c>
      <c r="M44">
        <f t="shared" si="4"/>
        <v>0</v>
      </c>
    </row>
    <row r="45" spans="1:13" x14ac:dyDescent="0.3">
      <c r="A45">
        <v>43</v>
      </c>
      <c r="B45" s="1" t="str">
        <f t="shared" si="1"/>
        <v>1-1</v>
      </c>
      <c r="C45">
        <f t="shared" si="0"/>
        <v>25</v>
      </c>
      <c r="D45">
        <v>34000</v>
      </c>
      <c r="E45">
        <f t="shared" si="2"/>
        <v>1</v>
      </c>
      <c r="F45">
        <v>2.6643000000000001E+89</v>
      </c>
      <c r="G45">
        <v>1000</v>
      </c>
      <c r="H45">
        <v>8</v>
      </c>
      <c r="I45">
        <v>0</v>
      </c>
      <c r="J45">
        <v>10600</v>
      </c>
      <c r="K45">
        <f t="shared" si="3"/>
        <v>25</v>
      </c>
      <c r="L45">
        <v>8800</v>
      </c>
      <c r="M45">
        <f t="shared" si="4"/>
        <v>0</v>
      </c>
    </row>
    <row r="46" spans="1:13" x14ac:dyDescent="0.3">
      <c r="A46">
        <v>44</v>
      </c>
      <c r="B46" s="1" t="str">
        <f t="shared" si="1"/>
        <v>1-1</v>
      </c>
      <c r="C46">
        <f t="shared" si="0"/>
        <v>25</v>
      </c>
      <c r="D46">
        <v>38000</v>
      </c>
      <c r="E46">
        <f t="shared" si="2"/>
        <v>1</v>
      </c>
      <c r="F46">
        <v>1.3587929999999998E+91</v>
      </c>
      <c r="G46">
        <v>1000</v>
      </c>
      <c r="H46">
        <v>8</v>
      </c>
      <c r="I46">
        <v>0</v>
      </c>
      <c r="J46">
        <v>10800</v>
      </c>
      <c r="K46">
        <f t="shared" si="3"/>
        <v>25</v>
      </c>
      <c r="L46">
        <v>9000</v>
      </c>
      <c r="M46">
        <f t="shared" si="4"/>
        <v>0</v>
      </c>
    </row>
    <row r="47" spans="1:13" x14ac:dyDescent="0.3">
      <c r="A47">
        <v>45</v>
      </c>
      <c r="B47" s="1" t="str">
        <f t="shared" si="1"/>
        <v>1-1</v>
      </c>
      <c r="C47">
        <f t="shared" si="0"/>
        <v>9021</v>
      </c>
      <c r="D47">
        <v>10</v>
      </c>
      <c r="E47">
        <f t="shared" si="2"/>
        <v>1</v>
      </c>
      <c r="F47">
        <v>6.9298999999999998E+92</v>
      </c>
      <c r="G47">
        <v>1000</v>
      </c>
      <c r="H47">
        <v>8</v>
      </c>
      <c r="I47">
        <v>0</v>
      </c>
      <c r="J47">
        <v>11000</v>
      </c>
      <c r="K47">
        <f t="shared" si="3"/>
        <v>25</v>
      </c>
      <c r="L47">
        <v>9200</v>
      </c>
      <c r="M47">
        <f t="shared" si="4"/>
        <v>0</v>
      </c>
    </row>
    <row r="48" spans="1:13" x14ac:dyDescent="0.3">
      <c r="A48">
        <v>46</v>
      </c>
      <c r="B48" s="1" t="str">
        <f t="shared" si="1"/>
        <v>1-1</v>
      </c>
      <c r="C48">
        <f t="shared" si="0"/>
        <v>25</v>
      </c>
      <c r="D48">
        <v>42000</v>
      </c>
      <c r="E48">
        <f t="shared" si="2"/>
        <v>1</v>
      </c>
      <c r="F48">
        <v>3.5342489999999998E+94</v>
      </c>
      <c r="G48">
        <v>1000</v>
      </c>
      <c r="H48">
        <v>8</v>
      </c>
      <c r="I48">
        <v>0</v>
      </c>
      <c r="J48">
        <v>11200</v>
      </c>
      <c r="K48">
        <f t="shared" si="3"/>
        <v>25</v>
      </c>
      <c r="L48">
        <v>9400</v>
      </c>
      <c r="M48">
        <f t="shared" si="4"/>
        <v>0</v>
      </c>
    </row>
    <row r="49" spans="1:13" x14ac:dyDescent="0.3">
      <c r="A49">
        <v>47</v>
      </c>
      <c r="B49" s="1" t="str">
        <f t="shared" si="1"/>
        <v>1-1</v>
      </c>
      <c r="C49">
        <f t="shared" si="0"/>
        <v>25</v>
      </c>
      <c r="D49">
        <v>44000</v>
      </c>
      <c r="E49">
        <f t="shared" si="2"/>
        <v>1</v>
      </c>
      <c r="F49">
        <v>1.8025000000000002E+96</v>
      </c>
      <c r="G49">
        <v>1000</v>
      </c>
      <c r="H49">
        <v>8</v>
      </c>
      <c r="I49">
        <v>0</v>
      </c>
      <c r="J49">
        <v>11400</v>
      </c>
      <c r="K49">
        <f t="shared" si="3"/>
        <v>25</v>
      </c>
      <c r="L49">
        <v>9600</v>
      </c>
      <c r="M49">
        <f t="shared" si="4"/>
        <v>0</v>
      </c>
    </row>
    <row r="50" spans="1:13" x14ac:dyDescent="0.3">
      <c r="A50">
        <v>48</v>
      </c>
      <c r="B50" s="1" t="str">
        <f t="shared" si="1"/>
        <v>1-1</v>
      </c>
      <c r="C50">
        <f t="shared" si="0"/>
        <v>25</v>
      </c>
      <c r="D50">
        <v>46000</v>
      </c>
      <c r="E50">
        <f t="shared" si="2"/>
        <v>1</v>
      </c>
      <c r="F50">
        <v>9.1927499999999992E+97</v>
      </c>
      <c r="G50">
        <v>1000</v>
      </c>
      <c r="H50">
        <v>8</v>
      </c>
      <c r="I50">
        <v>0</v>
      </c>
      <c r="J50">
        <v>11600</v>
      </c>
      <c r="K50">
        <f t="shared" si="3"/>
        <v>25</v>
      </c>
      <c r="L50">
        <v>9800</v>
      </c>
      <c r="M50">
        <f t="shared" si="4"/>
        <v>0</v>
      </c>
    </row>
    <row r="51" spans="1:13" x14ac:dyDescent="0.3">
      <c r="A51">
        <v>49</v>
      </c>
      <c r="B51" s="1" t="str">
        <f t="shared" si="1"/>
        <v>1-1</v>
      </c>
      <c r="C51">
        <f t="shared" si="0"/>
        <v>25</v>
      </c>
      <c r="D51">
        <v>48000</v>
      </c>
      <c r="E51">
        <f t="shared" si="2"/>
        <v>1</v>
      </c>
      <c r="F51">
        <v>4.6883025000000003E+99</v>
      </c>
      <c r="G51">
        <v>1000</v>
      </c>
      <c r="H51">
        <v>8</v>
      </c>
      <c r="I51">
        <v>0</v>
      </c>
      <c r="J51">
        <v>11800</v>
      </c>
      <c r="K51">
        <f t="shared" si="3"/>
        <v>25</v>
      </c>
      <c r="L51">
        <v>10000</v>
      </c>
      <c r="M51">
        <f t="shared" si="4"/>
        <v>0</v>
      </c>
    </row>
    <row r="52" spans="1:13" x14ac:dyDescent="0.3">
      <c r="A52">
        <v>50</v>
      </c>
      <c r="B52" s="1" t="str">
        <f t="shared" si="1"/>
        <v>1-1</v>
      </c>
      <c r="C52">
        <f t="shared" si="0"/>
        <v>9021</v>
      </c>
      <c r="D52">
        <f>IF(C52=9021,D47+1,IF(AND(C52=25,C51=25),D51+2000,D50+2000))</f>
        <v>11</v>
      </c>
      <c r="E52">
        <f t="shared" si="2"/>
        <v>1</v>
      </c>
      <c r="F52">
        <f>VLOOKUP(A52+1,Balance!E:G,3,FALSE)</f>
        <v>2.3910399999999999E+101</v>
      </c>
      <c r="G52">
        <v>1000</v>
      </c>
      <c r="H52">
        <v>8</v>
      </c>
      <c r="I52">
        <v>0</v>
      </c>
      <c r="J52">
        <f>J51+200</f>
        <v>12000</v>
      </c>
      <c r="K52">
        <f t="shared" si="3"/>
        <v>25</v>
      </c>
      <c r="L52">
        <f>L51+200</f>
        <v>10200</v>
      </c>
      <c r="M52">
        <f t="shared" si="4"/>
        <v>0</v>
      </c>
    </row>
    <row r="53" spans="1:13" x14ac:dyDescent="0.3">
      <c r="A53">
        <v>51</v>
      </c>
      <c r="B53" s="1" t="str">
        <f t="shared" si="1"/>
        <v>1-1</v>
      </c>
      <c r="C53">
        <f t="shared" si="0"/>
        <v>25</v>
      </c>
      <c r="D53">
        <f t="shared" ref="D53:D59" si="5">IF(C53=9021,D48+1,IF(AND(C53=25,C52=25),D52+2000,D51+2000))</f>
        <v>50000</v>
      </c>
      <c r="E53">
        <f t="shared" si="2"/>
        <v>1</v>
      </c>
      <c r="F53">
        <f>VLOOKUP(A53+1,Balance!E:G,3,FALSE)</f>
        <v>1.2194304E+103</v>
      </c>
      <c r="G53">
        <v>1000</v>
      </c>
      <c r="H53">
        <v>8</v>
      </c>
      <c r="I53">
        <v>0</v>
      </c>
      <c r="J53">
        <f t="shared" ref="J53:J75" si="6">J52+200</f>
        <v>12200</v>
      </c>
      <c r="K53">
        <f t="shared" si="3"/>
        <v>25</v>
      </c>
      <c r="L53">
        <f t="shared" ref="L53:L75" si="7">L52+200</f>
        <v>10400</v>
      </c>
      <c r="M53">
        <f t="shared" si="4"/>
        <v>0</v>
      </c>
    </row>
    <row r="54" spans="1:13" x14ac:dyDescent="0.3">
      <c r="A54">
        <v>52</v>
      </c>
      <c r="B54" s="1" t="str">
        <f t="shared" si="1"/>
        <v>1-1</v>
      </c>
      <c r="C54">
        <f t="shared" si="0"/>
        <v>25</v>
      </c>
      <c r="D54">
        <f t="shared" si="5"/>
        <v>52000</v>
      </c>
      <c r="E54">
        <f t="shared" si="2"/>
        <v>1</v>
      </c>
      <c r="F54">
        <f>VLOOKUP(A54+1,Balance!E:G,3,FALSE)</f>
        <v>6.2191000000000005E+104</v>
      </c>
      <c r="G54">
        <v>1000</v>
      </c>
      <c r="H54">
        <v>8</v>
      </c>
      <c r="I54">
        <v>0</v>
      </c>
      <c r="J54">
        <f t="shared" si="6"/>
        <v>12400</v>
      </c>
      <c r="K54">
        <f t="shared" si="3"/>
        <v>25</v>
      </c>
      <c r="L54">
        <f t="shared" si="7"/>
        <v>10600</v>
      </c>
      <c r="M54">
        <f t="shared" si="4"/>
        <v>0</v>
      </c>
    </row>
    <row r="55" spans="1:13" x14ac:dyDescent="0.3">
      <c r="A55">
        <v>53</v>
      </c>
      <c r="B55" s="1" t="str">
        <f t="shared" si="1"/>
        <v>1-1</v>
      </c>
      <c r="C55">
        <f t="shared" si="0"/>
        <v>25</v>
      </c>
      <c r="D55">
        <f t="shared" si="5"/>
        <v>54000</v>
      </c>
      <c r="E55">
        <f t="shared" si="2"/>
        <v>1</v>
      </c>
      <c r="F55">
        <f>VLOOKUP(A55+1,Balance!E:G,3,FALSE)</f>
        <v>3.1717410000000003E+106</v>
      </c>
      <c r="G55">
        <v>1000</v>
      </c>
      <c r="H55">
        <v>8</v>
      </c>
      <c r="I55">
        <v>0</v>
      </c>
      <c r="J55">
        <f t="shared" si="6"/>
        <v>12600</v>
      </c>
      <c r="K55">
        <f t="shared" si="3"/>
        <v>25</v>
      </c>
      <c r="L55">
        <f t="shared" si="7"/>
        <v>10800</v>
      </c>
      <c r="M55">
        <f t="shared" si="4"/>
        <v>0</v>
      </c>
    </row>
    <row r="56" spans="1:13" x14ac:dyDescent="0.3">
      <c r="A56">
        <v>54</v>
      </c>
      <c r="B56" s="1" t="str">
        <f t="shared" si="1"/>
        <v>1-1</v>
      </c>
      <c r="C56">
        <f t="shared" si="0"/>
        <v>25</v>
      </c>
      <c r="D56">
        <f t="shared" si="5"/>
        <v>56000</v>
      </c>
      <c r="E56">
        <f t="shared" si="2"/>
        <v>1</v>
      </c>
      <c r="F56">
        <f>VLOOKUP(A56,Balance!E:G,3,FALSE)</f>
        <v>3.1717410000000003E+106</v>
      </c>
      <c r="G56">
        <v>1000</v>
      </c>
      <c r="H56">
        <v>8</v>
      </c>
      <c r="I56">
        <v>0</v>
      </c>
      <c r="J56">
        <f t="shared" si="6"/>
        <v>12800</v>
      </c>
      <c r="K56">
        <f t="shared" si="3"/>
        <v>25</v>
      </c>
      <c r="L56">
        <f t="shared" si="7"/>
        <v>11000</v>
      </c>
      <c r="M56">
        <f t="shared" si="4"/>
        <v>0</v>
      </c>
    </row>
    <row r="57" spans="1:13" x14ac:dyDescent="0.3">
      <c r="A57">
        <v>55</v>
      </c>
      <c r="B57" s="1" t="str">
        <f t="shared" si="1"/>
        <v>1-1</v>
      </c>
      <c r="C57">
        <f t="shared" si="0"/>
        <v>9021</v>
      </c>
      <c r="D57">
        <f t="shared" si="5"/>
        <v>12</v>
      </c>
      <c r="E57">
        <f t="shared" si="2"/>
        <v>1</v>
      </c>
      <c r="F57">
        <f>VLOOKUP(A57,Balance!E:G,3,FALSE)</f>
        <v>1.6176E+108</v>
      </c>
      <c r="G57">
        <v>1000</v>
      </c>
      <c r="H57">
        <v>8</v>
      </c>
      <c r="I57">
        <v>0</v>
      </c>
      <c r="J57">
        <f t="shared" si="6"/>
        <v>13000</v>
      </c>
      <c r="K57">
        <f t="shared" si="3"/>
        <v>25</v>
      </c>
      <c r="L57">
        <f t="shared" si="7"/>
        <v>11200</v>
      </c>
      <c r="M57">
        <f t="shared" si="4"/>
        <v>0</v>
      </c>
    </row>
    <row r="58" spans="1:13" x14ac:dyDescent="0.3">
      <c r="A58">
        <v>56</v>
      </c>
      <c r="B58" s="1" t="str">
        <f t="shared" si="1"/>
        <v>1-1</v>
      </c>
      <c r="C58">
        <f t="shared" si="0"/>
        <v>25</v>
      </c>
      <c r="D58">
        <f t="shared" si="5"/>
        <v>58000</v>
      </c>
      <c r="E58">
        <f t="shared" si="2"/>
        <v>1</v>
      </c>
      <c r="F58">
        <f>VLOOKUP(A58,Balance!E:G,3,FALSE)</f>
        <v>8.2497600000000012E+109</v>
      </c>
      <c r="G58">
        <v>1000</v>
      </c>
      <c r="H58">
        <v>8</v>
      </c>
      <c r="I58">
        <v>0</v>
      </c>
      <c r="J58">
        <f t="shared" si="6"/>
        <v>13200</v>
      </c>
      <c r="K58">
        <f t="shared" si="3"/>
        <v>25</v>
      </c>
      <c r="L58">
        <f t="shared" si="7"/>
        <v>11400</v>
      </c>
      <c r="M58">
        <f t="shared" si="4"/>
        <v>0</v>
      </c>
    </row>
    <row r="59" spans="1:13" x14ac:dyDescent="0.3">
      <c r="A59">
        <v>57</v>
      </c>
      <c r="B59" s="1" t="str">
        <f t="shared" si="1"/>
        <v>1-1</v>
      </c>
      <c r="C59">
        <f t="shared" si="0"/>
        <v>25</v>
      </c>
      <c r="D59">
        <f t="shared" si="5"/>
        <v>60000</v>
      </c>
      <c r="E59">
        <f t="shared" si="2"/>
        <v>1</v>
      </c>
      <c r="F59">
        <f>VLOOKUP(A59,Balance!E:G,3,FALSE)</f>
        <v>4.2073776E+111</v>
      </c>
      <c r="G59">
        <v>1000</v>
      </c>
      <c r="H59">
        <v>8</v>
      </c>
      <c r="I59">
        <v>0</v>
      </c>
      <c r="J59">
        <f t="shared" si="6"/>
        <v>13400</v>
      </c>
      <c r="K59">
        <f t="shared" si="3"/>
        <v>25</v>
      </c>
      <c r="L59">
        <f t="shared" si="7"/>
        <v>11600</v>
      </c>
      <c r="M59">
        <f t="shared" si="4"/>
        <v>0</v>
      </c>
    </row>
    <row r="60" spans="1:13" x14ac:dyDescent="0.3">
      <c r="A60">
        <v>58</v>
      </c>
      <c r="B60" s="1" t="str">
        <f t="shared" si="1"/>
        <v>1-1</v>
      </c>
      <c r="C60">
        <f t="shared" ref="C60" si="8">IF(MOD(A60,5)=0,9021,25)</f>
        <v>25</v>
      </c>
      <c r="D60">
        <f t="shared" ref="D60" si="9">IF(C60=9021,D55+1,IF(AND(C60=25,C59=25),D59+2000,D58+2000))</f>
        <v>62000</v>
      </c>
      <c r="E60">
        <f t="shared" si="2"/>
        <v>1</v>
      </c>
      <c r="F60">
        <f>VLOOKUP(A60,Balance!E:G,3,FALSE)</f>
        <v>2.1457699999999997E+113</v>
      </c>
      <c r="G60">
        <v>1000</v>
      </c>
      <c r="H60">
        <v>8</v>
      </c>
      <c r="I60">
        <v>0</v>
      </c>
      <c r="J60">
        <f t="shared" si="6"/>
        <v>13600</v>
      </c>
      <c r="K60">
        <f t="shared" si="3"/>
        <v>25</v>
      </c>
      <c r="L60">
        <f t="shared" si="7"/>
        <v>11800</v>
      </c>
      <c r="M60">
        <f t="shared" si="4"/>
        <v>0</v>
      </c>
    </row>
    <row r="61" spans="1:13" x14ac:dyDescent="0.3">
      <c r="A61">
        <v>59</v>
      </c>
      <c r="B61" s="1" t="str">
        <f t="shared" si="1"/>
        <v>1-1</v>
      </c>
      <c r="C61">
        <f t="shared" ref="C61:C62" si="10">IF(MOD(A61,5)=0,9021,25)</f>
        <v>25</v>
      </c>
      <c r="D61">
        <f t="shared" ref="D61:D62" si="11">IF(C61=9021,D56+1,IF(AND(C61=25,C60=25),D60+2000,D59+2000))</f>
        <v>64000</v>
      </c>
      <c r="E61">
        <f t="shared" si="2"/>
        <v>1</v>
      </c>
      <c r="F61">
        <f>VLOOKUP(A61,Balance!E:G,3,FALSE)</f>
        <v>1.0943426999999998E+115</v>
      </c>
      <c r="G61">
        <v>1000</v>
      </c>
      <c r="H61">
        <v>8</v>
      </c>
      <c r="I61">
        <v>0</v>
      </c>
      <c r="J61">
        <f t="shared" si="6"/>
        <v>13800</v>
      </c>
      <c r="K61">
        <f t="shared" si="3"/>
        <v>25</v>
      </c>
      <c r="L61">
        <f t="shared" si="7"/>
        <v>12000</v>
      </c>
      <c r="M61">
        <f t="shared" si="4"/>
        <v>0</v>
      </c>
    </row>
    <row r="62" spans="1:13" x14ac:dyDescent="0.3">
      <c r="A62">
        <v>60</v>
      </c>
      <c r="B62" s="1" t="str">
        <f t="shared" si="1"/>
        <v>1-1</v>
      </c>
      <c r="C62">
        <f t="shared" si="10"/>
        <v>9021</v>
      </c>
      <c r="D62">
        <f t="shared" si="11"/>
        <v>13</v>
      </c>
      <c r="E62">
        <f t="shared" si="2"/>
        <v>1</v>
      </c>
      <c r="F62">
        <f>VLOOKUP(A62,Balance!E:G,3,FALSE)</f>
        <v>5.5811999999999997E+116</v>
      </c>
      <c r="G62">
        <v>1000</v>
      </c>
      <c r="H62">
        <v>8</v>
      </c>
      <c r="I62">
        <v>0</v>
      </c>
      <c r="J62">
        <f t="shared" si="6"/>
        <v>14000</v>
      </c>
      <c r="K62">
        <f t="shared" si="3"/>
        <v>25</v>
      </c>
      <c r="L62">
        <f t="shared" si="7"/>
        <v>12200</v>
      </c>
      <c r="M62">
        <f t="shared" si="4"/>
        <v>0</v>
      </c>
    </row>
    <row r="63" spans="1:13" x14ac:dyDescent="0.3">
      <c r="A63">
        <v>61</v>
      </c>
      <c r="B63" s="1" t="str">
        <f t="shared" si="1"/>
        <v>1-1</v>
      </c>
      <c r="C63">
        <f t="shared" ref="C63:C65" si="12">IF(MOD(A63,5)=0,9021,25)</f>
        <v>25</v>
      </c>
      <c r="D63">
        <f t="shared" ref="D63:D65" si="13">IF(C63=9021,D58+1,IF(AND(C63=25,C62=25),D62+2000,D61+2000))</f>
        <v>66000</v>
      </c>
      <c r="E63">
        <f t="shared" si="2"/>
        <v>1</v>
      </c>
      <c r="F63">
        <f>VLOOKUP(A63,Balance!E:G,3,FALSE)</f>
        <v>2.8464120000000002E+118</v>
      </c>
      <c r="G63">
        <v>1000</v>
      </c>
      <c r="H63">
        <v>8</v>
      </c>
      <c r="I63">
        <v>0</v>
      </c>
      <c r="J63">
        <f t="shared" si="6"/>
        <v>14200</v>
      </c>
      <c r="K63">
        <f t="shared" si="3"/>
        <v>25</v>
      </c>
      <c r="L63">
        <f t="shared" si="7"/>
        <v>12400</v>
      </c>
      <c r="M63">
        <f t="shared" si="4"/>
        <v>0</v>
      </c>
    </row>
    <row r="64" spans="1:13" x14ac:dyDescent="0.3">
      <c r="A64">
        <v>62</v>
      </c>
      <c r="B64" s="1" t="str">
        <f t="shared" si="1"/>
        <v>1-1</v>
      </c>
      <c r="C64">
        <f t="shared" si="12"/>
        <v>25</v>
      </c>
      <c r="D64">
        <f t="shared" si="13"/>
        <v>68000</v>
      </c>
      <c r="E64">
        <f t="shared" si="2"/>
        <v>1</v>
      </c>
      <c r="F64">
        <f>VLOOKUP(A64,Balance!E:G,3,FALSE)</f>
        <v>1.4517000000000001E+120</v>
      </c>
      <c r="G64">
        <v>1000</v>
      </c>
      <c r="H64">
        <v>8</v>
      </c>
      <c r="I64">
        <v>0</v>
      </c>
      <c r="J64">
        <f t="shared" si="6"/>
        <v>14400</v>
      </c>
      <c r="K64">
        <f t="shared" si="3"/>
        <v>25</v>
      </c>
      <c r="L64">
        <f t="shared" si="7"/>
        <v>12600</v>
      </c>
      <c r="M64">
        <f t="shared" si="4"/>
        <v>0</v>
      </c>
    </row>
    <row r="65" spans="1:13" x14ac:dyDescent="0.3">
      <c r="A65">
        <v>63</v>
      </c>
      <c r="B65" s="1" t="str">
        <f t="shared" si="1"/>
        <v>1-1</v>
      </c>
      <c r="C65">
        <f t="shared" si="12"/>
        <v>25</v>
      </c>
      <c r="D65">
        <f t="shared" si="13"/>
        <v>70000</v>
      </c>
      <c r="E65">
        <f t="shared" si="2"/>
        <v>1</v>
      </c>
      <c r="F65">
        <f>VLOOKUP(A65,Balance!E:G,3,FALSE)</f>
        <v>7.4036699999999998E+121</v>
      </c>
      <c r="G65">
        <v>1000</v>
      </c>
      <c r="H65">
        <v>8</v>
      </c>
      <c r="I65">
        <v>0</v>
      </c>
      <c r="J65">
        <f t="shared" si="6"/>
        <v>14600</v>
      </c>
      <c r="K65">
        <f t="shared" si="3"/>
        <v>25</v>
      </c>
      <c r="L65">
        <f t="shared" si="7"/>
        <v>12800</v>
      </c>
      <c r="M65">
        <f t="shared" si="4"/>
        <v>0</v>
      </c>
    </row>
    <row r="66" spans="1:13" x14ac:dyDescent="0.3">
      <c r="A66">
        <v>64</v>
      </c>
      <c r="B66" s="1" t="str">
        <f t="shared" si="1"/>
        <v>1-1</v>
      </c>
      <c r="C66">
        <f t="shared" ref="C66:C67" si="14">IF(MOD(A66,5)=0,9021,25)</f>
        <v>25</v>
      </c>
      <c r="D66">
        <f t="shared" ref="D66:D67" si="15">IF(C66=9021,D61+1,IF(AND(C66=25,C65=25),D65+2000,D64+2000))</f>
        <v>72000</v>
      </c>
      <c r="E66">
        <f t="shared" si="2"/>
        <v>1</v>
      </c>
      <c r="F66">
        <f>VLOOKUP(A66,Balance!E:G,3,FALSE)</f>
        <v>3.7758717000000002E+123</v>
      </c>
      <c r="G66">
        <v>1000</v>
      </c>
      <c r="H66">
        <v>8</v>
      </c>
      <c r="I66">
        <v>0</v>
      </c>
      <c r="J66">
        <f t="shared" si="6"/>
        <v>14800</v>
      </c>
      <c r="K66">
        <f t="shared" si="3"/>
        <v>25</v>
      </c>
      <c r="L66">
        <f t="shared" si="7"/>
        <v>13000</v>
      </c>
      <c r="M66">
        <f t="shared" si="4"/>
        <v>0</v>
      </c>
    </row>
    <row r="67" spans="1:13" x14ac:dyDescent="0.3">
      <c r="A67">
        <v>65</v>
      </c>
      <c r="B67" s="1" t="str">
        <f t="shared" si="1"/>
        <v>1-1</v>
      </c>
      <c r="C67">
        <f t="shared" si="14"/>
        <v>9021</v>
      </c>
      <c r="D67">
        <f t="shared" si="15"/>
        <v>14</v>
      </c>
      <c r="E67">
        <f t="shared" si="2"/>
        <v>1</v>
      </c>
      <c r="F67">
        <f>VLOOKUP(A67,Balance!E:G,3,FALSE)</f>
        <v>1.9257E+125</v>
      </c>
      <c r="G67">
        <v>1000</v>
      </c>
      <c r="H67">
        <v>8</v>
      </c>
      <c r="I67">
        <v>0</v>
      </c>
      <c r="J67">
        <f t="shared" si="6"/>
        <v>15000</v>
      </c>
      <c r="K67">
        <f t="shared" si="3"/>
        <v>25</v>
      </c>
      <c r="L67">
        <f t="shared" si="7"/>
        <v>13200</v>
      </c>
      <c r="M67">
        <f t="shared" si="4"/>
        <v>0</v>
      </c>
    </row>
    <row r="68" spans="1:13" x14ac:dyDescent="0.3">
      <c r="A68">
        <v>66</v>
      </c>
      <c r="B68" s="1" t="str">
        <f t="shared" si="1"/>
        <v>1-1</v>
      </c>
      <c r="C68">
        <f t="shared" ref="C68:C70" si="16">IF(MOD(A68,5)=0,9021,25)</f>
        <v>25</v>
      </c>
      <c r="D68">
        <f t="shared" ref="D68:D70" si="17">IF(C68=9021,D63+1,IF(AND(C68=25,C67=25),D67+2000,D66+2000))</f>
        <v>74000</v>
      </c>
      <c r="E68">
        <f t="shared" si="2"/>
        <v>1</v>
      </c>
      <c r="F68">
        <f>VLOOKUP(A68,Balance!E:G,3,FALSE)</f>
        <v>9.8210699999999988E+126</v>
      </c>
      <c r="G68">
        <v>1000</v>
      </c>
      <c r="H68">
        <v>8</v>
      </c>
      <c r="I68">
        <v>0</v>
      </c>
      <c r="J68">
        <f t="shared" si="6"/>
        <v>15200</v>
      </c>
      <c r="K68">
        <f t="shared" si="3"/>
        <v>25</v>
      </c>
      <c r="L68">
        <f t="shared" si="7"/>
        <v>13400</v>
      </c>
      <c r="M68">
        <f t="shared" si="4"/>
        <v>0</v>
      </c>
    </row>
    <row r="69" spans="1:13" x14ac:dyDescent="0.3">
      <c r="A69">
        <v>67</v>
      </c>
      <c r="B69" s="1" t="str">
        <f t="shared" si="1"/>
        <v>1-1</v>
      </c>
      <c r="C69">
        <f t="shared" si="16"/>
        <v>25</v>
      </c>
      <c r="D69">
        <f t="shared" si="17"/>
        <v>76000</v>
      </c>
      <c r="E69">
        <f t="shared" si="2"/>
        <v>1</v>
      </c>
      <c r="F69">
        <f>VLOOKUP(A69,Balance!E:G,3,FALSE)</f>
        <v>5.0088000000000005E+128</v>
      </c>
      <c r="G69">
        <v>1000</v>
      </c>
      <c r="H69">
        <v>8</v>
      </c>
      <c r="I69">
        <v>0</v>
      </c>
      <c r="J69">
        <f t="shared" si="6"/>
        <v>15400</v>
      </c>
      <c r="K69">
        <f t="shared" si="3"/>
        <v>25</v>
      </c>
      <c r="L69">
        <f t="shared" si="7"/>
        <v>13600</v>
      </c>
      <c r="M69">
        <f t="shared" si="4"/>
        <v>0</v>
      </c>
    </row>
    <row r="70" spans="1:13" x14ac:dyDescent="0.3">
      <c r="A70">
        <v>68</v>
      </c>
      <c r="B70" s="1" t="str">
        <f t="shared" ref="B70" si="18">B69</f>
        <v>1-1</v>
      </c>
      <c r="C70">
        <f t="shared" si="16"/>
        <v>25</v>
      </c>
      <c r="D70">
        <f t="shared" si="17"/>
        <v>78000</v>
      </c>
      <c r="E70">
        <f t="shared" ref="E70" si="19">E69</f>
        <v>1</v>
      </c>
      <c r="F70">
        <f>VLOOKUP(A70,Balance!E:G,3,FALSE)</f>
        <v>2.5544880000000002E+130</v>
      </c>
      <c r="G70">
        <v>1000</v>
      </c>
      <c r="H70">
        <v>8</v>
      </c>
      <c r="I70">
        <v>0</v>
      </c>
      <c r="J70">
        <f t="shared" si="6"/>
        <v>15600</v>
      </c>
      <c r="K70">
        <f t="shared" ref="K70" si="20">K69</f>
        <v>25</v>
      </c>
      <c r="L70">
        <f t="shared" si="7"/>
        <v>13800</v>
      </c>
      <c r="M70">
        <f t="shared" ref="M70" si="21">M69</f>
        <v>0</v>
      </c>
    </row>
    <row r="71" spans="1:13" x14ac:dyDescent="0.3">
      <c r="A71">
        <v>69</v>
      </c>
      <c r="B71" s="1" t="str">
        <f t="shared" si="1"/>
        <v>1-1</v>
      </c>
      <c r="C71">
        <f t="shared" ref="C71:C75" si="22">IF(MOD(A71,5)=0,9021,25)</f>
        <v>25</v>
      </c>
      <c r="D71">
        <f t="shared" ref="D71:D75" si="23">IF(C71=9021,D66+1,IF(AND(C71=25,C70=25),D70+2000,D69+2000))</f>
        <v>80000</v>
      </c>
      <c r="E71">
        <f t="shared" si="2"/>
        <v>1</v>
      </c>
      <c r="F71">
        <f>VLOOKUP(A71,Balance!E:G,3,FALSE)</f>
        <v>1.3027999999999999E+132</v>
      </c>
      <c r="G71">
        <v>1000</v>
      </c>
      <c r="H71">
        <v>8</v>
      </c>
      <c r="I71">
        <v>0</v>
      </c>
      <c r="J71">
        <f t="shared" si="6"/>
        <v>15800</v>
      </c>
      <c r="K71">
        <f t="shared" si="3"/>
        <v>25</v>
      </c>
      <c r="L71">
        <f t="shared" si="7"/>
        <v>14000</v>
      </c>
      <c r="M71">
        <f t="shared" si="4"/>
        <v>0</v>
      </c>
    </row>
    <row r="72" spans="1:13" x14ac:dyDescent="0.3">
      <c r="A72">
        <v>70</v>
      </c>
      <c r="B72" s="1" t="str">
        <f t="shared" ref="B72:B75" si="24">B71</f>
        <v>1-1</v>
      </c>
      <c r="C72">
        <f t="shared" si="22"/>
        <v>9021</v>
      </c>
      <c r="D72">
        <f t="shared" si="23"/>
        <v>15</v>
      </c>
      <c r="E72">
        <f t="shared" ref="E72:E75" si="25">E71</f>
        <v>1</v>
      </c>
      <c r="F72">
        <f>VLOOKUP(A72,Balance!E:G,3,FALSE)</f>
        <v>6.6442800000000007E+133</v>
      </c>
      <c r="G72">
        <v>1000</v>
      </c>
      <c r="H72">
        <v>8</v>
      </c>
      <c r="I72">
        <v>0</v>
      </c>
      <c r="J72">
        <f t="shared" si="6"/>
        <v>16000</v>
      </c>
      <c r="K72">
        <f t="shared" ref="K72:K75" si="26">K71</f>
        <v>25</v>
      </c>
      <c r="L72">
        <f t="shared" si="7"/>
        <v>14200</v>
      </c>
      <c r="M72">
        <f t="shared" ref="M72:M75" si="27">M71</f>
        <v>0</v>
      </c>
    </row>
    <row r="73" spans="1:13" x14ac:dyDescent="0.3">
      <c r="A73">
        <v>71</v>
      </c>
      <c r="B73" s="1" t="str">
        <f t="shared" si="24"/>
        <v>1-1</v>
      </c>
      <c r="C73">
        <f t="shared" si="22"/>
        <v>25</v>
      </c>
      <c r="D73">
        <f t="shared" si="23"/>
        <v>82000</v>
      </c>
      <c r="E73">
        <f t="shared" si="25"/>
        <v>1</v>
      </c>
      <c r="F73">
        <f>VLOOKUP(A73,Balance!E:G,3,FALSE)</f>
        <v>3.3885828000000001E+135</v>
      </c>
      <c r="G73">
        <v>1000</v>
      </c>
      <c r="H73">
        <v>8</v>
      </c>
      <c r="I73">
        <v>0</v>
      </c>
      <c r="J73">
        <f t="shared" si="6"/>
        <v>16200</v>
      </c>
      <c r="K73">
        <f t="shared" si="26"/>
        <v>25</v>
      </c>
      <c r="L73">
        <f t="shared" si="7"/>
        <v>14400</v>
      </c>
      <c r="M73">
        <f t="shared" si="27"/>
        <v>0</v>
      </c>
    </row>
    <row r="74" spans="1:13" x14ac:dyDescent="0.3">
      <c r="A74">
        <v>72</v>
      </c>
      <c r="B74" s="1" t="str">
        <f t="shared" si="24"/>
        <v>1-1</v>
      </c>
      <c r="C74">
        <f t="shared" si="22"/>
        <v>25</v>
      </c>
      <c r="D74">
        <f t="shared" si="23"/>
        <v>84000</v>
      </c>
      <c r="E74">
        <f t="shared" si="25"/>
        <v>1</v>
      </c>
      <c r="F74">
        <f>VLOOKUP(A74,Balance!E:G,3,FALSE)</f>
        <v>1.7281800000000001E+137</v>
      </c>
      <c r="G74">
        <v>1000</v>
      </c>
      <c r="H74">
        <v>8</v>
      </c>
      <c r="I74">
        <v>0</v>
      </c>
      <c r="J74">
        <f t="shared" si="6"/>
        <v>16400</v>
      </c>
      <c r="K74">
        <f t="shared" si="26"/>
        <v>25</v>
      </c>
      <c r="L74">
        <f t="shared" si="7"/>
        <v>14600</v>
      </c>
      <c r="M74">
        <f t="shared" si="27"/>
        <v>0</v>
      </c>
    </row>
    <row r="75" spans="1:13" x14ac:dyDescent="0.3">
      <c r="A75">
        <v>73</v>
      </c>
      <c r="B75" s="1" t="str">
        <f t="shared" si="24"/>
        <v>1-1</v>
      </c>
      <c r="C75">
        <f t="shared" si="22"/>
        <v>25</v>
      </c>
      <c r="D75">
        <f t="shared" si="23"/>
        <v>86000</v>
      </c>
      <c r="E75">
        <f t="shared" si="25"/>
        <v>1</v>
      </c>
      <c r="F75">
        <f>VLOOKUP(A75,Balance!E:G,3,FALSE)</f>
        <v>8.8137180000000002E+138</v>
      </c>
      <c r="G75">
        <v>1000</v>
      </c>
      <c r="H75">
        <v>8</v>
      </c>
      <c r="I75">
        <v>0</v>
      </c>
      <c r="J75">
        <f t="shared" si="6"/>
        <v>16600</v>
      </c>
      <c r="K75">
        <f t="shared" si="26"/>
        <v>25</v>
      </c>
      <c r="L75">
        <f t="shared" si="7"/>
        <v>14800</v>
      </c>
      <c r="M75">
        <f t="shared" si="27"/>
        <v>0</v>
      </c>
    </row>
  </sheetData>
  <phoneticPr fontId="1" type="noConversion"/>
  <conditionalFormatting sqref="A2:J2 K2:K61 D3:J3 D4:D32 F4:J32 G33:J61 M2:M75 A3:C75 E4:E75 G62:K75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81"/>
  <sheetViews>
    <sheetView topLeftCell="A50" zoomScaleNormal="100" workbookViewId="0">
      <selection activeCell="G81" sqref="G81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5" t="s">
        <v>11</v>
      </c>
      <c r="B1" s="26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7"/>
      <c r="B2" s="28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9" t="s">
        <v>12</v>
      </c>
      <c r="B6" s="29"/>
      <c r="E6" s="11" t="s">
        <v>13</v>
      </c>
      <c r="M6" s="11" t="s">
        <v>48</v>
      </c>
    </row>
    <row r="7" spans="1:16" ht="17.25" thickBot="1" x14ac:dyDescent="0.35">
      <c r="A7" s="14" t="s">
        <v>14</v>
      </c>
      <c r="B7" s="14"/>
      <c r="C7" s="15"/>
      <c r="E7" s="21" t="s">
        <v>15</v>
      </c>
      <c r="F7" s="21" t="s">
        <v>16</v>
      </c>
      <c r="G7" s="21" t="s">
        <v>4</v>
      </c>
      <c r="H7" s="21" t="s">
        <v>74</v>
      </c>
      <c r="I7" s="21" t="s">
        <v>17</v>
      </c>
      <c r="J7" s="21" t="s">
        <v>18</v>
      </c>
      <c r="K7" s="21" t="s">
        <v>53</v>
      </c>
      <c r="M7" s="21" t="s">
        <v>18</v>
      </c>
      <c r="N7" s="21" t="s">
        <v>19</v>
      </c>
      <c r="O7" s="21"/>
      <c r="P7" s="21"/>
    </row>
    <row r="8" spans="1:16" ht="17.25" thickTop="1" x14ac:dyDescent="0.3">
      <c r="A8" s="18" t="s">
        <v>20</v>
      </c>
      <c r="B8" s="18" t="s">
        <v>21</v>
      </c>
      <c r="C8" s="15"/>
      <c r="E8" s="16"/>
      <c r="F8" s="17"/>
      <c r="G8" s="17"/>
      <c r="H8" s="12"/>
      <c r="I8" s="16"/>
      <c r="J8" s="16"/>
      <c r="M8" s="16" t="s">
        <v>22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 x14ac:dyDescent="0.3">
      <c r="A9" s="19" t="s">
        <v>23</v>
      </c>
      <c r="B9" s="20" t="s">
        <v>49</v>
      </c>
      <c r="C9" s="15"/>
      <c r="E9" s="16">
        <v>1</v>
      </c>
      <c r="F9" s="17" t="str">
        <f>H9&amp;I9</f>
        <v>1경</v>
      </c>
      <c r="G9" s="17">
        <f>H9*J9</f>
        <v>1E+16</v>
      </c>
      <c r="H9" s="17">
        <v>1</v>
      </c>
      <c r="I9" s="16" t="s">
        <v>28</v>
      </c>
      <c r="J9" s="16" t="str">
        <f t="shared" ref="J9:J40" si="0">VLOOKUP(I9,M:P,4,FALSE)</f>
        <v>10000000000000000</v>
      </c>
      <c r="K9" s="11">
        <f t="shared" ref="K9:K40" si="1">$B$14*E9</f>
        <v>200</v>
      </c>
      <c r="M9" s="16" t="s">
        <v>25</v>
      </c>
      <c r="N9" s="16">
        <v>8</v>
      </c>
      <c r="O9" s="17">
        <f t="shared" ref="O9:O32" si="2">POWER(10,N9)</f>
        <v>100000000</v>
      </c>
      <c r="P9" s="17" t="str">
        <f t="shared" ref="P9:P11" si="3">1&amp;RIGHT(O9,N9)</f>
        <v>100000000</v>
      </c>
    </row>
    <row r="10" spans="1:16" x14ac:dyDescent="0.3">
      <c r="A10" s="19" t="s">
        <v>26</v>
      </c>
      <c r="B10" s="20">
        <v>5000</v>
      </c>
      <c r="C10" s="15"/>
      <c r="E10" s="16">
        <v>2</v>
      </c>
      <c r="F10" s="17" t="str">
        <f t="shared" ref="F10:F60" si="4">H10&amp;I10</f>
        <v>51경</v>
      </c>
      <c r="G10" s="17">
        <f t="shared" ref="G10:G60" si="5">H10*J10</f>
        <v>5.1E+17</v>
      </c>
      <c r="H10" s="17">
        <f>IF(ROUNDUP(H9*((100+$B$10)/100),0)&gt;10000,ROUNDUP(H9*((100+$B$10)/100)/10000,4),ROUNDUP(H9*((100+$B$10)/100),4))</f>
        <v>51</v>
      </c>
      <c r="I10" s="16" t="str" cm="1">
        <f t="array" ref="I10">IF(AND(H9&gt;100,H10&lt;100),INDEX(M:M,MATCH(I9,M:M,0)+1,0),I9)</f>
        <v>경</v>
      </c>
      <c r="J10" s="16" t="str">
        <f t="shared" si="0"/>
        <v>10000000000000000</v>
      </c>
      <c r="K10" s="11">
        <f t="shared" si="1"/>
        <v>400</v>
      </c>
      <c r="M10" s="16" t="s">
        <v>27</v>
      </c>
      <c r="N10" s="16">
        <v>12</v>
      </c>
      <c r="O10" s="17">
        <f t="shared" si="2"/>
        <v>1000000000000</v>
      </c>
      <c r="P10" s="17" t="str">
        <f t="shared" si="3"/>
        <v>1000000000000</v>
      </c>
    </row>
    <row r="11" spans="1:16" x14ac:dyDescent="0.3">
      <c r="C11" s="15"/>
      <c r="E11" s="16">
        <v>3</v>
      </c>
      <c r="F11" s="17" t="str">
        <f t="shared" si="4"/>
        <v>2601경</v>
      </c>
      <c r="G11" s="17">
        <f t="shared" si="5"/>
        <v>2.601E+19</v>
      </c>
      <c r="H11" s="17">
        <f t="shared" ref="H11:H81" si="6">IF(ROUNDUP(H10*((100+$B$10)/100),0)&gt;10000,ROUNDUP(H10*((100+$B$10)/100)/10000,4),ROUNDUP(H10*((100+$B$10)/100),4))</f>
        <v>2601</v>
      </c>
      <c r="I11" s="16" t="str" cm="1">
        <f t="array" ref="I11">IF(AND(H10&gt;100,H11&lt;100),INDEX(M:M,MATCH(I10,M:M,0)+1,0),I10)</f>
        <v>경</v>
      </c>
      <c r="J11" s="16" t="str">
        <f t="shared" si="0"/>
        <v>10000000000000000</v>
      </c>
      <c r="K11" s="11">
        <f t="shared" si="1"/>
        <v>600</v>
      </c>
      <c r="M11" s="16" t="s">
        <v>28</v>
      </c>
      <c r="N11" s="16">
        <v>16</v>
      </c>
      <c r="O11" s="17">
        <f t="shared" si="2"/>
        <v>1E+16</v>
      </c>
      <c r="P11" s="17" t="str">
        <f t="shared" si="3"/>
        <v>10000000000000000</v>
      </c>
    </row>
    <row r="12" spans="1:16" x14ac:dyDescent="0.3">
      <c r="A12" s="14" t="s">
        <v>51</v>
      </c>
      <c r="B12" s="14"/>
      <c r="C12" s="15"/>
      <c r="E12" s="16">
        <v>4</v>
      </c>
      <c r="F12" s="17" t="str">
        <f t="shared" si="4"/>
        <v>13.2651해</v>
      </c>
      <c r="G12" s="17">
        <f t="shared" si="5"/>
        <v>1.3265100000000001E+21</v>
      </c>
      <c r="H12" s="17">
        <f t="shared" si="6"/>
        <v>13.2651</v>
      </c>
      <c r="I12" s="16" t="str" cm="1">
        <f t="array" ref="I12">IF(AND(H11&gt;100,H12&lt;100),INDEX(M:M,MATCH(I11,M:M,0)+1,0),I11)</f>
        <v>해</v>
      </c>
      <c r="J12" s="16" t="str">
        <f t="shared" si="0"/>
        <v>1E+20</v>
      </c>
      <c r="K12" s="11">
        <f t="shared" si="1"/>
        <v>800</v>
      </c>
      <c r="M12" s="16" t="s">
        <v>29</v>
      </c>
      <c r="N12" s="16">
        <v>20</v>
      </c>
      <c r="O12" s="17">
        <f t="shared" si="2"/>
        <v>1E+20</v>
      </c>
      <c r="P12" s="17" t="str">
        <f t="shared" ref="P12:P32" si="7">RIGHT(O12,N12)</f>
        <v>1E+20</v>
      </c>
    </row>
    <row r="13" spans="1:16" x14ac:dyDescent="0.3">
      <c r="A13" s="18" t="s">
        <v>20</v>
      </c>
      <c r="B13" s="18" t="s">
        <v>21</v>
      </c>
      <c r="C13" s="15"/>
      <c r="E13" s="16">
        <v>5</v>
      </c>
      <c r="F13" s="17" t="str">
        <f t="shared" si="4"/>
        <v>676.5201해</v>
      </c>
      <c r="G13" s="17">
        <f t="shared" si="5"/>
        <v>6.7652009999999995E+22</v>
      </c>
      <c r="H13" s="17">
        <f t="shared" si="6"/>
        <v>676.52009999999996</v>
      </c>
      <c r="I13" s="16" t="str" cm="1">
        <f t="array" ref="I13">IF(AND(H12&gt;100,H13&lt;100),INDEX(M:M,MATCH(I12,M:M,0)+1,0),I12)</f>
        <v>해</v>
      </c>
      <c r="J13" s="16" t="str">
        <f t="shared" si="0"/>
        <v>1E+20</v>
      </c>
      <c r="K13" s="11">
        <f t="shared" si="1"/>
        <v>1000</v>
      </c>
      <c r="M13" s="16" t="s">
        <v>30</v>
      </c>
      <c r="N13" s="16">
        <v>24</v>
      </c>
      <c r="O13" s="17">
        <f t="shared" si="2"/>
        <v>9.9999999999999998E+23</v>
      </c>
      <c r="P13" s="17" t="str">
        <f t="shared" si="7"/>
        <v>1E+24</v>
      </c>
    </row>
    <row r="14" spans="1:16" x14ac:dyDescent="0.3">
      <c r="A14" s="19" t="s">
        <v>55</v>
      </c>
      <c r="B14" s="20">
        <v>200</v>
      </c>
      <c r="C14" s="15"/>
      <c r="E14" s="16">
        <v>6</v>
      </c>
      <c r="F14" s="17" t="str">
        <f t="shared" si="4"/>
        <v>3.4503자</v>
      </c>
      <c r="G14" s="17">
        <f t="shared" si="5"/>
        <v>3.4503000000000005E+24</v>
      </c>
      <c r="H14" s="17">
        <f t="shared" si="6"/>
        <v>3.4503000000000004</v>
      </c>
      <c r="I14" s="16" t="str" cm="1">
        <f t="array" ref="I14">IF(AND(H13&gt;100,H14&lt;100),INDEX(M:M,MATCH(I13,M:M,0)+1,0),I13)</f>
        <v>자</v>
      </c>
      <c r="J14" s="16" t="str">
        <f t="shared" si="0"/>
        <v>1E+24</v>
      </c>
      <c r="K14" s="11">
        <f t="shared" si="1"/>
        <v>1200</v>
      </c>
      <c r="M14" s="16" t="s">
        <v>31</v>
      </c>
      <c r="N14" s="16">
        <v>28</v>
      </c>
      <c r="O14" s="17">
        <f t="shared" si="2"/>
        <v>9.9999999999999996E+27</v>
      </c>
      <c r="P14" s="17" t="str">
        <f t="shared" si="7"/>
        <v>1E+28</v>
      </c>
    </row>
    <row r="15" spans="1:16" x14ac:dyDescent="0.3">
      <c r="C15" s="15"/>
      <c r="E15" s="16">
        <v>7</v>
      </c>
      <c r="F15" s="17" t="str">
        <f t="shared" si="4"/>
        <v>175.9653자</v>
      </c>
      <c r="G15" s="17">
        <f t="shared" si="5"/>
        <v>1.7596529999999999E+26</v>
      </c>
      <c r="H15" s="17">
        <f t="shared" si="6"/>
        <v>175.96530000000001</v>
      </c>
      <c r="I15" s="16" t="str" cm="1">
        <f t="array" ref="I15">IF(AND(H14&gt;100,H15&lt;100),INDEX(M:M,MATCH(I14,M:M,0)+1,0),I14)</f>
        <v>자</v>
      </c>
      <c r="J15" s="16" t="str">
        <f t="shared" si="0"/>
        <v>1E+24</v>
      </c>
      <c r="K15" s="11">
        <f t="shared" si="1"/>
        <v>1400</v>
      </c>
      <c r="M15" s="16" t="s">
        <v>32</v>
      </c>
      <c r="N15" s="16">
        <v>32</v>
      </c>
      <c r="O15" s="17">
        <f t="shared" si="2"/>
        <v>1.0000000000000001E+32</v>
      </c>
      <c r="P15" s="17" t="str">
        <f t="shared" si="7"/>
        <v>1E+32</v>
      </c>
    </row>
    <row r="16" spans="1:16" x14ac:dyDescent="0.3">
      <c r="A16" s="14"/>
      <c r="B16" s="14"/>
      <c r="C16" s="15"/>
      <c r="E16" s="16">
        <v>8</v>
      </c>
      <c r="F16" s="17" t="str">
        <f t="shared" si="4"/>
        <v>8974.2303자</v>
      </c>
      <c r="G16" s="17">
        <f t="shared" si="5"/>
        <v>8.9742302999999997E+27</v>
      </c>
      <c r="H16" s="17">
        <f t="shared" si="6"/>
        <v>8974.2302999999993</v>
      </c>
      <c r="I16" s="16" t="str" cm="1">
        <f t="array" ref="I16">IF(AND(H15&gt;100,H16&lt;100),INDEX(M:M,MATCH(I15,M:M,0)+1,0),I15)</f>
        <v>자</v>
      </c>
      <c r="J16" s="16" t="str">
        <f t="shared" si="0"/>
        <v>1E+24</v>
      </c>
      <c r="K16" s="11">
        <f t="shared" si="1"/>
        <v>1600</v>
      </c>
      <c r="M16" s="16" t="s">
        <v>33</v>
      </c>
      <c r="N16" s="16">
        <v>36</v>
      </c>
      <c r="O16" s="17">
        <f t="shared" si="2"/>
        <v>1E+36</v>
      </c>
      <c r="P16" s="17" t="str">
        <f t="shared" si="7"/>
        <v>1E+36</v>
      </c>
    </row>
    <row r="17" spans="3:16" x14ac:dyDescent="0.3">
      <c r="C17" s="15"/>
      <c r="E17" s="16">
        <v>9</v>
      </c>
      <c r="F17" s="17" t="str">
        <f t="shared" si="4"/>
        <v>45.7686양</v>
      </c>
      <c r="G17" s="17">
        <f t="shared" si="5"/>
        <v>4.5768600000000005E+29</v>
      </c>
      <c r="H17" s="17">
        <f t="shared" si="6"/>
        <v>45.768600000000006</v>
      </c>
      <c r="I17" s="16" t="str" cm="1">
        <f t="array" ref="I17">IF(AND(H16&gt;100,H17&lt;100),INDEX(M:M,MATCH(I16,M:M,0)+1,0),I16)</f>
        <v>양</v>
      </c>
      <c r="J17" s="16" t="str">
        <f t="shared" si="0"/>
        <v>1E+28</v>
      </c>
      <c r="K17" s="11">
        <f t="shared" si="1"/>
        <v>1800</v>
      </c>
      <c r="M17" s="16" t="s">
        <v>34</v>
      </c>
      <c r="N17" s="16">
        <v>40</v>
      </c>
      <c r="O17" s="17">
        <f t="shared" si="2"/>
        <v>1E+40</v>
      </c>
      <c r="P17" s="17" t="str">
        <f t="shared" si="7"/>
        <v>1E+40</v>
      </c>
    </row>
    <row r="18" spans="3:16" x14ac:dyDescent="0.3">
      <c r="C18" s="15"/>
      <c r="E18" s="16">
        <v>10</v>
      </c>
      <c r="F18" s="17" t="str">
        <f t="shared" si="4"/>
        <v>2334.1986양</v>
      </c>
      <c r="G18" s="17">
        <f t="shared" si="5"/>
        <v>2.3341986000000001E+31</v>
      </c>
      <c r="H18" s="17">
        <f t="shared" si="6"/>
        <v>2334.1986000000002</v>
      </c>
      <c r="I18" s="16" t="str" cm="1">
        <f t="array" ref="I18">IF(AND(H17&gt;100,H18&lt;100),INDEX(M:M,MATCH(I17,M:M,0)+1,0),I17)</f>
        <v>양</v>
      </c>
      <c r="J18" s="16" t="str">
        <f t="shared" si="0"/>
        <v>1E+28</v>
      </c>
      <c r="K18" s="11">
        <f t="shared" si="1"/>
        <v>2000</v>
      </c>
      <c r="M18" s="16" t="s">
        <v>35</v>
      </c>
      <c r="N18" s="16">
        <v>44</v>
      </c>
      <c r="O18" s="17">
        <f t="shared" si="2"/>
        <v>1.0000000000000001E+44</v>
      </c>
      <c r="P18" s="17" t="str">
        <f t="shared" si="7"/>
        <v>1E+44</v>
      </c>
    </row>
    <row r="19" spans="3:16" x14ac:dyDescent="0.3">
      <c r="C19" s="15"/>
      <c r="E19" s="16">
        <v>11</v>
      </c>
      <c r="F19" s="17" t="str">
        <f t="shared" si="4"/>
        <v>11.9045구</v>
      </c>
      <c r="G19" s="17">
        <f t="shared" si="5"/>
        <v>1.1904500000000001E+33</v>
      </c>
      <c r="H19" s="17">
        <f t="shared" si="6"/>
        <v>11.904500000000001</v>
      </c>
      <c r="I19" s="16" t="str" cm="1">
        <f t="array" ref="I19">IF(AND(H18&gt;100,H19&lt;100),INDEX(M:M,MATCH(I18,M:M,0)+1,0),I18)</f>
        <v>구</v>
      </c>
      <c r="J19" s="16" t="str">
        <f t="shared" si="0"/>
        <v>1E+32</v>
      </c>
      <c r="K19" s="11">
        <f t="shared" si="1"/>
        <v>2200</v>
      </c>
      <c r="M19" s="16" t="s">
        <v>36</v>
      </c>
      <c r="N19" s="16">
        <v>48</v>
      </c>
      <c r="O19" s="17">
        <f t="shared" si="2"/>
        <v>1E+48</v>
      </c>
      <c r="P19" s="17" t="str">
        <f t="shared" si="7"/>
        <v>1E+48</v>
      </c>
    </row>
    <row r="20" spans="3:16" x14ac:dyDescent="0.3">
      <c r="C20" s="15"/>
      <c r="E20" s="16">
        <v>12</v>
      </c>
      <c r="F20" s="17" t="str">
        <f t="shared" si="4"/>
        <v>607.1295구</v>
      </c>
      <c r="G20" s="17">
        <f t="shared" si="5"/>
        <v>6.0712950000000003E+34</v>
      </c>
      <c r="H20" s="17">
        <f t="shared" si="6"/>
        <v>607.12950000000001</v>
      </c>
      <c r="I20" s="16" t="str" cm="1">
        <f t="array" ref="I20">IF(AND(H19&gt;100,H20&lt;100),INDEX(M:M,MATCH(I19,M:M,0)+1,0),I19)</f>
        <v>구</v>
      </c>
      <c r="J20" s="16" t="str">
        <f t="shared" si="0"/>
        <v>1E+32</v>
      </c>
      <c r="K20" s="11">
        <f t="shared" si="1"/>
        <v>2400</v>
      </c>
      <c r="M20" s="16" t="s">
        <v>37</v>
      </c>
      <c r="N20" s="16">
        <v>52</v>
      </c>
      <c r="O20" s="17">
        <f t="shared" si="2"/>
        <v>9.9999999999999999E+51</v>
      </c>
      <c r="P20" s="17" t="str">
        <f t="shared" si="7"/>
        <v>1E+52</v>
      </c>
    </row>
    <row r="21" spans="3:16" x14ac:dyDescent="0.3">
      <c r="C21" s="15"/>
      <c r="E21" s="16">
        <v>13</v>
      </c>
      <c r="F21" s="17" t="str">
        <f t="shared" si="4"/>
        <v>3.0964간</v>
      </c>
      <c r="G21" s="17">
        <f t="shared" si="5"/>
        <v>3.0963999999999999E+36</v>
      </c>
      <c r="H21" s="17">
        <f t="shared" si="6"/>
        <v>3.0964</v>
      </c>
      <c r="I21" s="16" t="str" cm="1">
        <f t="array" ref="I21">IF(AND(H20&gt;100,H21&lt;100),INDEX(M:M,MATCH(I20,M:M,0)+1,0),I20)</f>
        <v>간</v>
      </c>
      <c r="J21" s="16" t="str">
        <f t="shared" si="0"/>
        <v>1E+36</v>
      </c>
      <c r="K21" s="11">
        <f t="shared" si="1"/>
        <v>2600</v>
      </c>
      <c r="M21" s="16" t="s">
        <v>38</v>
      </c>
      <c r="N21" s="16">
        <v>56</v>
      </c>
      <c r="O21" s="17">
        <f t="shared" si="2"/>
        <v>1.0000000000000001E+56</v>
      </c>
      <c r="P21" s="17" t="str">
        <f t="shared" si="7"/>
        <v>1E+56</v>
      </c>
    </row>
    <row r="22" spans="3:16" x14ac:dyDescent="0.3">
      <c r="C22" s="15"/>
      <c r="E22" s="16">
        <v>14</v>
      </c>
      <c r="F22" s="17" t="str">
        <f t="shared" si="4"/>
        <v>157.9164간</v>
      </c>
      <c r="G22" s="17">
        <f t="shared" si="5"/>
        <v>1.5791640000000002E+38</v>
      </c>
      <c r="H22" s="17">
        <f t="shared" si="6"/>
        <v>157.91640000000001</v>
      </c>
      <c r="I22" s="16" t="str" cm="1">
        <f t="array" ref="I22">IF(AND(H21&gt;100,H22&lt;100),INDEX(M:M,MATCH(I21,M:M,0)+1,0),I21)</f>
        <v>간</v>
      </c>
      <c r="J22" s="16" t="str">
        <f t="shared" si="0"/>
        <v>1E+36</v>
      </c>
      <c r="K22" s="11">
        <f t="shared" si="1"/>
        <v>2800</v>
      </c>
      <c r="M22" s="16" t="s">
        <v>39</v>
      </c>
      <c r="N22" s="16">
        <v>60</v>
      </c>
      <c r="O22" s="17">
        <f t="shared" si="2"/>
        <v>9.9999999999999995E+59</v>
      </c>
      <c r="P22" s="17" t="str">
        <f t="shared" si="7"/>
        <v>1E+60</v>
      </c>
    </row>
    <row r="23" spans="3:16" x14ac:dyDescent="0.3">
      <c r="E23" s="16">
        <v>15</v>
      </c>
      <c r="F23" s="17" t="str">
        <f t="shared" si="4"/>
        <v>8053.7364간</v>
      </c>
      <c r="G23" s="17">
        <f t="shared" si="5"/>
        <v>8.0537364000000001E+39</v>
      </c>
      <c r="H23" s="17">
        <f t="shared" si="6"/>
        <v>8053.7363999999998</v>
      </c>
      <c r="I23" s="16" t="str" cm="1">
        <f t="array" ref="I23">IF(AND(H22&gt;100,H23&lt;100),INDEX(M:M,MATCH(I22,M:M,0)+1,0),I22)</f>
        <v>간</v>
      </c>
      <c r="J23" s="16" t="str">
        <f t="shared" si="0"/>
        <v>1E+36</v>
      </c>
      <c r="K23" s="11">
        <f t="shared" si="1"/>
        <v>3000</v>
      </c>
      <c r="M23" s="16" t="s">
        <v>40</v>
      </c>
      <c r="N23" s="16">
        <v>64</v>
      </c>
      <c r="O23" s="17">
        <f t="shared" si="2"/>
        <v>1E+64</v>
      </c>
      <c r="P23" s="17" t="str">
        <f t="shared" si="7"/>
        <v>1E+64</v>
      </c>
    </row>
    <row r="24" spans="3:16" x14ac:dyDescent="0.3">
      <c r="E24" s="16">
        <v>16</v>
      </c>
      <c r="F24" s="17" t="str">
        <f t="shared" si="4"/>
        <v>41.0741정</v>
      </c>
      <c r="G24" s="17">
        <f t="shared" si="5"/>
        <v>4.1074099999999999E+41</v>
      </c>
      <c r="H24" s="17">
        <f t="shared" si="6"/>
        <v>41.074100000000001</v>
      </c>
      <c r="I24" s="16" t="str" cm="1">
        <f t="array" ref="I24">IF(AND(H23&gt;100,H24&lt;100),INDEX(M:M,MATCH(I23,M:M,0)+1,0),I23)</f>
        <v>정</v>
      </c>
      <c r="J24" s="16" t="str">
        <f t="shared" si="0"/>
        <v>1E+40</v>
      </c>
      <c r="K24" s="11">
        <f t="shared" si="1"/>
        <v>3200</v>
      </c>
      <c r="M24" s="16" t="s">
        <v>41</v>
      </c>
      <c r="N24" s="16">
        <v>68</v>
      </c>
      <c r="O24" s="17">
        <f t="shared" si="2"/>
        <v>9.9999999999999995E+67</v>
      </c>
      <c r="P24" s="17" t="str">
        <f t="shared" si="7"/>
        <v>1E+68</v>
      </c>
    </row>
    <row r="25" spans="3:16" x14ac:dyDescent="0.3">
      <c r="E25" s="16">
        <v>17</v>
      </c>
      <c r="F25" s="17" t="str">
        <f t="shared" si="4"/>
        <v>2094.7791정</v>
      </c>
      <c r="G25" s="17">
        <f t="shared" si="5"/>
        <v>2.0947791000000003E+43</v>
      </c>
      <c r="H25" s="17">
        <f t="shared" si="6"/>
        <v>2094.7791000000002</v>
      </c>
      <c r="I25" s="16" t="str" cm="1">
        <f t="array" ref="I25">IF(AND(H24&gt;100,H25&lt;100),INDEX(M:M,MATCH(I24,M:M,0)+1,0),I24)</f>
        <v>정</v>
      </c>
      <c r="J25" s="16" t="str">
        <f t="shared" si="0"/>
        <v>1E+40</v>
      </c>
      <c r="K25" s="11">
        <f t="shared" si="1"/>
        <v>3400</v>
      </c>
      <c r="M25" s="16" t="s">
        <v>42</v>
      </c>
      <c r="N25" s="16">
        <v>72</v>
      </c>
      <c r="O25" s="17">
        <f t="shared" si="2"/>
        <v>9.9999999999999994E+71</v>
      </c>
      <c r="P25" s="17" t="str">
        <f t="shared" si="7"/>
        <v>1E+72</v>
      </c>
    </row>
    <row r="26" spans="3:16" x14ac:dyDescent="0.3">
      <c r="E26" s="16">
        <v>18</v>
      </c>
      <c r="F26" s="17" t="str">
        <f t="shared" si="4"/>
        <v>10.6834재</v>
      </c>
      <c r="G26" s="17">
        <f t="shared" si="5"/>
        <v>1.06834E+45</v>
      </c>
      <c r="H26" s="17">
        <f t="shared" si="6"/>
        <v>10.683399999999999</v>
      </c>
      <c r="I26" s="16" t="str" cm="1">
        <f t="array" ref="I26">IF(AND(H25&gt;100,H26&lt;100),INDEX(M:M,MATCH(I25,M:M,0)+1,0),I25)</f>
        <v>재</v>
      </c>
      <c r="J26" s="16" t="str">
        <f t="shared" si="0"/>
        <v>1E+44</v>
      </c>
      <c r="K26" s="11">
        <f t="shared" si="1"/>
        <v>3600</v>
      </c>
      <c r="M26" s="16" t="s">
        <v>43</v>
      </c>
      <c r="N26" s="16">
        <v>76</v>
      </c>
      <c r="O26" s="17">
        <f t="shared" si="2"/>
        <v>1E+76</v>
      </c>
      <c r="P26" s="17" t="str">
        <f t="shared" si="7"/>
        <v>1E+76</v>
      </c>
    </row>
    <row r="27" spans="3:16" x14ac:dyDescent="0.3">
      <c r="E27" s="16">
        <v>19</v>
      </c>
      <c r="F27" s="17" t="str">
        <f t="shared" si="4"/>
        <v>544.8534재</v>
      </c>
      <c r="G27" s="17">
        <f t="shared" si="5"/>
        <v>5.4485340000000006E+46</v>
      </c>
      <c r="H27" s="17">
        <f t="shared" si="6"/>
        <v>544.85339999999997</v>
      </c>
      <c r="I27" s="16" t="str" cm="1">
        <f t="array" ref="I27">IF(AND(H26&gt;100,H27&lt;100),INDEX(M:M,MATCH(I26,M:M,0)+1,0),I26)</f>
        <v>재</v>
      </c>
      <c r="J27" s="16" t="str">
        <f t="shared" si="0"/>
        <v>1E+44</v>
      </c>
      <c r="K27" s="11">
        <f t="shared" si="1"/>
        <v>3800</v>
      </c>
      <c r="M27" s="16" t="s">
        <v>45</v>
      </c>
      <c r="N27" s="16">
        <v>80</v>
      </c>
      <c r="O27" s="17">
        <f t="shared" si="2"/>
        <v>1E+80</v>
      </c>
      <c r="P27" s="17" t="str">
        <f t="shared" si="7"/>
        <v>1E+80</v>
      </c>
    </row>
    <row r="28" spans="3:16" x14ac:dyDescent="0.3">
      <c r="E28" s="16">
        <v>20</v>
      </c>
      <c r="F28" s="17" t="str">
        <f t="shared" si="4"/>
        <v>2.7788극</v>
      </c>
      <c r="G28" s="17">
        <f t="shared" si="5"/>
        <v>2.7788000000000005E+48</v>
      </c>
      <c r="H28" s="17">
        <f t="shared" si="6"/>
        <v>2.7788000000000004</v>
      </c>
      <c r="I28" s="16" t="str" cm="1">
        <f t="array" ref="I28">IF(AND(H27&gt;100,H28&lt;100),INDEX(M:M,MATCH(I27,M:M,0)+1,0),I27)</f>
        <v>극</v>
      </c>
      <c r="J28" s="16" t="str">
        <f t="shared" si="0"/>
        <v>1E+48</v>
      </c>
      <c r="K28" s="11">
        <f t="shared" si="1"/>
        <v>4000</v>
      </c>
      <c r="M28" s="16" t="s">
        <v>24</v>
      </c>
      <c r="N28" s="16">
        <v>84</v>
      </c>
      <c r="O28" s="17">
        <f t="shared" si="2"/>
        <v>1.0000000000000001E+84</v>
      </c>
      <c r="P28" s="17" t="str">
        <f t="shared" si="7"/>
        <v>1E+84</v>
      </c>
    </row>
    <row r="29" spans="3:16" x14ac:dyDescent="0.3">
      <c r="E29" s="16">
        <v>21</v>
      </c>
      <c r="F29" s="17" t="str">
        <f t="shared" si="4"/>
        <v>141.7188극</v>
      </c>
      <c r="G29" s="17">
        <f t="shared" si="5"/>
        <v>1.417188E+50</v>
      </c>
      <c r="H29" s="17">
        <f t="shared" si="6"/>
        <v>141.71879999999999</v>
      </c>
      <c r="I29" s="16" t="str" cm="1">
        <f t="array" ref="I29">IF(AND(H28&gt;100,H29&lt;100),INDEX(M:M,MATCH(I28,M:M,0)+1,0),I28)</f>
        <v>극</v>
      </c>
      <c r="J29" s="16" t="str">
        <f t="shared" si="0"/>
        <v>1E+48</v>
      </c>
      <c r="K29" s="11">
        <f t="shared" si="1"/>
        <v>4200</v>
      </c>
      <c r="M29" s="16" t="s">
        <v>46</v>
      </c>
      <c r="N29" s="16">
        <v>88</v>
      </c>
      <c r="O29" s="17">
        <f t="shared" si="2"/>
        <v>9.9999999999999996E+87</v>
      </c>
      <c r="P29" s="17" t="str">
        <f t="shared" si="7"/>
        <v>1E+88</v>
      </c>
    </row>
    <row r="30" spans="3:16" x14ac:dyDescent="0.3">
      <c r="E30" s="16">
        <v>22</v>
      </c>
      <c r="F30" s="17" t="str">
        <f t="shared" si="4"/>
        <v>7227.6588극</v>
      </c>
      <c r="G30" s="17">
        <f t="shared" si="5"/>
        <v>7.2276588000000002E+51</v>
      </c>
      <c r="H30" s="17">
        <f t="shared" si="6"/>
        <v>7227.6588000000002</v>
      </c>
      <c r="I30" s="16" t="str" cm="1">
        <f t="array" ref="I30">IF(AND(H29&gt;100,H30&lt;100),INDEX(M:M,MATCH(I29,M:M,0)+1,0),I29)</f>
        <v>극</v>
      </c>
      <c r="J30" s="16" t="str">
        <f t="shared" si="0"/>
        <v>1E+48</v>
      </c>
      <c r="K30" s="11">
        <f t="shared" si="1"/>
        <v>4400</v>
      </c>
      <c r="M30" s="16" t="s">
        <v>47</v>
      </c>
      <c r="N30" s="16">
        <v>92</v>
      </c>
      <c r="O30" s="17">
        <f t="shared" si="2"/>
        <v>1E+92</v>
      </c>
      <c r="P30" s="17" t="str">
        <f t="shared" si="7"/>
        <v>1E+92</v>
      </c>
    </row>
    <row r="31" spans="3:16" x14ac:dyDescent="0.3">
      <c r="E31" s="16">
        <v>23</v>
      </c>
      <c r="F31" s="17" t="str">
        <f t="shared" si="4"/>
        <v>36.8611항</v>
      </c>
      <c r="G31" s="17">
        <f t="shared" si="5"/>
        <v>3.6861099999999998E+53</v>
      </c>
      <c r="H31" s="17">
        <f t="shared" si="6"/>
        <v>36.8611</v>
      </c>
      <c r="I31" s="16" t="str" cm="1">
        <f t="array" ref="I31">IF(AND(H30&gt;100,H31&lt;100),INDEX(M:M,MATCH(I30,M:M,0)+1,0),I30)</f>
        <v>항</v>
      </c>
      <c r="J31" s="16" t="str">
        <f t="shared" si="0"/>
        <v>1E+52</v>
      </c>
      <c r="K31" s="11">
        <f t="shared" si="1"/>
        <v>4600</v>
      </c>
      <c r="M31" s="16" t="s">
        <v>44</v>
      </c>
      <c r="N31" s="16">
        <v>96</v>
      </c>
      <c r="O31" s="17">
        <f t="shared" si="2"/>
        <v>1E+96</v>
      </c>
      <c r="P31" s="17" t="str">
        <f t="shared" si="7"/>
        <v>1E+96</v>
      </c>
    </row>
    <row r="32" spans="3:16" x14ac:dyDescent="0.3">
      <c r="E32" s="16">
        <v>24</v>
      </c>
      <c r="F32" s="17" t="str">
        <f t="shared" si="4"/>
        <v>1879.9161항</v>
      </c>
      <c r="G32" s="17">
        <f t="shared" si="5"/>
        <v>1.8799161E+55</v>
      </c>
      <c r="H32" s="17">
        <f t="shared" si="6"/>
        <v>1879.9160999999999</v>
      </c>
      <c r="I32" s="16" t="str" cm="1">
        <f t="array" ref="I32">IF(AND(H31&gt;100,H32&lt;100),INDEX(M:M,MATCH(I31,M:M,0)+1,0),I31)</f>
        <v>항</v>
      </c>
      <c r="J32" s="16" t="str">
        <f t="shared" si="0"/>
        <v>1E+52</v>
      </c>
      <c r="K32" s="11">
        <f t="shared" si="1"/>
        <v>4800</v>
      </c>
      <c r="L32" s="16"/>
      <c r="M32" s="16" t="s">
        <v>50</v>
      </c>
      <c r="N32" s="16">
        <v>100</v>
      </c>
      <c r="O32" s="17">
        <f t="shared" si="2"/>
        <v>1E+100</v>
      </c>
      <c r="P32" s="17" t="str">
        <f t="shared" si="7"/>
        <v>1E+100</v>
      </c>
    </row>
    <row r="33" spans="5:25" x14ac:dyDescent="0.3">
      <c r="E33" s="16">
        <v>25</v>
      </c>
      <c r="F33" s="17" t="str">
        <f t="shared" si="4"/>
        <v>9.5876아</v>
      </c>
      <c r="G33" s="17">
        <f t="shared" si="5"/>
        <v>9.5876000000000011E+56</v>
      </c>
      <c r="H33" s="17">
        <f t="shared" si="6"/>
        <v>9.5876000000000001</v>
      </c>
      <c r="I33" s="16" t="str" cm="1">
        <f t="array" ref="I33">IF(AND(H32&gt;100,H33&lt;100),INDEX(M:M,MATCH(I32,M:M,0)+1,0),I32)</f>
        <v>아</v>
      </c>
      <c r="J33" s="16" t="str">
        <f t="shared" si="0"/>
        <v>1E+56</v>
      </c>
      <c r="K33" s="11">
        <f t="shared" si="1"/>
        <v>5000</v>
      </c>
      <c r="L33" s="13"/>
      <c r="M33" s="16" t="s">
        <v>82</v>
      </c>
      <c r="N33" s="16">
        <v>104</v>
      </c>
      <c r="O33" s="17">
        <f t="shared" ref="O33:O34" si="8">POWER(10,N33)</f>
        <v>1E+104</v>
      </c>
      <c r="P33" s="17" t="str">
        <f t="shared" ref="P33:P34" si="9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6">
        <v>26</v>
      </c>
      <c r="F34" s="17" t="str">
        <f t="shared" si="4"/>
        <v>488.9676아</v>
      </c>
      <c r="G34" s="17">
        <f t="shared" si="5"/>
        <v>4.8896760000000004E+58</v>
      </c>
      <c r="H34" s="17">
        <f t="shared" si="6"/>
        <v>488.9676</v>
      </c>
      <c r="I34" s="16" t="str" cm="1">
        <f t="array" ref="I34">IF(AND(H33&gt;100,H34&lt;100),INDEX(M:M,MATCH(I33,M:M,0)+1,0),I33)</f>
        <v>아</v>
      </c>
      <c r="J34" s="16" t="str">
        <f t="shared" si="0"/>
        <v>1E+56</v>
      </c>
      <c r="K34" s="11">
        <f t="shared" si="1"/>
        <v>5200</v>
      </c>
      <c r="L34" s="13"/>
      <c r="M34" s="16" t="s">
        <v>83</v>
      </c>
      <c r="N34" s="16">
        <v>108</v>
      </c>
      <c r="O34" s="17">
        <f t="shared" si="8"/>
        <v>1E+108</v>
      </c>
      <c r="P34" s="17" t="str">
        <f t="shared" si="9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6">
        <v>27</v>
      </c>
      <c r="F35" s="17" t="str">
        <f t="shared" si="4"/>
        <v>2.4938나</v>
      </c>
      <c r="G35" s="17">
        <f t="shared" si="5"/>
        <v>2.4938000000000001E+60</v>
      </c>
      <c r="H35" s="17">
        <f t="shared" si="6"/>
        <v>2.4938000000000002</v>
      </c>
      <c r="I35" s="16" t="str" cm="1">
        <f t="array" ref="I35">IF(AND(H34&gt;100,H35&lt;100),INDEX(M:M,MATCH(I34,M:M,0)+1,0),I34)</f>
        <v>나</v>
      </c>
      <c r="J35" s="16" t="str">
        <f t="shared" si="0"/>
        <v>1E+60</v>
      </c>
      <c r="K35" s="11">
        <f t="shared" si="1"/>
        <v>5400</v>
      </c>
      <c r="L35" s="13"/>
      <c r="M35" s="16" t="s">
        <v>84</v>
      </c>
      <c r="N35" s="16">
        <v>112</v>
      </c>
      <c r="O35" s="17">
        <f t="shared" ref="O35:O37" si="10">POWER(10,N35)</f>
        <v>9.9999999999999993E+111</v>
      </c>
      <c r="P35" s="17" t="str">
        <f t="shared" ref="P35:P37" si="11">RIGHT(O35,N35)</f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6">
        <v>28</v>
      </c>
      <c r="F36" s="17" t="str">
        <f t="shared" si="4"/>
        <v>127.1838나</v>
      </c>
      <c r="G36" s="17">
        <f t="shared" si="5"/>
        <v>1.2718379999999999E+62</v>
      </c>
      <c r="H36" s="17">
        <f t="shared" si="6"/>
        <v>127.18380000000001</v>
      </c>
      <c r="I36" s="16" t="str" cm="1">
        <f t="array" ref="I36">IF(AND(H35&gt;100,H36&lt;100),INDEX(M:M,MATCH(I35,M:M,0)+1,0),I35)</f>
        <v>나</v>
      </c>
      <c r="J36" s="16" t="str">
        <f t="shared" si="0"/>
        <v>1E+60</v>
      </c>
      <c r="K36" s="11">
        <f t="shared" si="1"/>
        <v>5600</v>
      </c>
      <c r="L36" s="13"/>
      <c r="M36" s="16" t="s">
        <v>85</v>
      </c>
      <c r="N36" s="16">
        <v>116</v>
      </c>
      <c r="O36" s="17">
        <f t="shared" si="10"/>
        <v>1E+116</v>
      </c>
      <c r="P36" s="17" t="str">
        <f t="shared" si="11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6">
        <v>29</v>
      </c>
      <c r="F37" s="17" t="str">
        <f t="shared" si="4"/>
        <v>6486.3738나</v>
      </c>
      <c r="G37" s="17">
        <f t="shared" si="5"/>
        <v>6.4863737999999999E+63</v>
      </c>
      <c r="H37" s="17">
        <f t="shared" si="6"/>
        <v>6486.3738000000003</v>
      </c>
      <c r="I37" s="16" t="str" cm="1">
        <f t="array" ref="I37">IF(AND(H36&gt;100,H37&lt;100),INDEX(M:M,MATCH(I36,M:M,0)+1,0),I36)</f>
        <v>나</v>
      </c>
      <c r="J37" s="16" t="str">
        <f t="shared" si="0"/>
        <v>1E+60</v>
      </c>
      <c r="K37" s="11">
        <f t="shared" si="1"/>
        <v>5800</v>
      </c>
      <c r="L37" s="13"/>
      <c r="M37" s="16" t="s">
        <v>86</v>
      </c>
      <c r="N37" s="16">
        <v>120</v>
      </c>
      <c r="O37" s="17">
        <f t="shared" si="10"/>
        <v>9.9999999999999998E+119</v>
      </c>
      <c r="P37" s="17" t="str">
        <f t="shared" si="11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6">
        <v>30</v>
      </c>
      <c r="F38" s="17" t="str">
        <f t="shared" si="4"/>
        <v>33.0806불</v>
      </c>
      <c r="G38" s="17">
        <f t="shared" si="5"/>
        <v>3.3080600000000005E+65</v>
      </c>
      <c r="H38" s="17">
        <f t="shared" si="6"/>
        <v>33.080600000000004</v>
      </c>
      <c r="I38" s="16" t="str" cm="1">
        <f t="array" ref="I38">IF(AND(H37&gt;100,H38&lt;100),INDEX(M:M,MATCH(I37,M:M,0)+1,0),I37)</f>
        <v>불</v>
      </c>
      <c r="J38" s="16" t="str">
        <f t="shared" si="0"/>
        <v>1E+64</v>
      </c>
      <c r="K38" s="11">
        <f t="shared" si="1"/>
        <v>6000</v>
      </c>
      <c r="L38" s="13"/>
      <c r="M38" s="16" t="s">
        <v>87</v>
      </c>
      <c r="N38" s="16">
        <v>124</v>
      </c>
      <c r="O38" s="17">
        <f t="shared" ref="O38:O39" si="12">POWER(10,N38)</f>
        <v>9.9999999999999995E+123</v>
      </c>
      <c r="P38" s="17" t="str">
        <f t="shared" ref="P38:P39" si="13">RIGHT(O38,N38)</f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6">
        <v>31</v>
      </c>
      <c r="F39" s="17" t="str">
        <f t="shared" si="4"/>
        <v>1687.1106불</v>
      </c>
      <c r="G39" s="17">
        <f t="shared" si="5"/>
        <v>1.6871106000000001E+67</v>
      </c>
      <c r="H39" s="17">
        <f t="shared" si="6"/>
        <v>1687.1106</v>
      </c>
      <c r="I39" s="16" t="str" cm="1">
        <f t="array" ref="I39">IF(AND(H38&gt;100,H39&lt;100),INDEX(M:M,MATCH(I38,M:M,0)+1,0),I38)</f>
        <v>불</v>
      </c>
      <c r="J39" s="16" t="str">
        <f t="shared" si="0"/>
        <v>1E+64</v>
      </c>
      <c r="K39" s="11">
        <f t="shared" si="1"/>
        <v>6200</v>
      </c>
      <c r="L39" s="13"/>
      <c r="M39" s="16" t="s">
        <v>88</v>
      </c>
      <c r="N39" s="16">
        <v>128</v>
      </c>
      <c r="O39" s="17">
        <f t="shared" si="12"/>
        <v>1.0000000000000001E+128</v>
      </c>
      <c r="P39" s="17" t="str">
        <f t="shared" si="13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6">
        <v>32</v>
      </c>
      <c r="F40" s="17" t="str">
        <f t="shared" si="4"/>
        <v>8.6043무</v>
      </c>
      <c r="G40" s="17">
        <f t="shared" si="5"/>
        <v>8.6043000000000003E+68</v>
      </c>
      <c r="H40" s="17">
        <f t="shared" si="6"/>
        <v>8.6043000000000003</v>
      </c>
      <c r="I40" s="16" t="str" cm="1">
        <f t="array" ref="I40">IF(AND(H39&gt;100,H40&lt;100),INDEX(M:M,MATCH(I39,M:M,0)+1,0),I39)</f>
        <v>무</v>
      </c>
      <c r="J40" s="16" t="str">
        <f t="shared" si="0"/>
        <v>1E+68</v>
      </c>
      <c r="K40" s="11">
        <f t="shared" si="1"/>
        <v>6400</v>
      </c>
      <c r="M40" s="16" t="s">
        <v>89</v>
      </c>
      <c r="N40" s="16">
        <v>132</v>
      </c>
      <c r="O40" s="17">
        <f t="shared" ref="O40" si="14">POWER(10,N40)</f>
        <v>9.9999999999999999E+131</v>
      </c>
      <c r="P40" s="17" t="str">
        <f t="shared" ref="P40" si="15">RIGHT(O40,N40)</f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6">
        <v>33</v>
      </c>
      <c r="F41" s="17" t="str">
        <f t="shared" si="4"/>
        <v>438.8193무</v>
      </c>
      <c r="G41" s="17">
        <f t="shared" si="5"/>
        <v>4.3881929999999998E+70</v>
      </c>
      <c r="H41" s="17">
        <f t="shared" si="6"/>
        <v>438.8193</v>
      </c>
      <c r="I41" s="16" t="str" cm="1">
        <f t="array" ref="I41">IF(AND(H40&gt;100,H41&lt;100),INDEX(M:M,MATCH(I40,M:M,0)+1,0),I40)</f>
        <v>무</v>
      </c>
      <c r="J41" s="16" t="str">
        <f t="shared" ref="J41:J72" si="16">VLOOKUP(I41,M:P,4,FALSE)</f>
        <v>1E+68</v>
      </c>
      <c r="K41" s="11">
        <f t="shared" ref="K41:K62" si="17">$B$14*E41</f>
        <v>6600</v>
      </c>
      <c r="M41" s="16" t="s">
        <v>90</v>
      </c>
      <c r="N41" s="16">
        <v>136</v>
      </c>
      <c r="O41" s="17">
        <f t="shared" ref="O41" si="18">POWER(10,N41)</f>
        <v>1.0000000000000001E+136</v>
      </c>
      <c r="P41" s="17" t="str">
        <f t="shared" ref="P41" si="19">RIGHT(O41,N41)</f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6">
        <v>34</v>
      </c>
      <c r="F42" s="17" t="str">
        <f t="shared" si="4"/>
        <v>2.238대</v>
      </c>
      <c r="G42" s="17">
        <f t="shared" si="5"/>
        <v>2.238E+72</v>
      </c>
      <c r="H42" s="17">
        <f t="shared" si="6"/>
        <v>2.238</v>
      </c>
      <c r="I42" s="16" t="str" cm="1">
        <f t="array" ref="I42">IF(AND(H41&gt;100,H42&lt;100),INDEX(M:M,MATCH(I41,M:M,0)+1,0),I41)</f>
        <v>대</v>
      </c>
      <c r="J42" s="16" t="str">
        <f t="shared" si="16"/>
        <v>1E+72</v>
      </c>
      <c r="K42" s="11">
        <f t="shared" si="17"/>
        <v>6800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6">
        <v>35</v>
      </c>
      <c r="F43" s="17" t="str">
        <f t="shared" si="4"/>
        <v>114.138대</v>
      </c>
      <c r="G43" s="17">
        <f t="shared" si="5"/>
        <v>1.14138E+74</v>
      </c>
      <c r="H43" s="17">
        <f t="shared" si="6"/>
        <v>114.13800000000001</v>
      </c>
      <c r="I43" s="16" t="str" cm="1">
        <f t="array" ref="I43">IF(AND(H42&gt;100,H43&lt;100),INDEX(M:M,MATCH(I42,M:M,0)+1,0),I42)</f>
        <v>대</v>
      </c>
      <c r="J43" s="16" t="str">
        <f t="shared" si="16"/>
        <v>1E+72</v>
      </c>
      <c r="K43" s="11">
        <f t="shared" si="17"/>
        <v>7000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6">
        <v>36</v>
      </c>
      <c r="F44" s="17" t="str">
        <f t="shared" si="4"/>
        <v>5821.038대</v>
      </c>
      <c r="G44" s="17">
        <f t="shared" si="5"/>
        <v>5.8210379999999993E+75</v>
      </c>
      <c r="H44" s="17">
        <f t="shared" si="6"/>
        <v>5821.0379999999996</v>
      </c>
      <c r="I44" s="16" t="str" cm="1">
        <f t="array" ref="I44">IF(AND(H43&gt;100,H44&lt;100),INDEX(M:M,MATCH(I43,M:M,0)+1,0),I43)</f>
        <v>대</v>
      </c>
      <c r="J44" s="16" t="str">
        <f t="shared" si="16"/>
        <v>1E+72</v>
      </c>
      <c r="K44" s="11">
        <f t="shared" si="17"/>
        <v>7200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6">
        <v>37</v>
      </c>
      <c r="F45" s="17" t="str">
        <f t="shared" si="4"/>
        <v>29.6873겁</v>
      </c>
      <c r="G45" s="17">
        <f t="shared" si="5"/>
        <v>2.96873E+77</v>
      </c>
      <c r="H45" s="17">
        <f t="shared" si="6"/>
        <v>29.6873</v>
      </c>
      <c r="I45" s="16" t="str" cm="1">
        <f t="array" ref="I45">IF(AND(H44&gt;100,H45&lt;100),INDEX(M:M,MATCH(I44,M:M,0)+1,0),I44)</f>
        <v>겁</v>
      </c>
      <c r="J45" s="16" t="str">
        <f t="shared" si="16"/>
        <v>1E+76</v>
      </c>
      <c r="K45" s="11">
        <f t="shared" si="17"/>
        <v>7400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6">
        <v>38</v>
      </c>
      <c r="F46" s="17" t="str">
        <f t="shared" si="4"/>
        <v>1514.0523겁</v>
      </c>
      <c r="G46" s="17">
        <f t="shared" si="5"/>
        <v>1.5140523000000002E+79</v>
      </c>
      <c r="H46" s="17">
        <f t="shared" si="6"/>
        <v>1514.0523000000001</v>
      </c>
      <c r="I46" s="16" t="str" cm="1">
        <f t="array" ref="I46">IF(AND(H45&gt;100,H46&lt;100),INDEX(M:M,MATCH(I45,M:M,0)+1,0),I45)</f>
        <v>겁</v>
      </c>
      <c r="J46" s="16" t="str">
        <f t="shared" si="16"/>
        <v>1E+76</v>
      </c>
      <c r="K46" s="11">
        <f t="shared" si="17"/>
        <v>7600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6">
        <v>39</v>
      </c>
      <c r="F47" s="17" t="str">
        <f t="shared" si="4"/>
        <v>7.7217업</v>
      </c>
      <c r="G47" s="17">
        <f t="shared" si="5"/>
        <v>7.7216999999999992E+80</v>
      </c>
      <c r="H47" s="17">
        <f t="shared" si="6"/>
        <v>7.7216999999999993</v>
      </c>
      <c r="I47" s="16" t="str" cm="1">
        <f t="array" ref="I47">IF(AND(H46&gt;100,H47&lt;100),INDEX(M:M,MATCH(I46,M:M,0)+1,0),I46)</f>
        <v>업</v>
      </c>
      <c r="J47" s="16" t="str">
        <f t="shared" si="16"/>
        <v>1E+80</v>
      </c>
      <c r="K47" s="11">
        <f t="shared" si="17"/>
        <v>7800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6">
        <v>40</v>
      </c>
      <c r="F48" s="17" t="str">
        <f t="shared" si="4"/>
        <v>393.8067업</v>
      </c>
      <c r="G48" s="17">
        <f t="shared" si="5"/>
        <v>3.9380669999999996E+82</v>
      </c>
      <c r="H48" s="17">
        <f t="shared" si="6"/>
        <v>393.80669999999998</v>
      </c>
      <c r="I48" s="16" t="str" cm="1">
        <f t="array" ref="I48">IF(AND(H47&gt;100,H48&lt;100),INDEX(M:M,MATCH(I47,M:M,0)+1,0),I47)</f>
        <v>업</v>
      </c>
      <c r="J48" s="16" t="str">
        <f t="shared" si="16"/>
        <v>1E+80</v>
      </c>
      <c r="K48" s="11">
        <f t="shared" si="17"/>
        <v>8000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6">
        <v>41</v>
      </c>
      <c r="F49" s="17" t="str">
        <f t="shared" si="4"/>
        <v>2.0085긍</v>
      </c>
      <c r="G49" s="17">
        <f t="shared" si="5"/>
        <v>2.0085000000000001E+84</v>
      </c>
      <c r="H49" s="17">
        <f t="shared" si="6"/>
        <v>2.0085000000000002</v>
      </c>
      <c r="I49" s="16" t="str" cm="1">
        <f t="array" ref="I49">IF(AND(H48&gt;100,H49&lt;100),INDEX(M:M,MATCH(I48,M:M,0)+1,0),I48)</f>
        <v>긍</v>
      </c>
      <c r="J49" s="16" t="str">
        <f t="shared" si="16"/>
        <v>1E+84</v>
      </c>
      <c r="K49" s="11">
        <f t="shared" si="17"/>
        <v>8200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6">
        <v>42</v>
      </c>
      <c r="F50" s="17" t="str">
        <f t="shared" si="4"/>
        <v>102.4335긍</v>
      </c>
      <c r="G50" s="17">
        <f t="shared" si="5"/>
        <v>1.024335E+86</v>
      </c>
      <c r="H50" s="17">
        <f t="shared" si="6"/>
        <v>102.4335</v>
      </c>
      <c r="I50" s="16" t="str" cm="1">
        <f t="array" ref="I50">IF(AND(H49&gt;100,H50&lt;100),INDEX(M:M,MATCH(I49,M:M,0)+1,0),I49)</f>
        <v>긍</v>
      </c>
      <c r="J50" s="16" t="str">
        <f t="shared" si="16"/>
        <v>1E+84</v>
      </c>
      <c r="K50" s="11">
        <f t="shared" si="17"/>
        <v>8400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6">
        <v>43</v>
      </c>
      <c r="F51" s="17" t="str">
        <f t="shared" si="4"/>
        <v>5224.1085긍</v>
      </c>
      <c r="G51" s="17">
        <f t="shared" si="5"/>
        <v>5.2241085000000002E+87</v>
      </c>
      <c r="H51" s="17">
        <f t="shared" si="6"/>
        <v>5224.1085000000003</v>
      </c>
      <c r="I51" s="16" t="str" cm="1">
        <f t="array" ref="I51">IF(AND(H50&gt;100,H51&lt;100),INDEX(M:M,MATCH(I50,M:M,0)+1,0),I50)</f>
        <v>긍</v>
      </c>
      <c r="J51" s="16" t="str">
        <f t="shared" si="16"/>
        <v>1E+84</v>
      </c>
      <c r="K51" s="11">
        <f t="shared" si="17"/>
        <v>8600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6">
        <v>44</v>
      </c>
      <c r="F52" s="17" t="str">
        <f t="shared" si="4"/>
        <v>26.643갈</v>
      </c>
      <c r="G52" s="17">
        <f t="shared" si="5"/>
        <v>2.6643000000000001E+89</v>
      </c>
      <c r="H52" s="17">
        <f t="shared" si="6"/>
        <v>26.643000000000001</v>
      </c>
      <c r="I52" s="16" t="str" cm="1">
        <f t="array" ref="I52">IF(AND(H51&gt;100,H52&lt;100),INDEX(M:M,MATCH(I51,M:M,0)+1,0),I51)</f>
        <v>갈</v>
      </c>
      <c r="J52" s="16" t="str">
        <f t="shared" si="16"/>
        <v>1E+88</v>
      </c>
      <c r="K52" s="11">
        <f t="shared" si="17"/>
        <v>8800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6">
        <v>45</v>
      </c>
      <c r="F53" s="17" t="str">
        <f t="shared" si="4"/>
        <v>1358.793갈</v>
      </c>
      <c r="G53" s="17">
        <f t="shared" si="5"/>
        <v>1.3587929999999998E+91</v>
      </c>
      <c r="H53" s="17">
        <f t="shared" si="6"/>
        <v>1358.7929999999999</v>
      </c>
      <c r="I53" s="16" t="str" cm="1">
        <f t="array" ref="I53">IF(AND(H52&gt;100,H53&lt;100),INDEX(M:M,MATCH(I52,M:M,0)+1,0),I52)</f>
        <v>갈</v>
      </c>
      <c r="J53" s="16" t="str">
        <f t="shared" si="16"/>
        <v>1E+88</v>
      </c>
      <c r="K53" s="11">
        <f t="shared" si="17"/>
        <v>9000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6">
        <v>46</v>
      </c>
      <c r="F54" s="17" t="str">
        <f t="shared" si="4"/>
        <v>6.9299라</v>
      </c>
      <c r="G54" s="17">
        <f t="shared" si="5"/>
        <v>6.9298999999999998E+92</v>
      </c>
      <c r="H54" s="17">
        <f t="shared" si="6"/>
        <v>6.9298999999999999</v>
      </c>
      <c r="I54" s="16" t="str" cm="1">
        <f t="array" ref="I54">IF(AND(H53&gt;100,H54&lt;100),INDEX(M:M,MATCH(I53,M:M,0)+1,0),I53)</f>
        <v>라</v>
      </c>
      <c r="J54" s="16" t="str">
        <f t="shared" si="16"/>
        <v>1E+92</v>
      </c>
      <c r="K54" s="11">
        <f t="shared" si="17"/>
        <v>9200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6">
        <v>47</v>
      </c>
      <c r="F55" s="17" t="str">
        <f t="shared" si="4"/>
        <v>353.4249라</v>
      </c>
      <c r="G55" s="17">
        <f t="shared" si="5"/>
        <v>3.5342489999999998E+94</v>
      </c>
      <c r="H55" s="17">
        <f t="shared" si="6"/>
        <v>353.42489999999998</v>
      </c>
      <c r="I55" s="16" t="str" cm="1">
        <f t="array" ref="I55">IF(AND(H54&gt;100,H55&lt;100),INDEX(M:M,MATCH(I54,M:M,0)+1,0),I54)</f>
        <v>라</v>
      </c>
      <c r="J55" s="16" t="str">
        <f t="shared" si="16"/>
        <v>1E+92</v>
      </c>
      <c r="K55" s="11">
        <f t="shared" si="17"/>
        <v>9400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6">
        <v>48</v>
      </c>
      <c r="F56" s="17" t="str">
        <f t="shared" si="4"/>
        <v>1.8025가</v>
      </c>
      <c r="G56" s="17">
        <f t="shared" si="5"/>
        <v>1.8025000000000002E+96</v>
      </c>
      <c r="H56" s="17">
        <f t="shared" si="6"/>
        <v>1.8025</v>
      </c>
      <c r="I56" s="16" t="str" cm="1">
        <f t="array" ref="I56">IF(AND(H55&gt;100,H56&lt;100),INDEX(M:M,MATCH(I55,M:M,0)+1,0),I55)</f>
        <v>가</v>
      </c>
      <c r="J56" s="16" t="str">
        <f t="shared" si="16"/>
        <v>1E+96</v>
      </c>
      <c r="K56" s="11">
        <f t="shared" si="17"/>
        <v>9600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6">
        <v>49</v>
      </c>
      <c r="F57" s="17" t="str">
        <f t="shared" si="4"/>
        <v>91.9275가</v>
      </c>
      <c r="G57" s="17">
        <f t="shared" si="5"/>
        <v>9.1927499999999992E+97</v>
      </c>
      <c r="H57" s="17">
        <f t="shared" si="6"/>
        <v>91.927499999999995</v>
      </c>
      <c r="I57" s="16" t="str" cm="1">
        <f t="array" ref="I57">IF(AND(H56&gt;100,H57&lt;100),INDEX(M:M,MATCH(I56,M:M,0)+1,0),I56)</f>
        <v>가</v>
      </c>
      <c r="J57" s="16" t="str">
        <f t="shared" si="16"/>
        <v>1E+96</v>
      </c>
      <c r="K57" s="11">
        <f t="shared" si="17"/>
        <v>9800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5:25" x14ac:dyDescent="0.3">
      <c r="E58" s="16">
        <v>50</v>
      </c>
      <c r="F58" s="17" t="str">
        <f t="shared" si="4"/>
        <v>4688.3025가</v>
      </c>
      <c r="G58" s="17">
        <f t="shared" si="5"/>
        <v>4.6883025000000003E+99</v>
      </c>
      <c r="H58" s="17">
        <f t="shared" si="6"/>
        <v>4688.3024999999998</v>
      </c>
      <c r="I58" s="16" t="str" cm="1">
        <f t="array" ref="I58">IF(AND(H57&gt;100,H58&lt;100),INDEX(M:M,MATCH(I57,M:M,0)+1,0),I57)</f>
        <v>가</v>
      </c>
      <c r="J58" s="16" t="str">
        <f t="shared" si="16"/>
        <v>1E+96</v>
      </c>
      <c r="K58" s="11">
        <f t="shared" si="17"/>
        <v>10000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5:25" x14ac:dyDescent="0.3">
      <c r="E59" s="16">
        <v>51</v>
      </c>
      <c r="F59" s="17" t="str">
        <f t="shared" si="4"/>
        <v>23.9104언</v>
      </c>
      <c r="G59" s="17">
        <f t="shared" si="5"/>
        <v>2.3910399999999999E+101</v>
      </c>
      <c r="H59" s="17">
        <f t="shared" si="6"/>
        <v>23.910399999999999</v>
      </c>
      <c r="I59" s="16" t="str" cm="1">
        <f t="array" ref="I59">IF(AND(H58&gt;100,H59&lt;100),INDEX(M:M,MATCH(I58,M:M,0)+1,0),I58)</f>
        <v>언</v>
      </c>
      <c r="J59" s="16" t="str">
        <f t="shared" si="16"/>
        <v>1E+100</v>
      </c>
      <c r="K59" s="11">
        <f t="shared" si="17"/>
        <v>10200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5:25" x14ac:dyDescent="0.3">
      <c r="E60" s="16">
        <v>52</v>
      </c>
      <c r="F60" s="17" t="str">
        <f t="shared" si="4"/>
        <v>1219.4304언</v>
      </c>
      <c r="G60" s="17">
        <f t="shared" si="5"/>
        <v>1.2194304E+103</v>
      </c>
      <c r="H60" s="17">
        <f t="shared" si="6"/>
        <v>1219.4304</v>
      </c>
      <c r="I60" s="16" t="str" cm="1">
        <f t="array" ref="I60">IF(AND(H59&gt;100,H60&lt;100),INDEX(M:M,MATCH(I59,M:M,0)+1,0),I59)</f>
        <v>언</v>
      </c>
      <c r="J60" s="16" t="str">
        <f t="shared" si="16"/>
        <v>1E+100</v>
      </c>
      <c r="K60" s="11">
        <f t="shared" si="17"/>
        <v>10400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5:25" x14ac:dyDescent="0.3">
      <c r="E61" s="16">
        <v>53</v>
      </c>
      <c r="F61" s="17" t="str">
        <f t="shared" ref="F61:F62" si="20">H61&amp;I61</f>
        <v>6.2191승</v>
      </c>
      <c r="G61" s="17">
        <f t="shared" ref="G61:G62" si="21">H61*J61</f>
        <v>6.2191000000000005E+104</v>
      </c>
      <c r="H61" s="17">
        <f t="shared" si="6"/>
        <v>6.2191000000000001</v>
      </c>
      <c r="I61" s="16" t="str" cm="1">
        <f t="array" ref="I61">IF(AND(H60&gt;100,H61&lt;100),INDEX(M:M,MATCH(I60,M:M,0)+1,0),I60)</f>
        <v>승</v>
      </c>
      <c r="J61" s="16" t="str">
        <f t="shared" si="16"/>
        <v>1E+104</v>
      </c>
      <c r="K61" s="11">
        <f t="shared" si="17"/>
        <v>10600</v>
      </c>
    </row>
    <row r="62" spans="5:25" x14ac:dyDescent="0.3">
      <c r="E62" s="16">
        <v>54</v>
      </c>
      <c r="F62" s="17" t="str">
        <f t="shared" si="20"/>
        <v>317.1741승</v>
      </c>
      <c r="G62" s="17">
        <f t="shared" si="21"/>
        <v>3.1717410000000003E+106</v>
      </c>
      <c r="H62" s="17">
        <f t="shared" si="6"/>
        <v>317.17410000000001</v>
      </c>
      <c r="I62" s="16" t="str" cm="1">
        <f t="array" ref="I62">IF(AND(H61&gt;100,H62&lt;100),INDEX(M:M,MATCH(I61,M:M,0)+1,0),I61)</f>
        <v>승</v>
      </c>
      <c r="J62" s="16" t="str">
        <f t="shared" si="16"/>
        <v>1E+104</v>
      </c>
      <c r="K62" s="11">
        <f t="shared" si="17"/>
        <v>10800</v>
      </c>
    </row>
    <row r="63" spans="5:25" x14ac:dyDescent="0.3">
      <c r="E63" s="16">
        <v>55</v>
      </c>
      <c r="F63" s="17" t="str">
        <f t="shared" ref="F63:F65" si="22">H63&amp;I63</f>
        <v>1.6176마</v>
      </c>
      <c r="G63" s="17">
        <f t="shared" ref="G63:G65" si="23">H63*J63</f>
        <v>1.6176E+108</v>
      </c>
      <c r="H63" s="17">
        <f t="shared" si="6"/>
        <v>1.6175999999999999</v>
      </c>
      <c r="I63" s="16" t="str" cm="1">
        <f t="array" ref="I63">IF(AND(H62&gt;100,H63&lt;100),INDEX(M:M,MATCH(I62,M:M,0)+1,0),I62)</f>
        <v>마</v>
      </c>
      <c r="J63" s="16" t="str">
        <f t="shared" si="16"/>
        <v>1E+108</v>
      </c>
      <c r="K63" s="11">
        <f t="shared" ref="K63:K65" si="24">$B$14*E63</f>
        <v>11000</v>
      </c>
    </row>
    <row r="64" spans="5:25" x14ac:dyDescent="0.3">
      <c r="E64" s="16">
        <v>56</v>
      </c>
      <c r="F64" s="17" t="str">
        <f t="shared" si="22"/>
        <v>82.4976마</v>
      </c>
      <c r="G64" s="17">
        <f t="shared" si="23"/>
        <v>8.2497600000000012E+109</v>
      </c>
      <c r="H64" s="17">
        <f t="shared" si="6"/>
        <v>82.497600000000006</v>
      </c>
      <c r="I64" s="16" t="str" cm="1">
        <f t="array" ref="I64">IF(AND(H63&gt;100,H64&lt;100),INDEX(M:M,MATCH(I63,M:M,0)+1,0),I63)</f>
        <v>마</v>
      </c>
      <c r="J64" s="16" t="str">
        <f t="shared" si="16"/>
        <v>1E+108</v>
      </c>
      <c r="K64" s="11">
        <f t="shared" si="24"/>
        <v>11200</v>
      </c>
    </row>
    <row r="65" spans="5:11" x14ac:dyDescent="0.3">
      <c r="E65" s="16">
        <v>57</v>
      </c>
      <c r="F65" s="17" t="str">
        <f t="shared" si="22"/>
        <v>4207.3776마</v>
      </c>
      <c r="G65" s="17">
        <f t="shared" si="23"/>
        <v>4.2073776E+111</v>
      </c>
      <c r="H65" s="17">
        <f t="shared" si="6"/>
        <v>4207.3775999999998</v>
      </c>
      <c r="I65" s="16" t="str" cm="1">
        <f t="array" ref="I65">IF(AND(H64&gt;100,H65&lt;100),INDEX(M:M,MATCH(I64,M:M,0)+1,0),I64)</f>
        <v>마</v>
      </c>
      <c r="J65" s="16" t="str">
        <f t="shared" si="16"/>
        <v>1E+108</v>
      </c>
      <c r="K65" s="11">
        <f t="shared" si="24"/>
        <v>11400</v>
      </c>
    </row>
    <row r="66" spans="5:11" x14ac:dyDescent="0.3">
      <c r="E66" s="16">
        <v>58</v>
      </c>
      <c r="F66" s="17" t="str">
        <f t="shared" ref="F66:F72" si="25">H66&amp;I66</f>
        <v>21.4577살</v>
      </c>
      <c r="G66" s="17">
        <f t="shared" ref="G66:G72" si="26">H66*J66</f>
        <v>2.1457699999999997E+113</v>
      </c>
      <c r="H66" s="17">
        <f t="shared" si="6"/>
        <v>21.457699999999999</v>
      </c>
      <c r="I66" s="16" t="str" cm="1">
        <f t="array" ref="I66">IF(AND(H65&gt;100,H66&lt;100),INDEX(M:M,MATCH(I65,M:M,0)+1,0),I65)</f>
        <v>살</v>
      </c>
      <c r="J66" s="16" t="str">
        <f t="shared" si="16"/>
        <v>1E+112</v>
      </c>
      <c r="K66" s="11">
        <f t="shared" ref="K66:K72" si="27">$B$14*E66</f>
        <v>11600</v>
      </c>
    </row>
    <row r="67" spans="5:11" x14ac:dyDescent="0.3">
      <c r="E67" s="16">
        <v>59</v>
      </c>
      <c r="F67" s="17" t="str">
        <f t="shared" si="25"/>
        <v>1094.3427살</v>
      </c>
      <c r="G67" s="17">
        <f t="shared" si="26"/>
        <v>1.0943426999999998E+115</v>
      </c>
      <c r="H67" s="17">
        <f t="shared" si="6"/>
        <v>1094.3426999999999</v>
      </c>
      <c r="I67" s="16" t="str" cm="1">
        <f t="array" ref="I67">IF(AND(H66&gt;100,H67&lt;100),INDEX(M:M,MATCH(I66,M:M,0)+1,0),I66)</f>
        <v>살</v>
      </c>
      <c r="J67" s="16" t="str">
        <f t="shared" si="16"/>
        <v>1E+112</v>
      </c>
      <c r="K67" s="11">
        <f t="shared" si="27"/>
        <v>11800</v>
      </c>
    </row>
    <row r="68" spans="5:11" x14ac:dyDescent="0.3">
      <c r="E68" s="16">
        <v>60</v>
      </c>
      <c r="F68" s="17" t="str">
        <f t="shared" si="25"/>
        <v>5.5812섬</v>
      </c>
      <c r="G68" s="17">
        <f t="shared" si="26"/>
        <v>5.5811999999999997E+116</v>
      </c>
      <c r="H68" s="17">
        <f t="shared" si="6"/>
        <v>5.5811999999999999</v>
      </c>
      <c r="I68" s="16" t="str" cm="1">
        <f t="array" ref="I68">IF(AND(H67&gt;100,H68&lt;100),INDEX(M:M,MATCH(I67,M:M,0)+1,0),I67)</f>
        <v>섬</v>
      </c>
      <c r="J68" s="16" t="str">
        <f t="shared" si="16"/>
        <v>1E+116</v>
      </c>
      <c r="K68" s="11">
        <f t="shared" si="27"/>
        <v>12000</v>
      </c>
    </row>
    <row r="69" spans="5:11" x14ac:dyDescent="0.3">
      <c r="E69" s="16">
        <v>61</v>
      </c>
      <c r="F69" s="17" t="str">
        <f t="shared" si="25"/>
        <v>284.6412섬</v>
      </c>
      <c r="G69" s="17">
        <f t="shared" si="26"/>
        <v>2.8464120000000002E+118</v>
      </c>
      <c r="H69" s="17">
        <f t="shared" si="6"/>
        <v>284.64120000000003</v>
      </c>
      <c r="I69" s="16" t="str" cm="1">
        <f t="array" ref="I69">IF(AND(H68&gt;100,H69&lt;100),INDEX(M:M,MATCH(I68,M:M,0)+1,0),I68)</f>
        <v>섬</v>
      </c>
      <c r="J69" s="16" t="str">
        <f t="shared" si="16"/>
        <v>1E+116</v>
      </c>
      <c r="K69" s="11">
        <f t="shared" si="27"/>
        <v>12200</v>
      </c>
    </row>
    <row r="70" spans="5:11" x14ac:dyDescent="0.3">
      <c r="E70" s="16">
        <v>62</v>
      </c>
      <c r="F70" s="17" t="str">
        <f t="shared" si="25"/>
        <v>1.4517찰</v>
      </c>
      <c r="G70" s="17">
        <f t="shared" si="26"/>
        <v>1.4517000000000001E+120</v>
      </c>
      <c r="H70" s="17">
        <f t="shared" si="6"/>
        <v>1.4517</v>
      </c>
      <c r="I70" s="16" t="str" cm="1">
        <f t="array" ref="I70">IF(AND(H69&gt;100,H70&lt;100),INDEX(M:M,MATCH(I69,M:M,0)+1,0),I69)</f>
        <v>찰</v>
      </c>
      <c r="J70" s="16" t="str">
        <f t="shared" si="16"/>
        <v>1E+120</v>
      </c>
      <c r="K70" s="11">
        <f t="shared" si="27"/>
        <v>12400</v>
      </c>
    </row>
    <row r="71" spans="5:11" x14ac:dyDescent="0.3">
      <c r="E71" s="16">
        <v>63</v>
      </c>
      <c r="F71" s="17" t="str">
        <f t="shared" si="25"/>
        <v>74.0367찰</v>
      </c>
      <c r="G71" s="17">
        <f t="shared" si="26"/>
        <v>7.4036699999999998E+121</v>
      </c>
      <c r="H71" s="17">
        <f t="shared" si="6"/>
        <v>74.036699999999996</v>
      </c>
      <c r="I71" s="16" t="str" cm="1">
        <f t="array" ref="I71">IF(AND(H70&gt;100,H71&lt;100),INDEX(M:M,MATCH(I70,M:M,0)+1,0),I70)</f>
        <v>찰</v>
      </c>
      <c r="J71" s="16" t="str">
        <f t="shared" si="16"/>
        <v>1E+120</v>
      </c>
      <c r="K71" s="11">
        <f t="shared" si="27"/>
        <v>12600</v>
      </c>
    </row>
    <row r="72" spans="5:11" x14ac:dyDescent="0.3">
      <c r="E72" s="16">
        <v>64</v>
      </c>
      <c r="F72" s="17" t="str">
        <f t="shared" si="25"/>
        <v>3775.8717찰</v>
      </c>
      <c r="G72" s="17">
        <f t="shared" si="26"/>
        <v>3.7758717000000002E+123</v>
      </c>
      <c r="H72" s="17">
        <f t="shared" si="6"/>
        <v>3775.8717000000001</v>
      </c>
      <c r="I72" s="16" t="str" cm="1">
        <f t="array" ref="I72">IF(AND(H71&gt;100,H72&lt;100),INDEX(M:M,MATCH(I71,M:M,0)+1,0),I71)</f>
        <v>찰</v>
      </c>
      <c r="J72" s="16" t="str">
        <f t="shared" si="16"/>
        <v>1E+120</v>
      </c>
      <c r="K72" s="11">
        <f t="shared" si="27"/>
        <v>12800</v>
      </c>
    </row>
    <row r="73" spans="5:11" x14ac:dyDescent="0.3">
      <c r="E73" s="16">
        <v>65</v>
      </c>
      <c r="F73" s="17" t="str">
        <f t="shared" ref="F73:F76" si="28">H73&amp;I73</f>
        <v>19.257교</v>
      </c>
      <c r="G73" s="17">
        <f t="shared" ref="G73:G76" si="29">H73*J73</f>
        <v>1.9257E+125</v>
      </c>
      <c r="H73" s="17">
        <f t="shared" si="6"/>
        <v>19.257000000000001</v>
      </c>
      <c r="I73" s="16" t="str" cm="1">
        <f t="array" ref="I73">IF(AND(H72&gt;100,H73&lt;100),INDEX(M:M,MATCH(I72,M:M,0)+1,0),I72)</f>
        <v>교</v>
      </c>
      <c r="J73" s="16" t="str">
        <f t="shared" ref="J73:J76" si="30">VLOOKUP(I73,M:P,4,FALSE)</f>
        <v>1E+124</v>
      </c>
      <c r="K73" s="11">
        <f t="shared" ref="K73:K76" si="31">$B$14*E73</f>
        <v>13000</v>
      </c>
    </row>
    <row r="74" spans="5:11" x14ac:dyDescent="0.3">
      <c r="E74" s="16">
        <v>66</v>
      </c>
      <c r="F74" s="17" t="str">
        <f t="shared" si="28"/>
        <v>982.107교</v>
      </c>
      <c r="G74" s="17">
        <f t="shared" si="29"/>
        <v>9.8210699999999988E+126</v>
      </c>
      <c r="H74" s="17">
        <f t="shared" si="6"/>
        <v>982.10699999999997</v>
      </c>
      <c r="I74" s="16" t="str" cm="1">
        <f t="array" ref="I74">IF(AND(H73&gt;100,H74&lt;100),INDEX(M:M,MATCH(I73,M:M,0)+1,0),I73)</f>
        <v>교</v>
      </c>
      <c r="J74" s="16" t="str">
        <f t="shared" si="30"/>
        <v>1E+124</v>
      </c>
      <c r="K74" s="11">
        <f t="shared" si="31"/>
        <v>13200</v>
      </c>
    </row>
    <row r="75" spans="5:11" x14ac:dyDescent="0.3">
      <c r="E75" s="16">
        <v>67</v>
      </c>
      <c r="F75" s="17" t="str">
        <f t="shared" si="28"/>
        <v>5.0088위</v>
      </c>
      <c r="G75" s="17">
        <f t="shared" si="29"/>
        <v>5.0088000000000005E+128</v>
      </c>
      <c r="H75" s="17">
        <f t="shared" si="6"/>
        <v>5.0087999999999999</v>
      </c>
      <c r="I75" s="16" t="str" cm="1">
        <f t="array" ref="I75">IF(AND(H74&gt;100,H75&lt;100),INDEX(M:M,MATCH(I74,M:M,0)+1,0),I74)</f>
        <v>위</v>
      </c>
      <c r="J75" s="16" t="str">
        <f t="shared" si="30"/>
        <v>1E+128</v>
      </c>
      <c r="K75" s="11">
        <f t="shared" si="31"/>
        <v>13400</v>
      </c>
    </row>
    <row r="76" spans="5:11" x14ac:dyDescent="0.3">
      <c r="E76" s="16">
        <v>68</v>
      </c>
      <c r="F76" s="17" t="str">
        <f t="shared" si="28"/>
        <v>255.4488위</v>
      </c>
      <c r="G76" s="17">
        <f t="shared" si="29"/>
        <v>2.5544880000000002E+130</v>
      </c>
      <c r="H76" s="17">
        <f t="shared" si="6"/>
        <v>255.44880000000001</v>
      </c>
      <c r="I76" s="16" t="str" cm="1">
        <f t="array" ref="I76">IF(AND(H75&gt;100,H76&lt;100),INDEX(M:M,MATCH(I75,M:M,0)+1,0),I75)</f>
        <v>위</v>
      </c>
      <c r="J76" s="16" t="str">
        <f t="shared" si="30"/>
        <v>1E+128</v>
      </c>
      <c r="K76" s="11">
        <f t="shared" si="31"/>
        <v>13600</v>
      </c>
    </row>
    <row r="77" spans="5:11" x14ac:dyDescent="0.3">
      <c r="E77" s="16">
        <v>69</v>
      </c>
      <c r="F77" s="17" t="str">
        <f t="shared" ref="F77:F81" si="32">H77&amp;I77</f>
        <v>1.3028설</v>
      </c>
      <c r="G77" s="17">
        <f t="shared" ref="G77:G81" si="33">H77*J77</f>
        <v>1.3027999999999999E+132</v>
      </c>
      <c r="H77" s="17">
        <f t="shared" si="6"/>
        <v>1.3028</v>
      </c>
      <c r="I77" s="16" t="str" cm="1">
        <f t="array" ref="I77">IF(AND(H76&gt;100,H77&lt;100),INDEX(M:M,MATCH(I76,M:M,0)+1,0),I76)</f>
        <v>설</v>
      </c>
      <c r="J77" s="16" t="str">
        <f t="shared" ref="J77:J81" si="34">VLOOKUP(I77,M:P,4,FALSE)</f>
        <v>1E+132</v>
      </c>
      <c r="K77" s="11">
        <f t="shared" ref="K77:K81" si="35">$B$14*E77</f>
        <v>13800</v>
      </c>
    </row>
    <row r="78" spans="5:11" x14ac:dyDescent="0.3">
      <c r="E78" s="16">
        <v>70</v>
      </c>
      <c r="F78" s="17" t="str">
        <f t="shared" si="32"/>
        <v>66.4428설</v>
      </c>
      <c r="G78" s="17">
        <f t="shared" si="33"/>
        <v>6.6442800000000007E+133</v>
      </c>
      <c r="H78" s="17">
        <f t="shared" si="6"/>
        <v>66.442800000000005</v>
      </c>
      <c r="I78" s="16" t="str" cm="1">
        <f t="array" ref="I78">IF(AND(H77&gt;100,H78&lt;100),INDEX(M:M,MATCH(I77,M:M,0)+1,0),I77)</f>
        <v>설</v>
      </c>
      <c r="J78" s="16" t="str">
        <f t="shared" si="34"/>
        <v>1E+132</v>
      </c>
      <c r="K78" s="11">
        <f t="shared" si="35"/>
        <v>14000</v>
      </c>
    </row>
    <row r="79" spans="5:11" x14ac:dyDescent="0.3">
      <c r="E79" s="16">
        <v>71</v>
      </c>
      <c r="F79" s="17" t="str">
        <f t="shared" si="32"/>
        <v>3388.5828설</v>
      </c>
      <c r="G79" s="17">
        <f t="shared" si="33"/>
        <v>3.3885828000000001E+135</v>
      </c>
      <c r="H79" s="17">
        <f t="shared" si="6"/>
        <v>3388.5828000000001</v>
      </c>
      <c r="I79" s="16" t="str" cm="1">
        <f t="array" ref="I79">IF(AND(H78&gt;100,H79&lt;100),INDEX(M:M,MATCH(I78,M:M,0)+1,0),I78)</f>
        <v>설</v>
      </c>
      <c r="J79" s="16" t="str">
        <f t="shared" si="34"/>
        <v>1E+132</v>
      </c>
      <c r="K79" s="11">
        <f t="shared" si="35"/>
        <v>14200</v>
      </c>
    </row>
    <row r="80" spans="5:11" x14ac:dyDescent="0.3">
      <c r="E80" s="16">
        <v>72</v>
      </c>
      <c r="F80" s="17" t="str">
        <f t="shared" si="32"/>
        <v>17.2818적</v>
      </c>
      <c r="G80" s="17">
        <f>H80*J80</f>
        <v>1.7281800000000001E+137</v>
      </c>
      <c r="H80" s="17">
        <f t="shared" si="6"/>
        <v>17.2818</v>
      </c>
      <c r="I80" s="16" t="s">
        <v>90</v>
      </c>
      <c r="J80" s="16" t="str">
        <f t="shared" si="34"/>
        <v>1E+136</v>
      </c>
      <c r="K80" s="11">
        <f t="shared" si="35"/>
        <v>14400</v>
      </c>
    </row>
    <row r="81" spans="5:11" x14ac:dyDescent="0.3">
      <c r="E81" s="16">
        <v>73</v>
      </c>
      <c r="F81" s="17" t="str">
        <f t="shared" si="32"/>
        <v>881.3718적</v>
      </c>
      <c r="G81" s="17">
        <f t="shared" si="33"/>
        <v>8.8137180000000002E+138</v>
      </c>
      <c r="H81" s="17">
        <f t="shared" si="6"/>
        <v>881.37180000000001</v>
      </c>
      <c r="I81" s="16" t="s">
        <v>90</v>
      </c>
      <c r="J81" s="16" t="str">
        <f t="shared" si="34"/>
        <v>1E+136</v>
      </c>
      <c r="K81" s="11">
        <f t="shared" si="35"/>
        <v>14600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2BB-E22B-4CAB-9508-895ABF963974}">
  <dimension ref="A1:I59"/>
  <sheetViews>
    <sheetView workbookViewId="0">
      <selection activeCell="E26" sqref="E26"/>
    </sheetView>
  </sheetViews>
  <sheetFormatPr defaultColWidth="8.75" defaultRowHeight="16.5" x14ac:dyDescent="0.3"/>
  <cols>
    <col min="1" max="1" width="4.5" style="9" customWidth="1"/>
    <col min="2" max="2" width="24.125" style="9" bestFit="1" customWidth="1"/>
    <col min="3" max="3" width="13.125" style="9" bestFit="1" customWidth="1"/>
    <col min="4" max="4" width="20.375" style="9" bestFit="1" customWidth="1"/>
    <col min="5" max="5" width="18.375" style="9" bestFit="1" customWidth="1"/>
    <col min="6" max="6" width="8.75" style="9"/>
    <col min="7" max="7" width="16.875" style="9" customWidth="1"/>
    <col min="8" max="9" width="16.625" style="9" bestFit="1" customWidth="1"/>
    <col min="10" max="16384" width="8.75" style="9"/>
  </cols>
  <sheetData>
    <row r="1" spans="1:9" s="3" customFormat="1" x14ac:dyDescent="0.3">
      <c r="A1" s="25" t="s">
        <v>56</v>
      </c>
      <c r="B1" s="26"/>
    </row>
    <row r="2" spans="1:9" s="6" customFormat="1" ht="17.25" thickBot="1" x14ac:dyDescent="0.35">
      <c r="A2" s="27"/>
      <c r="B2" s="28"/>
    </row>
    <row r="5" spans="1:9" x14ac:dyDescent="0.3">
      <c r="G5" s="9" t="s">
        <v>75</v>
      </c>
    </row>
    <row r="6" spans="1:9" x14ac:dyDescent="0.3">
      <c r="B6" s="9" t="s">
        <v>57</v>
      </c>
      <c r="G6" s="23" t="s">
        <v>76</v>
      </c>
      <c r="H6" s="24">
        <v>1560</v>
      </c>
    </row>
    <row r="7" spans="1:9" ht="17.25" thickBot="1" x14ac:dyDescent="0.35">
      <c r="B7" s="21" t="s">
        <v>58</v>
      </c>
      <c r="C7" s="21" t="s">
        <v>59</v>
      </c>
      <c r="D7" s="21" t="s">
        <v>60</v>
      </c>
      <c r="E7" s="21" t="s">
        <v>61</v>
      </c>
      <c r="G7" s="21" t="s">
        <v>77</v>
      </c>
      <c r="H7" s="21" t="s">
        <v>78</v>
      </c>
      <c r="I7" s="21" t="s">
        <v>79</v>
      </c>
    </row>
    <row r="8" spans="1:9" ht="17.25" thickTop="1" x14ac:dyDescent="0.3">
      <c r="B8" s="16" t="s">
        <v>62</v>
      </c>
      <c r="C8" s="22">
        <v>10000</v>
      </c>
      <c r="D8" s="22">
        <f>C8*7</f>
        <v>70000</v>
      </c>
      <c r="E8" s="22">
        <f>SUM(D8:D11)</f>
        <v>341000</v>
      </c>
      <c r="G8" s="16">
        <v>1</v>
      </c>
      <c r="H8" s="22">
        <v>100</v>
      </c>
      <c r="I8" s="22">
        <v>2000</v>
      </c>
    </row>
    <row r="9" spans="1:9" x14ac:dyDescent="0.3">
      <c r="B9" s="16" t="s">
        <v>63</v>
      </c>
      <c r="C9" s="22">
        <v>23000</v>
      </c>
      <c r="D9" s="22">
        <f t="shared" ref="D9:D10" si="0">C9*7</f>
        <v>161000</v>
      </c>
      <c r="E9" s="22"/>
      <c r="G9" s="16">
        <v>2</v>
      </c>
      <c r="H9" s="22">
        <v>200</v>
      </c>
      <c r="I9" s="22">
        <v>4000</v>
      </c>
    </row>
    <row r="10" spans="1:9" x14ac:dyDescent="0.3">
      <c r="B10" s="16" t="s">
        <v>64</v>
      </c>
      <c r="C10" s="22">
        <v>10000</v>
      </c>
      <c r="D10" s="22">
        <f t="shared" si="0"/>
        <v>70000</v>
      </c>
      <c r="E10" s="22"/>
      <c r="G10" s="16">
        <v>3</v>
      </c>
      <c r="H10" s="22">
        <v>300</v>
      </c>
      <c r="I10" s="22">
        <v>6000</v>
      </c>
    </row>
    <row r="11" spans="1:9" x14ac:dyDescent="0.3">
      <c r="B11" s="16" t="s">
        <v>65</v>
      </c>
      <c r="C11" s="22">
        <v>0</v>
      </c>
      <c r="D11" s="22">
        <v>40000</v>
      </c>
      <c r="E11" s="22"/>
      <c r="G11" s="16">
        <v>4</v>
      </c>
      <c r="H11" s="22">
        <v>400</v>
      </c>
      <c r="I11" s="22">
        <v>8000</v>
      </c>
    </row>
    <row r="12" spans="1:9" x14ac:dyDescent="0.3">
      <c r="E12" s="22"/>
      <c r="G12" s="16">
        <v>5</v>
      </c>
      <c r="H12" s="22">
        <v>500</v>
      </c>
      <c r="I12" s="22">
        <v>10000</v>
      </c>
    </row>
    <row r="13" spans="1:9" x14ac:dyDescent="0.3">
      <c r="G13" s="16">
        <v>6</v>
      </c>
      <c r="H13" s="22">
        <v>600</v>
      </c>
      <c r="I13" s="22">
        <v>13000</v>
      </c>
    </row>
    <row r="14" spans="1:9" x14ac:dyDescent="0.3">
      <c r="G14" s="16">
        <v>7</v>
      </c>
      <c r="H14" s="22">
        <v>700</v>
      </c>
      <c r="I14" s="22">
        <v>16000</v>
      </c>
    </row>
    <row r="15" spans="1:9" x14ac:dyDescent="0.3">
      <c r="B15" s="9" t="s">
        <v>80</v>
      </c>
      <c r="G15" s="16">
        <v>8</v>
      </c>
      <c r="H15" s="22">
        <v>800</v>
      </c>
      <c r="I15" s="22">
        <v>19000</v>
      </c>
    </row>
    <row r="16" spans="1:9" ht="17.25" thickBot="1" x14ac:dyDescent="0.35">
      <c r="B16" s="21" t="s">
        <v>73</v>
      </c>
      <c r="C16" s="21" t="s">
        <v>68</v>
      </c>
      <c r="D16" s="21" t="s">
        <v>69</v>
      </c>
      <c r="E16" s="21" t="s">
        <v>70</v>
      </c>
      <c r="G16" s="16">
        <v>9</v>
      </c>
      <c r="H16" s="22">
        <v>900</v>
      </c>
      <c r="I16" s="22">
        <v>22000</v>
      </c>
    </row>
    <row r="17" spans="2:9" ht="17.25" thickTop="1" x14ac:dyDescent="0.3">
      <c r="B17" s="16" t="s">
        <v>67</v>
      </c>
      <c r="C17" s="9">
        <v>40</v>
      </c>
      <c r="D17" s="22">
        <v>15</v>
      </c>
      <c r="E17" s="22">
        <f>($E$8/D17)*C17</f>
        <v>909333.33333333326</v>
      </c>
      <c r="G17" s="16">
        <v>10</v>
      </c>
      <c r="H17" s="22">
        <v>1000</v>
      </c>
      <c r="I17" s="22">
        <v>25000</v>
      </c>
    </row>
    <row r="18" spans="2:9" x14ac:dyDescent="0.3">
      <c r="B18" s="16" t="s">
        <v>66</v>
      </c>
      <c r="C18" s="9">
        <v>3</v>
      </c>
      <c r="D18" s="22">
        <v>15</v>
      </c>
      <c r="E18" s="22">
        <f t="shared" ref="E18:E20" si="1">($E$8/D18)*C18</f>
        <v>68200</v>
      </c>
      <c r="G18" s="16">
        <v>11</v>
      </c>
      <c r="H18" s="22">
        <v>1100</v>
      </c>
      <c r="I18" s="22">
        <v>28000</v>
      </c>
    </row>
    <row r="19" spans="2:9" x14ac:dyDescent="0.3">
      <c r="B19" s="16" t="s">
        <v>72</v>
      </c>
      <c r="C19" s="9">
        <v>5.0000000000000001E-3</v>
      </c>
      <c r="D19" s="22">
        <v>15</v>
      </c>
      <c r="E19" s="9">
        <f t="shared" si="1"/>
        <v>113.66666666666666</v>
      </c>
      <c r="G19" s="16">
        <v>12</v>
      </c>
      <c r="H19" s="22">
        <v>1200</v>
      </c>
      <c r="I19" s="22">
        <v>31000</v>
      </c>
    </row>
    <row r="20" spans="2:9" x14ac:dyDescent="0.3">
      <c r="B20" s="16" t="s">
        <v>71</v>
      </c>
      <c r="C20" s="9">
        <v>1E-4</v>
      </c>
      <c r="D20" s="22">
        <v>15</v>
      </c>
      <c r="E20" s="9">
        <f t="shared" si="1"/>
        <v>2.2733333333333334</v>
      </c>
      <c r="G20" s="16">
        <v>13</v>
      </c>
      <c r="H20" s="22">
        <v>1300</v>
      </c>
      <c r="I20" s="22">
        <v>34000</v>
      </c>
    </row>
    <row r="21" spans="2:9" x14ac:dyDescent="0.3">
      <c r="G21" s="16">
        <v>14</v>
      </c>
      <c r="H21" s="22">
        <v>1400</v>
      </c>
      <c r="I21" s="22">
        <v>37000</v>
      </c>
    </row>
    <row r="22" spans="2:9" x14ac:dyDescent="0.3">
      <c r="G22" s="16">
        <v>15</v>
      </c>
      <c r="H22" s="22">
        <v>1500</v>
      </c>
      <c r="I22" s="22">
        <v>40000</v>
      </c>
    </row>
    <row r="27" spans="2:9" x14ac:dyDescent="0.3">
      <c r="G27" s="16"/>
      <c r="H27" s="22"/>
      <c r="I27" s="22"/>
    </row>
    <row r="28" spans="2:9" x14ac:dyDescent="0.3">
      <c r="G28" s="16"/>
      <c r="H28" s="22"/>
      <c r="I28" s="22"/>
    </row>
    <row r="29" spans="2:9" x14ac:dyDescent="0.3">
      <c r="G29" s="16"/>
      <c r="H29" s="22"/>
      <c r="I29" s="22"/>
    </row>
    <row r="30" spans="2:9" x14ac:dyDescent="0.3">
      <c r="G30" s="16"/>
      <c r="H30" s="22"/>
      <c r="I30" s="22"/>
    </row>
    <row r="31" spans="2:9" x14ac:dyDescent="0.3">
      <c r="G31" s="16"/>
      <c r="H31" s="22"/>
      <c r="I31" s="22"/>
    </row>
    <row r="32" spans="2:9" x14ac:dyDescent="0.3">
      <c r="B32" s="11"/>
      <c r="C32" s="11"/>
      <c r="D32" s="11"/>
      <c r="E32" s="11"/>
      <c r="F32" s="11"/>
    </row>
    <row r="33" spans="2:9" x14ac:dyDescent="0.3">
      <c r="B33" s="11"/>
      <c r="C33" s="11"/>
      <c r="D33" s="11"/>
      <c r="E33" s="11"/>
      <c r="F33" s="11"/>
    </row>
    <row r="34" spans="2:9" x14ac:dyDescent="0.3">
      <c r="B34" s="11"/>
      <c r="C34" s="11"/>
      <c r="D34" s="11"/>
      <c r="E34" s="11"/>
      <c r="F34" s="11"/>
    </row>
    <row r="35" spans="2:9" x14ac:dyDescent="0.3">
      <c r="B35" s="11"/>
      <c r="C35" s="11"/>
      <c r="D35" s="11"/>
      <c r="E35" s="11"/>
      <c r="F35" s="11"/>
    </row>
    <row r="36" spans="2:9" x14ac:dyDescent="0.3">
      <c r="B36" s="11"/>
      <c r="C36" s="11"/>
      <c r="D36" s="11"/>
      <c r="E36" s="11"/>
      <c r="F36" s="11"/>
    </row>
    <row r="37" spans="2:9" x14ac:dyDescent="0.3">
      <c r="B37" s="11"/>
      <c r="C37" s="11"/>
      <c r="D37" s="11"/>
      <c r="E37" s="11"/>
      <c r="F37" s="11"/>
    </row>
    <row r="38" spans="2:9" x14ac:dyDescent="0.3">
      <c r="B38" s="11"/>
      <c r="C38" s="11"/>
      <c r="D38" s="11"/>
      <c r="E38" s="11"/>
      <c r="F38" s="11"/>
    </row>
    <row r="39" spans="2:9" x14ac:dyDescent="0.3">
      <c r="B39" s="11"/>
      <c r="C39" s="11"/>
      <c r="D39" s="11"/>
      <c r="E39" s="11"/>
      <c r="F39" s="11"/>
    </row>
    <row r="40" spans="2:9" x14ac:dyDescent="0.3">
      <c r="B40" s="11"/>
      <c r="C40" s="11"/>
      <c r="D40" s="11"/>
      <c r="E40" s="11"/>
      <c r="F40" s="11"/>
      <c r="G40" s="16"/>
      <c r="H40" s="22"/>
      <c r="I40" s="22"/>
    </row>
    <row r="41" spans="2:9" x14ac:dyDescent="0.3">
      <c r="B41" s="11"/>
      <c r="C41" s="11"/>
      <c r="D41" s="11"/>
      <c r="E41" s="11"/>
      <c r="F41" s="11"/>
    </row>
    <row r="42" spans="2:9" x14ac:dyDescent="0.3">
      <c r="B42" s="11"/>
      <c r="C42" s="11"/>
      <c r="D42" s="11"/>
      <c r="E42" s="11"/>
      <c r="F42" s="11"/>
    </row>
    <row r="43" spans="2:9" x14ac:dyDescent="0.3">
      <c r="B43" s="11"/>
      <c r="C43" s="11"/>
      <c r="D43" s="11"/>
      <c r="E43" s="11"/>
      <c r="F43" s="11"/>
    </row>
    <row r="44" spans="2:9" x14ac:dyDescent="0.3">
      <c r="B44" s="11"/>
      <c r="C44" s="11"/>
      <c r="D44" s="11"/>
      <c r="E44" s="11"/>
      <c r="F44" s="11"/>
    </row>
    <row r="45" spans="2:9" x14ac:dyDescent="0.3">
      <c r="B45" s="11"/>
      <c r="C45" s="11"/>
      <c r="D45" s="11"/>
      <c r="E45" s="11"/>
      <c r="F45" s="11"/>
    </row>
    <row r="46" spans="2:9" x14ac:dyDescent="0.3">
      <c r="B46" s="11"/>
      <c r="C46" s="11"/>
      <c r="D46" s="11"/>
      <c r="E46" s="11"/>
      <c r="F46" s="11"/>
    </row>
    <row r="47" spans="2:9" x14ac:dyDescent="0.3">
      <c r="B47" s="11"/>
      <c r="C47" s="11"/>
      <c r="D47" s="11"/>
      <c r="E47" s="11"/>
      <c r="F47" s="11"/>
    </row>
    <row r="48" spans="2:9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GuildTowerTable</vt:lpstr>
      <vt:lpstr>Balance</vt:lpstr>
      <vt:lpstr>GuildGoodsBalance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2023-08-03T07:25:24Z</dcterms:modified>
</cp:coreProperties>
</file>