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70EB666-540A-45A6-9060-6C41ADDD01F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ou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3" l="1"/>
  <c r="N61" i="3"/>
  <c r="M61" i="3"/>
  <c r="L61" i="3"/>
  <c r="K61" i="3"/>
  <c r="J61" i="3"/>
  <c r="I61" i="3"/>
  <c r="H61" i="3"/>
  <c r="G61" i="3"/>
  <c r="O60" i="3"/>
  <c r="N60" i="3"/>
  <c r="M60" i="3"/>
  <c r="L60" i="3"/>
  <c r="K60" i="3"/>
  <c r="J60" i="3"/>
  <c r="I60" i="3"/>
  <c r="H60" i="3"/>
  <c r="G60" i="3"/>
  <c r="O59" i="3"/>
  <c r="N59" i="3"/>
  <c r="M59" i="3"/>
  <c r="L59" i="3"/>
  <c r="K59" i="3"/>
  <c r="J59" i="3"/>
  <c r="I59" i="3"/>
  <c r="H59" i="3"/>
  <c r="G59" i="3"/>
  <c r="O58" i="3"/>
  <c r="N58" i="3"/>
  <c r="M58" i="3"/>
  <c r="L58" i="3"/>
  <c r="K58" i="3"/>
  <c r="J58" i="3"/>
  <c r="I58" i="3"/>
  <c r="H58" i="3"/>
  <c r="G58" i="3"/>
  <c r="O57" i="3"/>
  <c r="N57" i="3"/>
  <c r="M57" i="3"/>
  <c r="L57" i="3"/>
  <c r="K57" i="3"/>
  <c r="J57" i="3"/>
  <c r="I57" i="3"/>
  <c r="H57" i="3"/>
  <c r="G57" i="3"/>
  <c r="O56" i="3"/>
  <c r="N56" i="3"/>
  <c r="M56" i="3"/>
  <c r="L56" i="3"/>
  <c r="K56" i="3"/>
  <c r="J56" i="3"/>
  <c r="I56" i="3"/>
  <c r="H56" i="3"/>
  <c r="G56" i="3"/>
  <c r="T55" i="3"/>
  <c r="T56" i="3" s="1"/>
  <c r="T57" i="3" s="1"/>
  <c r="T58" i="3" s="1"/>
  <c r="O55" i="3"/>
  <c r="N55" i="3"/>
  <c r="M55" i="3"/>
  <c r="L55" i="3"/>
  <c r="K55" i="3"/>
  <c r="J55" i="3"/>
  <c r="I55" i="3"/>
  <c r="H55" i="3"/>
  <c r="G55" i="3"/>
  <c r="P54" i="3"/>
  <c r="S54" i="3" s="1"/>
  <c r="O54" i="3"/>
  <c r="N54" i="3"/>
  <c r="M54" i="3"/>
  <c r="L54" i="3"/>
  <c r="K54" i="3"/>
  <c r="J54" i="3"/>
  <c r="I54" i="3"/>
  <c r="H54" i="3"/>
  <c r="G54" i="3"/>
  <c r="P53" i="3"/>
  <c r="S53" i="3" s="1"/>
  <c r="O53" i="3"/>
  <c r="N53" i="3"/>
  <c r="M53" i="3"/>
  <c r="L53" i="3"/>
  <c r="K53" i="3"/>
  <c r="J53" i="3"/>
  <c r="I53" i="3"/>
  <c r="H53" i="3"/>
  <c r="G53" i="3"/>
  <c r="P52" i="3"/>
  <c r="S52" i="3" s="1"/>
  <c r="O52" i="3"/>
  <c r="N52" i="3"/>
  <c r="M52" i="3"/>
  <c r="L52" i="3"/>
  <c r="K52" i="3"/>
  <c r="J52" i="3"/>
  <c r="I52" i="3"/>
  <c r="H52" i="3"/>
  <c r="G52" i="3"/>
  <c r="P51" i="3"/>
  <c r="S51" i="3" s="1"/>
  <c r="O51" i="3"/>
  <c r="N51" i="3"/>
  <c r="M51" i="3"/>
  <c r="L51" i="3"/>
  <c r="K51" i="3"/>
  <c r="J51" i="3"/>
  <c r="I51" i="3"/>
  <c r="H51" i="3"/>
  <c r="G51" i="3"/>
  <c r="P50" i="3"/>
  <c r="O50" i="3"/>
  <c r="N50" i="3"/>
  <c r="M50" i="3"/>
  <c r="L50" i="3"/>
  <c r="K50" i="3"/>
  <c r="J50" i="3"/>
  <c r="I50" i="3"/>
  <c r="H50" i="3"/>
  <c r="G50" i="3"/>
  <c r="P49" i="3"/>
  <c r="O49" i="3"/>
  <c r="N49" i="3"/>
  <c r="M49" i="3"/>
  <c r="L49" i="3"/>
  <c r="K49" i="3"/>
  <c r="J49" i="3"/>
  <c r="I49" i="3"/>
  <c r="H49" i="3"/>
  <c r="G49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9" i="3"/>
  <c r="O39" i="3"/>
  <c r="N39" i="3"/>
  <c r="M39" i="3"/>
  <c r="L39" i="3"/>
  <c r="K39" i="3"/>
  <c r="J39" i="3"/>
  <c r="I39" i="3"/>
  <c r="H39" i="3"/>
  <c r="G39" i="3"/>
  <c r="P38" i="3"/>
  <c r="O38" i="3"/>
  <c r="N38" i="3"/>
  <c r="M38" i="3"/>
  <c r="L38" i="3"/>
  <c r="K38" i="3"/>
  <c r="J38" i="3"/>
  <c r="I38" i="3"/>
  <c r="H38" i="3"/>
  <c r="G38" i="3"/>
  <c r="P37" i="3"/>
  <c r="O37" i="3"/>
  <c r="N37" i="3"/>
  <c r="M37" i="3"/>
  <c r="L37" i="3"/>
  <c r="K37" i="3"/>
  <c r="J37" i="3"/>
  <c r="I37" i="3"/>
  <c r="H37" i="3"/>
  <c r="G37" i="3"/>
  <c r="P36" i="3"/>
  <c r="O36" i="3"/>
  <c r="N36" i="3"/>
  <c r="M36" i="3"/>
  <c r="L36" i="3"/>
  <c r="K36" i="3"/>
  <c r="J36" i="3"/>
  <c r="I36" i="3"/>
  <c r="H36" i="3"/>
  <c r="G36" i="3"/>
  <c r="P35" i="3"/>
  <c r="O35" i="3"/>
  <c r="O62" i="3" s="1"/>
  <c r="N35" i="3"/>
  <c r="N62" i="3" s="1"/>
  <c r="M35" i="3"/>
  <c r="M62" i="3" s="1"/>
  <c r="L35" i="3"/>
  <c r="L62" i="3" s="1"/>
  <c r="K35" i="3"/>
  <c r="K62" i="3" s="1"/>
  <c r="J35" i="3"/>
  <c r="J62" i="3" s="1"/>
  <c r="I35" i="3"/>
  <c r="I62" i="3" s="1"/>
  <c r="H35" i="3"/>
  <c r="H62" i="3" s="1"/>
  <c r="G35" i="3"/>
  <c r="G62" i="3" s="1"/>
  <c r="B11" i="3"/>
  <c r="R55" i="3" l="1"/>
  <c r="P55" i="3" s="1"/>
  <c r="S55" i="3" l="1"/>
  <c r="U55" i="3" s="1"/>
  <c r="V55" i="3" s="1"/>
  <c r="W55" i="3" s="1"/>
  <c r="R56" i="3"/>
  <c r="P56" i="3" s="1"/>
  <c r="R57" i="3" l="1"/>
  <c r="P57" i="3" s="1"/>
  <c r="S56" i="3"/>
  <c r="U56" i="3" s="1"/>
  <c r="V56" i="3" s="1"/>
  <c r="W56" i="3" s="1"/>
  <c r="R58" i="3" l="1"/>
  <c r="P58" i="3" s="1"/>
  <c r="S57" i="3"/>
  <c r="U57" i="3" s="1"/>
  <c r="V57" i="3" s="1"/>
  <c r="W57" i="3" s="1"/>
  <c r="S58" i="3" l="1"/>
  <c r="U58" i="3" s="1"/>
  <c r="V58" i="3" s="1"/>
  <c r="W58" i="3" s="1"/>
  <c r="R59" i="3"/>
  <c r="R60" i="3" l="1"/>
  <c r="P59" i="3"/>
  <c r="R61" i="3" l="1"/>
  <c r="P60" i="3"/>
  <c r="R62" i="3" l="1"/>
  <c r="P61" i="3"/>
  <c r="R67" i="3" l="1"/>
  <c r="P62" i="3"/>
</calcChain>
</file>

<file path=xl/sharedStrings.xml><?xml version="1.0" encoding="utf-8"?>
<sst xmlns="http://schemas.openxmlformats.org/spreadsheetml/2006/main" count="200" uniqueCount="109">
  <si>
    <t>Id</t>
  </si>
  <si>
    <t>reward1</t>
  </si>
  <si>
    <t>reward2</t>
  </si>
  <si>
    <t>reward2_value</t>
  </si>
  <si>
    <t>id</t>
  </si>
  <si>
    <t>StringId</t>
    <phoneticPr fontId="1" type="noConversion"/>
  </si>
  <si>
    <t>Grade</t>
    <phoneticPr fontId="1" type="noConversion"/>
  </si>
  <si>
    <t>EffectId</t>
    <phoneticPr fontId="1" type="noConversion"/>
  </si>
  <si>
    <t>skillName</t>
  </si>
  <si>
    <t>Ring0</t>
    <phoneticPr fontId="1" type="noConversion"/>
  </si>
  <si>
    <t>하급 반지4</t>
    <phoneticPr fontId="1" type="noConversion"/>
  </si>
  <si>
    <t>Ring1</t>
  </si>
  <si>
    <t>하급 반지3</t>
    <phoneticPr fontId="1" type="noConversion"/>
  </si>
  <si>
    <t>Ring2</t>
  </si>
  <si>
    <t>하급 반지2</t>
  </si>
  <si>
    <t>Ring3</t>
  </si>
  <si>
    <t>하급 반지1</t>
  </si>
  <si>
    <t>Ring4</t>
  </si>
  <si>
    <t>중급 반지4</t>
  </si>
  <si>
    <t>Ring5</t>
  </si>
  <si>
    <t>중급 반지3</t>
  </si>
  <si>
    <t>Ring6</t>
  </si>
  <si>
    <t>중급 반지2</t>
  </si>
  <si>
    <t>Ring7</t>
  </si>
  <si>
    <t>중급 반지1</t>
  </si>
  <si>
    <t>Ring8</t>
  </si>
  <si>
    <t>상급 반지4</t>
  </si>
  <si>
    <t>Ring9</t>
  </si>
  <si>
    <t>상급 반지3</t>
  </si>
  <si>
    <t>Ring10</t>
  </si>
  <si>
    <t>상급 반지2</t>
  </si>
  <si>
    <t>Ring11</t>
  </si>
  <si>
    <t>상급 반지1</t>
  </si>
  <si>
    <t>Ring12</t>
  </si>
  <si>
    <t>특급 반지4</t>
  </si>
  <si>
    <t>Ring13</t>
  </si>
  <si>
    <t>특급 반지3</t>
  </si>
  <si>
    <t>Ring14</t>
  </si>
  <si>
    <t>특급 반지2</t>
  </si>
  <si>
    <t>Ring15</t>
  </si>
  <si>
    <t>특급 반지1</t>
  </si>
  <si>
    <t>Ring16</t>
  </si>
  <si>
    <t>전설 반지4</t>
  </si>
  <si>
    <t>Ring17</t>
  </si>
  <si>
    <t>전설 반지3</t>
  </si>
  <si>
    <t>Ring18</t>
  </si>
  <si>
    <t>전설 반지2</t>
  </si>
  <si>
    <t>Ring19</t>
  </si>
  <si>
    <t>전설 반지1</t>
  </si>
  <si>
    <t>Ring20</t>
  </si>
  <si>
    <t>요물 반지4</t>
    <phoneticPr fontId="1" type="noConversion"/>
  </si>
  <si>
    <t>Ring21</t>
  </si>
  <si>
    <t>요물 반지3</t>
    <phoneticPr fontId="1" type="noConversion"/>
  </si>
  <si>
    <t>Ring22</t>
  </si>
  <si>
    <t>요물 반지2</t>
    <phoneticPr fontId="1" type="noConversion"/>
  </si>
  <si>
    <t>Ring23</t>
  </si>
  <si>
    <t>요물 반지1</t>
    <phoneticPr fontId="1" type="noConversion"/>
  </si>
  <si>
    <t>Ring24</t>
  </si>
  <si>
    <t>신물 반지4</t>
    <phoneticPr fontId="1" type="noConversion"/>
  </si>
  <si>
    <t>Ring25</t>
  </si>
  <si>
    <t>신물 반지3</t>
    <phoneticPr fontId="1" type="noConversion"/>
  </si>
  <si>
    <t>Ring26</t>
  </si>
  <si>
    <t>신물 반지2</t>
  </si>
  <si>
    <t>Ring27</t>
  </si>
  <si>
    <t>신물 반지1</t>
  </si>
  <si>
    <t>영혼 반지 밸런스</t>
    <phoneticPr fontId="1" type="noConversion"/>
  </si>
  <si>
    <t>레벨 칭호 밸런스</t>
    <phoneticPr fontId="1" type="noConversion"/>
  </si>
  <si>
    <t>영혼 반지 1뽑당 필요한 재화량</t>
    <phoneticPr fontId="1" type="noConversion"/>
  </si>
  <si>
    <t>StringId</t>
  </si>
  <si>
    <t>Gachalv1</t>
  </si>
  <si>
    <t>Gachalv2</t>
  </si>
  <si>
    <t>Gachalv3</t>
  </si>
  <si>
    <t>Gachalv4</t>
  </si>
  <si>
    <t>Gachalv5</t>
  </si>
  <si>
    <t>Gachalv6</t>
  </si>
  <si>
    <t>Gachalv7</t>
  </si>
  <si>
    <t>Gachalv8</t>
  </si>
  <si>
    <t>Gachalv9</t>
  </si>
  <si>
    <t>Gachalv10</t>
  </si>
  <si>
    <t>Requireupgrade</t>
  </si>
  <si>
    <t>하루에 얻을 수 있는 재화량</t>
    <phoneticPr fontId="1" type="noConversion"/>
  </si>
  <si>
    <t>Ring0</t>
  </si>
  <si>
    <t>사나래 뽑기 횟수</t>
    <phoneticPr fontId="1" type="noConversion"/>
  </si>
  <si>
    <t>교환 가능한 횟수</t>
    <phoneticPr fontId="1" type="noConversion"/>
  </si>
  <si>
    <t>1만개당 전설4링 1개씩 주면</t>
    <phoneticPr fontId="1" type="noConversion"/>
  </si>
  <si>
    <t>사나래는 요물3링 1개 정도 소급받음</t>
    <phoneticPr fontId="1" type="noConversion"/>
  </si>
  <si>
    <t>소모량</t>
    <phoneticPr fontId="1" type="noConversion"/>
  </si>
  <si>
    <t>뽑기 횟수</t>
    <phoneticPr fontId="1" type="noConversion"/>
  </si>
  <si>
    <t>전설 4링 필요량</t>
    <phoneticPr fontId="1" type="noConversion"/>
  </si>
  <si>
    <t>1만 뽑기당 전설 4링 소급 시 필요 뽑기 횟수 (1/3토막)</t>
    <phoneticPr fontId="1" type="noConversion"/>
  </si>
  <si>
    <t>전설4</t>
    <phoneticPr fontId="1" type="noConversion"/>
  </si>
  <si>
    <t>전설3</t>
    <phoneticPr fontId="1" type="noConversion"/>
  </si>
  <si>
    <t>전설2</t>
    <phoneticPr fontId="1" type="noConversion"/>
  </si>
  <si>
    <t>전설1</t>
    <phoneticPr fontId="1" type="noConversion"/>
  </si>
  <si>
    <t>필요 영혼석량</t>
    <phoneticPr fontId="1" type="noConversion"/>
  </si>
  <si>
    <t>요물4</t>
    <phoneticPr fontId="1" type="noConversion"/>
  </si>
  <si>
    <t>요물3</t>
    <phoneticPr fontId="1" type="noConversion"/>
  </si>
  <si>
    <t>요물2</t>
    <phoneticPr fontId="1" type="noConversion"/>
  </si>
  <si>
    <t>요물1</t>
    <phoneticPr fontId="1" type="noConversion"/>
  </si>
  <si>
    <t>신물4</t>
    <phoneticPr fontId="1" type="noConversion"/>
  </si>
  <si>
    <t>신물3</t>
    <phoneticPr fontId="1" type="noConversion"/>
  </si>
  <si>
    <t>신물2</t>
    <phoneticPr fontId="1" type="noConversion"/>
  </si>
  <si>
    <t>신물1</t>
    <phoneticPr fontId="1" type="noConversion"/>
  </si>
  <si>
    <t>특급4</t>
    <phoneticPr fontId="1" type="noConversion"/>
  </si>
  <si>
    <t>특급3</t>
    <phoneticPr fontId="1" type="noConversion"/>
  </si>
  <si>
    <t>특급2</t>
    <phoneticPr fontId="1" type="noConversion"/>
  </si>
  <si>
    <t>특급1</t>
    <phoneticPr fontId="1" type="noConversion"/>
  </si>
  <si>
    <t>unlockstringid</t>
    <phoneticPr fontId="1" type="noConversion"/>
  </si>
  <si>
    <t>reward1_value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</si>
</sst>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4" fillId="4" borderId="1" xfId="3" applyAlignment="1">
      <alignment vertical="center" wrapText="1" readingOrder="1"/>
    </xf>
    <xf numFmtId="0" fontId="4" fillId="4" borderId="1" xfId="3">
      <alignment vertical="center"/>
    </xf>
    <xf numFmtId="0" fontId="2" fillId="5" borderId="2" xfId="1" applyFill="1" applyBorder="1" applyAlignment="1">
      <alignment vertical="center" wrapText="1" readingOrder="1"/>
    </xf>
    <xf numFmtId="0" fontId="2" fillId="5" borderId="0" xfId="1" applyFill="1">
      <alignment vertical="center"/>
    </xf>
    <xf numFmtId="0" fontId="2" fillId="5" borderId="3" xfId="1" applyFill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0" fillId="6" borderId="5" xfId="0" applyFill="1" applyBorder="1">
      <alignment vertical="center"/>
    </xf>
    <xf numFmtId="0" fontId="5" fillId="6" borderId="5" xfId="0" applyFont="1" applyFill="1" applyBorder="1">
      <alignment vertical="center"/>
    </xf>
    <xf numFmtId="0" fontId="0" fillId="6" borderId="6" xfId="0" applyFill="1" applyBorder="1">
      <alignment vertical="center"/>
    </xf>
    <xf numFmtId="0" fontId="5" fillId="6" borderId="6" xfId="0" applyFont="1" applyFill="1" applyBorder="1">
      <alignment vertical="center"/>
    </xf>
    <xf numFmtId="0" fontId="0" fillId="7" borderId="0" xfId="0" applyFill="1">
      <alignment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center" vertical="center"/>
    </xf>
    <xf numFmtId="0" fontId="5" fillId="8" borderId="7" xfId="0" applyFont="1" applyFill="1" applyBorder="1">
      <alignment vertical="center"/>
    </xf>
    <xf numFmtId="3" fontId="5" fillId="9" borderId="7" xfId="0" applyNumberFormat="1" applyFont="1" applyFill="1" applyBorder="1">
      <alignment vertical="center"/>
    </xf>
    <xf numFmtId="0" fontId="5" fillId="6" borderId="8" xfId="0" applyFont="1" applyFill="1" applyBorder="1" applyAlignment="1">
      <alignment horizontal="center" vertical="center"/>
    </xf>
    <xf numFmtId="3" fontId="0" fillId="7" borderId="0" xfId="0" applyNumberFormat="1" applyFill="1">
      <alignment vertical="center"/>
    </xf>
    <xf numFmtId="0" fontId="6" fillId="7" borderId="0" xfId="0" applyFont="1" applyFill="1">
      <alignment vertical="center"/>
    </xf>
    <xf numFmtId="3" fontId="5" fillId="7" borderId="0" xfId="0" applyNumberFormat="1" applyFont="1" applyFill="1">
      <alignment vertical="center"/>
    </xf>
    <xf numFmtId="0" fontId="0" fillId="7" borderId="0" xfId="0" applyFill="1" applyAlignment="1">
      <alignment horizontal="center" vertical="center"/>
    </xf>
    <xf numFmtId="3" fontId="0" fillId="0" borderId="0" xfId="0" applyNumberForma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</cellXfs>
  <cellStyles count="4">
    <cellStyle name="보통" xfId="1" builtinId="28"/>
    <cellStyle name="입력" xfId="3" builtinId="2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9"/>
  <sheetViews>
    <sheetView tabSelected="1" zoomScale="85" zoomScaleNormal="85" workbookViewId="0">
      <selection activeCell="I17" sqref="I17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107</v>
      </c>
      <c r="C1" t="s">
        <v>1</v>
      </c>
      <c r="D1" t="s">
        <v>108</v>
      </c>
      <c r="E1" t="s">
        <v>2</v>
      </c>
      <c r="F1" s="27" t="s">
        <v>3</v>
      </c>
    </row>
    <row r="2" spans="1:6" x14ac:dyDescent="0.3">
      <c r="A2">
        <v>0</v>
      </c>
      <c r="B2" s="7" t="s">
        <v>9</v>
      </c>
      <c r="C2">
        <v>9023</v>
      </c>
      <c r="D2">
        <v>2</v>
      </c>
      <c r="E2">
        <v>9023</v>
      </c>
      <c r="F2" s="27">
        <v>6</v>
      </c>
    </row>
    <row r="3" spans="1:6" x14ac:dyDescent="0.3">
      <c r="A3">
        <v>1</v>
      </c>
      <c r="B3" s="7" t="s">
        <v>11</v>
      </c>
      <c r="C3">
        <v>9023</v>
      </c>
      <c r="D3">
        <v>2</v>
      </c>
      <c r="E3">
        <v>9023</v>
      </c>
      <c r="F3" s="27">
        <v>6</v>
      </c>
    </row>
    <row r="4" spans="1:6" x14ac:dyDescent="0.3">
      <c r="A4">
        <v>2</v>
      </c>
      <c r="B4" s="7" t="s">
        <v>13</v>
      </c>
      <c r="C4">
        <v>9023</v>
      </c>
      <c r="D4">
        <v>2</v>
      </c>
      <c r="E4">
        <v>9023</v>
      </c>
      <c r="F4" s="27">
        <v>6</v>
      </c>
    </row>
    <row r="5" spans="1:6" x14ac:dyDescent="0.3">
      <c r="A5">
        <v>3</v>
      </c>
      <c r="B5" s="7" t="s">
        <v>15</v>
      </c>
      <c r="C5">
        <v>9023</v>
      </c>
      <c r="D5">
        <v>2</v>
      </c>
      <c r="E5">
        <v>9023</v>
      </c>
      <c r="F5" s="27">
        <v>6</v>
      </c>
    </row>
    <row r="6" spans="1:6" x14ac:dyDescent="0.3">
      <c r="A6">
        <v>4</v>
      </c>
      <c r="B6" s="10" t="s">
        <v>17</v>
      </c>
      <c r="C6">
        <v>9023</v>
      </c>
      <c r="D6">
        <v>2</v>
      </c>
      <c r="E6">
        <v>9023</v>
      </c>
      <c r="F6" s="27">
        <v>6</v>
      </c>
    </row>
    <row r="7" spans="1:6" x14ac:dyDescent="0.3">
      <c r="A7">
        <v>5</v>
      </c>
      <c r="B7" s="10" t="s">
        <v>19</v>
      </c>
      <c r="C7">
        <v>9023</v>
      </c>
      <c r="D7">
        <v>2</v>
      </c>
      <c r="E7">
        <v>9023</v>
      </c>
      <c r="F7" s="27">
        <v>6</v>
      </c>
    </row>
    <row r="8" spans="1:6" x14ac:dyDescent="0.3">
      <c r="A8">
        <v>6</v>
      </c>
      <c r="B8" s="10" t="s">
        <v>21</v>
      </c>
      <c r="C8">
        <v>9023</v>
      </c>
      <c r="D8">
        <v>2</v>
      </c>
      <c r="E8">
        <v>9023</v>
      </c>
      <c r="F8" s="27">
        <v>6</v>
      </c>
    </row>
    <row r="9" spans="1:6" x14ac:dyDescent="0.3">
      <c r="A9">
        <v>7</v>
      </c>
      <c r="B9" s="10" t="s">
        <v>23</v>
      </c>
      <c r="C9">
        <v>9023</v>
      </c>
      <c r="D9">
        <v>2</v>
      </c>
      <c r="E9">
        <v>9023</v>
      </c>
      <c r="F9" s="27">
        <v>6</v>
      </c>
    </row>
    <row r="10" spans="1:6" x14ac:dyDescent="0.3">
      <c r="A10">
        <v>8</v>
      </c>
      <c r="B10" s="7" t="s">
        <v>25</v>
      </c>
      <c r="C10">
        <v>9023</v>
      </c>
      <c r="D10">
        <v>2</v>
      </c>
      <c r="E10">
        <v>9023</v>
      </c>
      <c r="F10" s="27">
        <v>6</v>
      </c>
    </row>
    <row r="11" spans="1:6" x14ac:dyDescent="0.3">
      <c r="A11">
        <v>9</v>
      </c>
      <c r="B11" s="7" t="s">
        <v>27</v>
      </c>
      <c r="C11">
        <v>9023</v>
      </c>
      <c r="D11">
        <v>2</v>
      </c>
      <c r="E11">
        <v>9023</v>
      </c>
      <c r="F11" s="27">
        <v>6</v>
      </c>
    </row>
    <row r="12" spans="1:6" x14ac:dyDescent="0.3">
      <c r="A12">
        <v>10</v>
      </c>
      <c r="B12" s="7" t="s">
        <v>29</v>
      </c>
      <c r="C12">
        <v>9023</v>
      </c>
      <c r="D12">
        <v>2</v>
      </c>
      <c r="E12">
        <v>9023</v>
      </c>
      <c r="F12" s="27">
        <v>6</v>
      </c>
    </row>
    <row r="13" spans="1:6" x14ac:dyDescent="0.3">
      <c r="A13">
        <v>11</v>
      </c>
      <c r="B13" s="7" t="s">
        <v>31</v>
      </c>
      <c r="C13">
        <v>9023</v>
      </c>
      <c r="D13">
        <v>2</v>
      </c>
      <c r="E13">
        <v>9023</v>
      </c>
      <c r="F13" s="27">
        <v>6</v>
      </c>
    </row>
    <row r="14" spans="1:6" s="1" customFormat="1" x14ac:dyDescent="0.3">
      <c r="A14">
        <v>12</v>
      </c>
      <c r="B14" s="10" t="s">
        <v>33</v>
      </c>
      <c r="C14">
        <v>9023</v>
      </c>
      <c r="D14">
        <v>2</v>
      </c>
      <c r="E14">
        <v>9023</v>
      </c>
      <c r="F14" s="27">
        <v>6</v>
      </c>
    </row>
    <row r="15" spans="1:6" s="1" customFormat="1" x14ac:dyDescent="0.3">
      <c r="A15">
        <v>13</v>
      </c>
      <c r="B15" s="10" t="s">
        <v>35</v>
      </c>
      <c r="C15">
        <v>9023</v>
      </c>
      <c r="D15">
        <v>2</v>
      </c>
      <c r="E15">
        <v>9023</v>
      </c>
      <c r="F15" s="27">
        <v>6</v>
      </c>
    </row>
    <row r="16" spans="1:6" s="1" customFormat="1" x14ac:dyDescent="0.3">
      <c r="A16">
        <v>14</v>
      </c>
      <c r="B16" s="10" t="s">
        <v>37</v>
      </c>
      <c r="C16">
        <v>9023</v>
      </c>
      <c r="D16">
        <v>2</v>
      </c>
      <c r="E16">
        <v>9023</v>
      </c>
      <c r="F16" s="27">
        <v>6</v>
      </c>
    </row>
    <row r="17" spans="1:8" s="1" customFormat="1" x14ac:dyDescent="0.3">
      <c r="A17">
        <v>15</v>
      </c>
      <c r="B17" s="10" t="s">
        <v>39</v>
      </c>
      <c r="C17">
        <v>9023</v>
      </c>
      <c r="D17">
        <v>2</v>
      </c>
      <c r="E17">
        <v>9023</v>
      </c>
      <c r="F17" s="27">
        <v>6</v>
      </c>
    </row>
    <row r="18" spans="1:8" s="2" customFormat="1" x14ac:dyDescent="0.3">
      <c r="A18">
        <v>16</v>
      </c>
      <c r="B18" s="7" t="s">
        <v>41</v>
      </c>
      <c r="C18">
        <v>9023</v>
      </c>
      <c r="D18">
        <v>2</v>
      </c>
      <c r="E18">
        <v>9023</v>
      </c>
      <c r="F18" s="27">
        <v>6</v>
      </c>
    </row>
    <row r="19" spans="1:8" s="1" customFormat="1" x14ac:dyDescent="0.3">
      <c r="A19">
        <v>17</v>
      </c>
      <c r="B19" s="7" t="s">
        <v>43</v>
      </c>
      <c r="C19">
        <v>9023</v>
      </c>
      <c r="D19">
        <v>2</v>
      </c>
      <c r="E19">
        <v>9023</v>
      </c>
      <c r="F19" s="27">
        <v>6</v>
      </c>
    </row>
    <row r="20" spans="1:8" x14ac:dyDescent="0.3">
      <c r="A20">
        <v>18</v>
      </c>
      <c r="B20" s="7" t="s">
        <v>45</v>
      </c>
      <c r="C20">
        <v>9023</v>
      </c>
      <c r="D20">
        <v>2</v>
      </c>
      <c r="E20">
        <v>9023</v>
      </c>
      <c r="F20" s="27">
        <v>6</v>
      </c>
      <c r="H20" s="1"/>
    </row>
    <row r="21" spans="1:8" x14ac:dyDescent="0.3">
      <c r="A21">
        <v>19</v>
      </c>
      <c r="B21" s="7" t="s">
        <v>47</v>
      </c>
      <c r="C21">
        <v>9023</v>
      </c>
      <c r="D21">
        <v>2</v>
      </c>
      <c r="E21">
        <v>9023</v>
      </c>
      <c r="F21" s="27">
        <v>6</v>
      </c>
      <c r="H21" s="1"/>
    </row>
    <row r="22" spans="1:8" x14ac:dyDescent="0.3">
      <c r="A22">
        <v>20</v>
      </c>
      <c r="B22" s="10" t="s">
        <v>49</v>
      </c>
      <c r="C22">
        <v>9023</v>
      </c>
      <c r="D22">
        <v>2</v>
      </c>
      <c r="E22">
        <v>9023</v>
      </c>
      <c r="F22" s="27">
        <v>6</v>
      </c>
      <c r="H22" s="1"/>
    </row>
    <row r="23" spans="1:8" x14ac:dyDescent="0.3">
      <c r="A23">
        <v>21</v>
      </c>
      <c r="B23" s="10" t="s">
        <v>51</v>
      </c>
      <c r="C23">
        <v>9023</v>
      </c>
      <c r="D23">
        <v>2</v>
      </c>
      <c r="E23">
        <v>9023</v>
      </c>
      <c r="F23" s="27">
        <v>6</v>
      </c>
      <c r="H23" s="1"/>
    </row>
    <row r="24" spans="1:8" x14ac:dyDescent="0.3">
      <c r="A24">
        <v>22</v>
      </c>
      <c r="B24" s="10" t="s">
        <v>53</v>
      </c>
      <c r="C24">
        <v>9023</v>
      </c>
      <c r="D24">
        <v>2</v>
      </c>
      <c r="E24">
        <v>9023</v>
      </c>
      <c r="F24" s="27">
        <v>6</v>
      </c>
      <c r="H24" s="1"/>
    </row>
    <row r="25" spans="1:8" x14ac:dyDescent="0.3">
      <c r="A25">
        <v>23</v>
      </c>
      <c r="B25" s="10" t="s">
        <v>55</v>
      </c>
      <c r="C25">
        <v>9023</v>
      </c>
      <c r="D25">
        <v>2</v>
      </c>
      <c r="E25">
        <v>9023</v>
      </c>
      <c r="F25" s="27">
        <v>6</v>
      </c>
    </row>
    <row r="26" spans="1:8" x14ac:dyDescent="0.3">
      <c r="A26">
        <v>24</v>
      </c>
      <c r="B26" s="10" t="s">
        <v>57</v>
      </c>
      <c r="C26">
        <v>9023</v>
      </c>
      <c r="D26">
        <v>2</v>
      </c>
      <c r="E26">
        <v>9023</v>
      </c>
      <c r="F26" s="27">
        <v>6</v>
      </c>
    </row>
    <row r="27" spans="1:8" x14ac:dyDescent="0.3">
      <c r="A27">
        <v>25</v>
      </c>
      <c r="B27" s="10" t="s">
        <v>59</v>
      </c>
      <c r="C27">
        <v>9023</v>
      </c>
      <c r="D27">
        <v>2</v>
      </c>
      <c r="E27">
        <v>9023</v>
      </c>
      <c r="F27" s="27">
        <v>6</v>
      </c>
    </row>
    <row r="28" spans="1:8" x14ac:dyDescent="0.3">
      <c r="A28">
        <v>26</v>
      </c>
      <c r="B28" s="10" t="s">
        <v>61</v>
      </c>
      <c r="C28">
        <v>9023</v>
      </c>
      <c r="D28">
        <v>2</v>
      </c>
      <c r="E28">
        <v>9023</v>
      </c>
      <c r="F28" s="27">
        <v>6</v>
      </c>
    </row>
    <row r="29" spans="1:8" x14ac:dyDescent="0.3">
      <c r="A29">
        <v>27</v>
      </c>
      <c r="B29" s="10" t="s">
        <v>63</v>
      </c>
      <c r="C29">
        <v>9023</v>
      </c>
      <c r="D29">
        <v>2</v>
      </c>
      <c r="E29">
        <v>9023</v>
      </c>
      <c r="F29" s="2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1:Y67"/>
  <sheetViews>
    <sheetView topLeftCell="A33" workbookViewId="0">
      <selection activeCell="F47" sqref="F47:F50"/>
    </sheetView>
  </sheetViews>
  <sheetFormatPr defaultColWidth="8.75" defaultRowHeight="16.5" x14ac:dyDescent="0.3"/>
  <cols>
    <col min="1" max="1" width="26" style="17" bestFit="1" customWidth="1"/>
    <col min="2" max="2" width="9.25" style="17" bestFit="1" customWidth="1"/>
    <col min="3" max="4" width="8.75" style="17"/>
    <col min="5" max="5" width="4.5" style="17" customWidth="1"/>
    <col min="6" max="6" width="8.75" style="18"/>
    <col min="7" max="8" width="12.125" style="18" bestFit="1" customWidth="1"/>
    <col min="9" max="9" width="14.875" style="18" customWidth="1"/>
    <col min="10" max="10" width="13" style="18" bestFit="1" customWidth="1"/>
    <col min="11" max="11" width="11.625" style="18" bestFit="1" customWidth="1"/>
    <col min="12" max="13" width="13.875" style="17" bestFit="1" customWidth="1"/>
    <col min="14" max="14" width="9.625" style="17" bestFit="1" customWidth="1"/>
    <col min="15" max="15" width="12.875" style="17" bestFit="1" customWidth="1"/>
    <col min="16" max="16" width="11.125" style="17" bestFit="1" customWidth="1"/>
    <col min="17" max="17" width="14" style="17" bestFit="1" customWidth="1"/>
    <col min="18" max="18" width="11.375" style="17" bestFit="1" customWidth="1"/>
    <col min="19" max="19" width="8.75" style="17"/>
    <col min="20" max="20" width="15.5" style="17" bestFit="1" customWidth="1"/>
    <col min="21" max="21" width="8.875" style="17" bestFit="1" customWidth="1"/>
    <col min="22" max="22" width="9.25" style="17" bestFit="1" customWidth="1"/>
    <col min="23" max="16384" width="8.75" style="17"/>
  </cols>
  <sheetData>
    <row r="1" spans="1:25" s="13" customFormat="1" x14ac:dyDescent="0.3">
      <c r="E1" s="28" t="s">
        <v>65</v>
      </c>
      <c r="F1" s="28"/>
      <c r="G1" s="28"/>
      <c r="H1" s="28"/>
      <c r="I1" s="14"/>
      <c r="J1" s="14"/>
      <c r="K1" s="14"/>
    </row>
    <row r="2" spans="1:25" s="15" customFormat="1" ht="17.25" thickBot="1" x14ac:dyDescent="0.35">
      <c r="E2" s="29"/>
      <c r="F2" s="29"/>
      <c r="G2" s="29"/>
      <c r="H2" s="29"/>
      <c r="I2" s="16"/>
      <c r="J2" s="16"/>
      <c r="K2" s="16"/>
    </row>
    <row r="5" spans="1:25" x14ac:dyDescent="0.3">
      <c r="G5" s="19"/>
      <c r="H5" s="19"/>
      <c r="I5" s="19"/>
    </row>
    <row r="6" spans="1:25" ht="33" x14ac:dyDescent="0.3">
      <c r="F6" s="18" t="s">
        <v>66</v>
      </c>
      <c r="U6" s="4" t="s">
        <v>4</v>
      </c>
      <c r="V6" s="5" t="s">
        <v>5</v>
      </c>
      <c r="W6" s="5" t="s">
        <v>6</v>
      </c>
      <c r="X6" s="5" t="s">
        <v>7</v>
      </c>
      <c r="Y6" s="4" t="s">
        <v>8</v>
      </c>
    </row>
    <row r="7" spans="1:25" ht="33.75" thickBot="1" x14ac:dyDescent="0.35">
      <c r="A7" s="20" t="s">
        <v>67</v>
      </c>
      <c r="B7" s="21">
        <v>40</v>
      </c>
      <c r="F7" s="22" t="s">
        <v>68</v>
      </c>
      <c r="G7" s="22" t="s">
        <v>69</v>
      </c>
      <c r="H7" s="22" t="s">
        <v>70</v>
      </c>
      <c r="I7" s="22" t="s">
        <v>71</v>
      </c>
      <c r="J7" s="22" t="s">
        <v>72</v>
      </c>
      <c r="K7" s="22" t="s">
        <v>73</v>
      </c>
      <c r="L7" s="22" t="s">
        <v>74</v>
      </c>
      <c r="M7" s="22" t="s">
        <v>75</v>
      </c>
      <c r="N7" s="22" t="s">
        <v>76</v>
      </c>
      <c r="O7" s="22" t="s">
        <v>77</v>
      </c>
      <c r="P7" s="22" t="s">
        <v>78</v>
      </c>
      <c r="Q7" s="22" t="s">
        <v>79</v>
      </c>
      <c r="U7" s="6">
        <v>0</v>
      </c>
      <c r="V7" s="7" t="s">
        <v>9</v>
      </c>
      <c r="W7" s="7">
        <v>0</v>
      </c>
      <c r="X7" s="7">
        <v>97</v>
      </c>
      <c r="Y7" s="8" t="s">
        <v>10</v>
      </c>
    </row>
    <row r="8" spans="1:25" ht="33.75" thickTop="1" x14ac:dyDescent="0.3">
      <c r="A8" s="17" t="s">
        <v>80</v>
      </c>
      <c r="B8" s="23">
        <v>80000</v>
      </c>
      <c r="F8" s="24" t="s">
        <v>81</v>
      </c>
      <c r="G8" s="24">
        <v>0.26200000000000001</v>
      </c>
      <c r="H8" s="17">
        <v>0.20800000000000002</v>
      </c>
      <c r="I8" s="17">
        <v>0.17</v>
      </c>
      <c r="J8" s="17">
        <v>0.14399999999999999</v>
      </c>
      <c r="K8" s="17">
        <v>0.124</v>
      </c>
      <c r="L8" s="17">
        <v>0.10720000000000002</v>
      </c>
      <c r="M8" s="17">
        <v>8.2650000000000001E-2</v>
      </c>
      <c r="N8" s="17">
        <v>5.765E-2</v>
      </c>
      <c r="O8" s="17">
        <v>3.2599999999999997E-2</v>
      </c>
      <c r="P8" s="17">
        <v>0</v>
      </c>
      <c r="Q8" s="17">
        <v>4</v>
      </c>
      <c r="U8" s="6">
        <v>1</v>
      </c>
      <c r="V8" s="7" t="s">
        <v>11</v>
      </c>
      <c r="W8" s="7">
        <v>0</v>
      </c>
      <c r="X8" s="7">
        <v>98</v>
      </c>
      <c r="Y8" s="8" t="s">
        <v>12</v>
      </c>
    </row>
    <row r="9" spans="1:25" ht="33" x14ac:dyDescent="0.3">
      <c r="F9" s="24" t="s">
        <v>11</v>
      </c>
      <c r="G9" s="24">
        <v>0.19650000000000001</v>
      </c>
      <c r="H9" s="17">
        <v>0.156</v>
      </c>
      <c r="I9" s="17">
        <v>0.1275</v>
      </c>
      <c r="J9" s="17">
        <v>0.10800000000000001</v>
      </c>
      <c r="K9" s="17">
        <v>9.3000000000000013E-2</v>
      </c>
      <c r="L9" s="17">
        <v>8.0399999999999985E-2</v>
      </c>
      <c r="M9" s="17">
        <v>6.2100000000000002E-2</v>
      </c>
      <c r="N9" s="17">
        <v>4.3499999999999997E-2</v>
      </c>
      <c r="O9" s="17">
        <v>2.4900000000000002E-2</v>
      </c>
      <c r="P9" s="17">
        <v>0</v>
      </c>
      <c r="Q9" s="17">
        <v>4</v>
      </c>
      <c r="U9" s="6">
        <v>2</v>
      </c>
      <c r="V9" s="7" t="s">
        <v>13</v>
      </c>
      <c r="W9" s="7">
        <v>0</v>
      </c>
      <c r="X9" s="7">
        <v>99</v>
      </c>
      <c r="Y9" s="8" t="s">
        <v>14</v>
      </c>
    </row>
    <row r="10" spans="1:25" ht="33" x14ac:dyDescent="0.3">
      <c r="A10" s="17" t="s">
        <v>82</v>
      </c>
      <c r="B10" s="23">
        <v>198340</v>
      </c>
      <c r="F10" s="18" t="s">
        <v>13</v>
      </c>
      <c r="G10" s="18">
        <v>0.13100000000000001</v>
      </c>
      <c r="H10" s="18">
        <v>0.10400000000000001</v>
      </c>
      <c r="I10" s="18">
        <v>8.5000000000000006E-2</v>
      </c>
      <c r="J10" s="18">
        <v>7.1999999999999995E-2</v>
      </c>
      <c r="K10" s="18">
        <v>6.2E-2</v>
      </c>
      <c r="L10" s="17">
        <v>5.3600000000000009E-2</v>
      </c>
      <c r="M10" s="17">
        <v>4.1399999999999999E-2</v>
      </c>
      <c r="N10" s="17">
        <v>2.8999999999999998E-2</v>
      </c>
      <c r="O10" s="17">
        <v>1.66E-2</v>
      </c>
      <c r="P10" s="17">
        <v>0</v>
      </c>
      <c r="Q10" s="17">
        <v>4</v>
      </c>
      <c r="U10" s="6">
        <v>3</v>
      </c>
      <c r="V10" s="7" t="s">
        <v>15</v>
      </c>
      <c r="W10" s="7">
        <v>0</v>
      </c>
      <c r="X10" s="7">
        <v>100</v>
      </c>
      <c r="Y10" s="8" t="s">
        <v>16</v>
      </c>
    </row>
    <row r="11" spans="1:25" ht="33" x14ac:dyDescent="0.3">
      <c r="A11" s="17" t="s">
        <v>83</v>
      </c>
      <c r="B11" s="23">
        <f>B10-50000</f>
        <v>148340</v>
      </c>
      <c r="F11" s="18" t="s">
        <v>15</v>
      </c>
      <c r="G11" s="18">
        <v>6.5500000000000003E-2</v>
      </c>
      <c r="H11" s="18">
        <v>5.2000000000000005E-2</v>
      </c>
      <c r="I11" s="18">
        <v>4.2500000000000003E-2</v>
      </c>
      <c r="J11" s="18">
        <v>3.5999999999999997E-2</v>
      </c>
      <c r="K11" s="18">
        <v>3.1E-2</v>
      </c>
      <c r="L11" s="17">
        <v>2.6800000000000004E-2</v>
      </c>
      <c r="M11" s="17">
        <v>2.07E-2</v>
      </c>
      <c r="N11" s="17">
        <v>1.4499999999999999E-2</v>
      </c>
      <c r="O11" s="17">
        <v>8.3000000000000001E-3</v>
      </c>
      <c r="P11" s="17">
        <v>0</v>
      </c>
      <c r="Q11" s="17">
        <v>4</v>
      </c>
      <c r="U11" s="9">
        <v>4</v>
      </c>
      <c r="V11" s="10" t="s">
        <v>17</v>
      </c>
      <c r="W11" s="10">
        <v>1</v>
      </c>
      <c r="X11" s="10">
        <v>101</v>
      </c>
      <c r="Y11" s="11" t="s">
        <v>18</v>
      </c>
    </row>
    <row r="12" spans="1:25" ht="33" x14ac:dyDescent="0.3">
      <c r="F12" s="18" t="s">
        <v>17</v>
      </c>
      <c r="G12" s="18">
        <v>0.13600000000000001</v>
      </c>
      <c r="H12" s="18">
        <v>0.18792</v>
      </c>
      <c r="I12" s="18">
        <v>0.22384000000000001</v>
      </c>
      <c r="J12" s="18">
        <v>0.24775999999999995</v>
      </c>
      <c r="K12" s="18">
        <v>0.2656</v>
      </c>
      <c r="L12" s="17">
        <v>0.27999999999999997</v>
      </c>
      <c r="M12" s="17">
        <v>0.30000000000000004</v>
      </c>
      <c r="N12" s="17">
        <v>0.32000000000000006</v>
      </c>
      <c r="O12" s="17">
        <v>0.34</v>
      </c>
      <c r="P12" s="17">
        <v>0.36314999999999997</v>
      </c>
      <c r="Q12" s="17">
        <v>4</v>
      </c>
      <c r="U12" s="9">
        <v>5</v>
      </c>
      <c r="V12" s="10" t="s">
        <v>19</v>
      </c>
      <c r="W12" s="10">
        <v>1</v>
      </c>
      <c r="X12" s="10">
        <v>102</v>
      </c>
      <c r="Y12" s="11" t="s">
        <v>20</v>
      </c>
    </row>
    <row r="13" spans="1:25" ht="33" x14ac:dyDescent="0.3">
      <c r="A13" s="17" t="s">
        <v>84</v>
      </c>
      <c r="F13" s="18" t="s">
        <v>19</v>
      </c>
      <c r="G13" s="18">
        <v>0.10200000000000001</v>
      </c>
      <c r="H13" s="18">
        <v>0.14093999999999998</v>
      </c>
      <c r="I13" s="18">
        <v>0.16788</v>
      </c>
      <c r="J13" s="18">
        <v>0.18581999999999999</v>
      </c>
      <c r="K13" s="18">
        <v>0.19920000000000002</v>
      </c>
      <c r="L13" s="18">
        <v>0.21</v>
      </c>
      <c r="M13" s="18">
        <v>0.22499999999999998</v>
      </c>
      <c r="N13" s="18">
        <v>0.24</v>
      </c>
      <c r="O13" s="17">
        <v>0.255</v>
      </c>
      <c r="P13" s="17">
        <v>0.27300000000000002</v>
      </c>
      <c r="Q13" s="17">
        <v>4</v>
      </c>
      <c r="U13" s="9">
        <v>6</v>
      </c>
      <c r="V13" s="10" t="s">
        <v>21</v>
      </c>
      <c r="W13" s="10">
        <v>1</v>
      </c>
      <c r="X13" s="10">
        <v>103</v>
      </c>
      <c r="Y13" s="11" t="s">
        <v>22</v>
      </c>
    </row>
    <row r="14" spans="1:25" ht="33" x14ac:dyDescent="0.3">
      <c r="A14" s="17" t="s">
        <v>85</v>
      </c>
      <c r="F14" s="18" t="s">
        <v>21</v>
      </c>
      <c r="G14" s="18">
        <v>6.8000000000000005E-2</v>
      </c>
      <c r="H14" s="18">
        <v>9.3960000000000002E-2</v>
      </c>
      <c r="I14" s="18">
        <v>0.11192000000000001</v>
      </c>
      <c r="J14" s="18">
        <v>0.12387999999999998</v>
      </c>
      <c r="K14" s="18">
        <v>0.1328</v>
      </c>
      <c r="L14" s="18">
        <v>0.13999999999999999</v>
      </c>
      <c r="M14" s="18">
        <v>0.15000000000000002</v>
      </c>
      <c r="N14" s="18">
        <v>0.16000000000000003</v>
      </c>
      <c r="O14" s="17">
        <v>0.17</v>
      </c>
      <c r="P14" s="17">
        <v>0.18200000000000002</v>
      </c>
      <c r="Q14" s="17">
        <v>4</v>
      </c>
      <c r="U14" s="9">
        <v>7</v>
      </c>
      <c r="V14" s="10" t="s">
        <v>23</v>
      </c>
      <c r="W14" s="10">
        <v>1</v>
      </c>
      <c r="X14" s="10">
        <v>104</v>
      </c>
      <c r="Y14" s="11" t="s">
        <v>24</v>
      </c>
    </row>
    <row r="15" spans="1:25" ht="33" x14ac:dyDescent="0.3">
      <c r="F15" s="18" t="s">
        <v>23</v>
      </c>
      <c r="G15" s="18">
        <v>3.4000000000000002E-2</v>
      </c>
      <c r="H15" s="18">
        <v>4.6980000000000001E-2</v>
      </c>
      <c r="I15" s="18">
        <v>5.5960000000000003E-2</v>
      </c>
      <c r="J15" s="18">
        <v>6.1939999999999988E-2</v>
      </c>
      <c r="K15" s="18">
        <v>6.6400000000000001E-2</v>
      </c>
      <c r="L15" s="18">
        <v>6.9999999999999993E-2</v>
      </c>
      <c r="M15" s="18">
        <v>7.5000000000000011E-2</v>
      </c>
      <c r="N15" s="18">
        <v>8.0000000000000016E-2</v>
      </c>
      <c r="O15" s="17">
        <v>8.5000000000000006E-2</v>
      </c>
      <c r="P15" s="17">
        <v>9.1000000000000011E-2</v>
      </c>
      <c r="Q15" s="17">
        <v>4</v>
      </c>
      <c r="U15" s="6">
        <v>8</v>
      </c>
      <c r="V15" s="7" t="s">
        <v>25</v>
      </c>
      <c r="W15" s="7">
        <v>2</v>
      </c>
      <c r="X15" s="7">
        <v>105</v>
      </c>
      <c r="Y15" s="8" t="s">
        <v>26</v>
      </c>
    </row>
    <row r="16" spans="1:25" ht="33" x14ac:dyDescent="0.3">
      <c r="F16" s="18" t="s">
        <v>25</v>
      </c>
      <c r="G16" s="18">
        <v>2E-3</v>
      </c>
      <c r="H16" s="18">
        <v>4.0000000000000001E-3</v>
      </c>
      <c r="I16" s="18">
        <v>6.0000000000000001E-3</v>
      </c>
      <c r="J16" s="18">
        <v>8.0000000000000002E-3</v>
      </c>
      <c r="K16" s="18">
        <v>1.0000000000000002E-2</v>
      </c>
      <c r="L16" s="18">
        <v>1.2E-2</v>
      </c>
      <c r="M16" s="17">
        <v>1.6E-2</v>
      </c>
      <c r="N16" s="17">
        <v>2.0000000000000004E-2</v>
      </c>
      <c r="O16" s="17">
        <v>2.4E-2</v>
      </c>
      <c r="P16" s="17">
        <v>3.2000000000000001E-2</v>
      </c>
      <c r="Q16" s="17">
        <v>4</v>
      </c>
      <c r="U16" s="6">
        <v>9</v>
      </c>
      <c r="V16" s="7" t="s">
        <v>27</v>
      </c>
      <c r="W16" s="7">
        <v>2</v>
      </c>
      <c r="X16" s="7">
        <v>106</v>
      </c>
      <c r="Y16" s="8" t="s">
        <v>28</v>
      </c>
    </row>
    <row r="17" spans="6:25" ht="33" x14ac:dyDescent="0.3">
      <c r="F17" s="18" t="s">
        <v>27</v>
      </c>
      <c r="G17" s="18">
        <v>1.5E-3</v>
      </c>
      <c r="H17" s="18">
        <v>3.0000000000000001E-3</v>
      </c>
      <c r="I17" s="18">
        <v>4.4999999999999997E-3</v>
      </c>
      <c r="J17" s="18">
        <v>6.0000000000000001E-3</v>
      </c>
      <c r="K17" s="18">
        <v>7.4999999999999997E-3</v>
      </c>
      <c r="L17" s="18">
        <v>8.9999999999999993E-3</v>
      </c>
      <c r="M17" s="17">
        <v>1.2E-2</v>
      </c>
      <c r="N17" s="17">
        <v>1.4999999999999999E-2</v>
      </c>
      <c r="O17" s="17">
        <v>1.7999999999999999E-2</v>
      </c>
      <c r="P17" s="17">
        <v>2.4E-2</v>
      </c>
      <c r="Q17" s="17">
        <v>4</v>
      </c>
      <c r="U17" s="6">
        <v>10</v>
      </c>
      <c r="V17" s="7" t="s">
        <v>29</v>
      </c>
      <c r="W17" s="7">
        <v>2</v>
      </c>
      <c r="X17" s="7">
        <v>107</v>
      </c>
      <c r="Y17" s="8" t="s">
        <v>30</v>
      </c>
    </row>
    <row r="18" spans="6:25" ht="33" x14ac:dyDescent="0.3">
      <c r="F18" s="18" t="s">
        <v>29</v>
      </c>
      <c r="G18" s="18">
        <v>1E-3</v>
      </c>
      <c r="H18" s="18">
        <v>2E-3</v>
      </c>
      <c r="I18" s="18">
        <v>3.0000000000000001E-3</v>
      </c>
      <c r="J18" s="18">
        <v>4.0000000000000001E-3</v>
      </c>
      <c r="K18" s="18">
        <v>5.000000000000001E-3</v>
      </c>
      <c r="L18" s="18">
        <v>6.0000000000000001E-3</v>
      </c>
      <c r="M18" s="17">
        <v>8.0000000000000002E-3</v>
      </c>
      <c r="N18" s="17">
        <v>1.0000000000000002E-2</v>
      </c>
      <c r="O18" s="17">
        <v>1.2E-2</v>
      </c>
      <c r="P18" s="17">
        <v>1.6E-2</v>
      </c>
      <c r="Q18" s="17">
        <v>4</v>
      </c>
      <c r="U18" s="6">
        <v>11</v>
      </c>
      <c r="V18" s="7" t="s">
        <v>31</v>
      </c>
      <c r="W18" s="7">
        <v>2</v>
      </c>
      <c r="X18" s="7">
        <v>108</v>
      </c>
      <c r="Y18" s="8" t="s">
        <v>32</v>
      </c>
    </row>
    <row r="19" spans="6:25" ht="33" x14ac:dyDescent="0.3">
      <c r="F19" s="18" t="s">
        <v>31</v>
      </c>
      <c r="G19" s="18">
        <v>5.0000000000000001E-4</v>
      </c>
      <c r="H19" s="18">
        <v>1E-3</v>
      </c>
      <c r="I19" s="18">
        <v>1.5E-3</v>
      </c>
      <c r="J19" s="18">
        <v>2E-3</v>
      </c>
      <c r="K19" s="18">
        <v>2.5000000000000005E-3</v>
      </c>
      <c r="L19" s="18">
        <v>3.0000000000000001E-3</v>
      </c>
      <c r="M19" s="17">
        <v>4.0000000000000001E-3</v>
      </c>
      <c r="N19" s="17">
        <v>5.000000000000001E-3</v>
      </c>
      <c r="O19" s="17">
        <v>6.0000000000000001E-3</v>
      </c>
      <c r="P19" s="17">
        <v>8.0000000000000002E-3</v>
      </c>
      <c r="Q19" s="17">
        <v>4</v>
      </c>
      <c r="U19" s="9">
        <v>12</v>
      </c>
      <c r="V19" s="10" t="s">
        <v>33</v>
      </c>
      <c r="W19" s="10">
        <v>3</v>
      </c>
      <c r="X19" s="10">
        <v>109</v>
      </c>
      <c r="Y19" s="11" t="s">
        <v>34</v>
      </c>
    </row>
    <row r="20" spans="6:25" ht="33" x14ac:dyDescent="0.3">
      <c r="F20" s="18" t="s">
        <v>33</v>
      </c>
      <c r="G20" s="18">
        <v>0</v>
      </c>
      <c r="H20" s="18">
        <v>8.0000000000000007E-5</v>
      </c>
      <c r="I20" s="18">
        <v>1.6000000000000001E-4</v>
      </c>
      <c r="J20" s="18">
        <v>2.3999999999999998E-4</v>
      </c>
      <c r="K20" s="18">
        <v>4.0000000000000002E-4</v>
      </c>
      <c r="L20" s="18">
        <v>8.0000000000000004E-4</v>
      </c>
      <c r="M20" s="17">
        <v>1.2000000000000001E-3</v>
      </c>
      <c r="N20" s="17">
        <v>2E-3</v>
      </c>
      <c r="O20" s="17">
        <v>2.8000000000000004E-3</v>
      </c>
      <c r="P20" s="17">
        <v>4.0000000000000001E-3</v>
      </c>
      <c r="Q20" s="17">
        <v>4</v>
      </c>
      <c r="U20" s="9">
        <v>13</v>
      </c>
      <c r="V20" s="10" t="s">
        <v>35</v>
      </c>
      <c r="W20" s="10">
        <v>3</v>
      </c>
      <c r="X20" s="10">
        <v>110</v>
      </c>
      <c r="Y20" s="11" t="s">
        <v>36</v>
      </c>
    </row>
    <row r="21" spans="6:25" ht="33" x14ac:dyDescent="0.3">
      <c r="F21" s="18" t="s">
        <v>35</v>
      </c>
      <c r="G21" s="18">
        <v>0</v>
      </c>
      <c r="H21" s="18">
        <v>6.0000000000000002E-5</v>
      </c>
      <c r="I21" s="18">
        <v>1.2E-4</v>
      </c>
      <c r="J21" s="18">
        <v>1.7999999999999998E-4</v>
      </c>
      <c r="K21" s="18">
        <v>2.9999999999999997E-4</v>
      </c>
      <c r="L21" s="18">
        <v>5.9999999999999995E-4</v>
      </c>
      <c r="M21" s="17">
        <v>8.9999999999999998E-4</v>
      </c>
      <c r="N21" s="17">
        <v>1.5E-3</v>
      </c>
      <c r="O21" s="17">
        <v>2.0999999999999999E-3</v>
      </c>
      <c r="P21" s="17">
        <v>3.0000000000000001E-3</v>
      </c>
      <c r="Q21" s="17">
        <v>4</v>
      </c>
      <c r="U21" s="9">
        <v>14</v>
      </c>
      <c r="V21" s="10" t="s">
        <v>37</v>
      </c>
      <c r="W21" s="10">
        <v>3</v>
      </c>
      <c r="X21" s="10">
        <v>111</v>
      </c>
      <c r="Y21" s="11" t="s">
        <v>38</v>
      </c>
    </row>
    <row r="22" spans="6:25" ht="33" x14ac:dyDescent="0.3">
      <c r="F22" s="18" t="s">
        <v>37</v>
      </c>
      <c r="G22" s="18">
        <v>0</v>
      </c>
      <c r="H22" s="18">
        <v>4.0000000000000003E-5</v>
      </c>
      <c r="I22" s="18">
        <v>8.0000000000000007E-5</v>
      </c>
      <c r="J22" s="18">
        <v>1.1999999999999999E-4</v>
      </c>
      <c r="K22" s="18">
        <v>2.0000000000000001E-4</v>
      </c>
      <c r="L22" s="18">
        <v>4.0000000000000002E-4</v>
      </c>
      <c r="M22" s="17">
        <v>6.0000000000000006E-4</v>
      </c>
      <c r="N22" s="17">
        <v>1E-3</v>
      </c>
      <c r="O22" s="17">
        <v>1.4000000000000002E-3</v>
      </c>
      <c r="P22" s="17">
        <v>2E-3</v>
      </c>
      <c r="Q22" s="17">
        <v>4</v>
      </c>
      <c r="U22" s="9">
        <v>15</v>
      </c>
      <c r="V22" s="10" t="s">
        <v>39</v>
      </c>
      <c r="W22" s="10">
        <v>3</v>
      </c>
      <c r="X22" s="10">
        <v>112</v>
      </c>
      <c r="Y22" s="11" t="s">
        <v>40</v>
      </c>
    </row>
    <row r="23" spans="6:25" ht="33" x14ac:dyDescent="0.3">
      <c r="F23" s="18" t="s">
        <v>39</v>
      </c>
      <c r="G23" s="18">
        <v>0</v>
      </c>
      <c r="H23" s="18">
        <v>2.0000000000000002E-5</v>
      </c>
      <c r="I23" s="18">
        <v>4.0000000000000003E-5</v>
      </c>
      <c r="J23" s="18">
        <v>5.9999999999999995E-5</v>
      </c>
      <c r="K23" s="18">
        <v>1E-4</v>
      </c>
      <c r="L23" s="18">
        <v>2.0000000000000001E-4</v>
      </c>
      <c r="M23" s="17">
        <v>3.0000000000000003E-4</v>
      </c>
      <c r="N23" s="17">
        <v>5.0000000000000001E-4</v>
      </c>
      <c r="O23" s="17">
        <v>7.000000000000001E-4</v>
      </c>
      <c r="P23" s="17">
        <v>1E-3</v>
      </c>
      <c r="Q23" s="17">
        <v>4</v>
      </c>
      <c r="U23" s="6">
        <v>16</v>
      </c>
      <c r="V23" s="7" t="s">
        <v>41</v>
      </c>
      <c r="W23" s="7">
        <v>4</v>
      </c>
      <c r="X23" s="7">
        <v>113</v>
      </c>
      <c r="Y23" s="8" t="s">
        <v>42</v>
      </c>
    </row>
    <row r="24" spans="6:25" ht="33" x14ac:dyDescent="0.3">
      <c r="F24" s="18" t="s">
        <v>41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7">
        <v>1.4999999999999999E-4</v>
      </c>
      <c r="N24" s="17">
        <v>2.0000000000000001E-4</v>
      </c>
      <c r="O24" s="17">
        <v>2.9999999999999997E-4</v>
      </c>
      <c r="P24" s="17">
        <v>4.0000000000000002E-4</v>
      </c>
      <c r="Q24" s="17">
        <v>4</v>
      </c>
      <c r="U24" s="6">
        <v>17</v>
      </c>
      <c r="V24" s="7" t="s">
        <v>43</v>
      </c>
      <c r="W24" s="7">
        <v>4</v>
      </c>
      <c r="X24" s="7">
        <v>114</v>
      </c>
      <c r="Y24" s="8" t="s">
        <v>44</v>
      </c>
    </row>
    <row r="25" spans="6:25" ht="33" x14ac:dyDescent="0.3">
      <c r="F25" s="18" t="s">
        <v>43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7">
        <v>0</v>
      </c>
      <c r="N25" s="17">
        <v>1.4999999999999999E-4</v>
      </c>
      <c r="O25" s="17">
        <v>2.0000000000000001E-4</v>
      </c>
      <c r="P25" s="17">
        <v>2.5000000000000001E-4</v>
      </c>
      <c r="Q25" s="17">
        <v>4</v>
      </c>
      <c r="U25" s="6">
        <v>18</v>
      </c>
      <c r="V25" s="7" t="s">
        <v>45</v>
      </c>
      <c r="W25" s="7">
        <v>4</v>
      </c>
      <c r="X25" s="7">
        <v>115</v>
      </c>
      <c r="Y25" s="8" t="s">
        <v>46</v>
      </c>
    </row>
    <row r="26" spans="6:25" ht="33" x14ac:dyDescent="0.3">
      <c r="F26" s="18" t="s">
        <v>45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7">
        <v>0</v>
      </c>
      <c r="N26" s="17">
        <v>0</v>
      </c>
      <c r="O26" s="17">
        <v>1E-4</v>
      </c>
      <c r="P26" s="17">
        <v>1.4999999999999999E-4</v>
      </c>
      <c r="Q26" s="17">
        <v>4</v>
      </c>
      <c r="U26" s="6">
        <v>19</v>
      </c>
      <c r="V26" s="7" t="s">
        <v>47</v>
      </c>
      <c r="W26" s="7">
        <v>4</v>
      </c>
      <c r="X26" s="7">
        <v>116</v>
      </c>
      <c r="Y26" s="8" t="s">
        <v>48</v>
      </c>
    </row>
    <row r="27" spans="6:25" ht="33" x14ac:dyDescent="0.3">
      <c r="F27" s="18" t="s">
        <v>47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7">
        <v>0</v>
      </c>
      <c r="N27" s="17">
        <v>0</v>
      </c>
      <c r="O27" s="17">
        <v>0</v>
      </c>
      <c r="P27" s="17">
        <v>5.0000000000000002E-5</v>
      </c>
      <c r="Q27" s="17">
        <v>4</v>
      </c>
      <c r="U27" s="9">
        <v>20</v>
      </c>
      <c r="V27" s="10" t="s">
        <v>49</v>
      </c>
      <c r="W27" s="10">
        <v>5</v>
      </c>
      <c r="X27" s="10">
        <v>117</v>
      </c>
      <c r="Y27" s="11" t="s">
        <v>50</v>
      </c>
    </row>
    <row r="28" spans="6:25" ht="33" x14ac:dyDescent="0.3">
      <c r="F28" s="18" t="s">
        <v>49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7">
        <v>0</v>
      </c>
      <c r="N28" s="17">
        <v>0</v>
      </c>
      <c r="O28" s="17">
        <v>0</v>
      </c>
      <c r="P28" s="17">
        <v>0</v>
      </c>
      <c r="Q28" s="17">
        <v>2</v>
      </c>
      <c r="U28" s="9">
        <v>21</v>
      </c>
      <c r="V28" s="10" t="s">
        <v>51</v>
      </c>
      <c r="W28" s="10">
        <v>5</v>
      </c>
      <c r="X28" s="10">
        <v>118</v>
      </c>
      <c r="Y28" s="11" t="s">
        <v>52</v>
      </c>
    </row>
    <row r="29" spans="6:25" ht="33" x14ac:dyDescent="0.3">
      <c r="F29" s="18" t="s">
        <v>51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7">
        <v>0</v>
      </c>
      <c r="N29" s="17">
        <v>0</v>
      </c>
      <c r="O29" s="17">
        <v>0</v>
      </c>
      <c r="P29" s="17">
        <v>0</v>
      </c>
      <c r="Q29" s="17">
        <v>2</v>
      </c>
      <c r="U29" s="9">
        <v>22</v>
      </c>
      <c r="V29" s="10" t="s">
        <v>53</v>
      </c>
      <c r="W29" s="10">
        <v>5</v>
      </c>
      <c r="X29" s="10">
        <v>119</v>
      </c>
      <c r="Y29" s="11" t="s">
        <v>54</v>
      </c>
    </row>
    <row r="30" spans="6:25" ht="33" x14ac:dyDescent="0.3">
      <c r="F30" s="18" t="s">
        <v>53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U30" s="9">
        <v>23</v>
      </c>
      <c r="V30" s="10" t="s">
        <v>55</v>
      </c>
      <c r="W30" s="10">
        <v>5</v>
      </c>
      <c r="X30" s="10">
        <v>120</v>
      </c>
      <c r="Y30" s="11" t="s">
        <v>56</v>
      </c>
    </row>
    <row r="31" spans="6:25" ht="33" x14ac:dyDescent="0.3">
      <c r="F31" s="18" t="s">
        <v>55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U31" s="9">
        <v>24</v>
      </c>
      <c r="V31" s="10" t="s">
        <v>57</v>
      </c>
      <c r="W31" s="10">
        <v>6</v>
      </c>
      <c r="X31" s="10">
        <v>121</v>
      </c>
      <c r="Y31" s="12" t="s">
        <v>58</v>
      </c>
    </row>
    <row r="32" spans="6:25" ht="33" x14ac:dyDescent="0.3">
      <c r="L32" s="18"/>
      <c r="M32" s="18"/>
      <c r="N32" s="18"/>
      <c r="O32" s="18"/>
      <c r="P32" s="18"/>
      <c r="U32" s="9">
        <v>25</v>
      </c>
      <c r="V32" s="10" t="s">
        <v>59</v>
      </c>
      <c r="W32" s="10">
        <v>6</v>
      </c>
      <c r="X32" s="10">
        <v>122</v>
      </c>
      <c r="Y32" s="12" t="s">
        <v>60</v>
      </c>
    </row>
    <row r="33" spans="3:25" ht="33" x14ac:dyDescent="0.3">
      <c r="L33" s="18"/>
      <c r="U33" s="9">
        <v>26</v>
      </c>
      <c r="V33" s="10" t="s">
        <v>61</v>
      </c>
      <c r="W33" s="10">
        <v>6</v>
      </c>
      <c r="X33" s="10">
        <v>123</v>
      </c>
      <c r="Y33" s="12" t="s">
        <v>62</v>
      </c>
    </row>
    <row r="34" spans="3:25" ht="33.75" thickBot="1" x14ac:dyDescent="0.35">
      <c r="F34" s="22" t="s">
        <v>68</v>
      </c>
      <c r="G34" s="22" t="s">
        <v>69</v>
      </c>
      <c r="H34" s="22" t="s">
        <v>70</v>
      </c>
      <c r="I34" s="22" t="s">
        <v>71</v>
      </c>
      <c r="J34" s="22" t="s">
        <v>72</v>
      </c>
      <c r="K34" s="22" t="s">
        <v>73</v>
      </c>
      <c r="L34" s="22" t="s">
        <v>74</v>
      </c>
      <c r="M34" s="22" t="s">
        <v>75</v>
      </c>
      <c r="N34" s="22" t="s">
        <v>76</v>
      </c>
      <c r="O34" s="22" t="s">
        <v>77</v>
      </c>
      <c r="P34" s="22" t="s">
        <v>78</v>
      </c>
      <c r="Q34" s="22" t="s">
        <v>79</v>
      </c>
      <c r="U34" s="9">
        <v>27</v>
      </c>
      <c r="V34" s="10" t="s">
        <v>63</v>
      </c>
      <c r="W34" s="10">
        <v>6</v>
      </c>
      <c r="X34" s="10">
        <v>124</v>
      </c>
      <c r="Y34" s="12" t="s">
        <v>64</v>
      </c>
    </row>
    <row r="35" spans="3:25" ht="17.25" thickTop="1" x14ac:dyDescent="0.3">
      <c r="F35" s="24" t="s">
        <v>81</v>
      </c>
      <c r="G35" s="25">
        <f>IFERROR(ROUNDUP((1/G8)*$B$7,0),0)</f>
        <v>153</v>
      </c>
      <c r="H35" s="25">
        <f t="shared" ref="H35:P35" si="0">IFERROR(ROUNDUP((1/H8)*$B$7,0),0)</f>
        <v>193</v>
      </c>
      <c r="I35" s="25">
        <f t="shared" si="0"/>
        <v>236</v>
      </c>
      <c r="J35" s="25">
        <f t="shared" si="0"/>
        <v>278</v>
      </c>
      <c r="K35" s="25">
        <f t="shared" si="0"/>
        <v>323</v>
      </c>
      <c r="L35" s="25">
        <f t="shared" si="0"/>
        <v>374</v>
      </c>
      <c r="M35" s="25">
        <f t="shared" si="0"/>
        <v>484</v>
      </c>
      <c r="N35" s="25">
        <f t="shared" si="0"/>
        <v>694</v>
      </c>
      <c r="O35" s="25">
        <f t="shared" si="0"/>
        <v>1227</v>
      </c>
      <c r="P35" s="25">
        <f t="shared" si="0"/>
        <v>0</v>
      </c>
      <c r="Q35" s="17">
        <v>4</v>
      </c>
    </row>
    <row r="36" spans="3:25" x14ac:dyDescent="0.3">
      <c r="F36" s="24" t="s">
        <v>11</v>
      </c>
      <c r="G36" s="25">
        <f t="shared" ref="G36:P51" si="1">IFERROR(ROUNDUP((1/G9)*$B$7,0),0)</f>
        <v>204</v>
      </c>
      <c r="H36" s="25">
        <f t="shared" si="1"/>
        <v>257</v>
      </c>
      <c r="I36" s="25">
        <f t="shared" si="1"/>
        <v>314</v>
      </c>
      <c r="J36" s="25">
        <f t="shared" si="1"/>
        <v>371</v>
      </c>
      <c r="K36" s="25">
        <f t="shared" si="1"/>
        <v>431</v>
      </c>
      <c r="L36" s="25">
        <f t="shared" si="1"/>
        <v>498</v>
      </c>
      <c r="M36" s="25">
        <f t="shared" si="1"/>
        <v>645</v>
      </c>
      <c r="N36" s="25">
        <f t="shared" si="1"/>
        <v>920</v>
      </c>
      <c r="O36" s="25">
        <f t="shared" si="1"/>
        <v>1607</v>
      </c>
      <c r="P36" s="25">
        <f t="shared" si="1"/>
        <v>0</v>
      </c>
      <c r="Q36" s="17">
        <v>4</v>
      </c>
    </row>
    <row r="37" spans="3:25" x14ac:dyDescent="0.3">
      <c r="F37" s="18" t="s">
        <v>13</v>
      </c>
      <c r="G37" s="25">
        <f t="shared" si="1"/>
        <v>306</v>
      </c>
      <c r="H37" s="25">
        <f t="shared" si="1"/>
        <v>385</v>
      </c>
      <c r="I37" s="25">
        <f t="shared" si="1"/>
        <v>471</v>
      </c>
      <c r="J37" s="25">
        <f t="shared" si="1"/>
        <v>556</v>
      </c>
      <c r="K37" s="25">
        <f t="shared" si="1"/>
        <v>646</v>
      </c>
      <c r="L37" s="25">
        <f t="shared" si="1"/>
        <v>747</v>
      </c>
      <c r="M37" s="25">
        <f t="shared" si="1"/>
        <v>967</v>
      </c>
      <c r="N37" s="25">
        <f t="shared" si="1"/>
        <v>1380</v>
      </c>
      <c r="O37" s="25">
        <f t="shared" si="1"/>
        <v>2410</v>
      </c>
      <c r="P37" s="25">
        <f t="shared" si="1"/>
        <v>0</v>
      </c>
      <c r="Q37" s="17">
        <v>4</v>
      </c>
    </row>
    <row r="38" spans="3:25" x14ac:dyDescent="0.3">
      <c r="F38" s="18" t="s">
        <v>15</v>
      </c>
      <c r="G38" s="25">
        <f t="shared" si="1"/>
        <v>611</v>
      </c>
      <c r="H38" s="25">
        <f t="shared" si="1"/>
        <v>770</v>
      </c>
      <c r="I38" s="25">
        <f t="shared" si="1"/>
        <v>942</v>
      </c>
      <c r="J38" s="25">
        <f t="shared" si="1"/>
        <v>1112</v>
      </c>
      <c r="K38" s="25">
        <f t="shared" si="1"/>
        <v>1291</v>
      </c>
      <c r="L38" s="25">
        <f t="shared" si="1"/>
        <v>1493</v>
      </c>
      <c r="M38" s="25">
        <f t="shared" si="1"/>
        <v>1933</v>
      </c>
      <c r="N38" s="25">
        <f t="shared" si="1"/>
        <v>2759</v>
      </c>
      <c r="O38" s="25">
        <f t="shared" si="1"/>
        <v>4820</v>
      </c>
      <c r="P38" s="25">
        <f t="shared" si="1"/>
        <v>0</v>
      </c>
      <c r="Q38" s="17">
        <v>4</v>
      </c>
    </row>
    <row r="39" spans="3:25" x14ac:dyDescent="0.3">
      <c r="F39" s="18" t="s">
        <v>17</v>
      </c>
      <c r="G39" s="25">
        <f t="shared" si="1"/>
        <v>295</v>
      </c>
      <c r="H39" s="25">
        <f t="shared" si="1"/>
        <v>213</v>
      </c>
      <c r="I39" s="25">
        <f t="shared" si="1"/>
        <v>179</v>
      </c>
      <c r="J39" s="25">
        <f t="shared" si="1"/>
        <v>162</v>
      </c>
      <c r="K39" s="25">
        <f t="shared" si="1"/>
        <v>151</v>
      </c>
      <c r="L39" s="25">
        <f t="shared" si="1"/>
        <v>143</v>
      </c>
      <c r="M39" s="25">
        <f t="shared" si="1"/>
        <v>134</v>
      </c>
      <c r="N39" s="25">
        <f t="shared" si="1"/>
        <v>125</v>
      </c>
      <c r="O39" s="25">
        <f t="shared" si="1"/>
        <v>118</v>
      </c>
      <c r="P39" s="25">
        <f t="shared" si="1"/>
        <v>111</v>
      </c>
      <c r="Q39" s="17">
        <v>4</v>
      </c>
    </row>
    <row r="40" spans="3:25" x14ac:dyDescent="0.3">
      <c r="F40" s="18" t="s">
        <v>19</v>
      </c>
      <c r="G40" s="25">
        <f t="shared" si="1"/>
        <v>393</v>
      </c>
      <c r="H40" s="25">
        <f t="shared" si="1"/>
        <v>284</v>
      </c>
      <c r="I40" s="25">
        <f t="shared" si="1"/>
        <v>239</v>
      </c>
      <c r="J40" s="25">
        <f t="shared" si="1"/>
        <v>216</v>
      </c>
      <c r="K40" s="25">
        <f t="shared" si="1"/>
        <v>201</v>
      </c>
      <c r="L40" s="25">
        <f t="shared" si="1"/>
        <v>191</v>
      </c>
      <c r="M40" s="25">
        <f t="shared" si="1"/>
        <v>178</v>
      </c>
      <c r="N40" s="25">
        <f t="shared" si="1"/>
        <v>167</v>
      </c>
      <c r="O40" s="25">
        <f t="shared" si="1"/>
        <v>157</v>
      </c>
      <c r="P40" s="25">
        <f t="shared" si="1"/>
        <v>147</v>
      </c>
      <c r="Q40" s="17">
        <v>4</v>
      </c>
    </row>
    <row r="41" spans="3:25" x14ac:dyDescent="0.3">
      <c r="F41" s="18" t="s">
        <v>21</v>
      </c>
      <c r="G41" s="25">
        <f t="shared" si="1"/>
        <v>589</v>
      </c>
      <c r="H41" s="25">
        <f t="shared" si="1"/>
        <v>426</v>
      </c>
      <c r="I41" s="25">
        <f t="shared" si="1"/>
        <v>358</v>
      </c>
      <c r="J41" s="25">
        <f t="shared" si="1"/>
        <v>323</v>
      </c>
      <c r="K41" s="25">
        <f t="shared" si="1"/>
        <v>302</v>
      </c>
      <c r="L41" s="25">
        <f t="shared" si="1"/>
        <v>286</v>
      </c>
      <c r="M41" s="25">
        <f t="shared" si="1"/>
        <v>267</v>
      </c>
      <c r="N41" s="25">
        <f t="shared" si="1"/>
        <v>250</v>
      </c>
      <c r="O41" s="25">
        <f t="shared" si="1"/>
        <v>236</v>
      </c>
      <c r="P41" s="25">
        <f t="shared" si="1"/>
        <v>220</v>
      </c>
      <c r="Q41" s="17">
        <v>4</v>
      </c>
    </row>
    <row r="42" spans="3:25" x14ac:dyDescent="0.3">
      <c r="F42" s="18" t="s">
        <v>23</v>
      </c>
      <c r="G42" s="25">
        <f t="shared" si="1"/>
        <v>1177</v>
      </c>
      <c r="H42" s="25">
        <f t="shared" si="1"/>
        <v>852</v>
      </c>
      <c r="I42" s="25">
        <f t="shared" si="1"/>
        <v>715</v>
      </c>
      <c r="J42" s="25">
        <f t="shared" si="1"/>
        <v>646</v>
      </c>
      <c r="K42" s="25">
        <f t="shared" si="1"/>
        <v>603</v>
      </c>
      <c r="L42" s="25">
        <f t="shared" si="1"/>
        <v>572</v>
      </c>
      <c r="M42" s="25">
        <f t="shared" si="1"/>
        <v>534</v>
      </c>
      <c r="N42" s="25">
        <f t="shared" si="1"/>
        <v>500</v>
      </c>
      <c r="O42" s="25">
        <f t="shared" si="1"/>
        <v>471</v>
      </c>
      <c r="P42" s="25">
        <f t="shared" si="1"/>
        <v>440</v>
      </c>
      <c r="Q42" s="17">
        <v>4</v>
      </c>
    </row>
    <row r="43" spans="3:25" x14ac:dyDescent="0.3">
      <c r="F43" s="18" t="s">
        <v>25</v>
      </c>
      <c r="G43" s="25">
        <f t="shared" si="1"/>
        <v>20000</v>
      </c>
      <c r="H43" s="25">
        <f t="shared" si="1"/>
        <v>10000</v>
      </c>
      <c r="I43" s="25">
        <f t="shared" si="1"/>
        <v>6667</v>
      </c>
      <c r="J43" s="25">
        <f t="shared" si="1"/>
        <v>5000</v>
      </c>
      <c r="K43" s="25">
        <f t="shared" si="1"/>
        <v>4000</v>
      </c>
      <c r="L43" s="25">
        <f t="shared" si="1"/>
        <v>3334</v>
      </c>
      <c r="M43" s="25">
        <f t="shared" si="1"/>
        <v>2500</v>
      </c>
      <c r="N43" s="25">
        <f t="shared" si="1"/>
        <v>2000</v>
      </c>
      <c r="O43" s="25">
        <f t="shared" si="1"/>
        <v>1667</v>
      </c>
      <c r="P43" s="25">
        <f t="shared" si="1"/>
        <v>1250</v>
      </c>
      <c r="Q43" s="17">
        <v>4</v>
      </c>
    </row>
    <row r="44" spans="3:25" x14ac:dyDescent="0.3">
      <c r="F44" s="18" t="s">
        <v>27</v>
      </c>
      <c r="G44" s="25">
        <f t="shared" si="1"/>
        <v>26667</v>
      </c>
      <c r="H44" s="25">
        <f t="shared" si="1"/>
        <v>13334</v>
      </c>
      <c r="I44" s="25">
        <f t="shared" si="1"/>
        <v>8889</v>
      </c>
      <c r="J44" s="25">
        <f t="shared" si="1"/>
        <v>6667</v>
      </c>
      <c r="K44" s="25">
        <f t="shared" si="1"/>
        <v>5334</v>
      </c>
      <c r="L44" s="25">
        <f t="shared" si="1"/>
        <v>4445</v>
      </c>
      <c r="M44" s="25">
        <f t="shared" si="1"/>
        <v>3334</v>
      </c>
      <c r="N44" s="25">
        <f t="shared" si="1"/>
        <v>2667</v>
      </c>
      <c r="O44" s="25">
        <f t="shared" si="1"/>
        <v>2223</v>
      </c>
      <c r="P44" s="25">
        <f t="shared" si="1"/>
        <v>1667</v>
      </c>
      <c r="Q44" s="17">
        <v>4</v>
      </c>
    </row>
    <row r="45" spans="3:25" x14ac:dyDescent="0.3">
      <c r="F45" s="18" t="s">
        <v>29</v>
      </c>
      <c r="G45" s="25">
        <f t="shared" si="1"/>
        <v>40000</v>
      </c>
      <c r="H45" s="25">
        <f t="shared" si="1"/>
        <v>20000</v>
      </c>
      <c r="I45" s="25">
        <f t="shared" si="1"/>
        <v>13334</v>
      </c>
      <c r="J45" s="25">
        <f t="shared" si="1"/>
        <v>10000</v>
      </c>
      <c r="K45" s="25">
        <f t="shared" si="1"/>
        <v>8000</v>
      </c>
      <c r="L45" s="25">
        <f t="shared" si="1"/>
        <v>6667</v>
      </c>
      <c r="M45" s="25">
        <f t="shared" si="1"/>
        <v>5000</v>
      </c>
      <c r="N45" s="25">
        <f t="shared" si="1"/>
        <v>4000</v>
      </c>
      <c r="O45" s="25">
        <f t="shared" si="1"/>
        <v>3334</v>
      </c>
      <c r="P45" s="25">
        <f t="shared" si="1"/>
        <v>2500</v>
      </c>
      <c r="Q45" s="17">
        <v>4</v>
      </c>
    </row>
    <row r="46" spans="3:25" x14ac:dyDescent="0.3">
      <c r="F46" s="18" t="s">
        <v>31</v>
      </c>
      <c r="G46" s="25">
        <f t="shared" si="1"/>
        <v>80000</v>
      </c>
      <c r="H46" s="25">
        <f t="shared" si="1"/>
        <v>40000</v>
      </c>
      <c r="I46" s="25">
        <f t="shared" si="1"/>
        <v>26667</v>
      </c>
      <c r="J46" s="25">
        <f t="shared" si="1"/>
        <v>20000</v>
      </c>
      <c r="K46" s="25">
        <f t="shared" si="1"/>
        <v>16000</v>
      </c>
      <c r="L46" s="25">
        <f t="shared" si="1"/>
        <v>13334</v>
      </c>
      <c r="M46" s="25">
        <f t="shared" si="1"/>
        <v>10000</v>
      </c>
      <c r="N46" s="25">
        <f t="shared" si="1"/>
        <v>8000</v>
      </c>
      <c r="O46" s="25">
        <f t="shared" si="1"/>
        <v>6667</v>
      </c>
      <c r="P46" s="25">
        <f t="shared" si="1"/>
        <v>5000</v>
      </c>
      <c r="Q46" s="17">
        <v>4</v>
      </c>
    </row>
    <row r="47" spans="3:25" x14ac:dyDescent="0.3">
      <c r="C47">
        <v>12</v>
      </c>
      <c r="D47" s="17" t="s">
        <v>103</v>
      </c>
      <c r="F47" s="18" t="s">
        <v>33</v>
      </c>
      <c r="G47" s="25">
        <f t="shared" si="1"/>
        <v>0</v>
      </c>
      <c r="H47" s="25">
        <f t="shared" si="1"/>
        <v>500000</v>
      </c>
      <c r="I47" s="25">
        <f t="shared" si="1"/>
        <v>250000</v>
      </c>
      <c r="J47" s="25">
        <f t="shared" si="1"/>
        <v>166667</v>
      </c>
      <c r="K47" s="25">
        <f t="shared" si="1"/>
        <v>100000</v>
      </c>
      <c r="L47" s="25">
        <f t="shared" si="1"/>
        <v>50000</v>
      </c>
      <c r="M47" s="25">
        <f t="shared" si="1"/>
        <v>33334</v>
      </c>
      <c r="N47" s="25">
        <f t="shared" si="1"/>
        <v>20000</v>
      </c>
      <c r="O47" s="25">
        <f t="shared" si="1"/>
        <v>14286</v>
      </c>
      <c r="P47" s="25">
        <f t="shared" si="1"/>
        <v>10000</v>
      </c>
      <c r="Q47" s="17">
        <v>4</v>
      </c>
    </row>
    <row r="48" spans="3:25" x14ac:dyDescent="0.3">
      <c r="C48">
        <v>13</v>
      </c>
      <c r="D48" s="17" t="s">
        <v>104</v>
      </c>
      <c r="F48" s="18" t="s">
        <v>35</v>
      </c>
      <c r="G48" s="25">
        <f t="shared" si="1"/>
        <v>0</v>
      </c>
      <c r="H48" s="25">
        <f t="shared" si="1"/>
        <v>666667</v>
      </c>
      <c r="I48" s="25">
        <f t="shared" si="1"/>
        <v>333334</v>
      </c>
      <c r="J48" s="25">
        <f t="shared" si="1"/>
        <v>222223</v>
      </c>
      <c r="K48" s="25">
        <f t="shared" si="1"/>
        <v>133334</v>
      </c>
      <c r="L48" s="25">
        <f t="shared" si="1"/>
        <v>66667</v>
      </c>
      <c r="M48" s="25">
        <f t="shared" si="1"/>
        <v>44445</v>
      </c>
      <c r="N48" s="25">
        <f t="shared" si="1"/>
        <v>26667</v>
      </c>
      <c r="O48" s="25">
        <f t="shared" si="1"/>
        <v>19048</v>
      </c>
      <c r="P48" s="25">
        <f t="shared" si="1"/>
        <v>13334</v>
      </c>
      <c r="Q48" s="17">
        <v>4</v>
      </c>
    </row>
    <row r="49" spans="3:23" x14ac:dyDescent="0.3">
      <c r="C49">
        <v>14</v>
      </c>
      <c r="D49" s="17" t="s">
        <v>105</v>
      </c>
      <c r="F49" s="18" t="s">
        <v>37</v>
      </c>
      <c r="G49" s="25">
        <f t="shared" si="1"/>
        <v>0</v>
      </c>
      <c r="H49" s="25">
        <f t="shared" si="1"/>
        <v>1000000</v>
      </c>
      <c r="I49" s="25">
        <f t="shared" si="1"/>
        <v>500000</v>
      </c>
      <c r="J49" s="25">
        <f t="shared" si="1"/>
        <v>333334</v>
      </c>
      <c r="K49" s="25">
        <f t="shared" si="1"/>
        <v>200000</v>
      </c>
      <c r="L49" s="25">
        <f t="shared" si="1"/>
        <v>100000</v>
      </c>
      <c r="M49" s="25">
        <f t="shared" si="1"/>
        <v>66667</v>
      </c>
      <c r="N49" s="25">
        <f t="shared" si="1"/>
        <v>40000</v>
      </c>
      <c r="O49" s="25">
        <f t="shared" si="1"/>
        <v>28572</v>
      </c>
      <c r="P49" s="25">
        <f t="shared" si="1"/>
        <v>20000</v>
      </c>
      <c r="Q49" s="17">
        <v>4</v>
      </c>
    </row>
    <row r="50" spans="3:23" x14ac:dyDescent="0.3">
      <c r="C50">
        <v>15</v>
      </c>
      <c r="D50" s="17" t="s">
        <v>106</v>
      </c>
      <c r="F50" s="18" t="s">
        <v>39</v>
      </c>
      <c r="G50" s="25">
        <f t="shared" si="1"/>
        <v>0</v>
      </c>
      <c r="H50" s="25">
        <f t="shared" si="1"/>
        <v>2000000</v>
      </c>
      <c r="I50" s="25">
        <f t="shared" si="1"/>
        <v>1000000</v>
      </c>
      <c r="J50" s="25">
        <f t="shared" si="1"/>
        <v>666667</v>
      </c>
      <c r="K50" s="25">
        <f t="shared" si="1"/>
        <v>400000</v>
      </c>
      <c r="L50" s="25">
        <f t="shared" si="1"/>
        <v>200000</v>
      </c>
      <c r="M50" s="25">
        <f t="shared" si="1"/>
        <v>133334</v>
      </c>
      <c r="N50" s="25">
        <f t="shared" si="1"/>
        <v>80000</v>
      </c>
      <c r="O50" s="25">
        <f t="shared" si="1"/>
        <v>57143</v>
      </c>
      <c r="P50" s="25">
        <f t="shared" si="1"/>
        <v>40000</v>
      </c>
      <c r="Q50" s="17">
        <v>4</v>
      </c>
      <c r="R50" s="26" t="s">
        <v>86</v>
      </c>
      <c r="S50" s="17" t="s">
        <v>87</v>
      </c>
      <c r="T50" s="17" t="s">
        <v>88</v>
      </c>
      <c r="U50" s="17" t="s">
        <v>89</v>
      </c>
    </row>
    <row r="51" spans="3:23" x14ac:dyDescent="0.3">
      <c r="C51">
        <v>16</v>
      </c>
      <c r="D51" s="17" t="s">
        <v>90</v>
      </c>
      <c r="F51" s="18" t="s">
        <v>41</v>
      </c>
      <c r="G51" s="25">
        <f t="shared" si="1"/>
        <v>0</v>
      </c>
      <c r="H51" s="25">
        <f t="shared" si="1"/>
        <v>0</v>
      </c>
      <c r="I51" s="25">
        <f t="shared" si="1"/>
        <v>0</v>
      </c>
      <c r="J51" s="25">
        <f t="shared" si="1"/>
        <v>0</v>
      </c>
      <c r="K51" s="25">
        <f t="shared" si="1"/>
        <v>0</v>
      </c>
      <c r="L51" s="25">
        <f t="shared" si="1"/>
        <v>0</v>
      </c>
      <c r="M51" s="25">
        <f t="shared" si="1"/>
        <v>266667</v>
      </c>
      <c r="N51" s="25">
        <f t="shared" si="1"/>
        <v>200000</v>
      </c>
      <c r="O51" s="25">
        <f t="shared" si="1"/>
        <v>133334</v>
      </c>
      <c r="P51" s="25">
        <f t="shared" si="1"/>
        <v>100000</v>
      </c>
      <c r="Q51" s="17">
        <v>4</v>
      </c>
      <c r="S51" s="23">
        <f>P51/$B$7</f>
        <v>2500</v>
      </c>
    </row>
    <row r="52" spans="3:23" x14ac:dyDescent="0.3">
      <c r="C52">
        <v>17</v>
      </c>
      <c r="D52" s="17" t="s">
        <v>91</v>
      </c>
      <c r="F52" s="18" t="s">
        <v>43</v>
      </c>
      <c r="G52" s="25">
        <f t="shared" ref="G52:P62" si="2">IFERROR(ROUNDUP((1/G25)*$B$7,0),0)</f>
        <v>0</v>
      </c>
      <c r="H52" s="25">
        <f t="shared" si="2"/>
        <v>0</v>
      </c>
      <c r="I52" s="25">
        <f t="shared" si="2"/>
        <v>0</v>
      </c>
      <c r="J52" s="25">
        <f t="shared" si="2"/>
        <v>0</v>
      </c>
      <c r="K52" s="25">
        <f t="shared" si="2"/>
        <v>0</v>
      </c>
      <c r="L52" s="25">
        <f t="shared" si="2"/>
        <v>0</v>
      </c>
      <c r="M52" s="25">
        <f t="shared" si="2"/>
        <v>0</v>
      </c>
      <c r="N52" s="25">
        <f t="shared" si="2"/>
        <v>266667</v>
      </c>
      <c r="O52" s="25">
        <f t="shared" si="2"/>
        <v>200000</v>
      </c>
      <c r="P52" s="25">
        <f t="shared" si="2"/>
        <v>160000</v>
      </c>
      <c r="Q52" s="17">
        <v>4</v>
      </c>
      <c r="S52" s="23">
        <f>P52/$B$7</f>
        <v>4000</v>
      </c>
    </row>
    <row r="53" spans="3:23" x14ac:dyDescent="0.3">
      <c r="C53">
        <v>18</v>
      </c>
      <c r="D53" s="17" t="s">
        <v>92</v>
      </c>
      <c r="F53" s="18" t="s">
        <v>45</v>
      </c>
      <c r="G53" s="25">
        <f t="shared" si="2"/>
        <v>0</v>
      </c>
      <c r="H53" s="25">
        <f t="shared" si="2"/>
        <v>0</v>
      </c>
      <c r="I53" s="25">
        <f t="shared" si="2"/>
        <v>0</v>
      </c>
      <c r="J53" s="25">
        <f t="shared" si="2"/>
        <v>0</v>
      </c>
      <c r="K53" s="25">
        <f t="shared" si="2"/>
        <v>0</v>
      </c>
      <c r="L53" s="25">
        <f t="shared" si="2"/>
        <v>0</v>
      </c>
      <c r="M53" s="25">
        <f t="shared" si="2"/>
        <v>0</v>
      </c>
      <c r="N53" s="25">
        <f t="shared" si="2"/>
        <v>0</v>
      </c>
      <c r="O53" s="25">
        <f t="shared" si="2"/>
        <v>400000</v>
      </c>
      <c r="P53" s="25">
        <f t="shared" si="2"/>
        <v>266667</v>
      </c>
      <c r="Q53" s="17">
        <v>4</v>
      </c>
      <c r="S53" s="23">
        <f>P53/$B$7</f>
        <v>6666.6750000000002</v>
      </c>
    </row>
    <row r="54" spans="3:23" x14ac:dyDescent="0.3">
      <c r="C54">
        <v>19</v>
      </c>
      <c r="D54" s="17" t="s">
        <v>93</v>
      </c>
      <c r="F54" s="18" t="s">
        <v>47</v>
      </c>
      <c r="G54" s="25">
        <f t="shared" si="2"/>
        <v>0</v>
      </c>
      <c r="H54" s="25">
        <f t="shared" si="2"/>
        <v>0</v>
      </c>
      <c r="I54" s="25">
        <f t="shared" si="2"/>
        <v>0</v>
      </c>
      <c r="J54" s="25">
        <f t="shared" si="2"/>
        <v>0</v>
      </c>
      <c r="K54" s="25">
        <f t="shared" si="2"/>
        <v>0</v>
      </c>
      <c r="L54" s="25">
        <f t="shared" si="2"/>
        <v>0</v>
      </c>
      <c r="M54" s="25">
        <f t="shared" si="2"/>
        <v>0</v>
      </c>
      <c r="N54" s="25">
        <f t="shared" si="2"/>
        <v>0</v>
      </c>
      <c r="O54" s="25">
        <f t="shared" si="2"/>
        <v>0</v>
      </c>
      <c r="P54" s="25">
        <f t="shared" si="2"/>
        <v>800000</v>
      </c>
      <c r="Q54" s="17">
        <v>4</v>
      </c>
      <c r="S54" s="23">
        <f>P54/$B$7</f>
        <v>20000</v>
      </c>
      <c r="T54" s="17">
        <v>1</v>
      </c>
      <c r="V54" s="17" t="s">
        <v>94</v>
      </c>
    </row>
    <row r="55" spans="3:23" x14ac:dyDescent="0.3">
      <c r="C55">
        <v>20</v>
      </c>
      <c r="D55" s="17" t="s">
        <v>95</v>
      </c>
      <c r="F55" s="18" t="s">
        <v>49</v>
      </c>
      <c r="G55" s="25">
        <f t="shared" si="2"/>
        <v>0</v>
      </c>
      <c r="H55" s="25">
        <f t="shared" si="2"/>
        <v>0</v>
      </c>
      <c r="I55" s="25">
        <f t="shared" si="2"/>
        <v>0</v>
      </c>
      <c r="J55" s="25">
        <f t="shared" si="2"/>
        <v>0</v>
      </c>
      <c r="K55" s="25">
        <f t="shared" si="2"/>
        <v>0</v>
      </c>
      <c r="L55" s="25">
        <f t="shared" si="2"/>
        <v>0</v>
      </c>
      <c r="M55" s="25">
        <f t="shared" si="2"/>
        <v>0</v>
      </c>
      <c r="N55" s="25">
        <f t="shared" si="2"/>
        <v>0</v>
      </c>
      <c r="O55" s="25">
        <f t="shared" si="2"/>
        <v>0</v>
      </c>
      <c r="P55" s="25">
        <f t="shared" ref="P55:P60" si="3">R55/80000</f>
        <v>40</v>
      </c>
      <c r="Q55" s="17">
        <v>2</v>
      </c>
      <c r="R55" s="23">
        <f>P54*Q54</f>
        <v>3200000</v>
      </c>
      <c r="S55" s="23">
        <f>R55/$B$7</f>
        <v>80000</v>
      </c>
      <c r="T55" s="17">
        <f>Q54*T54</f>
        <v>4</v>
      </c>
      <c r="U55" s="23">
        <f>S55/3</f>
        <v>26666.666666666668</v>
      </c>
      <c r="V55" s="23">
        <f>U55*40</f>
        <v>1066666.6666666667</v>
      </c>
      <c r="W55" s="17">
        <f>V55/50000</f>
        <v>21.333333333333336</v>
      </c>
    </row>
    <row r="56" spans="3:23" x14ac:dyDescent="0.3">
      <c r="C56">
        <v>21</v>
      </c>
      <c r="D56" s="17" t="s">
        <v>96</v>
      </c>
      <c r="F56" s="18" t="s">
        <v>51</v>
      </c>
      <c r="G56" s="25">
        <f t="shared" si="2"/>
        <v>0</v>
      </c>
      <c r="H56" s="25">
        <f t="shared" si="2"/>
        <v>0</v>
      </c>
      <c r="I56" s="25">
        <f t="shared" si="2"/>
        <v>0</v>
      </c>
      <c r="J56" s="25">
        <f t="shared" si="2"/>
        <v>0</v>
      </c>
      <c r="K56" s="25">
        <f t="shared" si="2"/>
        <v>0</v>
      </c>
      <c r="L56" s="25">
        <f t="shared" si="2"/>
        <v>0</v>
      </c>
      <c r="M56" s="25">
        <f t="shared" si="2"/>
        <v>0</v>
      </c>
      <c r="N56" s="25">
        <f t="shared" si="2"/>
        <v>0</v>
      </c>
      <c r="O56" s="25">
        <f t="shared" si="2"/>
        <v>0</v>
      </c>
      <c r="P56" s="25">
        <f t="shared" si="3"/>
        <v>80</v>
      </c>
      <c r="Q56" s="17">
        <v>2</v>
      </c>
      <c r="R56" s="23">
        <f t="shared" ref="R56:R61" si="4">Q55*R55</f>
        <v>6400000</v>
      </c>
      <c r="S56" s="23">
        <f>R56/$B$7</f>
        <v>160000</v>
      </c>
      <c r="T56" s="17">
        <f t="shared" ref="T56:T57" si="5">Q55*T55</f>
        <v>8</v>
      </c>
      <c r="U56" s="23">
        <f t="shared" ref="U56:U58" si="6">S56/3</f>
        <v>53333.333333333336</v>
      </c>
      <c r="V56" s="23">
        <f t="shared" ref="V56:V58" si="7">U56*40</f>
        <v>2133333.3333333335</v>
      </c>
      <c r="W56" s="17">
        <f t="shared" ref="W56:W57" si="8">V56/50000</f>
        <v>42.666666666666671</v>
      </c>
    </row>
    <row r="57" spans="3:23" x14ac:dyDescent="0.3">
      <c r="C57">
        <v>22</v>
      </c>
      <c r="D57" s="17" t="s">
        <v>97</v>
      </c>
      <c r="F57" s="18" t="s">
        <v>53</v>
      </c>
      <c r="G57" s="25">
        <f t="shared" si="2"/>
        <v>0</v>
      </c>
      <c r="H57" s="25">
        <f t="shared" si="2"/>
        <v>0</v>
      </c>
      <c r="I57" s="25">
        <f t="shared" si="2"/>
        <v>0</v>
      </c>
      <c r="J57" s="25">
        <f t="shared" si="2"/>
        <v>0</v>
      </c>
      <c r="K57" s="25">
        <f t="shared" si="2"/>
        <v>0</v>
      </c>
      <c r="L57" s="25">
        <f t="shared" si="2"/>
        <v>0</v>
      </c>
      <c r="M57" s="25">
        <f t="shared" si="2"/>
        <v>0</v>
      </c>
      <c r="N57" s="25">
        <f t="shared" si="2"/>
        <v>0</v>
      </c>
      <c r="O57" s="25">
        <f t="shared" si="2"/>
        <v>0</v>
      </c>
      <c r="P57" s="25">
        <f t="shared" si="3"/>
        <v>160</v>
      </c>
      <c r="Q57" s="17">
        <v>2</v>
      </c>
      <c r="R57" s="23">
        <f t="shared" si="4"/>
        <v>12800000</v>
      </c>
      <c r="S57" s="23">
        <f>R57/$B$7</f>
        <v>320000</v>
      </c>
      <c r="T57" s="17">
        <f t="shared" si="5"/>
        <v>16</v>
      </c>
      <c r="U57" s="23">
        <f t="shared" si="6"/>
        <v>106666.66666666667</v>
      </c>
      <c r="V57" s="23">
        <f t="shared" si="7"/>
        <v>4266666.666666667</v>
      </c>
      <c r="W57" s="17">
        <f t="shared" si="8"/>
        <v>85.333333333333343</v>
      </c>
    </row>
    <row r="58" spans="3:23" x14ac:dyDescent="0.3">
      <c r="C58">
        <v>23</v>
      </c>
      <c r="D58" s="17" t="s">
        <v>98</v>
      </c>
      <c r="F58" s="18" t="s">
        <v>55</v>
      </c>
      <c r="G58" s="25">
        <f t="shared" si="2"/>
        <v>0</v>
      </c>
      <c r="H58" s="25">
        <f t="shared" si="2"/>
        <v>0</v>
      </c>
      <c r="I58" s="25">
        <f t="shared" si="2"/>
        <v>0</v>
      </c>
      <c r="J58" s="25">
        <f t="shared" si="2"/>
        <v>0</v>
      </c>
      <c r="K58" s="25">
        <f t="shared" si="2"/>
        <v>0</v>
      </c>
      <c r="L58" s="25">
        <f t="shared" si="2"/>
        <v>0</v>
      </c>
      <c r="M58" s="25">
        <f t="shared" si="2"/>
        <v>0</v>
      </c>
      <c r="N58" s="25">
        <f t="shared" si="2"/>
        <v>0</v>
      </c>
      <c r="O58" s="25">
        <f t="shared" si="2"/>
        <v>0</v>
      </c>
      <c r="P58" s="25">
        <f t="shared" si="3"/>
        <v>320</v>
      </c>
      <c r="Q58" s="17">
        <v>2</v>
      </c>
      <c r="R58" s="23">
        <f t="shared" si="4"/>
        <v>25600000</v>
      </c>
      <c r="S58" s="23">
        <f>R58/$B$7</f>
        <v>640000</v>
      </c>
      <c r="T58" s="17">
        <f>Q57*T57</f>
        <v>32</v>
      </c>
      <c r="U58" s="23">
        <f t="shared" si="6"/>
        <v>213333.33333333334</v>
      </c>
      <c r="V58" s="23">
        <f t="shared" si="7"/>
        <v>8533333.333333334</v>
      </c>
      <c r="W58" s="17">
        <f>V58/50000</f>
        <v>170.66666666666669</v>
      </c>
    </row>
    <row r="59" spans="3:23" x14ac:dyDescent="0.3">
      <c r="C59">
        <v>24</v>
      </c>
      <c r="D59" s="17" t="s">
        <v>99</v>
      </c>
      <c r="F59" s="18" t="s">
        <v>57</v>
      </c>
      <c r="G59" s="25">
        <f t="shared" si="2"/>
        <v>0</v>
      </c>
      <c r="H59" s="25">
        <f t="shared" si="2"/>
        <v>0</v>
      </c>
      <c r="I59" s="25">
        <f t="shared" si="2"/>
        <v>0</v>
      </c>
      <c r="J59" s="25">
        <f t="shared" si="2"/>
        <v>0</v>
      </c>
      <c r="K59" s="25">
        <f t="shared" si="2"/>
        <v>0</v>
      </c>
      <c r="L59" s="25">
        <f t="shared" si="2"/>
        <v>0</v>
      </c>
      <c r="M59" s="25">
        <f t="shared" si="2"/>
        <v>0</v>
      </c>
      <c r="N59" s="25">
        <f t="shared" si="2"/>
        <v>0</v>
      </c>
      <c r="O59" s="25">
        <f t="shared" si="2"/>
        <v>0</v>
      </c>
      <c r="P59" s="25">
        <f t="shared" si="3"/>
        <v>640</v>
      </c>
      <c r="Q59" s="17">
        <v>2</v>
      </c>
      <c r="R59" s="23">
        <f t="shared" si="4"/>
        <v>51200000</v>
      </c>
    </row>
    <row r="60" spans="3:23" x14ac:dyDescent="0.3">
      <c r="C60">
        <v>25</v>
      </c>
      <c r="D60" s="17" t="s">
        <v>100</v>
      </c>
      <c r="F60" s="18" t="s">
        <v>59</v>
      </c>
      <c r="G60" s="25">
        <f t="shared" si="2"/>
        <v>0</v>
      </c>
      <c r="H60" s="25">
        <f t="shared" si="2"/>
        <v>0</v>
      </c>
      <c r="I60" s="25">
        <f t="shared" si="2"/>
        <v>0</v>
      </c>
      <c r="J60" s="25">
        <f t="shared" si="2"/>
        <v>0</v>
      </c>
      <c r="K60" s="25">
        <f t="shared" si="2"/>
        <v>0</v>
      </c>
      <c r="L60" s="25">
        <f t="shared" si="2"/>
        <v>0</v>
      </c>
      <c r="M60" s="25">
        <f t="shared" si="2"/>
        <v>0</v>
      </c>
      <c r="N60" s="25">
        <f t="shared" si="2"/>
        <v>0</v>
      </c>
      <c r="O60" s="25">
        <f t="shared" si="2"/>
        <v>0</v>
      </c>
      <c r="P60" s="25">
        <f t="shared" si="3"/>
        <v>1280</v>
      </c>
      <c r="Q60" s="17">
        <v>2</v>
      </c>
      <c r="R60" s="23">
        <f t="shared" si="4"/>
        <v>102400000</v>
      </c>
    </row>
    <row r="61" spans="3:23" x14ac:dyDescent="0.3">
      <c r="C61">
        <v>26</v>
      </c>
      <c r="D61" s="17" t="s">
        <v>101</v>
      </c>
      <c r="F61" s="18" t="s">
        <v>61</v>
      </c>
      <c r="G61" s="25">
        <f t="shared" si="2"/>
        <v>0</v>
      </c>
      <c r="H61" s="25">
        <f t="shared" si="2"/>
        <v>0</v>
      </c>
      <c r="I61" s="25">
        <f t="shared" si="2"/>
        <v>0</v>
      </c>
      <c r="J61" s="25">
        <f t="shared" si="2"/>
        <v>0</v>
      </c>
      <c r="K61" s="25">
        <f t="shared" si="2"/>
        <v>0</v>
      </c>
      <c r="L61" s="25">
        <f t="shared" si="2"/>
        <v>0</v>
      </c>
      <c r="M61" s="25">
        <f t="shared" si="2"/>
        <v>0</v>
      </c>
      <c r="N61" s="25">
        <f t="shared" si="2"/>
        <v>0</v>
      </c>
      <c r="O61" s="25">
        <f t="shared" si="2"/>
        <v>0</v>
      </c>
      <c r="P61" s="25">
        <f t="shared" ref="P61:P62" si="9">R61/80000</f>
        <v>2560</v>
      </c>
      <c r="Q61" s="17">
        <v>2</v>
      </c>
      <c r="R61" s="23">
        <f t="shared" si="4"/>
        <v>204800000</v>
      </c>
    </row>
    <row r="62" spans="3:23" x14ac:dyDescent="0.3">
      <c r="C62">
        <v>27</v>
      </c>
      <c r="D62" s="17" t="s">
        <v>102</v>
      </c>
      <c r="F62" s="18" t="s">
        <v>63</v>
      </c>
      <c r="G62" s="25">
        <f t="shared" si="2"/>
        <v>1</v>
      </c>
      <c r="H62" s="25">
        <f t="shared" si="2"/>
        <v>1</v>
      </c>
      <c r="I62" s="25">
        <f t="shared" si="2"/>
        <v>1</v>
      </c>
      <c r="J62" s="25">
        <f t="shared" si="2"/>
        <v>1</v>
      </c>
      <c r="K62" s="25">
        <f t="shared" si="2"/>
        <v>1</v>
      </c>
      <c r="L62" s="25">
        <f t="shared" si="2"/>
        <v>1</v>
      </c>
      <c r="M62" s="25">
        <f t="shared" si="2"/>
        <v>1</v>
      </c>
      <c r="N62" s="25">
        <f t="shared" si="2"/>
        <v>1</v>
      </c>
      <c r="O62" s="25">
        <f t="shared" si="2"/>
        <v>1</v>
      </c>
      <c r="P62" s="25">
        <f t="shared" si="9"/>
        <v>5120</v>
      </c>
      <c r="Q62" s="17">
        <v>2</v>
      </c>
      <c r="R62" s="23">
        <f t="shared" ref="R62" si="10">Q61*R61</f>
        <v>409600000</v>
      </c>
    </row>
    <row r="67" spans="18:18" x14ac:dyDescent="0.3">
      <c r="R67" s="17">
        <f>R62/10000</f>
        <v>40960</v>
      </c>
    </row>
  </sheetData>
  <mergeCells count="1">
    <mergeCell ref="E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2023-08-09T07:42:01Z</dcterms:modified>
</cp:coreProperties>
</file>