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C71CA8E-43CA-4F7E-8EE6-32BEC9B38D73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estDark" sheetId="1" r:id="rId1"/>
    <sheet name="Balna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O41" i="2" l="1"/>
  <c r="P41" i="2" s="1"/>
  <c r="O42" i="2"/>
  <c r="P42" i="2" s="1"/>
  <c r="O43" i="2"/>
  <c r="P43" i="2" s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G9" i="2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J9" i="2" s="1"/>
  <c r="F9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P21" i="2"/>
  <c r="O21" i="2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H10" i="2"/>
  <c r="O9" i="2"/>
  <c r="P9" i="2" s="1"/>
  <c r="O8" i="2"/>
  <c r="P8" i="2" s="1"/>
  <c r="B2" i="1" l="1"/>
  <c r="C2" i="1" s="1"/>
  <c r="H11" i="2"/>
  <c r="I10" i="2" a="1"/>
  <c r="I10" i="2" s="1"/>
  <c r="J10" i="2" l="1"/>
  <c r="G10" i="2"/>
  <c r="E2" i="1"/>
  <c r="I11" i="2" a="1"/>
  <c r="I11" i="2" s="1"/>
  <c r="H12" i="2"/>
  <c r="J11" i="2" l="1"/>
  <c r="G11" i="2"/>
  <c r="F10" i="2"/>
  <c r="B3" i="1" s="1"/>
  <c r="H13" i="2"/>
  <c r="I12" i="2" a="1"/>
  <c r="I12" i="2" s="1"/>
  <c r="E3" i="1" l="1"/>
  <c r="C3" i="1"/>
  <c r="J12" i="2"/>
  <c r="G12" i="2"/>
  <c r="F11" i="2"/>
  <c r="B4" i="1" s="1"/>
  <c r="H14" i="2"/>
  <c r="I13" i="2" a="1"/>
  <c r="I13" i="2" s="1"/>
  <c r="E4" i="1" l="1"/>
  <c r="C4" i="1"/>
  <c r="J13" i="2"/>
  <c r="G13" i="2"/>
  <c r="F12" i="2"/>
  <c r="B5" i="1" s="1"/>
  <c r="H15" i="2"/>
  <c r="I14" i="2" a="1"/>
  <c r="I14" i="2" s="1"/>
  <c r="C5" i="1" l="1"/>
  <c r="E5" i="1"/>
  <c r="J14" i="2"/>
  <c r="G14" i="2"/>
  <c r="F13" i="2"/>
  <c r="B6" i="1" s="1"/>
  <c r="H16" i="2"/>
  <c r="I15" i="2" a="1"/>
  <c r="I15" i="2" s="1"/>
  <c r="C6" i="1" l="1"/>
  <c r="E6" i="1"/>
  <c r="J15" i="2"/>
  <c r="G15" i="2"/>
  <c r="F14" i="2"/>
  <c r="B7" i="1" s="1"/>
  <c r="H17" i="2"/>
  <c r="I16" i="2" a="1"/>
  <c r="I16" i="2" s="1"/>
  <c r="E7" i="1" l="1"/>
  <c r="C7" i="1"/>
  <c r="J16" i="2"/>
  <c r="G16" i="2"/>
  <c r="F15" i="2"/>
  <c r="B8" i="1" s="1"/>
  <c r="I17" i="2" a="1"/>
  <c r="I17" i="2" s="1"/>
  <c r="H18" i="2"/>
  <c r="C8" i="1" l="1"/>
  <c r="E8" i="1"/>
  <c r="J17" i="2"/>
  <c r="G17" i="2"/>
  <c r="F16" i="2"/>
  <c r="B9" i="1" s="1"/>
  <c r="H19" i="2"/>
  <c r="I18" i="2" a="1"/>
  <c r="I18" i="2" s="1"/>
  <c r="E9" i="1" l="1"/>
  <c r="C9" i="1"/>
  <c r="F17" i="2"/>
  <c r="B10" i="1" s="1"/>
  <c r="J18" i="2"/>
  <c r="G18" i="2"/>
  <c r="H20" i="2"/>
  <c r="I19" i="2" a="1"/>
  <c r="I19" i="2" s="1"/>
  <c r="E10" i="1" l="1"/>
  <c r="C10" i="1"/>
  <c r="F18" i="2"/>
  <c r="B11" i="1" s="1"/>
  <c r="J19" i="2"/>
  <c r="G19" i="2"/>
  <c r="H21" i="2"/>
  <c r="I20" i="2" a="1"/>
  <c r="I20" i="2" s="1"/>
  <c r="E11" i="1" l="1"/>
  <c r="C11" i="1"/>
  <c r="J20" i="2"/>
  <c r="G20" i="2"/>
  <c r="F19" i="2"/>
  <c r="B12" i="1" s="1"/>
  <c r="H22" i="2"/>
  <c r="I21" i="2" a="1"/>
  <c r="I21" i="2" s="1"/>
  <c r="C12" i="1" l="1"/>
  <c r="E12" i="1"/>
  <c r="J21" i="2"/>
  <c r="G21" i="2"/>
  <c r="F20" i="2"/>
  <c r="I22" i="2" a="1"/>
  <c r="I22" i="2" s="1"/>
  <c r="H23" i="2"/>
  <c r="J22" i="2" l="1"/>
  <c r="G22" i="2"/>
  <c r="B13" i="1"/>
  <c r="F21" i="2"/>
  <c r="B14" i="1" s="1"/>
  <c r="H24" i="2"/>
  <c r="I23" i="2" a="1"/>
  <c r="I23" i="2" s="1"/>
  <c r="E14" i="1" l="1"/>
  <c r="C14" i="1"/>
  <c r="J23" i="2"/>
  <c r="G23" i="2"/>
  <c r="F22" i="2"/>
  <c r="B15" i="1" s="1"/>
  <c r="C13" i="1"/>
  <c r="E13" i="1"/>
  <c r="I24" i="2" a="1"/>
  <c r="I24" i="2" s="1"/>
  <c r="H25" i="2"/>
  <c r="I25" i="2" l="1" a="1"/>
  <c r="I25" i="2" s="1"/>
  <c r="J25" i="2" s="1"/>
  <c r="F25" i="2" s="1"/>
  <c r="B18" i="1" s="1"/>
  <c r="C15" i="1"/>
  <c r="E15" i="1"/>
  <c r="J24" i="2"/>
  <c r="G24" i="2"/>
  <c r="F23" i="2"/>
  <c r="B16" i="1" s="1"/>
  <c r="H26" i="2"/>
  <c r="G25" i="2" l="1"/>
  <c r="E16" i="1"/>
  <c r="C16" i="1"/>
  <c r="F24" i="2"/>
  <c r="B17" i="1" s="1"/>
  <c r="H27" i="2"/>
  <c r="I26" i="2" a="1"/>
  <c r="I26" i="2" s="1"/>
  <c r="C18" i="1" l="1"/>
  <c r="E17" i="1"/>
  <c r="C17" i="1"/>
  <c r="J26" i="2"/>
  <c r="G26" i="2"/>
  <c r="H28" i="2"/>
  <c r="I27" i="2" a="1"/>
  <c r="I27" i="2" s="1"/>
  <c r="J27" i="2" l="1"/>
  <c r="G27" i="2"/>
  <c r="F26" i="2"/>
  <c r="B19" i="1" s="1"/>
  <c r="H29" i="2"/>
  <c r="I28" i="2" a="1"/>
  <c r="I28" i="2" s="1"/>
  <c r="C19" i="1" l="1"/>
  <c r="J28" i="2"/>
  <c r="G28" i="2"/>
  <c r="F27" i="2"/>
  <c r="B20" i="1" s="1"/>
  <c r="H30" i="2"/>
  <c r="I29" i="2" a="1"/>
  <c r="I29" i="2" s="1"/>
  <c r="C20" i="1" l="1"/>
  <c r="J29" i="2"/>
  <c r="G29" i="2"/>
  <c r="F28" i="2"/>
  <c r="B21" i="1" s="1"/>
  <c r="I30" i="2" a="1"/>
  <c r="I30" i="2" s="1"/>
  <c r="C21" i="1" l="1"/>
  <c r="J30" i="2"/>
  <c r="G30" i="2"/>
  <c r="F29" i="2"/>
  <c r="B22" i="1" s="1"/>
  <c r="C22" i="1" l="1"/>
  <c r="F30" i="2"/>
  <c r="B23" i="1" s="1"/>
  <c r="C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<sst xmlns="http://schemas.openxmlformats.org/spreadsheetml/2006/main" count="68" uniqueCount="64">
  <si>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</si>
  <si>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</si>
  <si>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</si>
  <si>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</si>
  <si>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</si>
  <si>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</si>
  <si>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</si>
  <si>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</si>
  <si>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</si>
  <si>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</si>
  <si>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</si>
  <si>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</si>
  <si>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</si>
  <si>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</si>
  <si>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</si>
  <si>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</si>
  <si>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</si>
  <si>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</si>
  <si>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</si>
  <si>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</si>
  <si>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</si>
  <si>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</si>
  <si>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</si>
  <si>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</si>
  <si>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</si>
  <si>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</si>
  <si>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</si>
  <si>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</si>
  <si>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</si>
  <si>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</si>
  <si>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</si>
  <si>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</si>
  <si>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</si>
  <si>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</si>
  <si>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</si>
  <si>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</si>
  <si>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</si>
  <si>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</si>
  <si>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</si>
  <si>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</si>
  <si>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</si>
  <si>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</si>
  <si>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</si>
  <si>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</si>
  <si>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</si>
  <si>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</si>
  <si>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</si>
  <si>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</si>
  <si>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</si>
  <si>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</si>
  <si>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</si>
  <si>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</si>
  <si>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1층당 증가량</t>
    <phoneticPr fontId="1" type="noConversion"/>
  </si>
  <si>
    <t>5층당 증가량</t>
    <phoneticPr fontId="1" type="noConversion"/>
  </si>
  <si>
    <t>10층당 증가량</t>
    <phoneticPr fontId="1" type="noConversion"/>
  </si>
  <si>
    <t>20층당 증가량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</si>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</sst>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3"/>
  <sheetViews>
    <sheetView tabSelected="1" zoomScaleNormal="100" workbookViewId="0">
      <pane ySplit="1" topLeftCell="A2" activePane="bottomLeft" state="frozen"/>
      <selection pane="bottomLeft" activeCell="F24" sqref="F24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</cols>
  <sheetData>
    <row r="1" spans="1:5">
      <c r="A1" s="20" t="s">
        <v>1</v>
      </c>
      <c r="B1" t="s">
        <v>0</v>
      </c>
      <c r="C1" t="s">
        <v>2</v>
      </c>
      <c r="D1" s="21" t="s">
        <v>3</v>
      </c>
      <c r="E1" t="s">
        <v>4</v>
      </c>
    </row>
    <row r="2" spans="1:5" s="24" customFormat="1">
      <c r="A2" s="22">
        <v>0</v>
      </c>
      <c r="B2" s="23">
        <f>Balnace!F9</f>
        <v>1E+108</v>
      </c>
      <c r="C2" s="24" t="str">
        <f>VLOOKUP(B2,Balnace!F:G,2,FALSE)</f>
        <v>1마</v>
      </c>
      <c r="D2" s="25">
        <v>43</v>
      </c>
      <c r="E2" s="24">
        <f>VLOOKUP(B2,Balnace!F:K,6,FALSE)</f>
        <v>1.02</v>
      </c>
    </row>
    <row r="3" spans="1:5" s="24" customFormat="1">
      <c r="A3" s="22">
        <v>1</v>
      </c>
      <c r="B3" s="23">
        <f>Balnace!F10</f>
        <v>2E+109</v>
      </c>
      <c r="C3" s="24" t="str">
        <f>VLOOKUP(B3,Balnace!F:G,2,FALSE)</f>
        <v>20마</v>
      </c>
      <c r="D3" s="25">
        <v>43</v>
      </c>
      <c r="E3" s="24">
        <f>VLOOKUP(B3,Balnace!F:K,6,FALSE)</f>
        <v>1.04</v>
      </c>
    </row>
    <row r="4" spans="1:5" s="24" customFormat="1">
      <c r="A4" s="22">
        <v>2</v>
      </c>
      <c r="B4" s="23">
        <f>Balnace!F11</f>
        <v>4.3999999999999998E+110</v>
      </c>
      <c r="C4" s="24" t="str">
        <f>VLOOKUP(B4,Balnace!F:G,2,FALSE)</f>
        <v>440마</v>
      </c>
      <c r="D4" s="25">
        <v>43</v>
      </c>
      <c r="E4" s="24">
        <f>VLOOKUP(B4,Balnace!F:K,6,FALSE)</f>
        <v>1.06</v>
      </c>
    </row>
    <row r="5" spans="1:5" s="24" customFormat="1">
      <c r="A5" s="22">
        <v>3</v>
      </c>
      <c r="B5" s="23">
        <f>Balnace!F12</f>
        <v>9.2000000000000001E+111</v>
      </c>
      <c r="C5" s="24" t="str">
        <f>VLOOKUP(B5,Balnace!F:G,2,FALSE)</f>
        <v>9200마</v>
      </c>
      <c r="D5" s="25">
        <v>43</v>
      </c>
      <c r="E5" s="24">
        <f>VLOOKUP(B5,Balnace!F:K,6,FALSE)</f>
        <v>1.08</v>
      </c>
    </row>
    <row r="6" spans="1:5" s="24" customFormat="1">
      <c r="A6" s="22">
        <v>4</v>
      </c>
      <c r="B6" s="23">
        <f>Balnace!F13</f>
        <v>1E+113</v>
      </c>
      <c r="C6" s="24" t="str">
        <f>VLOOKUP(B6,Balnace!F:G,2,FALSE)</f>
        <v>10살</v>
      </c>
      <c r="D6" s="25">
        <v>43</v>
      </c>
      <c r="E6" s="24">
        <f>VLOOKUP(B6,Balnace!F:K,6,FALSE)</f>
        <v>1.1500000000000001</v>
      </c>
    </row>
    <row r="7" spans="1:5" s="24" customFormat="1">
      <c r="A7" s="22">
        <v>5</v>
      </c>
      <c r="B7" s="23">
        <f>Balnace!F14</f>
        <v>3.9999999999999995E+114</v>
      </c>
      <c r="C7" s="24" t="str">
        <f>VLOOKUP(B7,Balnace!F:G,2,FALSE)</f>
        <v>400살</v>
      </c>
      <c r="D7" s="25">
        <v>43</v>
      </c>
      <c r="E7" s="24">
        <f>VLOOKUP(B7,Balnace!F:K,6,FALSE)</f>
        <v>1.2200000000000002</v>
      </c>
    </row>
    <row r="8" spans="1:5" s="24" customFormat="1">
      <c r="A8" s="22">
        <v>6</v>
      </c>
      <c r="B8" s="23">
        <f>Balnace!F15</f>
        <v>8.4999999999999988E+115</v>
      </c>
      <c r="C8" s="24" t="str">
        <f>VLOOKUP(B8,Balnace!F:G,2,FALSE)</f>
        <v>8500살</v>
      </c>
      <c r="D8" s="25">
        <v>43</v>
      </c>
      <c r="E8" s="24">
        <f>VLOOKUP(B8,Balnace!F:K,6,FALSE)</f>
        <v>1.2400000000000002</v>
      </c>
    </row>
    <row r="9" spans="1:5">
      <c r="A9" s="22">
        <v>7</v>
      </c>
      <c r="B9" s="23">
        <f>Balnace!F16</f>
        <v>1.0000000000000001E+117</v>
      </c>
      <c r="C9" s="24" t="str">
        <f>VLOOKUP(B9,Balnace!F:G,2,FALSE)</f>
        <v>10섬</v>
      </c>
      <c r="D9" s="25">
        <v>43</v>
      </c>
      <c r="E9" s="24">
        <f>VLOOKUP(B9,Balnace!F:K,6,FALSE)</f>
        <v>1.26</v>
      </c>
    </row>
    <row r="10" spans="1:5">
      <c r="A10" s="22">
        <v>8</v>
      </c>
      <c r="B10" s="23">
        <f>Balnace!F17</f>
        <v>3.6999999999999999E+118</v>
      </c>
      <c r="C10" s="24" t="str">
        <f>VLOOKUP(B10,Balnace!F:G,2,FALSE)</f>
        <v>370섬</v>
      </c>
      <c r="D10" s="25">
        <v>43</v>
      </c>
      <c r="E10" s="24">
        <f>VLOOKUP(B10,Balnace!F:K,6,FALSE)</f>
        <v>1.28</v>
      </c>
    </row>
    <row r="11" spans="1:5">
      <c r="A11" s="22">
        <v>9</v>
      </c>
      <c r="B11" s="23">
        <f>Balnace!F18</f>
        <v>7.9000000000000003E+119</v>
      </c>
      <c r="C11" s="24" t="str">
        <f>VLOOKUP(B11,Balnace!F:G,2,FALSE)</f>
        <v>7900섬</v>
      </c>
      <c r="D11" s="25">
        <v>43</v>
      </c>
      <c r="E11" s="24">
        <f>VLOOKUP(B11,Balnace!F:K,6,FALSE)</f>
        <v>1.35</v>
      </c>
    </row>
    <row r="12" spans="1:5">
      <c r="A12" s="22">
        <v>10</v>
      </c>
      <c r="B12" s="23">
        <f>Balnace!F19</f>
        <v>9.9999999999999992E+120</v>
      </c>
      <c r="C12" s="24" t="str">
        <f>VLOOKUP(B12,Balnace!F:G,2,FALSE)</f>
        <v>10찰</v>
      </c>
      <c r="D12" s="25">
        <v>43</v>
      </c>
      <c r="E12" s="24">
        <f>VLOOKUP(B12,Balnace!F:K,6,FALSE)</f>
        <v>1.4700000000000002</v>
      </c>
    </row>
    <row r="13" spans="1:5">
      <c r="A13" s="22">
        <v>11</v>
      </c>
      <c r="B13" s="23">
        <f>Balnace!F20</f>
        <v>3.5000000000000001E+122</v>
      </c>
      <c r="C13" s="24" t="str">
        <f>VLOOKUP(B13,Balnace!F:G,2,FALSE)</f>
        <v>350찰</v>
      </c>
      <c r="D13" s="25">
        <v>43</v>
      </c>
      <c r="E13" s="24">
        <f>VLOOKUP(B13,Balnace!F:K,6,FALSE)</f>
        <v>1.4900000000000002</v>
      </c>
    </row>
    <row r="14" spans="1:5">
      <c r="A14" s="22">
        <v>12</v>
      </c>
      <c r="B14" s="23">
        <f>Balnace!F21</f>
        <v>7.2999999999999999E+123</v>
      </c>
      <c r="C14" s="24" t="str">
        <f>VLOOKUP(B14,Balnace!F:G,2,FALSE)</f>
        <v>7300찰</v>
      </c>
      <c r="D14" s="25">
        <v>43</v>
      </c>
      <c r="E14" s="24">
        <f>VLOOKUP(B14,Balnace!F:K,6,FALSE)</f>
        <v>1.5100000000000002</v>
      </c>
    </row>
    <row r="15" spans="1:5">
      <c r="A15" s="22">
        <v>13</v>
      </c>
      <c r="B15" s="23">
        <f>Balnace!F22</f>
        <v>9.9999999999999992E+124</v>
      </c>
      <c r="C15" s="24" t="str">
        <f>VLOOKUP(B15,Balnace!F:G,2,FALSE)</f>
        <v>10교</v>
      </c>
      <c r="D15" s="25">
        <v>43</v>
      </c>
      <c r="E15" s="24">
        <f>VLOOKUP(B15,Balnace!F:K,6,FALSE)</f>
        <v>1.5300000000000002</v>
      </c>
    </row>
    <row r="16" spans="1:5">
      <c r="A16" s="22">
        <v>14</v>
      </c>
      <c r="B16" s="23">
        <f>Balnace!F23</f>
        <v>3.1999999999999998E+126</v>
      </c>
      <c r="C16" s="24" t="str">
        <f>VLOOKUP(B16,Balnace!F:G,2,FALSE)</f>
        <v>320교</v>
      </c>
      <c r="D16" s="25">
        <v>43</v>
      </c>
      <c r="E16" s="24">
        <f>VLOOKUP(B16,Balnace!F:K,6,FALSE)</f>
        <v>1.5500000000000003</v>
      </c>
    </row>
    <row r="17" spans="1:5">
      <c r="A17" s="22">
        <v>15</v>
      </c>
      <c r="B17" s="23">
        <f>Balnace!F24</f>
        <v>6.7999999999999995E+127</v>
      </c>
      <c r="C17" s="24" t="str">
        <f>VLOOKUP(B17,Balnace!F:G,2,FALSE)</f>
        <v>6800교</v>
      </c>
      <c r="D17" s="25">
        <v>43</v>
      </c>
      <c r="E17" s="24">
        <f>VLOOKUP(B17,Balnace!F:K,6,FALSE)</f>
        <v>1.62</v>
      </c>
    </row>
    <row r="18" spans="1:5">
      <c r="A18" s="22">
        <v>16</v>
      </c>
      <c r="B18" s="23">
        <f>Balnace!F25</f>
        <v>1E+129</v>
      </c>
      <c r="C18" s="24" t="str">
        <f>VLOOKUP(B18,Balnace!F:G,2,FALSE)</f>
        <v>10위</v>
      </c>
      <c r="D18" s="25">
        <v>43</v>
      </c>
      <c r="E18" s="24">
        <f>VLOOKUP(B18,Balnace!F:K,6,FALSE)</f>
        <v>1.6400000000000001</v>
      </c>
    </row>
    <row r="19" spans="1:5" s="27" customFormat="1">
      <c r="A19" s="26">
        <v>17</v>
      </c>
      <c r="B19" s="23">
        <f>Balnace!F26</f>
        <v>3.0000000000000004E+130</v>
      </c>
      <c r="C19" s="24" t="str">
        <f>VLOOKUP(B19,Balnace!F:G,2,FALSE)</f>
        <v>300위</v>
      </c>
      <c r="D19" s="25">
        <v>43</v>
      </c>
      <c r="E19" s="24">
        <f>VLOOKUP(B19,Balnace!F:K,6,FALSE)</f>
        <v>1.66</v>
      </c>
    </row>
    <row r="20" spans="1:5">
      <c r="A20" s="22">
        <v>18</v>
      </c>
      <c r="B20" s="23">
        <f>Balnace!F27</f>
        <v>6.3000000000000007E+131</v>
      </c>
      <c r="C20" s="24" t="str">
        <f>VLOOKUP(B20,Balnace!F:G,2,FALSE)</f>
        <v>6300위</v>
      </c>
      <c r="D20" s="25">
        <v>43</v>
      </c>
      <c r="E20" s="24">
        <f>VLOOKUP(B20,Balnace!F:K,6,FALSE)</f>
        <v>1.68</v>
      </c>
    </row>
    <row r="21" spans="1:5">
      <c r="A21" s="26">
        <v>19</v>
      </c>
      <c r="B21" s="23">
        <f>Balnace!F28</f>
        <v>1E+133</v>
      </c>
      <c r="C21" s="24" t="str">
        <f>VLOOKUP(B21,Balnace!F:G,2,FALSE)</f>
        <v>10설</v>
      </c>
      <c r="D21" s="25">
        <v>43</v>
      </c>
      <c r="E21" s="24">
        <f>VLOOKUP(B21,Balnace!F:K,6,FALSE)</f>
        <v>1.8</v>
      </c>
    </row>
    <row r="22" spans="1:5">
      <c r="A22" s="22">
        <v>20</v>
      </c>
      <c r="B22" s="23">
        <f>Balnace!F29</f>
        <v>2.7E+134</v>
      </c>
      <c r="C22" s="24" t="str">
        <f>VLOOKUP(B22,Balnace!F:G,2,FALSE)</f>
        <v>270설</v>
      </c>
      <c r="D22" s="25">
        <v>43</v>
      </c>
      <c r="E22" s="24">
        <f>VLOOKUP(B22,Balnace!F:K,6,FALSE)</f>
        <v>2.02</v>
      </c>
    </row>
    <row r="23" spans="1:5">
      <c r="A23" s="22">
        <v>21</v>
      </c>
      <c r="B23" s="23">
        <f>Balnace!F30</f>
        <v>5.7999999999999997E+135</v>
      </c>
      <c r="C23" s="24" t="str">
        <f>VLOOKUP(B23,Balnace!F:G,2,FALSE)</f>
        <v>5800설</v>
      </c>
      <c r="D23" s="25">
        <v>43</v>
      </c>
      <c r="E23" s="24">
        <f>VLOOKUP(B23,Balnace!F:K,6,FALSE)</f>
        <v>2.04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8EC-A3B0-4647-8AFE-077786E933F9}">
  <dimension ref="A1:Y117"/>
  <sheetViews>
    <sheetView workbookViewId="0">
      <selection activeCell="K15" sqref="K15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2" width="19.25" style="9" customWidth="1"/>
    <col min="13" max="13" width="14.625" style="9" bestFit="1" customWidth="1"/>
    <col min="14" max="14" width="19.375" style="9" customWidth="1"/>
    <col min="15" max="16384" width="8.75" style="7"/>
  </cols>
  <sheetData>
    <row r="1" spans="1:16" s="1" customFormat="1">
      <c r="A1" s="28" t="s">
        <v>5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</row>
    <row r="2" spans="1:16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</row>
    <row r="5" spans="1:16">
      <c r="F5" s="10"/>
      <c r="H5" s="10"/>
      <c r="I5" s="10"/>
    </row>
    <row r="6" spans="1:16">
      <c r="A6" s="32" t="s">
        <v>6</v>
      </c>
      <c r="B6" s="32"/>
      <c r="E6" s="9" t="s">
        <v>7</v>
      </c>
      <c r="M6" s="9" t="s">
        <v>8</v>
      </c>
    </row>
    <row r="7" spans="1:16" ht="17.25" thickBot="1">
      <c r="A7" s="12" t="s">
        <v>9</v>
      </c>
      <c r="B7" s="12"/>
      <c r="C7" s="13"/>
      <c r="E7" s="14" t="s">
        <v>10</v>
      </c>
      <c r="F7" s="14" t="s">
        <v>11</v>
      </c>
      <c r="G7" s="14" t="s">
        <v>12</v>
      </c>
      <c r="H7" s="14" t="s">
        <v>13</v>
      </c>
      <c r="I7" s="14" t="s">
        <v>14</v>
      </c>
      <c r="J7" s="14" t="s">
        <v>15</v>
      </c>
      <c r="K7" s="14" t="s">
        <v>16</v>
      </c>
      <c r="M7" s="14" t="s">
        <v>15</v>
      </c>
      <c r="N7" s="14" t="s">
        <v>17</v>
      </c>
      <c r="O7" s="14"/>
      <c r="P7" s="14"/>
    </row>
    <row r="8" spans="1:16" ht="17.25" thickTop="1">
      <c r="A8" s="15" t="s">
        <v>18</v>
      </c>
      <c r="B8" s="15" t="s">
        <v>19</v>
      </c>
      <c r="C8" s="13"/>
      <c r="E8" s="16"/>
      <c r="F8" s="17"/>
      <c r="G8" s="17"/>
      <c r="H8" s="11"/>
      <c r="I8" s="16"/>
      <c r="J8" s="16"/>
      <c r="K8" s="16"/>
      <c r="M8" s="16" t="s">
        <v>20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>
      <c r="A9" s="18" t="s">
        <v>21</v>
      </c>
      <c r="B9" s="19" t="s">
        <v>63</v>
      </c>
      <c r="C9" s="13"/>
      <c r="E9" s="16">
        <v>1</v>
      </c>
      <c r="F9" s="17">
        <f>IF(H9&lt;10,ROUNDUP(H9,0),IF(H9&lt;100,ROUNDDOWN(H9,-1),IF(H9&lt;1000,ROUNDDOWN(H9,-1),IF(H9&lt;10000,ROUNDDOWN(H9,-2),0))))*J9</f>
        <v>1E+108</v>
      </c>
      <c r="G9" s="17" t="str">
        <f>IF(H9&lt;10,ROUNDUP(H9,0),IF(H9&lt;100,ROUNDDOWN(H9,-1),IF(H9&lt;1000,ROUNDDOWN(H9,-1),IF(H9&lt;10000,ROUNDDOWN(H9,-2),0))))&amp;I9</f>
        <v>1마</v>
      </c>
      <c r="H9" s="17">
        <v>1</v>
      </c>
      <c r="I9" s="16" t="s">
        <v>49</v>
      </c>
      <c r="J9" s="16" t="str">
        <f t="shared" ref="J9:J40" si="0">VLOOKUP(I9,M:P,4,FALSE)</f>
        <v>1E+108</v>
      </c>
      <c r="K9" s="16">
        <f>1+E9*$B$14+IF(E9&gt;=5,ROUNDUP((E9/5),0)*$B$15,0)+IF(E9&gt;=10,ROUNDUP((E9/10),0)*$B$16,0)+IF(E9&gt;=20,ROUNDUP((E9/20),0)*$B$17,0)</f>
        <v>1.02</v>
      </c>
      <c r="M9" s="16" t="s">
        <v>23</v>
      </c>
      <c r="N9" s="16">
        <v>8</v>
      </c>
      <c r="O9" s="17">
        <f t="shared" ref="O9:O40" si="1">POWER(10,N9)</f>
        <v>100000000</v>
      </c>
      <c r="P9" s="17" t="str">
        <f t="shared" ref="P9:P11" si="2">1&amp;RIGHT(O9,N9)</f>
        <v>100000000</v>
      </c>
    </row>
    <row r="10" spans="1:16">
      <c r="A10" s="18" t="s">
        <v>24</v>
      </c>
      <c r="B10" s="19">
        <v>2000</v>
      </c>
      <c r="C10" s="13"/>
      <c r="E10" s="16">
        <v>2</v>
      </c>
      <c r="F10" s="17">
        <f t="shared" ref="F10:F73" si="3">IF(H10&lt;10,ROUNDUP(H10,0),IF(H10&lt;100,ROUNDDOWN(H10,-1),IF(H10&lt;1000,ROUNDDOWN(H10,-1),IF(H10&lt;10000,ROUNDDOWN(H10,-2),0))))*J10</f>
        <v>2E+109</v>
      </c>
      <c r="G10" s="17" t="str">
        <f t="shared" ref="G10:G73" si="4">IF(H10&lt;10,ROUNDUP(H10,0),IF(H10&lt;100,ROUNDDOWN(H10,-1),IF(H10&lt;1000,ROUNDDOWN(H10,-1),IF(H10&lt;10000,ROUNDDOWN(H10,-2),0))))&amp;I10</f>
        <v>20마</v>
      </c>
      <c r="H10" s="17">
        <f>IF(ROUNDUP(H9*((100+$B$10)/100),0)&gt;10000,ROUNDUP(H9*((100+$B$10)/100)/10000,4),ROUNDUP(H9*((100+$B$10)/100),4))</f>
        <v>21</v>
      </c>
      <c r="I10" s="16" t="str" cm="1">
        <f t="array" ref="I10">IF(AND(H9&gt;100,H10&lt;100),INDEX(M:M,MATCH(I9,M:M,0)+1,0),I9)</f>
        <v>마</v>
      </c>
      <c r="J10" s="16" t="str">
        <f t="shared" si="0"/>
        <v>1E+108</v>
      </c>
      <c r="K10" s="16">
        <f t="shared" ref="K10:K73" si="5">1+E10*$B$14+IF(E10&gt;=5,ROUNDUP((E10/5),0)*$B$15,0)+IF(E10&gt;=10,ROUNDUP((E10/10),0)*$B$16,0)+IF(E10&gt;=20,ROUNDUP((E10/20),0)*$B$17,0)</f>
        <v>1.04</v>
      </c>
      <c r="M10" s="16" t="s">
        <v>25</v>
      </c>
      <c r="N10" s="16">
        <v>12</v>
      </c>
      <c r="O10" s="17">
        <f t="shared" si="1"/>
        <v>1000000000000</v>
      </c>
      <c r="P10" s="17" t="str">
        <f t="shared" si="2"/>
        <v>1000000000000</v>
      </c>
    </row>
    <row r="11" spans="1:16">
      <c r="C11" s="13"/>
      <c r="E11" s="16">
        <v>3</v>
      </c>
      <c r="F11" s="17">
        <f t="shared" si="3"/>
        <v>4.3999999999999998E+110</v>
      </c>
      <c r="G11" s="17" t="str">
        <f t="shared" si="4"/>
        <v>440마</v>
      </c>
      <c r="H11" s="17">
        <f t="shared" ref="H11:H117" si="6">IF(ROUNDUP(H10*((100+$B$10)/100),0)&gt;10000,ROUNDUP(H10*((100+$B$10)/100)/10000,4),ROUNDUP(H10*((100+$B$10)/100),4))</f>
        <v>441</v>
      </c>
      <c r="I11" s="16" t="str" cm="1">
        <f t="array" ref="I11">IF(AND(H10&gt;100,H11&lt;100),INDEX(M:M,MATCH(I10,M:M,0)+1,0),I10)</f>
        <v>마</v>
      </c>
      <c r="J11" s="16" t="str">
        <f t="shared" si="0"/>
        <v>1E+108</v>
      </c>
      <c r="K11" s="16">
        <f t="shared" si="5"/>
        <v>1.06</v>
      </c>
      <c r="M11" s="16" t="s">
        <v>26</v>
      </c>
      <c r="N11" s="16">
        <v>16</v>
      </c>
      <c r="O11" s="17">
        <f t="shared" si="1"/>
        <v>1E+16</v>
      </c>
      <c r="P11" s="17" t="str">
        <f t="shared" si="2"/>
        <v>10000000000000000</v>
      </c>
    </row>
    <row r="12" spans="1:16">
      <c r="A12" s="12" t="s">
        <v>27</v>
      </c>
      <c r="B12" s="12"/>
      <c r="C12" s="13"/>
      <c r="E12" s="16">
        <v>4</v>
      </c>
      <c r="F12" s="17">
        <f t="shared" si="3"/>
        <v>9.2000000000000001E+111</v>
      </c>
      <c r="G12" s="17" t="str">
        <f t="shared" si="4"/>
        <v>9200마</v>
      </c>
      <c r="H12" s="17">
        <f t="shared" si="6"/>
        <v>9261</v>
      </c>
      <c r="I12" s="16" t="str" cm="1">
        <f t="array" ref="I12">IF(AND(H11&gt;100,H12&lt;100),INDEX(M:M,MATCH(I11,M:M,0)+1,0),I11)</f>
        <v>마</v>
      </c>
      <c r="J12" s="16" t="str">
        <f t="shared" si="0"/>
        <v>1E+108</v>
      </c>
      <c r="K12" s="16">
        <f t="shared" si="5"/>
        <v>1.08</v>
      </c>
      <c r="M12" s="16" t="s">
        <v>28</v>
      </c>
      <c r="N12" s="16">
        <v>20</v>
      </c>
      <c r="O12" s="17">
        <f t="shared" si="1"/>
        <v>1E+20</v>
      </c>
      <c r="P12" s="17" t="str">
        <f t="shared" ref="P12:P40" si="7">RIGHT(O12,N12)</f>
        <v>1E+20</v>
      </c>
    </row>
    <row r="13" spans="1:16">
      <c r="A13" s="15" t="s">
        <v>18</v>
      </c>
      <c r="B13" s="15" t="s">
        <v>19</v>
      </c>
      <c r="C13" s="13"/>
      <c r="E13" s="16">
        <v>5</v>
      </c>
      <c r="F13" s="17">
        <f t="shared" si="3"/>
        <v>1E+113</v>
      </c>
      <c r="G13" s="17" t="str">
        <f t="shared" si="4"/>
        <v>10살</v>
      </c>
      <c r="H13" s="17">
        <f t="shared" si="6"/>
        <v>19.4481</v>
      </c>
      <c r="I13" s="16" t="str" cm="1">
        <f t="array" ref="I13">IF(AND(H12&gt;100,H13&lt;100),INDEX(M:M,MATCH(I12,M:M,0)+1,0),I12)</f>
        <v>살</v>
      </c>
      <c r="J13" s="16" t="str">
        <f t="shared" si="0"/>
        <v>1E+112</v>
      </c>
      <c r="K13" s="16">
        <f t="shared" si="5"/>
        <v>1.1500000000000001</v>
      </c>
      <c r="M13" s="16" t="s">
        <v>29</v>
      </c>
      <c r="N13" s="16">
        <v>24</v>
      </c>
      <c r="O13" s="17">
        <f t="shared" si="1"/>
        <v>9.9999999999999998E+23</v>
      </c>
      <c r="P13" s="17" t="str">
        <f t="shared" si="7"/>
        <v>1E+24</v>
      </c>
    </row>
    <row r="14" spans="1:16">
      <c r="A14" s="18" t="s">
        <v>52</v>
      </c>
      <c r="B14" s="19">
        <v>0.02</v>
      </c>
      <c r="C14" s="13"/>
      <c r="E14" s="16">
        <v>6</v>
      </c>
      <c r="F14" s="17">
        <f t="shared" si="3"/>
        <v>3.9999999999999995E+114</v>
      </c>
      <c r="G14" s="17" t="str">
        <f t="shared" si="4"/>
        <v>400살</v>
      </c>
      <c r="H14" s="17">
        <f t="shared" si="6"/>
        <v>408.4101</v>
      </c>
      <c r="I14" s="16" t="str" cm="1">
        <f t="array" ref="I14">IF(AND(H13&gt;100,H14&lt;100),INDEX(M:M,MATCH(I13,M:M,0)+1,0),I13)</f>
        <v>살</v>
      </c>
      <c r="J14" s="16" t="str">
        <f t="shared" si="0"/>
        <v>1E+112</v>
      </c>
      <c r="K14" s="16">
        <f t="shared" si="5"/>
        <v>1.2200000000000002</v>
      </c>
      <c r="M14" s="16" t="s">
        <v>30</v>
      </c>
      <c r="N14" s="16">
        <v>28</v>
      </c>
      <c r="O14" s="17">
        <f t="shared" si="1"/>
        <v>9.9999999999999996E+27</v>
      </c>
      <c r="P14" s="17" t="str">
        <f t="shared" si="7"/>
        <v>1E+28</v>
      </c>
    </row>
    <row r="15" spans="1:16">
      <c r="A15" s="18" t="s">
        <v>53</v>
      </c>
      <c r="B15" s="19">
        <v>0.05</v>
      </c>
      <c r="C15" s="13"/>
      <c r="E15" s="16">
        <v>7</v>
      </c>
      <c r="F15" s="17">
        <f t="shared" si="3"/>
        <v>8.4999999999999988E+115</v>
      </c>
      <c r="G15" s="17" t="str">
        <f t="shared" si="4"/>
        <v>8500살</v>
      </c>
      <c r="H15" s="17">
        <f t="shared" si="6"/>
        <v>8576.6121000000003</v>
      </c>
      <c r="I15" s="16" t="str" cm="1">
        <f t="array" ref="I15">IF(AND(H14&gt;100,H15&lt;100),INDEX(M:M,MATCH(I14,M:M,0)+1,0),I14)</f>
        <v>살</v>
      </c>
      <c r="J15" s="16" t="str">
        <f t="shared" si="0"/>
        <v>1E+112</v>
      </c>
      <c r="K15" s="16">
        <f t="shared" si="5"/>
        <v>1.2400000000000002</v>
      </c>
      <c r="M15" s="16" t="s">
        <v>31</v>
      </c>
      <c r="N15" s="16">
        <v>32</v>
      </c>
      <c r="O15" s="17">
        <f t="shared" si="1"/>
        <v>1.0000000000000001E+32</v>
      </c>
      <c r="P15" s="17" t="str">
        <f t="shared" si="7"/>
        <v>1E+32</v>
      </c>
    </row>
    <row r="16" spans="1:16">
      <c r="A16" s="18" t="s">
        <v>54</v>
      </c>
      <c r="B16" s="19">
        <v>0.05</v>
      </c>
      <c r="C16" s="13"/>
      <c r="E16" s="16">
        <v>8</v>
      </c>
      <c r="F16" s="17">
        <f t="shared" si="3"/>
        <v>1.0000000000000001E+117</v>
      </c>
      <c r="G16" s="17" t="str">
        <f t="shared" si="4"/>
        <v>10섬</v>
      </c>
      <c r="H16" s="17">
        <f t="shared" si="6"/>
        <v>18.010899999999999</v>
      </c>
      <c r="I16" s="16" t="str" cm="1">
        <f t="array" ref="I16">IF(AND(H15&gt;100,H16&lt;100),INDEX(M:M,MATCH(I15,M:M,0)+1,0),I15)</f>
        <v>섬</v>
      </c>
      <c r="J16" s="16" t="str">
        <f t="shared" si="0"/>
        <v>1E+116</v>
      </c>
      <c r="K16" s="16">
        <f t="shared" si="5"/>
        <v>1.26</v>
      </c>
      <c r="M16" s="16" t="s">
        <v>32</v>
      </c>
      <c r="N16" s="16">
        <v>36</v>
      </c>
      <c r="O16" s="17">
        <f t="shared" si="1"/>
        <v>1E+36</v>
      </c>
      <c r="P16" s="17" t="str">
        <f t="shared" si="7"/>
        <v>1E+36</v>
      </c>
    </row>
    <row r="17" spans="1:16">
      <c r="A17" s="18" t="s">
        <v>55</v>
      </c>
      <c r="B17" s="19">
        <v>0.1</v>
      </c>
      <c r="C17" s="13"/>
      <c r="E17" s="16">
        <v>9</v>
      </c>
      <c r="F17" s="17">
        <f t="shared" si="3"/>
        <v>3.6999999999999999E+118</v>
      </c>
      <c r="G17" s="17" t="str">
        <f t="shared" si="4"/>
        <v>370섬</v>
      </c>
      <c r="H17" s="17">
        <f t="shared" si="6"/>
        <v>378.22890000000001</v>
      </c>
      <c r="I17" s="16" t="str" cm="1">
        <f t="array" ref="I17">IF(AND(H16&gt;100,H17&lt;100),INDEX(M:M,MATCH(I16,M:M,0)+1,0),I16)</f>
        <v>섬</v>
      </c>
      <c r="J17" s="16" t="str">
        <f t="shared" si="0"/>
        <v>1E+116</v>
      </c>
      <c r="K17" s="16">
        <f t="shared" si="5"/>
        <v>1.28</v>
      </c>
      <c r="M17" s="16" t="s">
        <v>33</v>
      </c>
      <c r="N17" s="16">
        <v>40</v>
      </c>
      <c r="O17" s="17">
        <f t="shared" si="1"/>
        <v>1E+40</v>
      </c>
      <c r="P17" s="17" t="str">
        <f t="shared" si="7"/>
        <v>1E+40</v>
      </c>
    </row>
    <row r="18" spans="1:16">
      <c r="C18" s="13"/>
      <c r="E18" s="16">
        <v>10</v>
      </c>
      <c r="F18" s="17">
        <f t="shared" si="3"/>
        <v>7.9000000000000003E+119</v>
      </c>
      <c r="G18" s="17" t="str">
        <f t="shared" si="4"/>
        <v>7900섬</v>
      </c>
      <c r="H18" s="17">
        <f t="shared" si="6"/>
        <v>7942.8068999999996</v>
      </c>
      <c r="I18" s="16" t="str" cm="1">
        <f t="array" ref="I18">IF(AND(H17&gt;100,H18&lt;100),INDEX(M:M,MATCH(I17,M:M,0)+1,0),I17)</f>
        <v>섬</v>
      </c>
      <c r="J18" s="16" t="str">
        <f t="shared" si="0"/>
        <v>1E+116</v>
      </c>
      <c r="K18" s="16">
        <f t="shared" si="5"/>
        <v>1.35</v>
      </c>
      <c r="M18" s="16" t="s">
        <v>34</v>
      </c>
      <c r="N18" s="16">
        <v>44</v>
      </c>
      <c r="O18" s="17">
        <f t="shared" si="1"/>
        <v>1.0000000000000001E+44</v>
      </c>
      <c r="P18" s="17" t="str">
        <f t="shared" si="7"/>
        <v>1E+44</v>
      </c>
    </row>
    <row r="19" spans="1:16">
      <c r="C19" s="13"/>
      <c r="E19" s="16">
        <v>11</v>
      </c>
      <c r="F19" s="17">
        <f t="shared" si="3"/>
        <v>9.9999999999999992E+120</v>
      </c>
      <c r="G19" s="17" t="str">
        <f t="shared" si="4"/>
        <v>10찰</v>
      </c>
      <c r="H19" s="17">
        <f t="shared" si="6"/>
        <v>16.6799</v>
      </c>
      <c r="I19" s="16" t="str" cm="1">
        <f t="array" ref="I19">IF(AND(H18&gt;100,H19&lt;100),INDEX(M:M,MATCH(I18,M:M,0)+1,0),I18)</f>
        <v>찰</v>
      </c>
      <c r="J19" s="16" t="str">
        <f t="shared" si="0"/>
        <v>1E+120</v>
      </c>
      <c r="K19" s="16">
        <f t="shared" si="5"/>
        <v>1.4700000000000002</v>
      </c>
      <c r="M19" s="16" t="s">
        <v>35</v>
      </c>
      <c r="N19" s="16">
        <v>48</v>
      </c>
      <c r="O19" s="17">
        <f t="shared" si="1"/>
        <v>1E+48</v>
      </c>
      <c r="P19" s="17" t="str">
        <f t="shared" si="7"/>
        <v>1E+48</v>
      </c>
    </row>
    <row r="20" spans="1:16">
      <c r="C20" s="13"/>
      <c r="E20" s="16">
        <v>12</v>
      </c>
      <c r="F20" s="17">
        <f t="shared" si="3"/>
        <v>3.5000000000000001E+122</v>
      </c>
      <c r="G20" s="17" t="str">
        <f t="shared" si="4"/>
        <v>350찰</v>
      </c>
      <c r="H20" s="17">
        <f t="shared" si="6"/>
        <v>350.27789999999999</v>
      </c>
      <c r="I20" s="16" t="str" cm="1">
        <f t="array" ref="I20">IF(AND(H19&gt;100,H20&lt;100),INDEX(M:M,MATCH(I19,M:M,0)+1,0),I19)</f>
        <v>찰</v>
      </c>
      <c r="J20" s="16" t="str">
        <f t="shared" si="0"/>
        <v>1E+120</v>
      </c>
      <c r="K20" s="16">
        <f t="shared" si="5"/>
        <v>1.4900000000000002</v>
      </c>
      <c r="M20" s="16" t="s">
        <v>36</v>
      </c>
      <c r="N20" s="16">
        <v>52</v>
      </c>
      <c r="O20" s="17">
        <f t="shared" si="1"/>
        <v>9.9999999999999999E+51</v>
      </c>
      <c r="P20" s="17" t="str">
        <f t="shared" si="7"/>
        <v>1E+52</v>
      </c>
    </row>
    <row r="21" spans="1:16">
      <c r="C21" s="13"/>
      <c r="E21" s="16">
        <v>13</v>
      </c>
      <c r="F21" s="17">
        <f t="shared" si="3"/>
        <v>7.2999999999999999E+123</v>
      </c>
      <c r="G21" s="17" t="str">
        <f t="shared" si="4"/>
        <v>7300찰</v>
      </c>
      <c r="H21" s="17">
        <f t="shared" si="6"/>
        <v>7355.8359</v>
      </c>
      <c r="I21" s="16" t="str" cm="1">
        <f t="array" ref="I21">IF(AND(H20&gt;100,H21&lt;100),INDEX(M:M,MATCH(I20,M:M,0)+1,0),I20)</f>
        <v>찰</v>
      </c>
      <c r="J21" s="16" t="str">
        <f t="shared" si="0"/>
        <v>1E+120</v>
      </c>
      <c r="K21" s="16">
        <f t="shared" si="5"/>
        <v>1.5100000000000002</v>
      </c>
      <c r="M21" s="16" t="s">
        <v>37</v>
      </c>
      <c r="N21" s="16">
        <v>56</v>
      </c>
      <c r="O21" s="17">
        <f t="shared" si="1"/>
        <v>1.0000000000000001E+56</v>
      </c>
      <c r="P21" s="17" t="str">
        <f t="shared" si="7"/>
        <v>1E+56</v>
      </c>
    </row>
    <row r="22" spans="1:16">
      <c r="C22" s="13"/>
      <c r="E22" s="16">
        <v>14</v>
      </c>
      <c r="F22" s="17">
        <f t="shared" si="3"/>
        <v>9.9999999999999992E+124</v>
      </c>
      <c r="G22" s="17" t="str">
        <f t="shared" si="4"/>
        <v>10교</v>
      </c>
      <c r="H22" s="17">
        <f t="shared" si="6"/>
        <v>15.4473</v>
      </c>
      <c r="I22" s="16" t="str" cm="1">
        <f t="array" ref="I22">IF(AND(H21&gt;100,H22&lt;100),INDEX(M:M,MATCH(I21,M:M,0)+1,0),I21)</f>
        <v>교</v>
      </c>
      <c r="J22" s="16" t="str">
        <f t="shared" si="0"/>
        <v>1E+124</v>
      </c>
      <c r="K22" s="16">
        <f t="shared" si="5"/>
        <v>1.5300000000000002</v>
      </c>
      <c r="M22" s="16" t="s">
        <v>38</v>
      </c>
      <c r="N22" s="16">
        <v>60</v>
      </c>
      <c r="O22" s="17">
        <f t="shared" si="1"/>
        <v>9.9999999999999995E+59</v>
      </c>
      <c r="P22" s="17" t="str">
        <f t="shared" si="7"/>
        <v>1E+60</v>
      </c>
    </row>
    <row r="23" spans="1:16">
      <c r="E23" s="16">
        <v>15</v>
      </c>
      <c r="F23" s="17">
        <f t="shared" si="3"/>
        <v>3.1999999999999998E+126</v>
      </c>
      <c r="G23" s="17" t="str">
        <f t="shared" si="4"/>
        <v>320교</v>
      </c>
      <c r="H23" s="17">
        <f t="shared" si="6"/>
        <v>324.39330000000001</v>
      </c>
      <c r="I23" s="16" t="str" cm="1">
        <f t="array" ref="I23">IF(AND(H22&gt;100,H23&lt;100),INDEX(M:M,MATCH(I22,M:M,0)+1,0),I22)</f>
        <v>교</v>
      </c>
      <c r="J23" s="16" t="str">
        <f t="shared" si="0"/>
        <v>1E+124</v>
      </c>
      <c r="K23" s="16">
        <f t="shared" si="5"/>
        <v>1.5500000000000003</v>
      </c>
      <c r="M23" s="16" t="s">
        <v>39</v>
      </c>
      <c r="N23" s="16">
        <v>64</v>
      </c>
      <c r="O23" s="17">
        <f t="shared" si="1"/>
        <v>1E+64</v>
      </c>
      <c r="P23" s="17" t="str">
        <f t="shared" si="7"/>
        <v>1E+64</v>
      </c>
    </row>
    <row r="24" spans="1:16">
      <c r="E24" s="16">
        <v>16</v>
      </c>
      <c r="F24" s="17">
        <f t="shared" si="3"/>
        <v>6.7999999999999995E+127</v>
      </c>
      <c r="G24" s="17" t="str">
        <f t="shared" si="4"/>
        <v>6800교</v>
      </c>
      <c r="H24" s="17">
        <f t="shared" si="6"/>
        <v>6812.2592999999997</v>
      </c>
      <c r="I24" s="16" t="str" cm="1">
        <f t="array" ref="I24">IF(AND(H23&gt;100,H24&lt;100),INDEX(M:M,MATCH(I23,M:M,0)+1,0),I23)</f>
        <v>교</v>
      </c>
      <c r="J24" s="16" t="str">
        <f t="shared" si="0"/>
        <v>1E+124</v>
      </c>
      <c r="K24" s="16">
        <f t="shared" si="5"/>
        <v>1.62</v>
      </c>
      <c r="M24" s="16" t="s">
        <v>40</v>
      </c>
      <c r="N24" s="16">
        <v>68</v>
      </c>
      <c r="O24" s="17">
        <f t="shared" si="1"/>
        <v>9.9999999999999995E+67</v>
      </c>
      <c r="P24" s="17" t="str">
        <f t="shared" si="7"/>
        <v>1E+68</v>
      </c>
    </row>
    <row r="25" spans="1:16">
      <c r="E25" s="16">
        <v>17</v>
      </c>
      <c r="F25" s="17">
        <f t="shared" si="3"/>
        <v>1E+129</v>
      </c>
      <c r="G25" s="17" t="str">
        <f t="shared" si="4"/>
        <v>10위</v>
      </c>
      <c r="H25" s="17">
        <f t="shared" si="6"/>
        <v>14.3058</v>
      </c>
      <c r="I25" s="16" t="str" cm="1">
        <f t="array" ref="I25">IF(AND(H24&gt;100,H25&lt;100),INDEX(M:M,MATCH(I24,M:M,0)+1,0),I24)</f>
        <v>위</v>
      </c>
      <c r="J25" s="16" t="str">
        <f t="shared" si="0"/>
        <v>1E+128</v>
      </c>
      <c r="K25" s="16">
        <f t="shared" si="5"/>
        <v>1.6400000000000001</v>
      </c>
      <c r="M25" s="16" t="s">
        <v>41</v>
      </c>
      <c r="N25" s="16">
        <v>72</v>
      </c>
      <c r="O25" s="17">
        <f t="shared" si="1"/>
        <v>9.9999999999999994E+71</v>
      </c>
      <c r="P25" s="17" t="str">
        <f t="shared" si="7"/>
        <v>1E+72</v>
      </c>
    </row>
    <row r="26" spans="1:16">
      <c r="E26" s="16">
        <v>18</v>
      </c>
      <c r="F26" s="17">
        <f t="shared" si="3"/>
        <v>3.0000000000000004E+130</v>
      </c>
      <c r="G26" s="17" t="str">
        <f t="shared" si="4"/>
        <v>300위</v>
      </c>
      <c r="H26" s="17">
        <f t="shared" si="6"/>
        <v>300.42180000000002</v>
      </c>
      <c r="I26" s="16" t="str" cm="1">
        <f t="array" ref="I26">IF(AND(H25&gt;100,H26&lt;100),INDEX(M:M,MATCH(I25,M:M,0)+1,0),I25)</f>
        <v>위</v>
      </c>
      <c r="J26" s="16" t="str">
        <f t="shared" si="0"/>
        <v>1E+128</v>
      </c>
      <c r="K26" s="16">
        <f t="shared" si="5"/>
        <v>1.66</v>
      </c>
      <c r="M26" s="16" t="s">
        <v>42</v>
      </c>
      <c r="N26" s="16">
        <v>76</v>
      </c>
      <c r="O26" s="17">
        <f t="shared" si="1"/>
        <v>1E+76</v>
      </c>
      <c r="P26" s="17" t="str">
        <f t="shared" si="7"/>
        <v>1E+76</v>
      </c>
    </row>
    <row r="27" spans="1:16">
      <c r="E27" s="16">
        <v>19</v>
      </c>
      <c r="F27" s="17">
        <f t="shared" si="3"/>
        <v>6.3000000000000007E+131</v>
      </c>
      <c r="G27" s="17" t="str">
        <f t="shared" si="4"/>
        <v>6300위</v>
      </c>
      <c r="H27" s="17">
        <f t="shared" si="6"/>
        <v>6308.8577999999998</v>
      </c>
      <c r="I27" s="16" t="str" cm="1">
        <f t="array" ref="I27">IF(AND(H26&gt;100,H27&lt;100),INDEX(M:M,MATCH(I26,M:M,0)+1,0),I26)</f>
        <v>위</v>
      </c>
      <c r="J27" s="16" t="str">
        <f t="shared" si="0"/>
        <v>1E+128</v>
      </c>
      <c r="K27" s="16">
        <f t="shared" si="5"/>
        <v>1.68</v>
      </c>
      <c r="M27" s="16" t="s">
        <v>43</v>
      </c>
      <c r="N27" s="16">
        <v>80</v>
      </c>
      <c r="O27" s="17">
        <f t="shared" si="1"/>
        <v>1E+80</v>
      </c>
      <c r="P27" s="17" t="str">
        <f t="shared" si="7"/>
        <v>1E+80</v>
      </c>
    </row>
    <row r="28" spans="1:16">
      <c r="E28" s="16">
        <v>20</v>
      </c>
      <c r="F28" s="17">
        <f t="shared" si="3"/>
        <v>1E+133</v>
      </c>
      <c r="G28" s="17" t="str">
        <f t="shared" si="4"/>
        <v>10설</v>
      </c>
      <c r="H28" s="17">
        <f t="shared" si="6"/>
        <v>13.248699999999999</v>
      </c>
      <c r="I28" s="16" t="str" cm="1">
        <f t="array" ref="I28">IF(AND(H27&gt;100,H28&lt;100),INDEX(M:M,MATCH(I27,M:M,0)+1,0),I27)</f>
        <v>설</v>
      </c>
      <c r="J28" s="16" t="str">
        <f t="shared" si="0"/>
        <v>1E+132</v>
      </c>
      <c r="K28" s="16">
        <f t="shared" si="5"/>
        <v>1.8</v>
      </c>
      <c r="M28" s="16" t="s">
        <v>44</v>
      </c>
      <c r="N28" s="16">
        <v>84</v>
      </c>
      <c r="O28" s="17">
        <f t="shared" si="1"/>
        <v>1.0000000000000001E+84</v>
      </c>
      <c r="P28" s="17" t="str">
        <f t="shared" si="7"/>
        <v>1E+84</v>
      </c>
    </row>
    <row r="29" spans="1:16">
      <c r="E29" s="16">
        <v>21</v>
      </c>
      <c r="F29" s="17">
        <f t="shared" si="3"/>
        <v>2.7E+134</v>
      </c>
      <c r="G29" s="17" t="str">
        <f t="shared" si="4"/>
        <v>270설</v>
      </c>
      <c r="H29" s="17">
        <f t="shared" si="6"/>
        <v>278.22269999999997</v>
      </c>
      <c r="I29" s="16" t="str" cm="1">
        <f t="array" ref="I29">IF(AND(H28&gt;100,H29&lt;100),INDEX(M:M,MATCH(I28,M:M,0)+1,0),I28)</f>
        <v>설</v>
      </c>
      <c r="J29" s="16" t="str">
        <f t="shared" si="0"/>
        <v>1E+132</v>
      </c>
      <c r="K29" s="16">
        <f t="shared" si="5"/>
        <v>2.02</v>
      </c>
      <c r="M29" s="16" t="s">
        <v>45</v>
      </c>
      <c r="N29" s="16">
        <v>88</v>
      </c>
      <c r="O29" s="17">
        <f t="shared" si="1"/>
        <v>9.9999999999999996E+87</v>
      </c>
      <c r="P29" s="17" t="str">
        <f t="shared" si="7"/>
        <v>1E+88</v>
      </c>
    </row>
    <row r="30" spans="1:16">
      <c r="E30" s="16">
        <v>22</v>
      </c>
      <c r="F30" s="17">
        <f t="shared" si="3"/>
        <v>5.7999999999999997E+135</v>
      </c>
      <c r="G30" s="17" t="str">
        <f t="shared" si="4"/>
        <v>5800설</v>
      </c>
      <c r="H30" s="17">
        <f t="shared" si="6"/>
        <v>5842.6767</v>
      </c>
      <c r="I30" s="16" t="str" cm="1">
        <f t="array" ref="I30">IF(AND(H29&gt;100,H30&lt;100),INDEX(M:M,MATCH(I29,M:M,0)+1,0),I29)</f>
        <v>설</v>
      </c>
      <c r="J30" s="16" t="str">
        <f t="shared" si="0"/>
        <v>1E+132</v>
      </c>
      <c r="K30" s="16">
        <f t="shared" si="5"/>
        <v>2.04</v>
      </c>
      <c r="M30" s="16" t="s">
        <v>22</v>
      </c>
      <c r="N30" s="16">
        <v>92</v>
      </c>
      <c r="O30" s="17">
        <f t="shared" si="1"/>
        <v>1E+92</v>
      </c>
      <c r="P30" s="17" t="str">
        <f t="shared" si="7"/>
        <v>1E+92</v>
      </c>
    </row>
    <row r="31" spans="1:16">
      <c r="E31" s="16"/>
      <c r="F31" s="17"/>
      <c r="G31" s="17"/>
      <c r="H31" s="17"/>
      <c r="I31" s="16"/>
      <c r="J31" s="16"/>
      <c r="K31" s="16"/>
      <c r="M31" s="16" t="s">
        <v>46</v>
      </c>
      <c r="N31" s="16">
        <v>96</v>
      </c>
      <c r="O31" s="17">
        <f t="shared" si="1"/>
        <v>1E+96</v>
      </c>
      <c r="P31" s="17" t="str">
        <f t="shared" si="7"/>
        <v>1E+96</v>
      </c>
    </row>
    <row r="32" spans="1:16">
      <c r="E32" s="16"/>
      <c r="F32" s="17"/>
      <c r="G32" s="17"/>
      <c r="H32" s="17"/>
      <c r="I32" s="16"/>
      <c r="J32" s="16"/>
      <c r="K32" s="16"/>
      <c r="L32" s="16"/>
      <c r="M32" s="16" t="s">
        <v>47</v>
      </c>
      <c r="N32" s="16">
        <v>100</v>
      </c>
      <c r="O32" s="17">
        <f t="shared" si="1"/>
        <v>1E+100</v>
      </c>
      <c r="P32" s="17" t="str">
        <f t="shared" si="7"/>
        <v>1E+100</v>
      </c>
    </row>
    <row r="33" spans="5:25">
      <c r="E33" s="16"/>
      <c r="F33" s="17"/>
      <c r="G33" s="17"/>
      <c r="H33" s="17"/>
      <c r="I33" s="16"/>
      <c r="J33" s="16"/>
      <c r="K33" s="16"/>
      <c r="L33" s="10"/>
      <c r="M33" s="16" t="s">
        <v>48</v>
      </c>
      <c r="N33" s="16">
        <v>104</v>
      </c>
      <c r="O33" s="17">
        <f t="shared" si="1"/>
        <v>1E+104</v>
      </c>
      <c r="P33" s="17" t="str">
        <f t="shared" si="7"/>
        <v>1E+104</v>
      </c>
      <c r="Q33" s="9"/>
      <c r="R33" s="9"/>
      <c r="S33" s="9"/>
      <c r="T33" s="9"/>
      <c r="U33" s="9"/>
      <c r="V33" s="9"/>
      <c r="W33" s="9"/>
      <c r="X33" s="9"/>
      <c r="Y33" s="9"/>
    </row>
    <row r="34" spans="5:25">
      <c r="E34" s="16"/>
      <c r="F34" s="17"/>
      <c r="G34" s="17"/>
      <c r="H34" s="17"/>
      <c r="I34" s="16"/>
      <c r="J34" s="16"/>
      <c r="K34" s="16"/>
      <c r="L34" s="10"/>
      <c r="M34" s="16" t="s">
        <v>49</v>
      </c>
      <c r="N34" s="16">
        <v>108</v>
      </c>
      <c r="O34" s="17">
        <f t="shared" si="1"/>
        <v>1E+108</v>
      </c>
      <c r="P34" s="17" t="str">
        <f t="shared" si="7"/>
        <v>1E+108</v>
      </c>
      <c r="Q34" s="9"/>
      <c r="R34" s="9"/>
      <c r="S34" s="9"/>
      <c r="T34" s="9"/>
      <c r="U34" s="9"/>
      <c r="V34" s="9"/>
      <c r="W34" s="9"/>
      <c r="X34" s="9"/>
      <c r="Y34" s="9"/>
    </row>
    <row r="35" spans="5:25">
      <c r="E35" s="16"/>
      <c r="F35" s="17"/>
      <c r="G35" s="17"/>
      <c r="H35" s="17"/>
      <c r="I35" s="16"/>
      <c r="J35" s="16"/>
      <c r="K35" s="16"/>
      <c r="L35" s="10"/>
      <c r="M35" s="16" t="s">
        <v>50</v>
      </c>
      <c r="N35" s="16">
        <v>112</v>
      </c>
      <c r="O35" s="17">
        <f t="shared" si="1"/>
        <v>9.9999999999999993E+111</v>
      </c>
      <c r="P35" s="17" t="str">
        <f t="shared" si="7"/>
        <v>1E+112</v>
      </c>
      <c r="Q35" s="9"/>
      <c r="R35" s="9"/>
      <c r="S35" s="9"/>
      <c r="T35" s="9"/>
      <c r="U35" s="9"/>
      <c r="V35" s="9"/>
      <c r="W35" s="9"/>
      <c r="X35" s="9"/>
      <c r="Y35" s="9"/>
    </row>
    <row r="36" spans="5:25">
      <c r="E36" s="16"/>
      <c r="F36" s="17"/>
      <c r="G36" s="17"/>
      <c r="H36" s="17"/>
      <c r="I36" s="16"/>
      <c r="J36" s="16"/>
      <c r="K36" s="16"/>
      <c r="L36" s="10"/>
      <c r="M36" s="16" t="s">
        <v>51</v>
      </c>
      <c r="N36" s="16">
        <v>116</v>
      </c>
      <c r="O36" s="17">
        <f t="shared" si="1"/>
        <v>1E+116</v>
      </c>
      <c r="P36" s="17" t="str">
        <f t="shared" si="7"/>
        <v>1E+116</v>
      </c>
      <c r="Q36" s="9"/>
      <c r="R36" s="9"/>
      <c r="S36" s="9"/>
      <c r="T36" s="9"/>
      <c r="U36" s="9"/>
      <c r="V36" s="9"/>
      <c r="W36" s="9"/>
      <c r="X36" s="9"/>
      <c r="Y36" s="9"/>
    </row>
    <row r="37" spans="5:25">
      <c r="E37" s="16"/>
      <c r="F37" s="17"/>
      <c r="G37" s="17"/>
      <c r="H37" s="17"/>
      <c r="I37" s="16"/>
      <c r="J37" s="16"/>
      <c r="K37" s="16"/>
      <c r="L37" s="10"/>
      <c r="M37" s="16" t="s">
        <v>56</v>
      </c>
      <c r="N37" s="16">
        <v>120</v>
      </c>
      <c r="O37" s="17">
        <f t="shared" si="1"/>
        <v>9.9999999999999998E+119</v>
      </c>
      <c r="P37" s="17" t="str">
        <f t="shared" si="7"/>
        <v>1E+120</v>
      </c>
      <c r="Q37" s="9"/>
      <c r="R37" s="9"/>
      <c r="S37" s="9"/>
      <c r="T37" s="9"/>
      <c r="U37" s="9"/>
      <c r="V37" s="9"/>
      <c r="W37" s="9"/>
      <c r="X37" s="9"/>
      <c r="Y37" s="9"/>
    </row>
    <row r="38" spans="5:25">
      <c r="E38" s="16"/>
      <c r="F38" s="17"/>
      <c r="G38" s="17"/>
      <c r="H38" s="17"/>
      <c r="I38" s="16"/>
      <c r="J38" s="16"/>
      <c r="K38" s="16"/>
      <c r="L38" s="10"/>
      <c r="M38" s="16" t="s">
        <v>57</v>
      </c>
      <c r="N38" s="16">
        <v>124</v>
      </c>
      <c r="O38" s="17">
        <f t="shared" si="1"/>
        <v>9.9999999999999995E+123</v>
      </c>
      <c r="P38" s="17" t="str">
        <f t="shared" si="7"/>
        <v>1E+124</v>
      </c>
      <c r="Q38" s="9"/>
      <c r="R38" s="9"/>
      <c r="S38" s="9"/>
      <c r="T38" s="9"/>
      <c r="U38" s="9"/>
      <c r="V38" s="9"/>
      <c r="W38" s="9"/>
      <c r="X38" s="9"/>
      <c r="Y38" s="9"/>
    </row>
    <row r="39" spans="5:25">
      <c r="E39" s="16"/>
      <c r="F39" s="17"/>
      <c r="G39" s="17"/>
      <c r="H39" s="17"/>
      <c r="I39" s="16"/>
      <c r="J39" s="16"/>
      <c r="K39" s="16"/>
      <c r="M39" s="16" t="s">
        <v>58</v>
      </c>
      <c r="N39" s="16">
        <v>128</v>
      </c>
      <c r="O39" s="17">
        <f t="shared" si="1"/>
        <v>1.0000000000000001E+128</v>
      </c>
      <c r="P39" s="17" t="str">
        <f t="shared" si="7"/>
        <v>1E+128</v>
      </c>
    </row>
    <row r="40" spans="5:25">
      <c r="E40" s="16"/>
      <c r="F40" s="17"/>
      <c r="G40" s="17"/>
      <c r="H40" s="17"/>
      <c r="I40" s="16"/>
      <c r="J40" s="16"/>
      <c r="K40" s="16"/>
      <c r="M40" s="16" t="s">
        <v>59</v>
      </c>
      <c r="N40" s="16">
        <v>132</v>
      </c>
      <c r="O40" s="17">
        <f t="shared" si="1"/>
        <v>9.9999999999999999E+131</v>
      </c>
      <c r="P40" s="17" t="str">
        <f t="shared" si="7"/>
        <v>1E+132</v>
      </c>
    </row>
    <row r="41" spans="5:25">
      <c r="E41" s="16"/>
      <c r="F41" s="17"/>
      <c r="G41" s="17"/>
      <c r="H41" s="17"/>
      <c r="I41" s="16"/>
      <c r="J41" s="16"/>
      <c r="K41" s="16"/>
      <c r="M41" s="16" t="s">
        <v>60</v>
      </c>
      <c r="N41" s="16">
        <v>136</v>
      </c>
      <c r="O41" s="17">
        <f t="shared" ref="O41:O43" si="8">POWER(10,N41)</f>
        <v>1.0000000000000001E+136</v>
      </c>
      <c r="P41" s="17" t="str">
        <f t="shared" ref="P41:P43" si="9">RIGHT(O41,N41)</f>
        <v>1E+136</v>
      </c>
    </row>
    <row r="42" spans="5:25">
      <c r="E42" s="16"/>
      <c r="F42" s="17"/>
      <c r="G42" s="17"/>
      <c r="H42" s="17"/>
      <c r="I42" s="16"/>
      <c r="J42" s="16"/>
      <c r="K42" s="16"/>
      <c r="M42" s="16" t="s">
        <v>61</v>
      </c>
      <c r="N42" s="16">
        <v>140</v>
      </c>
      <c r="O42" s="17">
        <f t="shared" si="8"/>
        <v>1.0000000000000001E+140</v>
      </c>
      <c r="P42" s="17" t="str">
        <f t="shared" si="9"/>
        <v>1E+140</v>
      </c>
    </row>
    <row r="43" spans="5:25">
      <c r="E43" s="16"/>
      <c r="F43" s="17"/>
      <c r="G43" s="17"/>
      <c r="H43" s="17"/>
      <c r="I43" s="16"/>
      <c r="J43" s="16"/>
      <c r="K43" s="16"/>
      <c r="M43" s="16" t="s">
        <v>62</v>
      </c>
      <c r="N43" s="16">
        <v>144</v>
      </c>
      <c r="O43" s="17">
        <f t="shared" si="8"/>
        <v>1E+144</v>
      </c>
      <c r="P43" s="17" t="str">
        <f t="shared" si="9"/>
        <v>1E+144</v>
      </c>
    </row>
    <row r="44" spans="5:25">
      <c r="E44" s="16"/>
      <c r="F44" s="17"/>
      <c r="G44" s="17"/>
      <c r="H44" s="17"/>
      <c r="I44" s="16"/>
      <c r="J44" s="16"/>
      <c r="K44" s="16"/>
    </row>
    <row r="45" spans="5:25">
      <c r="E45" s="16"/>
      <c r="F45" s="17"/>
      <c r="G45" s="17"/>
      <c r="H45" s="17"/>
      <c r="I45" s="16"/>
      <c r="J45" s="16"/>
      <c r="K45" s="16"/>
    </row>
    <row r="46" spans="5:25">
      <c r="E46" s="16"/>
      <c r="F46" s="17"/>
      <c r="G46" s="17"/>
      <c r="H46" s="17"/>
      <c r="I46" s="16"/>
      <c r="J46" s="16"/>
      <c r="K46" s="16"/>
    </row>
    <row r="47" spans="5:25">
      <c r="E47" s="16"/>
      <c r="F47" s="17"/>
      <c r="G47" s="17"/>
      <c r="H47" s="17"/>
      <c r="I47" s="16"/>
      <c r="J47" s="16"/>
      <c r="K47" s="16"/>
    </row>
    <row r="48" spans="5:25">
      <c r="E48" s="16"/>
      <c r="F48" s="17"/>
      <c r="G48" s="17"/>
      <c r="H48" s="17"/>
      <c r="I48" s="16"/>
      <c r="J48" s="16"/>
      <c r="K48" s="16"/>
    </row>
    <row r="49" spans="5:11">
      <c r="E49" s="16"/>
      <c r="F49" s="17"/>
      <c r="G49" s="17"/>
      <c r="H49" s="17"/>
      <c r="I49" s="16"/>
      <c r="J49" s="16"/>
      <c r="K49" s="16"/>
    </row>
    <row r="50" spans="5:11">
      <c r="E50" s="16"/>
      <c r="F50" s="17"/>
      <c r="G50" s="17"/>
      <c r="H50" s="17"/>
      <c r="I50" s="16"/>
      <c r="J50" s="16"/>
      <c r="K50" s="16"/>
    </row>
    <row r="51" spans="5:11">
      <c r="E51" s="16"/>
      <c r="F51" s="17"/>
      <c r="G51" s="17"/>
      <c r="H51" s="17"/>
      <c r="I51" s="16"/>
      <c r="J51" s="16"/>
      <c r="K51" s="16"/>
    </row>
    <row r="52" spans="5:11">
      <c r="E52" s="16"/>
      <c r="F52" s="17"/>
      <c r="G52" s="17"/>
      <c r="H52" s="17"/>
      <c r="I52" s="16"/>
      <c r="J52" s="16"/>
      <c r="K52" s="16"/>
    </row>
    <row r="53" spans="5:11">
      <c r="E53" s="16"/>
      <c r="F53" s="17"/>
      <c r="G53" s="17"/>
      <c r="H53" s="17"/>
      <c r="I53" s="16"/>
      <c r="J53" s="16"/>
      <c r="K53" s="16"/>
    </row>
    <row r="54" spans="5:11">
      <c r="E54" s="16"/>
      <c r="F54" s="17"/>
      <c r="G54" s="17"/>
      <c r="H54" s="17"/>
      <c r="I54" s="16"/>
      <c r="J54" s="16"/>
      <c r="K54" s="16"/>
    </row>
    <row r="55" spans="5:11">
      <c r="E55" s="16"/>
      <c r="F55" s="17"/>
      <c r="G55" s="17"/>
      <c r="H55" s="17"/>
      <c r="I55" s="16"/>
      <c r="J55" s="16"/>
      <c r="K55" s="16"/>
    </row>
    <row r="56" spans="5:11">
      <c r="E56" s="16"/>
      <c r="F56" s="17"/>
      <c r="G56" s="17"/>
      <c r="H56" s="17"/>
      <c r="I56" s="16"/>
      <c r="J56" s="16"/>
      <c r="K56" s="16"/>
    </row>
    <row r="57" spans="5:11">
      <c r="E57" s="16"/>
      <c r="F57" s="17"/>
      <c r="G57" s="17"/>
      <c r="H57" s="17"/>
      <c r="I57" s="16"/>
      <c r="J57" s="16"/>
      <c r="K57" s="16"/>
    </row>
    <row r="58" spans="5:11">
      <c r="E58" s="16"/>
      <c r="F58" s="17"/>
      <c r="G58" s="17"/>
      <c r="H58" s="17"/>
      <c r="I58" s="16"/>
      <c r="J58" s="16"/>
      <c r="K58" s="16"/>
    </row>
    <row r="59" spans="5:11">
      <c r="E59" s="16"/>
      <c r="F59" s="17"/>
      <c r="G59" s="17"/>
      <c r="H59" s="17"/>
      <c r="I59" s="16"/>
      <c r="J59" s="16"/>
      <c r="K59" s="16"/>
    </row>
    <row r="60" spans="5:11">
      <c r="E60" s="16"/>
      <c r="F60" s="17"/>
      <c r="G60" s="17"/>
      <c r="H60" s="17"/>
      <c r="I60" s="16"/>
      <c r="J60" s="16"/>
      <c r="K60" s="16"/>
    </row>
    <row r="61" spans="5:11">
      <c r="E61" s="16"/>
      <c r="F61" s="17"/>
      <c r="G61" s="17"/>
      <c r="H61" s="17"/>
      <c r="I61" s="16"/>
      <c r="J61" s="16"/>
      <c r="K61" s="16"/>
    </row>
    <row r="62" spans="5:11">
      <c r="E62" s="16"/>
      <c r="F62" s="17"/>
      <c r="G62" s="17"/>
      <c r="H62" s="17"/>
      <c r="I62" s="16"/>
      <c r="J62" s="16"/>
      <c r="K62" s="16"/>
    </row>
    <row r="63" spans="5:11">
      <c r="E63" s="16"/>
      <c r="F63" s="17"/>
      <c r="G63" s="17"/>
      <c r="H63" s="17"/>
      <c r="I63" s="16"/>
      <c r="J63" s="16"/>
      <c r="K63" s="16"/>
    </row>
    <row r="64" spans="5:11">
      <c r="E64" s="16"/>
      <c r="F64" s="17"/>
      <c r="G64" s="17"/>
      <c r="H64" s="17"/>
      <c r="I64" s="16"/>
      <c r="J64" s="16"/>
      <c r="K64" s="16"/>
    </row>
    <row r="65" spans="5:11">
      <c r="E65" s="16"/>
      <c r="F65" s="17"/>
      <c r="G65" s="17"/>
      <c r="H65" s="17"/>
      <c r="I65" s="16"/>
      <c r="J65" s="16"/>
      <c r="K65" s="16"/>
    </row>
    <row r="66" spans="5:11">
      <c r="E66" s="16"/>
      <c r="F66" s="17"/>
      <c r="G66" s="17"/>
      <c r="H66" s="17"/>
      <c r="I66" s="16"/>
      <c r="J66" s="16"/>
      <c r="K66" s="16"/>
    </row>
    <row r="67" spans="5:11">
      <c r="E67" s="16"/>
      <c r="F67" s="17"/>
      <c r="G67" s="17"/>
      <c r="H67" s="17"/>
      <c r="I67" s="16"/>
      <c r="J67" s="16"/>
      <c r="K67" s="16"/>
    </row>
    <row r="68" spans="5:11">
      <c r="E68" s="16"/>
      <c r="F68" s="17"/>
      <c r="G68" s="17"/>
      <c r="H68" s="17"/>
      <c r="I68" s="16"/>
      <c r="J68" s="16"/>
      <c r="K68" s="16"/>
    </row>
    <row r="69" spans="5:11">
      <c r="E69" s="16"/>
      <c r="F69" s="17"/>
      <c r="G69" s="17"/>
      <c r="H69" s="17"/>
      <c r="I69" s="16"/>
      <c r="J69" s="16"/>
      <c r="K69" s="16"/>
    </row>
    <row r="70" spans="5:11">
      <c r="E70" s="16"/>
      <c r="F70" s="17"/>
      <c r="G70" s="17"/>
      <c r="H70" s="17"/>
      <c r="I70" s="16"/>
      <c r="J70" s="16"/>
      <c r="K70" s="16"/>
    </row>
    <row r="71" spans="5:11">
      <c r="E71" s="16"/>
      <c r="F71" s="17"/>
      <c r="G71" s="17"/>
      <c r="H71" s="17"/>
      <c r="I71" s="16"/>
      <c r="J71" s="16"/>
      <c r="K71" s="16"/>
    </row>
    <row r="72" spans="5:11">
      <c r="E72" s="16"/>
      <c r="F72" s="17"/>
      <c r="G72" s="17"/>
      <c r="H72" s="17"/>
      <c r="I72" s="16"/>
      <c r="J72" s="16"/>
      <c r="K72" s="16"/>
    </row>
    <row r="73" spans="5:11">
      <c r="E73" s="16"/>
      <c r="F73" s="17"/>
      <c r="G73" s="17"/>
      <c r="H73" s="17"/>
      <c r="I73" s="16"/>
      <c r="J73" s="16"/>
      <c r="K73" s="16"/>
    </row>
    <row r="74" spans="5:11">
      <c r="E74" s="16"/>
      <c r="F74" s="17"/>
      <c r="G74" s="17"/>
      <c r="H74" s="17"/>
      <c r="I74" s="16"/>
      <c r="J74" s="16"/>
      <c r="K74" s="16"/>
    </row>
    <row r="75" spans="5:11">
      <c r="E75" s="16"/>
      <c r="F75" s="17"/>
      <c r="G75" s="17"/>
      <c r="H75" s="17"/>
      <c r="I75" s="16"/>
      <c r="J75" s="16"/>
      <c r="K75" s="16"/>
    </row>
    <row r="76" spans="5:11">
      <c r="E76" s="16"/>
      <c r="F76" s="17"/>
      <c r="G76" s="17"/>
      <c r="H76" s="17"/>
      <c r="I76" s="16"/>
      <c r="J76" s="16"/>
      <c r="K76" s="16"/>
    </row>
    <row r="77" spans="5:11">
      <c r="E77" s="16"/>
      <c r="F77" s="17"/>
      <c r="G77" s="17"/>
      <c r="H77" s="17"/>
      <c r="I77" s="16"/>
      <c r="J77" s="16"/>
      <c r="K77" s="16"/>
    </row>
    <row r="78" spans="5:11">
      <c r="E78" s="16"/>
      <c r="F78" s="17"/>
      <c r="G78" s="17"/>
      <c r="H78" s="17"/>
      <c r="I78" s="16"/>
      <c r="J78" s="16"/>
      <c r="K78" s="16"/>
    </row>
    <row r="79" spans="5:11">
      <c r="E79" s="16"/>
      <c r="F79" s="17"/>
      <c r="G79" s="17"/>
      <c r="H79" s="17"/>
      <c r="I79" s="16"/>
      <c r="J79" s="16"/>
      <c r="K79" s="16"/>
    </row>
    <row r="80" spans="5:11">
      <c r="E80" s="16"/>
      <c r="F80" s="17"/>
      <c r="G80" s="17"/>
      <c r="H80" s="17"/>
      <c r="I80" s="16"/>
      <c r="J80" s="16"/>
      <c r="K80" s="16"/>
    </row>
    <row r="81" spans="5:11">
      <c r="E81" s="16"/>
      <c r="F81" s="17"/>
      <c r="G81" s="17"/>
      <c r="H81" s="17"/>
      <c r="I81" s="16"/>
      <c r="J81" s="16"/>
      <c r="K81" s="16"/>
    </row>
    <row r="82" spans="5:11">
      <c r="E82" s="16"/>
      <c r="F82" s="17"/>
      <c r="G82" s="17"/>
      <c r="H82" s="17"/>
      <c r="I82" s="16"/>
      <c r="J82" s="16"/>
      <c r="K82" s="16"/>
    </row>
    <row r="83" spans="5:11">
      <c r="E83" s="16"/>
      <c r="F83" s="17"/>
      <c r="G83" s="17"/>
      <c r="H83" s="17"/>
      <c r="I83" s="16"/>
      <c r="J83" s="16"/>
      <c r="K83" s="16"/>
    </row>
    <row r="84" spans="5:11">
      <c r="E84" s="16"/>
      <c r="F84" s="17"/>
      <c r="G84" s="17"/>
      <c r="H84" s="17"/>
      <c r="I84" s="16"/>
      <c r="J84" s="16"/>
      <c r="K84" s="16"/>
    </row>
    <row r="85" spans="5:11">
      <c r="E85" s="16"/>
      <c r="F85" s="17"/>
      <c r="G85" s="17"/>
      <c r="H85" s="17"/>
      <c r="I85" s="16"/>
      <c r="J85" s="16"/>
      <c r="K85" s="16"/>
    </row>
    <row r="86" spans="5:11">
      <c r="E86" s="16"/>
      <c r="F86" s="17"/>
      <c r="G86" s="17"/>
      <c r="H86" s="17"/>
      <c r="I86" s="16"/>
      <c r="J86" s="16"/>
      <c r="K86" s="16"/>
    </row>
    <row r="87" spans="5:11">
      <c r="E87" s="16"/>
      <c r="F87" s="17"/>
      <c r="G87" s="17"/>
      <c r="H87" s="17"/>
      <c r="I87" s="16"/>
      <c r="J87" s="16"/>
      <c r="K87" s="16"/>
    </row>
    <row r="88" spans="5:11">
      <c r="E88" s="16"/>
      <c r="F88" s="17"/>
      <c r="G88" s="17"/>
      <c r="H88" s="17"/>
      <c r="I88" s="16"/>
      <c r="J88" s="16"/>
      <c r="K88" s="16"/>
    </row>
    <row r="89" spans="5:11">
      <c r="E89" s="16"/>
      <c r="F89" s="17"/>
      <c r="G89" s="17"/>
      <c r="H89" s="17"/>
      <c r="I89" s="16"/>
      <c r="J89" s="16"/>
      <c r="K89" s="16"/>
    </row>
    <row r="90" spans="5:11">
      <c r="E90" s="16"/>
      <c r="F90" s="17"/>
      <c r="G90" s="17"/>
      <c r="H90" s="17"/>
      <c r="I90" s="16"/>
      <c r="J90" s="16"/>
      <c r="K90" s="16"/>
    </row>
    <row r="91" spans="5:11">
      <c r="E91" s="16"/>
      <c r="F91" s="17"/>
      <c r="G91" s="17"/>
      <c r="H91" s="17"/>
      <c r="I91" s="16"/>
      <c r="J91" s="16"/>
      <c r="K91" s="16"/>
    </row>
    <row r="92" spans="5:11">
      <c r="E92" s="16"/>
      <c r="F92" s="17"/>
      <c r="G92" s="17"/>
      <c r="H92" s="17"/>
      <c r="I92" s="16"/>
      <c r="J92" s="16"/>
      <c r="K92" s="16"/>
    </row>
    <row r="93" spans="5:11">
      <c r="E93" s="16"/>
      <c r="F93" s="17"/>
      <c r="G93" s="17"/>
      <c r="H93" s="17"/>
      <c r="I93" s="16"/>
      <c r="J93" s="16"/>
      <c r="K93" s="16"/>
    </row>
    <row r="94" spans="5:11">
      <c r="E94" s="16"/>
      <c r="F94" s="17"/>
      <c r="G94" s="17"/>
      <c r="H94" s="17"/>
      <c r="I94" s="16"/>
      <c r="J94" s="16"/>
      <c r="K94" s="16"/>
    </row>
    <row r="95" spans="5:11">
      <c r="E95" s="16"/>
      <c r="F95" s="17"/>
      <c r="G95" s="17"/>
      <c r="H95" s="17"/>
      <c r="I95" s="16"/>
      <c r="J95" s="16"/>
      <c r="K95" s="16"/>
    </row>
    <row r="96" spans="5:11">
      <c r="E96" s="16"/>
      <c r="F96" s="17"/>
      <c r="G96" s="17"/>
      <c r="H96" s="17"/>
      <c r="I96" s="16"/>
      <c r="J96" s="16"/>
      <c r="K96" s="16"/>
    </row>
    <row r="97" spans="5:11">
      <c r="E97" s="16"/>
      <c r="F97" s="17"/>
      <c r="G97" s="17"/>
      <c r="H97" s="17"/>
      <c r="I97" s="16"/>
      <c r="J97" s="16"/>
      <c r="K97" s="16"/>
    </row>
    <row r="98" spans="5:11">
      <c r="E98" s="16"/>
      <c r="F98" s="17"/>
      <c r="G98" s="17"/>
      <c r="H98" s="17"/>
      <c r="I98" s="16"/>
      <c r="J98" s="16"/>
      <c r="K98" s="16"/>
    </row>
    <row r="99" spans="5:11">
      <c r="E99" s="16"/>
      <c r="F99" s="17"/>
      <c r="G99" s="17"/>
      <c r="H99" s="17"/>
      <c r="I99" s="16"/>
      <c r="J99" s="16"/>
      <c r="K99" s="16"/>
    </row>
    <row r="100" spans="5:11">
      <c r="E100" s="16"/>
      <c r="F100" s="17"/>
      <c r="G100" s="17"/>
      <c r="H100" s="17"/>
      <c r="I100" s="16"/>
      <c r="J100" s="16"/>
      <c r="K100" s="16"/>
    </row>
    <row r="101" spans="5:11">
      <c r="E101" s="16"/>
      <c r="F101" s="17"/>
      <c r="G101" s="17"/>
      <c r="H101" s="17"/>
      <c r="I101" s="16"/>
      <c r="J101" s="16"/>
      <c r="K101" s="16"/>
    </row>
    <row r="102" spans="5:11">
      <c r="E102" s="16"/>
      <c r="F102" s="17"/>
      <c r="G102" s="17"/>
      <c r="H102" s="17"/>
      <c r="I102" s="16"/>
      <c r="J102" s="16"/>
      <c r="K102" s="16"/>
    </row>
    <row r="103" spans="5:11">
      <c r="E103" s="16"/>
      <c r="F103" s="17"/>
      <c r="G103" s="17"/>
      <c r="H103" s="17"/>
      <c r="I103" s="16"/>
      <c r="J103" s="16"/>
      <c r="K103" s="16"/>
    </row>
    <row r="104" spans="5:11">
      <c r="E104" s="16"/>
      <c r="F104" s="17"/>
      <c r="G104" s="17"/>
      <c r="H104" s="17"/>
      <c r="I104" s="16"/>
      <c r="J104" s="16"/>
      <c r="K104" s="16"/>
    </row>
    <row r="105" spans="5:11">
      <c r="E105" s="16"/>
      <c r="F105" s="17"/>
      <c r="G105" s="17"/>
      <c r="H105" s="17"/>
      <c r="I105" s="16"/>
      <c r="J105" s="16"/>
      <c r="K105" s="16"/>
    </row>
    <row r="106" spans="5:11">
      <c r="E106" s="16"/>
      <c r="F106" s="17"/>
      <c r="G106" s="17"/>
      <c r="H106" s="17"/>
      <c r="I106" s="16"/>
      <c r="J106" s="16"/>
      <c r="K106" s="16"/>
    </row>
    <row r="107" spans="5:11">
      <c r="E107" s="16"/>
      <c r="F107" s="17"/>
      <c r="G107" s="17"/>
      <c r="H107" s="17"/>
      <c r="I107" s="16"/>
      <c r="J107" s="16"/>
      <c r="K107" s="16"/>
    </row>
    <row r="108" spans="5:11">
      <c r="E108" s="16"/>
      <c r="F108" s="17"/>
      <c r="G108" s="17"/>
      <c r="H108" s="17"/>
      <c r="I108" s="16"/>
      <c r="J108" s="16"/>
      <c r="K108" s="16"/>
    </row>
    <row r="109" spans="5:11">
      <c r="E109" s="16"/>
      <c r="F109" s="17"/>
      <c r="G109" s="17"/>
      <c r="H109" s="17"/>
      <c r="I109" s="16"/>
      <c r="J109" s="16"/>
      <c r="K109" s="16"/>
    </row>
    <row r="110" spans="5:11">
      <c r="E110" s="16"/>
      <c r="F110" s="17"/>
      <c r="G110" s="17"/>
      <c r="H110" s="17"/>
      <c r="I110" s="16"/>
      <c r="J110" s="16"/>
      <c r="K110" s="16"/>
    </row>
    <row r="111" spans="5:11">
      <c r="E111" s="16"/>
      <c r="F111" s="17"/>
      <c r="G111" s="17"/>
      <c r="H111" s="17"/>
      <c r="I111" s="16"/>
      <c r="J111" s="16"/>
      <c r="K111" s="16"/>
    </row>
    <row r="112" spans="5:11">
      <c r="E112" s="16"/>
      <c r="F112" s="17"/>
      <c r="G112" s="17"/>
      <c r="H112" s="17"/>
      <c r="I112" s="16"/>
      <c r="J112" s="16"/>
      <c r="K112" s="16"/>
    </row>
    <row r="113" spans="5:11">
      <c r="E113" s="16"/>
      <c r="F113" s="17"/>
      <c r="G113" s="17"/>
      <c r="H113" s="17"/>
      <c r="I113" s="16"/>
      <c r="J113" s="16"/>
      <c r="K113" s="16"/>
    </row>
    <row r="114" spans="5:11">
      <c r="E114" s="16"/>
      <c r="F114" s="17"/>
      <c r="G114" s="17"/>
      <c r="H114" s="17"/>
      <c r="I114" s="16"/>
      <c r="J114" s="16"/>
      <c r="K114" s="16"/>
    </row>
    <row r="115" spans="5:11">
      <c r="E115" s="16"/>
      <c r="F115" s="17"/>
      <c r="G115" s="17"/>
      <c r="H115" s="17"/>
      <c r="I115" s="16"/>
      <c r="J115" s="16"/>
      <c r="K115" s="16"/>
    </row>
    <row r="116" spans="5:11">
      <c r="E116" s="16"/>
      <c r="F116" s="17"/>
      <c r="G116" s="17"/>
      <c r="H116" s="17"/>
      <c r="I116" s="16"/>
      <c r="J116" s="16"/>
      <c r="K116" s="16"/>
    </row>
    <row r="117" spans="5:11">
      <c r="E117" s="16"/>
      <c r="F117" s="17"/>
      <c r="G117" s="17"/>
      <c r="H117" s="17"/>
      <c r="I117" s="16"/>
      <c r="J117" s="16"/>
      <c r="K117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TestDark</vt:lpstr>
      <vt:lpstr>Balnace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2023-08-08T05:38:03Z</dcterms:modified>
</cp:coreProperties>
</file>