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mc:AlternateContent xmlns:mc="http://schemas.openxmlformats.org/markup-compatibility/2006">
    <mc:Choice Requires="x15">
      <x15ac:absPath xmlns:x15ac="http://schemas.microsoft.com/office/spreadsheetml/2010/11/ac" url="/Users/andy/Documents/Analysis/"/>
    </mc:Choice>
  </mc:AlternateContent>
  <xr:revisionPtr revIDLastSave="0" documentId="13_ncr:1_{5C3C8D30-37BE-CE40-B055-1D17D5F8F8B8}" xr6:coauthVersionLast="47" xr6:coauthVersionMax="47" xr10:uidLastSave="{00000000-0000-0000-0000-000000000000}"/>
  <bookViews>
    <workbookView xWindow="0" yWindow="500" windowWidth="28800" windowHeight="16400" activeTab="6" xr2:uid="{00000000-000D-0000-FFFF-FFFF00000000}"/>
  </bookViews>
  <sheets>
    <sheet name="Energy Data" sheetId="1" r:id="rId1"/>
    <sheet name="Population Data" sheetId="10" r:id="rId2"/>
    <sheet name="Avg" sheetId="4" r:id="rId3"/>
    <sheet name="Refine" sheetId="6" r:id="rId4"/>
    <sheet name="Compact" sheetId="7" r:id="rId5"/>
    <sheet name="Graph-Total" sheetId="9" r:id="rId6"/>
    <sheet name="Graph-AsPercent" sheetId="8" r:id="rId7"/>
    <sheet name="Series - Metadata" sheetId="2"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P3" i="9" l="1"/>
  <c r="P4" i="9"/>
  <c r="P5" i="9"/>
  <c r="P6" i="9"/>
  <c r="P7" i="9"/>
  <c r="P2" i="9"/>
  <c r="Q5" i="9"/>
  <c r="Q4" i="9"/>
  <c r="L2" i="9"/>
  <c r="L3" i="9"/>
  <c r="L4" i="9"/>
  <c r="L5" i="9"/>
  <c r="L6" i="9"/>
  <c r="L7" i="9"/>
  <c r="J3" i="9"/>
  <c r="J4" i="9"/>
  <c r="J5" i="9"/>
  <c r="J6" i="9"/>
  <c r="J7" i="9"/>
  <c r="J2" i="9"/>
  <c r="K5" i="9"/>
  <c r="K4" i="9"/>
  <c r="C24" i="9"/>
  <c r="C23" i="9"/>
  <c r="E4" i="9"/>
  <c r="F4" i="9" s="1"/>
  <c r="E3" i="9"/>
  <c r="F3" i="9" s="1"/>
  <c r="F4" i="7"/>
  <c r="F3" i="7"/>
  <c r="E4" i="7"/>
  <c r="E3" i="7"/>
  <c r="T3" i="10"/>
  <c r="T2" i="10"/>
  <c r="U6" i="1"/>
  <c r="U7" i="1"/>
  <c r="U8" i="1"/>
  <c r="U9" i="1"/>
  <c r="U10" i="1"/>
  <c r="U11" i="1"/>
  <c r="U12" i="1"/>
  <c r="U13" i="1"/>
  <c r="U14" i="1"/>
  <c r="U15" i="1"/>
  <c r="U16" i="1"/>
  <c r="U17" i="1"/>
  <c r="U18" i="1"/>
  <c r="U19" i="1"/>
  <c r="U20" i="1"/>
  <c r="U21" i="1"/>
  <c r="U22" i="1"/>
  <c r="U23" i="1"/>
  <c r="U5" i="1"/>
  <c r="U4" i="1"/>
  <c r="U3" i="1"/>
  <c r="U2" i="1"/>
  <c r="T3" i="1"/>
  <c r="T4" i="1"/>
  <c r="T5" i="1"/>
  <c r="T6" i="1"/>
  <c r="T7" i="1"/>
  <c r="T8" i="1"/>
  <c r="T9" i="1"/>
  <c r="T10" i="1"/>
  <c r="T11" i="1"/>
  <c r="T12" i="1"/>
  <c r="T13" i="1"/>
  <c r="T14" i="1"/>
  <c r="T15" i="1"/>
  <c r="T16" i="1"/>
  <c r="T17" i="1"/>
  <c r="T18" i="1"/>
  <c r="T19" i="1"/>
  <c r="T20" i="1"/>
  <c r="T21" i="1"/>
  <c r="T22" i="1"/>
  <c r="T23" i="1"/>
  <c r="T2" i="1"/>
</calcChain>
</file>

<file path=xl/sharedStrings.xml><?xml version="1.0" encoding="utf-8"?>
<sst xmlns="http://schemas.openxmlformats.org/spreadsheetml/2006/main" count="558" uniqueCount="132">
  <si>
    <t>Development relevance</t>
  </si>
  <si>
    <t>Data on electric power production and consumption are collected from national energy agencies by the International Energy Agency (IEA) and adjusted by the IEA to meet international definitions. Data are reported as net consumption as opposed to gross consumption. Net consumption excludes the energy consumed by the generating units. For all countries except the United States, total electric power consumption is equal total net electricity generation plus electricity imports minus electricity exports minus electricity distribution losses.
The IEA makes these estimates in consultation with national statistical offices, oil companies, electric utilities, and national energy experts. The IEA occasionally revises its time series to reflect political changes, and energy statistics undergo continual changes in coverage or methodology as more detailed energy accounts become available. Breaks in series are therefore unavoidable.</t>
  </si>
  <si>
    <t>2013 [YR2013]</t>
  </si>
  <si>
    <t>CO2 emissions from electricity and heat production is the sum of three IEA categories of CO2 emissions: (1) Main Activity Producer Electricity and Heat which contains the sum of emissions from main activity producer electricity generation, combined heat and power generation and heat plants. Main activity producers (formerly known as public utilities) are defined as those undertakings whose primary activity is to supply the public. They may be publicly or privately owned. This corresponds to IPCC Source/Sink Category 1 A 1 a. For the CO2 emissions from fuel combustion (summary) file, emissions from own on-site use of fuel in power plants (EPOWERPLT) are also included. (2) Unallocated Autoproducers which contains the emissions from the generation of electricity and/or heat by autoproducers. Autoproducers are defined as undertakings that generate electricity and/or heat, wholly or partly for their own use as an activity which supports their primary activity. They may be privately or publicly owned. In the 1996 IPCC Guidelines, these emissions would normally be distributed between industry, transport and "other" sectors. (3) Other Energy Industries contains emissions from fuel combusted in petroleum refineries, for the manufacture of solid fuels, coal mining, oil and gas extraction and other energy-producing industries. This corresponds to the IPCC Source/Sink Categories 1 A 1 b and 1 A 1 c. According to the 1996 IPCC Guidelines, emissions from coke inputs to blast furnaces can either be counted here or in the Industrial Processes source/sink category. Within detailed sectoral calculations, certain non-energy processes can be distinguished. In the reduction of iron in a blast furnace through the combustion of coke, the primary purpose of the coke oxidation is to produce pig iron and the emissions can be considered as an industrial process. Care must be taken not to double count these emissions in both Energy and Industrial Processes. In the IEA estimations, these emissions have been included in this category.</t>
  </si>
  <si>
    <t>EG.ELC.HYRO.ZS</t>
  </si>
  <si>
    <t>Aggregation method</t>
  </si>
  <si>
    <t>2004 [YR2004]</t>
  </si>
  <si>
    <t>Since the beginning of the 21st century, coal has been the fastest-growing global energy source; it currently provides about 40 percent of the world's electricity needs. Coal is the second source of primary energy in the world after oil, and the first source of electricity generation.. The last decade's growth in coal use has been driven by the economic growth of developing economies, mainly China. Irrespective of its economic benefits for the countries, the environmental impact of coal use, especially that coming from carbon dioxide emissions, is significant, and efforts are underway globally to build more efficient plants, to retrofit old plants and to decommission the oldest and least efficient coal plants.
Use of energy is important in improving people's standard of living. But electricity generation also can damage the environment. Whether such damage occurs depends largely on how electricity is generated. For example, burning coal releases twice as much carbon dioxide - a major contributor to global warming - as does burning an equivalent amount of natural gas.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Nuclear energy does not generate carbon dioxide emissions, but it produces other dangerous waste products.</t>
  </si>
  <si>
    <t>https://datacatalog.worldbank.org/public-licenses#cc-by</t>
  </si>
  <si>
    <t>Electricity production from coal sources (% of total)</t>
  </si>
  <si>
    <t>EG.ELC.FOSL.ZS</t>
  </si>
  <si>
    <t>IEA occasionally revises its time series to reflect political changes. For example, the IEA has constructed historical energy statistics for countries of the former Soviet Union. In addition, energy statistics for other countries have undergone continuous changes in coverage or methodology in recent years as more detailed energy accounts have become available. Breaks in series are therefore unavoidable.
Data on access to electricity are collected by the IEA from industry, national surveys, and international sources.</t>
  </si>
  <si>
    <t>2012 [YR2012]</t>
  </si>
  <si>
    <t>Country Code</t>
  </si>
  <si>
    <t>EG.ELC.RNWX.KH</t>
  </si>
  <si>
    <t>Data from database: World Development Indicators</t>
  </si>
  <si>
    <t>Code</t>
  </si>
  <si>
    <t>2003 [YR2003]</t>
  </si>
  <si>
    <t>Sources of electricity refer to the inputs used to generate electricity. Hydropower refers to electricity produced by hydroelectric power plants.</t>
  </si>
  <si>
    <t>EG.ELC.ACCS.ZS</t>
  </si>
  <si>
    <t>EG.ELC.RNEW.ZS</t>
  </si>
  <si>
    <t>http://www.iea.org/t&amp;c/termsandconditions</t>
  </si>
  <si>
    <t>Electrical energy from hydropower is derived from turbines being driven by flowing water in rivers, with or without man-made dams forming reservoirs. Presently, hydropower is the world's largest source of renewable electricity. Hydropower represents the largest share of renewable electricity production. It was second only to wind power for new-built capacities between 2005 and 2010. IEA estimates that hydropower could produce up to 6,000 terawatt-hours in 2050, roughly twice as much as today.
Hydropower's storage capacity and fast response characteristics are especially valuable to meet sudden fluctuations in electricity demand and to match supply from less flexible electricity sources and variable renewable sources, such as solar photovoltaic (PV) and wind power.
Use of energy is important in improving people's standard of living. But electricity generation also can damage the environment. Whether such damage occurs depends largely on how electricity is generated. For example, burning coal releases twice as much carbon dioxide - a major contributor to global warming - as does burning an equivalent amount of natural gas.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Nuclear energy does not generate carbon dioxide emissions, but it produces other dangerous waste products.</t>
  </si>
  <si>
    <t>Weighted average</t>
  </si>
  <si>
    <t>Electricity production shares may not sum to 100 percent because other sources of generated electricity (such as geothermal, solar, and wind) are not shown. Restricted use: Please contact the International Energy Agency for third-party use of these data.</t>
  </si>
  <si>
    <t>Access to electricity is the percentage of population with access to electricity. Electrification data are collected from industry, national surveys and international sources.</t>
  </si>
  <si>
    <t>Annual</t>
  </si>
  <si>
    <t>EG.ELC.NUCL.ZS</t>
  </si>
  <si>
    <t>Sources of electricity refer to the inputs used to generate electricity. Oil refers to crude oil and petroleum products.</t>
  </si>
  <si>
    <t>Electricity production from nuclear sources (% of total)</t>
  </si>
  <si>
    <t>Last Updated: 02/15/2022</t>
  </si>
  <si>
    <t>Country Name</t>
  </si>
  <si>
    <t>An economy's production and consumption of electricity are basic indicators of its size and level of development. Although a few countries export electric power, most production is for domestic consumption. Expanding the supply of electricity to meet the growing demand of increasingly urbanized and industrialized economies without incurring unacceptable social, economic, and environmental costs is one of the great challenges facing developing countries.
Modern societies are becoming increasing dependent on reliable and secure electricity supplies to underpin economic growth and community prosperity. This reliance is set to grow as more efficient and less carbon intensive forms of power are developed and deployed to help decarbonize economies. Maintaining reliable and secure electricity services while seeking to rapidly decarbonize power systems is a key challenge for countries throughout the world.
In developing economies growth in energy use is closely related to growth in the modern sectors - industry, motorized transport, and urban areas - but energy use also reflects climatic, geographic, and economic factors (such as the relative price of energy). Energy use has been growing rapidly in low- and middle-income economies, but high-income economies still use almost five times as much energy on a per capita basis.
Governments in many countries are increasingly aware of the urgent need to make better use of the world's energy resources. Improved energy efficiency is often the most economic and readily available means of improving energy security and reducing greenhouse gas emissions.</t>
  </si>
  <si>
    <t>Electricity production from renewable sources (% of total) is the share of electricity produced by geothermal, solar photovoltaic, solar thermal, tide, wind, industrial waste, municipal waste, primary solid biofuels, biogases, biogasoline, biodiesels, other liquid biofuels, nonspecified primary biofuels and waste, and charcoal in total electricity production which is the total number of GWh generated by power plants separated into electricity plants and CHP plants. Hydropower is excluded. The International Energy Agency (IEA) compiles data on energy inputs used to generate electricity. IEA data for countries that are not members of the Organisation for Economic Co-operation and Development (OECD) are based on national energy data adjusted to conform to annual questionnaires completed by OECD member governments. In addition, estimates are sometimes made to complete major aggregates from which key data are missing, and adjustments are made to compensate for differences in definitions. The IEA makes these estimates in consultation with national statistical offices, oil companies, electric utilities, and national energy experts.</t>
  </si>
  <si>
    <t>2008 [YR2008]</t>
  </si>
  <si>
    <t>Maintaining reliable and secure electricity services while seeking to rapidly decarbonize power systems is a key challenge for countries throughout the world. More and more countries are becoming increasing dependent on reliable and secure electricity supplies to underpin economic growth and community prosperity. This reliance is set to grow as more efficient and less carbon intensive forms of power are developed and deployed to help decarbonize economies.
Energy is necessary for creating the conditions for economic growth. It is impossible to operate a factory, run a shop, grow crops or deliver goods to consumers without using some form of energy. Access to electricity is particularly crucial to human development as electricity is, in practice, indispensable for certain basic activities, such as lighting, refrigeration and the running of household appliances, and cannot easily be replaced by other forms of energy. Individuals' access to electricity is one of the most clear and un-distorted indication of a country's energy poverty status.
Electricity access is increasingly at the forefront of governments' preoccupations, especially in the developing countries. As a consequence, a lot of rural electrification programs and national electrification agencies have been created in these countries to monitor more accurately the needs and the status of rural development and electrification.
Use of energy is important in improving people's standard of living. But electricity generation also can damage the environment. Whether such damage occurs depends largely on how electricity is generated. For example, burning coal releases twice as much carbon dioxide - a major contributor to global warming - as does burning an equivalent amount of natural gas.</t>
  </si>
  <si>
    <t>EG.ELC.RNWX.ZS</t>
  </si>
  <si>
    <t>Electricity production is total number of kWh generated by power plants separated into electricity plants and CHP plants. The International Energy Agency (IEA) compiles data on energy inputs used to generate electricity. IEA data for countries that are not members of the Organisation for Economic Co-operation and Development (OECD) are based on national energy data adjusted to conform to annual questionnaires completed by OECD member governments. In addition, estimates are sometimes made to complete major aggregates from which key data are missing, and adjustments are made to compensate for differences in definitions. The IEA makes these estimates in consultation with national statistical offices, oil companies, electric utilities, and national energy experts.</t>
  </si>
  <si>
    <t>Renewable electricity output (% of total electricity output)</t>
  </si>
  <si>
    <t>Use and distribution of these data are subject to IEA terms and conditions.</t>
  </si>
  <si>
    <t>Electricity production from oil sources (% of total) is the share of electricity produced by oil and petroleum products in total electricity production which is the total number of GWh generated by power plants separated into electricity plants and CHP plants. The International Energy Agency (IEA) compiles data on energy inputs used to generate electricity. IEA data for countries that are not members of the Organisation for Economic Co-operation and Development (OECD) are based on national energy data adjusted to conform to annual questionnaires completed by OECD member governments. In addition, estimates are sometimes made to complete major aggregates from which key data are missing, and adjustments are made to compensate for differences in definitions. The IEA makes these estimates in consultation with national statistical offices, oil companies, electric utilities, and national energy experts.</t>
  </si>
  <si>
    <t>DEU</t>
  </si>
  <si>
    <t>2007 [YR2007]</t>
  </si>
  <si>
    <t>Limitations and exceptions</t>
  </si>
  <si>
    <t>Electricity production from renewable sources, excluding hydroelectric, includes geothermal, solar, tides, wind, biomass, and biofuels.</t>
  </si>
  <si>
    <t>Electricity production from renewable sources, excluding hydroelectric (% of total)</t>
  </si>
  <si>
    <t>IEA occasionally revises its time series to reflect political changes. For example, the IEA has constructed historical energy statistics for countries of the former Soviet Union. In addition, energy statistics for other countries have undergone continuous changes in coverage or methodology in recent years as more detailed energy accounts have become available. Breaks in series are therefore unavoidable.</t>
  </si>
  <si>
    <t>License Type</t>
  </si>
  <si>
    <t>IEA Statistics © OECD/IEA 2014 (http://www.iea.org/stats/index.asp), subject to https://www.iea.org/t&amp;c/termsandconditions/</t>
  </si>
  <si>
    <t>As a response to the objectives of the UNFCCC, the IEA Secretariat, together with the IPCC, the OECD and umerous international experts, has helped to develop and refine an internationally-agreed methodology for the calculation and reporting of national greenhouse-gas emissions from fuel combustion. This methodology was published in 1995 in the IPCC Guidelines for National Greenhouse Gas Inventories. After the initial dissemination of the methodology, revisions were added to several chapters, and published as the Revised 1996 IPCC Guidelines for National Greenhouse Gas Inventories (1996 IPCC Guidelines). In April 2006, the IPCC approved the 2006 Guidelines at the 25th session of the IPCC in Mauritius. For now, most countries (as well as the IEA Secretariat) are still calculating their inventories using the 1996 IPCC Guidelines.1. Both the 1996 IPCC Guidelines and the 2006 IPCC Guidelines are available from the IPCC Greenhouse Gas Inventories Programme (www.ipcc-nggip.iges.or.jp).
Since the IPCC methodology for fuel combustion is largely based on energy balances, the IEA estimates for CO2 from fuel combustion have been calculated using the IEA energy balances and the default IPCC methodology. However, other possibly more detailed methodologies may be used by Parties to calculate their inventories. This may lead to different estimates of emissions.
The carbon dioxide emissions of a country are only an indicator of one greenhouse gas. For a more complete idea of how a country influences climate change, gases such as methane and nitrous oxide should be taken into account. This is particularly important in agricultural economies.</t>
  </si>
  <si>
    <t>EG.ELC.COAL.ZS</t>
  </si>
  <si>
    <t>Sources of electricity refer to the inputs used to generate electricity. Coal refers to all coal and brown coal, both primary (including hard coal and lignite-brown coal) and derived fuels (including patent fuel, coke oven coke, gas coke, coke oven gas, and blast furnace gas). Peat is also included in this category.</t>
  </si>
  <si>
    <t>Data for access to electricity are collected among different sources: mostly data from nationally representative household surveys (including national censuses) were used. Survey sources include Demographic and Health Surveys (DHS) and Living Standards Measurement Surveys (LSMS), Multi-Indicator Cluster Surveys (MICS), the World Health Survey (WHS), other nationally developed and implemented surveys, and various government agencies (for example, ministries of energy and utilities). Given the low frequency and the regional distribution of some surveys, a number of countries have gaps in available data. To develop the historical evolution and starting point of electrification rates, a simple modeling approach was adopted to fill in the missing data points - around 1990, around 2000, and around 2010. Therefore, a country can have a continuum of zero to three data points. There are 42 countries with zero data point and the weighted regional average was used as an estimate for electrification in each of the data periods. 170 countries have between one and three data points and missing data are estimated by using a model with region, country, and time variables. The model keeps the original observation if data is available for any of the time periods. This modeling approach allowed the estimation of electrification rates for 212 countries over these three time periods (Indicated as "Estimate"). Notation "Assumption" refers to the assumption of universal access in countries classified as developed by the United Nations. Data begins from the year in which the first survey data is available for each country.</t>
  </si>
  <si>
    <t>Natural gas is considered a good source of electricity supply for a number of economic, operational and environmental reasons, such as:
1) it is technically and financially of low-risk;
2) lower carbon relative to other fossil fuels;
3) gas plants can be built relatively quickly in around two years, unlike nuclear facilities, which can take much longer.
Also, gas plants are flexible both in technical and economic terms, so they can react quickly to demand peaks, and are ideally twinned with intermittent renewable options such as wind power.
Use of energy is important in improving people's standard of living. But electricity generation also can damage the environment. Whether such damage occurs depends largely on how electricity is generated. For example, burning coal releases twice as much carbon dioxide - a major contributor to global warming - as does burning an equivalent amount of natural gas.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Nuclear energy does not generate carbon dioxide emissions, but it produces other dangerous waste products.</t>
  </si>
  <si>
    <t>Sources of electricity refer to the inputs used to generate electricity. Oil refers to crude oil and petroleum products. Gas refers to natural gas but excludes natural gas liquids. Coal refers to all coal and brown coal, both primary (including hard coal and lignite-brown coal) and derived fuels (including patent fuel, coke oven coke, gas coke, coke oven gas, and blast furnace gas). Peat is also included in this category.</t>
  </si>
  <si>
    <t>2006 [YR2006]</t>
  </si>
  <si>
    <t>Electric power consumption measures the production of power plants and combined heat and power plants less transmission, distribution, and transformation losses and own use by heat and power plants.</t>
  </si>
  <si>
    <t>CC BY-4.0</t>
  </si>
  <si>
    <t>EG.USE.ELEC.KH.PC</t>
  </si>
  <si>
    <t>Topic</t>
  </si>
  <si>
    <t>EG.ELC.PETR.ZS</t>
  </si>
  <si>
    <t>Electricity production from oil sources (% of total)</t>
  </si>
  <si>
    <t>Sum</t>
  </si>
  <si>
    <t>Access to electricity (% of population)</t>
  </si>
  <si>
    <t>Electric power consumption per capita (kWh ) is the production of power plants and combined heat and power plants less transmission, distribution, and transformation losses and own use by heat and power plants, divided by midyear population. Energy data are compiled by the International Energy Agency (IEA). IEA data for economies that are not members of the Organisation for Economic Co-operation and Development (OECD) are based on national energy data adjusted to conform to annual questionnaires completed by OECD member governments. Electricity consumption is equivalent to production less power plants' own use and transmission, distribution, and transformation losses less exports plus imports. It includes consumption by auxiliary stations, losses in transformers that are considered integral parts of those stations, and electricity produced by pumping installations. Where data are available, it covers electricity generated by primary sources of energy - coal, oil, gas, nuclear, hydro, geothermal, wind, tide and wave, and combustible renewables. Neither production nor consumption data capture the reliability of supplies, including breakdowns, load factors, and frequency of outages.</t>
  </si>
  <si>
    <t>IEA Statistics © OECD/IEA 2018 (http://www.iea.org/stats/index.asp), subject to https://www.iea.org/t&amp;c/termsandconditions/</t>
  </si>
  <si>
    <t>General comments</t>
  </si>
  <si>
    <t>Restricted use: Please contact the International Energy Agency for third-party use of these data.</t>
  </si>
  <si>
    <t>Electricity production from oil, gas and coal sources (% of total)</t>
  </si>
  <si>
    <t>Long definition</t>
  </si>
  <si>
    <t>Electricity production from nuclear sources (% of total) is the share of electricity produced by nuclear power plants in total electricity production which is the total number of GWh generated by power plants separated into electricity plants and CHP plants. The International Energy Agency (IEA) compiles data on energy inputs used to generate electricity. IEA data for countries that are not members of the Organisation for Economic Co-operation and Development (OECD) are based on national energy data adjusted to conform to annual questionnaires completed by OECD member governments. In addition, estimates are sometimes made to complete major aggregates from which key data are missing, and adjustments are made to compensate for differences in definitions. The IEA makes these estimates in consultation with national statistical offices, oil companies, electric utilities, and national energy experts.</t>
  </si>
  <si>
    <t>United States</t>
  </si>
  <si>
    <t>Periodicity</t>
  </si>
  <si>
    <t>2011 [YR2011]</t>
  </si>
  <si>
    <t>Renewable electricity is the share of electrity generated by renewable power plants in total electricity generated by all types of plants.</t>
  </si>
  <si>
    <t>USA</t>
  </si>
  <si>
    <t>Electric power consumption (kWh per capita)</t>
  </si>
  <si>
    <t>2002 [YR2002]</t>
  </si>
  <si>
    <t>Environment: Energy production &amp; use</t>
  </si>
  <si>
    <t>The generation of electricity using nuclear energy was first demonstrated in the 1950s, and the first commercial nuclear power plants entered operation in the early 1960s. Nuclear capacity grew rapidly in the 1970s and 1980s as countries sought to reduce dependence on fossil fuels, especially after the oil crises of the 1970s. There was a renewed interest in nuclear energy from 2000, and 60 new countries expressed interest in launching a nuclear program to the International Atomic Energy Agency (IAEA). However, after the earthquake and tsunami devastation of the Pacific coast of northern Japan, most nuclear countries announced safety reviews of their nuclear reactors (stress tests) and the revision/improvement of their plans to address similar emergency situations; countries such as Germany and Italy decided to eventually phase out nuclear power or to abandon their nuclear plant projects.
Use of energy is important in improving people's standard of living. But electricity generation also can damage the environment. Whether such damage occurs depends largely on how electricity is generated. For example, burning coal releases twice as much carbon dioxide - a major contributor to global warming - as does burning an equivalent amount of natural gas.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Nuclear energy does not generate carbon dioxide emissions, but it produces other dangerous waste products.</t>
  </si>
  <si>
    <t>World Bank Global Electrification Database from "Tracking SDG 7: The Energy Progress Report" led jointly by the custodian agencies: the International Energy Agency (IEA), the International Renewable Energy Agency (IRENA), the United Nations Statistics Division (UNSD), the World Bank and the World Health Organization (WHO).</t>
  </si>
  <si>
    <t>Weighted Average</t>
  </si>
  <si>
    <t>Sources of electricity refer to the inputs used to generate electricity. Nuclear power refers to electricity produced by nuclear power plants.</t>
  </si>
  <si>
    <t>EN.CO2.ETOT.ZS</t>
  </si>
  <si>
    <t>Oil includes crude oil, condensates, natural gas liquids, refinery feedstocks and additives, other hydrocarbons (including emulsified oils, synthetic crude oil, mineral oils extracted from bituminous minerals such as oil shale, and bituminous sand) and petroleum products (refinery gas, ethane, LPG, aviation gasoline, motor gasoline, jet fuels, kerosene, gas/diesel oil, heavy fuel oil, naphtha, white spirit, lubricants, bitumen, paraffin waxes and petroleum coke).
Use of energy is important in improving people's standard of living. But electricity generation also can damage the environment. Whether such damage occurs depends largely on how electricity is generated. For example, burning coal releases twice as much carbon dioxide - a major contributor to global warming - as does burning an equivalent amount of natural gas.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Nuclear energy does not generate carbon dioxide emissions, but it produces other dangerous waste products.</t>
  </si>
  <si>
    <t>Series Code</t>
  </si>
  <si>
    <t>2010 [YR2010]</t>
  </si>
  <si>
    <t>Germany</t>
  </si>
  <si>
    <t>2001 [YR2001]</t>
  </si>
  <si>
    <t>Sources of electricity refer to the inputs used to generate electricity. Gas refers to natural gas but excludes natural gas liquids.</t>
  </si>
  <si>
    <t>Statistical concept and methodology</t>
  </si>
  <si>
    <t>2009 [YR2009]</t>
  </si>
  <si>
    <t>EG.ELC.NGAS.ZS</t>
  </si>
  <si>
    <t>License URL</t>
  </si>
  <si>
    <t>2000 [YR2000]</t>
  </si>
  <si>
    <t>Carbon dioxide (CO2) is naturally occurring gas fixed by photosynthesis into organic matter. A byproduct of fossil fuel combustion and biomass burning, it is also emitted from land use changes and other industrial processes. It is the principal anthropogenic greenhouse gas that affects the Earth's radiative balance. It is the reference gas against which other greenhouse gases are measured, thus having a Global Warming Potential of 1.
Emission intensity is the average emission rate of a given pollutant from a given source relative to the intensity of a specific activity. Emission intensities are also used to compare the environmental impact of different fuels or activities. The related terms - emission factor and carbon intensity - are often used interchangeably.
Burning of carbon-based fuels since the industrial revolution has rapidly increased concentrations of atmospheric carbon dioxide, increasing the rate of global warming and causing anthropogenic climate change. It is also a major source of ocean acidification since it dissolves in water to form carbonic acid.
The addition of man-made greenhouse gases to the Atmosphere disturbs the earth's radiative balance. This is leading to an increase in the earth's surface temperature and to related effects on climate, sea level rise and world agriculture. Emissions of CO2 are from burning oil, coal and gas for energy use, burning wood and waste materials, and from industrial processes such as cement production.
Global emissions of carbon dioxide have risen by 99%, or on average 2.0% per year, since 1971, and are projected to rise by another 45% by 2030, or by 1.6% per year. It is estimated that emissions in China have risen by 5.7 percent per annum between 1971 and 2006 - the use of coal in China increased levels of CO2 by 4.8 billion tonnes over this period.
The environmental effects of carbon dioxide are of significant interest. Carbon dioxide (CO2) makes up the largest share of the greenhouse gases contributing to global warming and climate change. Converting all other greenhouse gases (methane (CH4), nitrous oxide (N2O), hydrofluorocarbons (HFCs), perfluorocarbons (PFCs), sulphur hexafluoride (SF6)) to carbon dioxide (or CO2) equivalents makes it possible to compare them and to determine their individual and total contributions to global warming. The Kyoto Protocol, an environmental agreement adopted in 1997 by many of the parties to the United Nations Framework Convention on Climate Change (UNFCCC), is working towards curbing CO2 emissions globally.</t>
  </si>
  <si>
    <t>Electricity production from hydroelectric sources (% of total)</t>
  </si>
  <si>
    <t>Source</t>
  </si>
  <si>
    <t>Series Name</t>
  </si>
  <si>
    <t>Environment: Emissions</t>
  </si>
  <si>
    <t>Electricity production from natural gas sources (% of total) is the share of natutal gas, which is natural gas but not natural gas liquids, in total electricity production which is the total number of GWh generated by power plants separated into electricity plants and CHP plants. The International Energy Agency (IEA) compiles data on energy inputs used to generate electricity. IEA data for countries that are not members of the Organisation for Economic Co-operation and Development (OECD) are based on national energy data adjusted to conform to annual questionnaires completed by OECD member governments. In addition, estimates are sometimes made to complete major aggregates from which key data are missing, and adjustments are made to compensate for differences in definitions. The IEA makes these estimates in consultation with national statistical offices, oil companies, electric utilities, and national energy experts.</t>
  </si>
  <si>
    <t>CO2 emissions from electricity and heat production, total (% of total fuel combustion)</t>
  </si>
  <si>
    <t>Electricity production from renewable sources, excluding hydroelectric (kWh)</t>
  </si>
  <si>
    <t>Indicator Name</t>
  </si>
  <si>
    <t>2014 [YR2014]</t>
  </si>
  <si>
    <t>2005 [YR2005]</t>
  </si>
  <si>
    <t>Electricity production from natural gas sources (% of total)</t>
  </si>
  <si>
    <t>Carbon dioxide emissions account for the largest share of greenhouse gases, which are associated with global warming. In 2010 the International Energy Agency (IEA) released data on carbon dioxide emissions by sector for the first time, allowing a more comprehensive understanding of each sector's contribution to total emissions. The sectoral approach yields data on carbon dioxide emissions from fuel combustion (Intergovernmental Panel on Climate Change [IPCC] source/sink category 1A) as calculated using the IPCC tier 1 sectoral approach.
Carbon dioxide emissions from electricity and heat production are the sum of emissions from main activity producers of electricity and heat, unallocated autoproducers, and other energy industries. Main activity producers (formerly known as public supply undertakings) generate electricity or heat for sale to third parties as their primary activity and may be privately or publicly owned. Emissions from own onsite use of fuel in power plants are also included in this category. Unallocated autoproducers are undertakings that generate electricity or heat, wholly or partly for their own use as an activity that supports their primary activity and may be privately or publicly owned. In the 1996 IPCC guidelines these emissions were allocated among industry, transport, and "other" sectors. Emissions from other energy industries are emissions from fuel combusted in petroleum refineries, the manufacture of solid fuels, coal mining, oil and gas extraction, and other energy-producing industries.
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t>
  </si>
  <si>
    <t>Average</t>
  </si>
  <si>
    <t>Median</t>
  </si>
  <si>
    <t>Average 2000-2014</t>
  </si>
  <si>
    <t>Median 2000-2014</t>
  </si>
  <si>
    <t>Comparison of Electrical Generation &amp; Use in the USA &amp; Germany from 2000 through 2014</t>
  </si>
  <si>
    <t>Category</t>
  </si>
  <si>
    <t xml:space="preserve">Oil, gas and coal sources </t>
  </si>
  <si>
    <t>Nuclear sources</t>
  </si>
  <si>
    <t xml:space="preserve">Nuclear sources </t>
  </si>
  <si>
    <t xml:space="preserve">Hydroelectric sources </t>
  </si>
  <si>
    <t>Population, total</t>
  </si>
  <si>
    <t>SP.POP.TOTL</t>
  </si>
  <si>
    <t>Population</t>
  </si>
  <si>
    <t>Total KWh consumption</t>
  </si>
  <si>
    <t>In this time period:</t>
  </si>
  <si>
    <t>Germany had about 82 million people and consumed about 580 trillion kWh/yr, or about 7000 kWh/yr per person.</t>
  </si>
  <si>
    <t>The USA had about 300 million people and consumed about 4 quadrillion or 4000 trillion kWh/yr, or about 13,000 kWh/yr per person.</t>
  </si>
  <si>
    <t>Total Electric power consumption in kWh (population * per capita consumption)</t>
  </si>
  <si>
    <t>In Millions</t>
  </si>
  <si>
    <t>In Trillions</t>
  </si>
  <si>
    <t>German Population</t>
  </si>
  <si>
    <t>US Population</t>
  </si>
  <si>
    <t xml:space="preserve">Total Electric power consumption in kWh </t>
  </si>
  <si>
    <t>Renewable, excluding hydro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</si>
</sst>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sz val="11"/>
      <color rgb="FF000000"/>
      <name val="Calibri"/>
      <family val="2"/>
      <scheme val="minor"/>
    </font>
    <font>
      <b/>
      <sz val="11"/>
      <color theme="1"/>
      <name val="Calibri"/>
      <family val="2"/>
      <scheme val="minor"/>
    </font>
    <font>
      <b/>
      <sz val="11"/>
      <color rgb="FF000000"/>
      <name val="Calibri"/>
      <family val="2"/>
      <scheme val="minor"/>
    </font>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4" fillId="0" borderId="0" applyFont="0" applyFill="0" applyBorder="0" applyAlignment="0" applyProtection="0"/>
  </cellStyleXfs>
  <cellXfs count="25">
    <xf numFmtId="0" fontId="0" fillId="0" borderId="0" xfId="0"/>
    <xf numFmtId="49" fontId="0" fillId="0" borderId="0" xfId="0" applyNumberFormat="1"/>
    <xf numFmtId="0" fontId="0" fillId="0" borderId="0" xfId="0" applyAlignment="1"/>
    <xf numFmtId="0" fontId="1" fillId="0" borderId="0" xfId="0" applyFont="1"/>
    <xf numFmtId="49" fontId="1" fillId="0" borderId="0" xfId="0" applyNumberFormat="1" applyFont="1"/>
    <xf numFmtId="0" fontId="1" fillId="0" borderId="0" xfId="0" applyNumberFormat="1" applyFont="1"/>
    <xf numFmtId="0" fontId="1" fillId="0" borderId="1" xfId="0" applyFont="1" applyBorder="1"/>
    <xf numFmtId="0" fontId="2" fillId="0" borderId="1" xfId="0" applyFont="1" applyBorder="1"/>
    <xf numFmtId="0" fontId="3" fillId="0" borderId="1" xfId="0" applyFont="1" applyBorder="1"/>
    <xf numFmtId="1" fontId="1" fillId="0" borderId="1" xfId="0" applyNumberFormat="1" applyFont="1" applyBorder="1"/>
    <xf numFmtId="11" fontId="0" fillId="0" borderId="0" xfId="0" applyNumberFormat="1"/>
    <xf numFmtId="0" fontId="3" fillId="0" borderId="1" xfId="0" applyFont="1" applyFill="1" applyBorder="1"/>
    <xf numFmtId="0" fontId="0" fillId="0" borderId="1" xfId="0" applyBorder="1"/>
    <xf numFmtId="11" fontId="0" fillId="0" borderId="1" xfId="0" applyNumberFormat="1" applyBorder="1"/>
    <xf numFmtId="0" fontId="1" fillId="0" borderId="0" xfId="0" applyFont="1" applyFill="1" applyBorder="1"/>
    <xf numFmtId="0" fontId="0" fillId="0" borderId="1" xfId="0" applyFont="1" applyBorder="1"/>
    <xf numFmtId="11" fontId="1" fillId="0" borderId="1" xfId="0" applyNumberFormat="1" applyFont="1" applyBorder="1"/>
    <xf numFmtId="0" fontId="3" fillId="0" borderId="0" xfId="0" applyFont="1" applyFill="1" applyBorder="1"/>
    <xf numFmtId="11" fontId="0" fillId="0" borderId="0" xfId="0" applyNumberFormat="1" applyBorder="1"/>
    <xf numFmtId="0" fontId="0" fillId="0" borderId="0" xfId="0" applyBorder="1"/>
    <xf numFmtId="0" fontId="2" fillId="0" borderId="0" xfId="0" applyFont="1"/>
    <xf numFmtId="2" fontId="0" fillId="0" borderId="1" xfId="0" applyNumberFormat="1" applyBorder="1"/>
    <xf numFmtId="0" fontId="0" fillId="0" borderId="0" xfId="0" applyAlignment="1">
      <alignment horizontal="center"/>
    </xf>
    <xf numFmtId="0" fontId="2" fillId="0" borderId="1" xfId="0" applyFont="1" applyBorder="1" applyAlignment="1">
      <alignment horizontal="center"/>
    </xf>
    <xf numFmtId="164" fontId="1" fillId="0" borderId="1" xfId="1" applyNumberFormat="1" applyFont="1" applyBorder="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Population Germany &amp; USA - 2000-2014</a:t>
            </a:r>
          </a:p>
          <a:p>
            <a:pPr>
              <a:defRPr/>
            </a:pPr>
            <a:r>
              <a:rPr lang="en-US" baseline="0"/>
              <a:t>In Millions of People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2-5451-FC44-ABD0-17C0811956A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'Graph-Total'!$H$2:$I$3</c:f>
              <c:strCache>
                <c:ptCount val="2"/>
                <c:pt idx="0">
                  <c:v>German Population</c:v>
                </c:pt>
                <c:pt idx="1">
                  <c:v>US Population</c:v>
                </c:pt>
              </c:strCache>
            </c:strRef>
          </c:cat>
          <c:val>
            <c:numRef>
              <c:f>'Graph-Total'!$J$2:$J$3</c:f>
              <c:numCache>
                <c:formatCode>0.00</c:formatCode>
                <c:ptCount val="2"/>
                <c:pt idx="0">
                  <c:v>81.822056933333343</c:v>
                </c:pt>
                <c:pt idx="1">
                  <c:v>300.86666666666667</c:v>
                </c:pt>
              </c:numCache>
            </c:numRef>
          </c:val>
          <c:extLst>
            <c:ext xmlns:c16="http://schemas.microsoft.com/office/drawing/2014/chart" uri="{C3380CC4-5D6E-409C-BE32-E72D297353CC}">
              <c16:uniqueId val="{00000000-5451-FC44-ABD0-17C0811956A8}"/>
            </c:ext>
          </c:extLst>
        </c:ser>
        <c:dLbls>
          <c:showLegendKey val="0"/>
          <c:showVal val="0"/>
          <c:showCatName val="0"/>
          <c:showSerName val="0"/>
          <c:showPercent val="0"/>
          <c:showBubbleSize val="0"/>
        </c:dLbls>
        <c:gapWidth val="219"/>
        <c:overlap val="-27"/>
        <c:axId val="281915919"/>
        <c:axId val="281522495"/>
      </c:barChart>
      <c:catAx>
        <c:axId val="281915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281522495"/>
        <c:crosses val="autoZero"/>
        <c:auto val="1"/>
        <c:lblAlgn val="ctr"/>
        <c:lblOffset val="100"/>
        <c:noMultiLvlLbl val="0"/>
      </c:catAx>
      <c:valAx>
        <c:axId val="28152249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91591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sz="2400" b="1" i="0" baseline="0"/>
              <a:t>Total Electric Consumption - Germany &amp; USA - 2000-2014</a:t>
            </a:r>
          </a:p>
          <a:p>
            <a:pPr>
              <a:defRPr sz="2400"/>
            </a:pPr>
            <a:r>
              <a:rPr lang="en-US" sz="2400" b="1" i="0" baseline="0"/>
              <a:t>In Trillions of Kilowatt hours per year.</a:t>
            </a: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2-4117-A546-9CD9-1B8C2C9DA2BD}"/>
              </c:ext>
            </c:extLst>
          </c:dPt>
          <c:dLbls>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'Graph-Total'!$N$4:$O$5</c:f>
              <c:multiLvlStrCache>
                <c:ptCount val="2"/>
                <c:lvl>
                  <c:pt idx="0">
                    <c:v>Germany</c:v>
                  </c:pt>
                  <c:pt idx="1">
                    <c:v>United States</c:v>
                  </c:pt>
                </c:lvl>
                <c:lvl>
                  <c:pt idx="0">
                    <c:v>Total Electric power consumption in kWh </c:v>
                  </c:pt>
                  <c:pt idx="1">
                    <c:v>Total Electric power consumption in kWh </c:v>
                  </c:pt>
                </c:lvl>
              </c:multiLvlStrCache>
            </c:multiLvlStrRef>
          </c:cat>
          <c:val>
            <c:numRef>
              <c:f>'Graph-Total'!$P$4:$P$5</c:f>
              <c:numCache>
                <c:formatCode>0.00</c:formatCode>
                <c:ptCount val="2"/>
                <c:pt idx="0">
                  <c:v>578.5963567555383</c:v>
                </c:pt>
                <c:pt idx="1">
                  <c:v>4008.2526703726671</c:v>
                </c:pt>
              </c:numCache>
            </c:numRef>
          </c:val>
          <c:extLst>
            <c:ext xmlns:c16="http://schemas.microsoft.com/office/drawing/2014/chart" uri="{C3380CC4-5D6E-409C-BE32-E72D297353CC}">
              <c16:uniqueId val="{00000000-4117-A546-9CD9-1B8C2C9DA2BD}"/>
            </c:ext>
          </c:extLst>
        </c:ser>
        <c:dLbls>
          <c:showLegendKey val="0"/>
          <c:showVal val="0"/>
          <c:showCatName val="0"/>
          <c:showSerName val="0"/>
          <c:showPercent val="0"/>
          <c:showBubbleSize val="0"/>
        </c:dLbls>
        <c:gapWidth val="219"/>
        <c:overlap val="-27"/>
        <c:axId val="395600991"/>
        <c:axId val="547720768"/>
      </c:barChart>
      <c:catAx>
        <c:axId val="395600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547720768"/>
        <c:crosses val="autoZero"/>
        <c:auto val="1"/>
        <c:lblAlgn val="ctr"/>
        <c:lblOffset val="100"/>
        <c:noMultiLvlLbl val="0"/>
      </c:catAx>
      <c:valAx>
        <c:axId val="54772076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600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Electric Consumption (KWh per capita)</a:t>
            </a:r>
            <a:r>
              <a:rPr lang="en-US"/>
              <a:t> 2000-2014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'Graph-AsPercent'!$C$2</c:f>
              <c:strCache>
                <c:ptCount val="1"/>
                <c:pt idx="0">
                  <c:v>Average 2000-2014</c:v>
                </c:pt>
              </c:strCache>
            </c:strRef>
          </c:tx>
          <c:spPr>
            <a:solidFill>
              <a:schemeClr val="accent1"/>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1-DF60-D742-BCF3-6C37B78F53D2}"/>
              </c:ext>
            </c:extLst>
          </c:dPt>
          <c:cat>
            <c:strRef>
              <c:extLst>
                <c:ext xmlns:c15="http://schemas.microsoft.com/office/drawing/2012/chart" uri="{02D57815-91ED-43cb-92C2-25804820EDAC}">
                  <c15:fullRef>
                    <c15:sqref>'Graph-AsPercent'!$A$3:$B$4</c15:sqref>
                  </c15:fullRef>
                  <c15:levelRef>
                    <c15:sqref>'Graph-AsPercent'!$B$3:$B$4</c15:sqref>
                  </c15:levelRef>
                </c:ext>
              </c:extLst>
              <c:f>'Graph-AsPercent'!$B$3:$B$4</c:f>
              <c:strCache>
                <c:ptCount val="2"/>
                <c:pt idx="0">
                  <c:v>Germany</c:v>
                </c:pt>
                <c:pt idx="1">
                  <c:v>United States</c:v>
                </c:pt>
              </c:strCache>
            </c:strRef>
          </c:cat>
          <c:val>
            <c:numRef>
              <c:f>'Graph-AsPercent'!$C$3:$C$4</c:f>
              <c:numCache>
                <c:formatCode>0</c:formatCode>
                <c:ptCount val="2"/>
                <c:pt idx="0">
                  <c:v>7071.39833</c:v>
                </c:pt>
                <c:pt idx="1">
                  <c:v>13322.35543</c:v>
                </c:pt>
              </c:numCache>
            </c:numRef>
          </c:val>
          <c:extLst>
            <c:ext xmlns:c16="http://schemas.microsoft.com/office/drawing/2014/chart" uri="{C3380CC4-5D6E-409C-BE32-E72D297353CC}">
              <c16:uniqueId val="{00000000-5090-9947-8456-CFEC90F8D305}"/>
            </c:ext>
          </c:extLst>
        </c:ser>
        <c:dLbls>
          <c:showLegendKey val="0"/>
          <c:showVal val="0"/>
          <c:showCatName val="0"/>
          <c:showSerName val="0"/>
          <c:showPercent val="0"/>
          <c:showBubbleSize val="0"/>
        </c:dLbls>
        <c:gapWidth val="219"/>
        <c:overlap val="-27"/>
        <c:axId val="417802752"/>
        <c:axId val="417804400"/>
      </c:barChart>
      <c:catAx>
        <c:axId val="417802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804400"/>
        <c:crosses val="autoZero"/>
        <c:auto val="1"/>
        <c:lblAlgn val="ctr"/>
        <c:lblOffset val="100"/>
        <c:noMultiLvlLbl val="0"/>
      </c:catAx>
      <c:valAx>
        <c:axId val="4178044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8027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50" normalizeH="0" baseline="0">
                <a:solidFill>
                  <a:schemeClr val="tx1">
                    <a:lumMod val="65000"/>
                    <a:lumOff val="35000"/>
                  </a:schemeClr>
                </a:solidFill>
                <a:latin typeface="+mj-lt"/>
                <a:ea typeface="+mj-ea"/>
                <a:cs typeface="+mj-cs"/>
              </a:defRPr>
            </a:pPr>
            <a:r>
              <a:rPr lang="en-US"/>
              <a:t>Sources of Electricity - Germany vs USA - 2000-2014 - As % of Total Electrical Production </a:t>
            </a:r>
          </a:p>
        </c:rich>
      </c:tx>
      <c:overlay val="0"/>
      <c:spPr>
        <a:noFill/>
        <a:ln>
          <a:noFill/>
        </a:ln>
        <a:effectLst/>
      </c:spPr>
      <c:txPr>
        <a:bodyPr rot="0" spcFirstLastPara="1" vertOverflow="ellipsis" vert="horz" wrap="square" anchor="ctr" anchorCtr="1"/>
        <a:lstStyle/>
        <a:p>
          <a:pPr>
            <a:defRPr sz="1600" b="1"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tx>
            <c:strRef>
              <c:f>'Graph-AsPercent'!$C$5</c:f>
              <c:strCache>
                <c:ptCount val="1"/>
                <c:pt idx="0">
                  <c:v>Average 2000-2014</c:v>
                </c:pt>
              </c:strCache>
            </c:strRef>
          </c:tx>
          <c:spPr>
            <a:solidFill>
              <a:schemeClr val="accent1">
                <a:alpha val="70000"/>
              </a:schemeClr>
            </a:solidFill>
            <a:ln>
              <a:noFill/>
            </a:ln>
            <a:effectLst/>
          </c:spPr>
          <c:invertIfNegative val="0"/>
          <c:dPt>
            <c:idx val="0"/>
            <c:invertIfNegative val="0"/>
            <c:bubble3D val="0"/>
            <c:spPr>
              <a:solidFill>
                <a:srgbClr val="00B050">
                  <a:alpha val="70000"/>
                </a:srgbClr>
              </a:solidFill>
              <a:ln>
                <a:noFill/>
              </a:ln>
              <a:effectLst/>
            </c:spPr>
            <c:extLst>
              <c:ext xmlns:c16="http://schemas.microsoft.com/office/drawing/2014/chart" uri="{C3380CC4-5D6E-409C-BE32-E72D297353CC}">
                <c16:uniqueId val="{00000002-7251-064C-890F-5A43803748A9}"/>
              </c:ext>
            </c:extLst>
          </c:dPt>
          <c:dPt>
            <c:idx val="2"/>
            <c:invertIfNegative val="0"/>
            <c:bubble3D val="0"/>
            <c:spPr>
              <a:solidFill>
                <a:srgbClr val="00B050">
                  <a:alpha val="70000"/>
                </a:srgbClr>
              </a:solidFill>
              <a:ln>
                <a:noFill/>
              </a:ln>
              <a:effectLst/>
            </c:spPr>
            <c:extLst>
              <c:ext xmlns:c16="http://schemas.microsoft.com/office/drawing/2014/chart" uri="{C3380CC4-5D6E-409C-BE32-E72D297353CC}">
                <c16:uniqueId val="{00000003-7251-064C-890F-5A43803748A9}"/>
              </c:ext>
            </c:extLst>
          </c:dPt>
          <c:dPt>
            <c:idx val="4"/>
            <c:invertIfNegative val="0"/>
            <c:bubble3D val="0"/>
            <c:spPr>
              <a:solidFill>
                <a:srgbClr val="00B050">
                  <a:alpha val="70000"/>
                </a:srgbClr>
              </a:solidFill>
              <a:ln>
                <a:noFill/>
              </a:ln>
              <a:effectLst/>
            </c:spPr>
            <c:extLst>
              <c:ext xmlns:c16="http://schemas.microsoft.com/office/drawing/2014/chart" uri="{C3380CC4-5D6E-409C-BE32-E72D297353CC}">
                <c16:uniqueId val="{00000004-7251-064C-890F-5A43803748A9}"/>
              </c:ext>
            </c:extLst>
          </c:dPt>
          <c:dPt>
            <c:idx val="6"/>
            <c:invertIfNegative val="0"/>
            <c:bubble3D val="0"/>
            <c:spPr>
              <a:solidFill>
                <a:srgbClr val="00B050">
                  <a:alpha val="70000"/>
                </a:srgbClr>
              </a:solidFill>
              <a:ln>
                <a:noFill/>
              </a:ln>
              <a:effectLst/>
            </c:spPr>
            <c:extLst>
              <c:ext xmlns:c16="http://schemas.microsoft.com/office/drawing/2014/chart" uri="{C3380CC4-5D6E-409C-BE32-E72D297353CC}">
                <c16:uniqueId val="{00000005-7251-064C-890F-5A43803748A9}"/>
              </c:ext>
            </c:extLst>
          </c:dPt>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'Graph-AsPercent'!$A$6:$B$13</c:f>
              <c:multiLvlStrCache>
                <c:ptCount val="8"/>
                <c:lvl>
                  <c:pt idx="0">
                    <c:v>Germany</c:v>
                  </c:pt>
                  <c:pt idx="1">
                    <c:v>United States</c:v>
                  </c:pt>
                  <c:pt idx="2">
                    <c:v>Germany</c:v>
                  </c:pt>
                  <c:pt idx="3">
                    <c:v>United States</c:v>
                  </c:pt>
                  <c:pt idx="4">
                    <c:v>Germany</c:v>
                  </c:pt>
                  <c:pt idx="5">
                    <c:v>United States</c:v>
                  </c:pt>
                  <c:pt idx="6">
                    <c:v>Germany</c:v>
                  </c:pt>
                  <c:pt idx="7">
                    <c:v>United States</c:v>
                  </c:pt>
                </c:lvl>
                <c:lvl>
                  <c:pt idx="0">
                    <c:v>Oil, gas and coal sources </c:v>
                  </c:pt>
                  <c:pt idx="1">
                    <c:v>Oil, gas and coal sources </c:v>
                  </c:pt>
                  <c:pt idx="2">
                    <c:v>Nuclear sources</c:v>
                  </c:pt>
                  <c:pt idx="3">
                    <c:v>Nuclear sources </c:v>
                  </c:pt>
                  <c:pt idx="4">
                    <c:v>Hydroelectric sources </c:v>
                  </c:pt>
                  <c:pt idx="5">
                    <c:v>Hydroelectric sources </c:v>
                  </c:pt>
                  <c:pt idx="6">
                    <c:v>Renewable, excluding hydro</c:v>
                  </c:pt>
                  <c:pt idx="7">
                    <c:v>Renewable, excluding hydro</c:v>
                  </c:pt>
                </c:lvl>
              </c:multiLvlStrCache>
            </c:multiLvlStrRef>
          </c:cat>
          <c:val>
            <c:numRef>
              <c:f>'Graph-AsPercent'!$C$6:$C$13</c:f>
              <c:numCache>
                <c:formatCode>0.0%</c:formatCode>
                <c:ptCount val="8"/>
                <c:pt idx="0">
                  <c:v>0.61</c:v>
                </c:pt>
                <c:pt idx="1">
                  <c:v>0.70399999999999996</c:v>
                </c:pt>
                <c:pt idx="2">
                  <c:v>0.23400000000000001</c:v>
                </c:pt>
                <c:pt idx="3">
                  <c:v>0.19400000000000001</c:v>
                </c:pt>
                <c:pt idx="4">
                  <c:v>3.4000000000000002E-2</c:v>
                </c:pt>
                <c:pt idx="5">
                  <c:v>6.3E-2</c:v>
                </c:pt>
                <c:pt idx="6">
                  <c:v>0.11</c:v>
                </c:pt>
                <c:pt idx="7">
                  <c:v>3.4000000000000002E-2</c:v>
                </c:pt>
              </c:numCache>
            </c:numRef>
          </c:val>
          <c:extLst>
            <c:ext xmlns:c16="http://schemas.microsoft.com/office/drawing/2014/chart" uri="{C3380CC4-5D6E-409C-BE32-E72D297353CC}">
              <c16:uniqueId val="{00000000-7251-064C-890F-5A43803748A9}"/>
            </c:ext>
          </c:extLst>
        </c:ser>
        <c:dLbls>
          <c:showLegendKey val="0"/>
          <c:showVal val="0"/>
          <c:showCatName val="0"/>
          <c:showSerName val="0"/>
          <c:showPercent val="0"/>
          <c:showBubbleSize val="0"/>
        </c:dLbls>
        <c:gapWidth val="80"/>
        <c:overlap val="25"/>
        <c:axId val="1471703648"/>
        <c:axId val="1383816095"/>
      </c:barChart>
      <c:catAx>
        <c:axId val="1471703648"/>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cap="none" spc="20" normalizeH="0" baseline="0">
                <a:solidFill>
                  <a:schemeClr val="tx1">
                    <a:lumMod val="65000"/>
                    <a:lumOff val="35000"/>
                  </a:schemeClr>
                </a:solidFill>
                <a:latin typeface="+mn-lt"/>
                <a:ea typeface="+mn-ea"/>
                <a:cs typeface="+mn-cs"/>
              </a:defRPr>
            </a:pPr>
            <a:endParaRPr lang="en-US"/>
          </a:p>
        </c:txPr>
        <c:crossAx val="1383816095"/>
        <c:crosses val="autoZero"/>
        <c:auto val="1"/>
        <c:lblAlgn val="ctr"/>
        <c:lblOffset val="100"/>
        <c:noMultiLvlLbl val="0"/>
      </c:catAx>
      <c:valAx>
        <c:axId val="1383816095"/>
        <c:scaling>
          <c:orientation val="minMax"/>
        </c:scaling>
        <c:delete val="0"/>
        <c:axPos val="l"/>
        <c:majorGridlines>
          <c:spPr>
            <a:ln w="9525" cap="flat" cmpd="sng" algn="ctr">
              <a:solidFill>
                <a:schemeClr val="tx1">
                  <a:lumMod val="5000"/>
                  <a:lumOff val="9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spc="20" baseline="0">
                <a:solidFill>
                  <a:schemeClr val="tx1">
                    <a:lumMod val="65000"/>
                    <a:lumOff val="35000"/>
                  </a:schemeClr>
                </a:solidFill>
                <a:latin typeface="+mn-lt"/>
                <a:ea typeface="+mn-ea"/>
                <a:cs typeface="+mn-cs"/>
              </a:defRPr>
            </a:pPr>
            <a:endParaRPr lang="en-US"/>
          </a:p>
        </c:txPr>
        <c:crossAx val="1471703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b="1" i="0" baseline="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546100</xdr:colOff>
      <xdr:row>9</xdr:row>
      <xdr:rowOff>25400</xdr:rowOff>
    </xdr:from>
    <xdr:to>
      <xdr:col>9</xdr:col>
      <xdr:colOff>228600</xdr:colOff>
      <xdr:row>36</xdr:row>
      <xdr:rowOff>0</xdr:rowOff>
    </xdr:to>
    <xdr:graphicFrame macro="">
      <xdr:nvGraphicFramePr>
        <xdr:cNvPr id="5" name="Chart 4">
          <a:extLst>
            <a:ext uri="{FF2B5EF4-FFF2-40B4-BE49-F238E27FC236}">
              <a16:creationId xmlns:a16="http://schemas.microsoft.com/office/drawing/2014/main" id="{1AF50AB5-8703-C443-9B60-05EB81DBBD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431800</xdr:colOff>
      <xdr:row>8</xdr:row>
      <xdr:rowOff>63500</xdr:rowOff>
    </xdr:from>
    <xdr:to>
      <xdr:col>16</xdr:col>
      <xdr:colOff>901700</xdr:colOff>
      <xdr:row>37</xdr:row>
      <xdr:rowOff>63500</xdr:rowOff>
    </xdr:to>
    <xdr:graphicFrame macro="">
      <xdr:nvGraphicFramePr>
        <xdr:cNvPr id="6" name="Chart 5">
          <a:extLst>
            <a:ext uri="{FF2B5EF4-FFF2-40B4-BE49-F238E27FC236}">
              <a16:creationId xmlns:a16="http://schemas.microsoft.com/office/drawing/2014/main" id="{82C93371-9827-A04F-9042-FDEBF32324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184150</xdr:colOff>
      <xdr:row>16</xdr:row>
      <xdr:rowOff>152400</xdr:rowOff>
    </xdr:from>
    <xdr:to>
      <xdr:col>1</xdr:col>
      <xdr:colOff>254000</xdr:colOff>
      <xdr:row>32</xdr:row>
      <xdr:rowOff>184150</xdr:rowOff>
    </xdr:to>
    <xdr:graphicFrame macro="">
      <xdr:nvGraphicFramePr>
        <xdr:cNvPr id="3" name="Chart 2">
          <a:extLst>
            <a:ext uri="{FF2B5EF4-FFF2-40B4-BE49-F238E27FC236}">
              <a16:creationId xmlns:a16="http://schemas.microsoft.com/office/drawing/2014/main" id="{99E36983-375F-B64C-91AC-8B4276B36C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82550</xdr:colOff>
      <xdr:row>1</xdr:row>
      <xdr:rowOff>127000</xdr:rowOff>
    </xdr:from>
    <xdr:to>
      <xdr:col>16</xdr:col>
      <xdr:colOff>558800</xdr:colOff>
      <xdr:row>34</xdr:row>
      <xdr:rowOff>76200</xdr:rowOff>
    </xdr:to>
    <xdr:graphicFrame macro="">
      <xdr:nvGraphicFramePr>
        <xdr:cNvPr id="6" name="Chart 5">
          <a:extLst>
            <a:ext uri="{FF2B5EF4-FFF2-40B4-BE49-F238E27FC236}">
              <a16:creationId xmlns:a16="http://schemas.microsoft.com/office/drawing/2014/main" id="{42CBD7DF-BB36-CB45-AB57-0C0B3C54F5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8"/>
  <sheetViews>
    <sheetView workbookViewId="0">
      <selection activeCell="A27" sqref="A27:C28"/>
    </sheetView>
  </sheetViews>
  <sheetFormatPr baseColWidth="10" defaultColWidth="8.83203125" defaultRowHeight="15" x14ac:dyDescent="0.2"/>
  <cols>
    <col min="1" max="1" width="15.5" customWidth="1"/>
    <col min="3" max="3" width="67" customWidth="1"/>
    <col min="19" max="19" width="11.33203125" customWidth="1"/>
    <col min="20" max="20" width="19.5" customWidth="1"/>
    <col min="21" max="21" width="18" customWidth="1"/>
    <col min="22" max="22" width="15" customWidth="1"/>
  </cols>
  <sheetData>
    <row r="1" spans="1:21" x14ac:dyDescent="0.2">
      <c r="A1" t="s">
        <v>31</v>
      </c>
      <c r="B1" s="1" t="s">
        <v>13</v>
      </c>
      <c r="C1" t="s">
        <v>98</v>
      </c>
      <c r="D1" s="1" t="s">
        <v>85</v>
      </c>
      <c r="E1" t="s">
        <v>94</v>
      </c>
      <c r="F1" t="s">
        <v>88</v>
      </c>
      <c r="G1" t="s">
        <v>77</v>
      </c>
      <c r="H1" t="s">
        <v>17</v>
      </c>
      <c r="I1" t="s">
        <v>6</v>
      </c>
      <c r="J1" t="s">
        <v>105</v>
      </c>
      <c r="K1" t="s">
        <v>55</v>
      </c>
      <c r="L1" t="s">
        <v>42</v>
      </c>
      <c r="M1" t="s">
        <v>34</v>
      </c>
      <c r="N1" t="s">
        <v>91</v>
      </c>
      <c r="O1" t="s">
        <v>86</v>
      </c>
      <c r="P1" t="s">
        <v>73</v>
      </c>
      <c r="Q1" t="s">
        <v>12</v>
      </c>
      <c r="R1" t="s">
        <v>2</v>
      </c>
      <c r="S1" t="s">
        <v>104</v>
      </c>
      <c r="T1" t="s">
        <v>108</v>
      </c>
      <c r="U1" t="s">
        <v>109</v>
      </c>
    </row>
    <row r="2" spans="1:21" x14ac:dyDescent="0.2">
      <c r="A2" t="s">
        <v>87</v>
      </c>
      <c r="B2" s="1" t="s">
        <v>41</v>
      </c>
      <c r="C2" t="s">
        <v>101</v>
      </c>
      <c r="D2" s="1" t="s">
        <v>83</v>
      </c>
      <c r="E2">
        <v>44.835056622353527</v>
      </c>
      <c r="F2">
        <v>45.390045335930822</v>
      </c>
      <c r="G2">
        <v>46.329506974242371</v>
      </c>
      <c r="H2">
        <v>46.842259149164263</v>
      </c>
      <c r="I2">
        <v>47.190536544148706</v>
      </c>
      <c r="J2">
        <v>47.761706238242915</v>
      </c>
      <c r="K2">
        <v>47.572098842664992</v>
      </c>
      <c r="L2">
        <v>51.181502829868805</v>
      </c>
      <c r="M2">
        <v>48.058095889174105</v>
      </c>
      <c r="N2">
        <v>47.666976718357375</v>
      </c>
      <c r="O2">
        <v>47.681421060260654</v>
      </c>
      <c r="P2">
        <v>48.469185434357527</v>
      </c>
      <c r="Q2">
        <v>48.99970461075754</v>
      </c>
      <c r="R2">
        <v>48.448668604194488</v>
      </c>
      <c r="S2">
        <v>48.467377327968812</v>
      </c>
      <c r="T2">
        <f>AVERAGE(E2:S2)</f>
        <v>47.659609478779132</v>
      </c>
      <c r="U2">
        <f>MEDIAN(E2:S2)</f>
        <v>47.681421060260654</v>
      </c>
    </row>
    <row r="3" spans="1:21" x14ac:dyDescent="0.2">
      <c r="A3" t="s">
        <v>87</v>
      </c>
      <c r="B3" s="1" t="s">
        <v>41</v>
      </c>
      <c r="C3" t="s">
        <v>76</v>
      </c>
      <c r="D3" s="1" t="s">
        <v>58</v>
      </c>
      <c r="E3">
        <v>6635.4214059666683</v>
      </c>
      <c r="F3">
        <v>6762.6533964663595</v>
      </c>
      <c r="G3">
        <v>6900.7805270298604</v>
      </c>
      <c r="H3">
        <v>7009.7264919686122</v>
      </c>
      <c r="I3">
        <v>7108.9625244769941</v>
      </c>
      <c r="J3">
        <v>7138.2214852918451</v>
      </c>
      <c r="K3">
        <v>7212.4374476875682</v>
      </c>
      <c r="L3">
        <v>7229.089912947662</v>
      </c>
      <c r="M3">
        <v>7187.7640090962259</v>
      </c>
      <c r="N3">
        <v>6817.1583982365719</v>
      </c>
      <c r="O3">
        <v>7264.3225907355536</v>
      </c>
      <c r="P3">
        <v>7281.2721741716223</v>
      </c>
      <c r="Q3">
        <v>7270.1525230273364</v>
      </c>
      <c r="R3">
        <v>7217.5290891549512</v>
      </c>
      <c r="S3">
        <v>7035.4829747167596</v>
      </c>
      <c r="T3">
        <f t="shared" ref="T3:T23" si="0">AVERAGE(E3:S3)</f>
        <v>7071.3983300649725</v>
      </c>
      <c r="U3">
        <f>MEDIAN(E3:S3)</f>
        <v>7138.2214852918451</v>
      </c>
    </row>
    <row r="4" spans="1:21" x14ac:dyDescent="0.2">
      <c r="A4" t="s">
        <v>87</v>
      </c>
      <c r="B4" s="1" t="s">
        <v>41</v>
      </c>
      <c r="C4" t="s">
        <v>9</v>
      </c>
      <c r="D4" s="1" t="s">
        <v>50</v>
      </c>
      <c r="E4">
        <v>53.146093134351311</v>
      </c>
      <c r="F4">
        <v>51.839535579134058</v>
      </c>
      <c r="G4">
        <v>52.683373599975255</v>
      </c>
      <c r="H4">
        <v>52.084234173786413</v>
      </c>
      <c r="I4">
        <v>50.429631569042968</v>
      </c>
      <c r="J4">
        <v>48.345891523221823</v>
      </c>
      <c r="K4">
        <v>47.163886131885221</v>
      </c>
      <c r="L4">
        <v>48.652359377145267</v>
      </c>
      <c r="M4">
        <v>44.994798070557081</v>
      </c>
      <c r="N4">
        <v>44.11355908645583</v>
      </c>
      <c r="O4">
        <v>43.642422472362</v>
      </c>
      <c r="P4">
        <v>44.856297799179224</v>
      </c>
      <c r="Q4">
        <v>46.016468981174185</v>
      </c>
      <c r="R4">
        <v>47.241229490714041</v>
      </c>
      <c r="S4">
        <v>45.810193299010507</v>
      </c>
      <c r="T4">
        <f t="shared" si="0"/>
        <v>48.067998285866345</v>
      </c>
      <c r="U4">
        <f>MEDIAN(E4:S4)</f>
        <v>47.241229490714041</v>
      </c>
    </row>
    <row r="5" spans="1:21" x14ac:dyDescent="0.2">
      <c r="A5" t="s">
        <v>87</v>
      </c>
      <c r="B5" s="1" t="s">
        <v>41</v>
      </c>
      <c r="C5" t="s">
        <v>96</v>
      </c>
      <c r="D5" s="1" t="s">
        <v>4</v>
      </c>
      <c r="E5">
        <v>3.7972228483364874</v>
      </c>
      <c r="F5">
        <v>3.9067789910738533</v>
      </c>
      <c r="G5">
        <v>3.9735099337748347</v>
      </c>
      <c r="H5">
        <v>2.9358701000492045</v>
      </c>
      <c r="I5">
        <v>3.2884692483288473</v>
      </c>
      <c r="J5">
        <v>3.1890224098733357</v>
      </c>
      <c r="K5">
        <v>3.1621602827105315</v>
      </c>
      <c r="L5">
        <v>3.3407347438622739</v>
      </c>
      <c r="M5">
        <v>3.2225164727765696</v>
      </c>
      <c r="N5">
        <v>3.2257791126946302</v>
      </c>
      <c r="O5">
        <v>3.3440102907356244</v>
      </c>
      <c r="P5">
        <v>2.9101095469905869</v>
      </c>
      <c r="Q5">
        <v>3.487954492254512</v>
      </c>
      <c r="R5">
        <v>3.6334910616246274</v>
      </c>
      <c r="S5">
        <v>3.1493492920516197</v>
      </c>
      <c r="T5">
        <f t="shared" si="0"/>
        <v>3.3711319218091687</v>
      </c>
      <c r="U5">
        <f>MEDIAN(E5:S5)</f>
        <v>3.2884692483288473</v>
      </c>
    </row>
    <row r="6" spans="1:21" x14ac:dyDescent="0.2">
      <c r="A6" t="s">
        <v>87</v>
      </c>
      <c r="B6" s="1" t="s">
        <v>41</v>
      </c>
      <c r="C6" t="s">
        <v>106</v>
      </c>
      <c r="D6" s="1" t="s">
        <v>92</v>
      </c>
      <c r="E6">
        <v>9.1724283739841663</v>
      </c>
      <c r="F6">
        <v>10.041485789312683</v>
      </c>
      <c r="G6">
        <v>9.3668915412558373</v>
      </c>
      <c r="H6">
        <v>10.58245237349715</v>
      </c>
      <c r="I6">
        <v>10.488868525048888</v>
      </c>
      <c r="J6">
        <v>12.022734654108477</v>
      </c>
      <c r="K6">
        <v>12.131834647212406</v>
      </c>
      <c r="L6">
        <v>12.560777574199536</v>
      </c>
      <c r="M6">
        <v>14.231690784703174</v>
      </c>
      <c r="N6">
        <v>13.919107202787959</v>
      </c>
      <c r="O6">
        <v>14.419797536798795</v>
      </c>
      <c r="P6">
        <v>14.365114915649476</v>
      </c>
      <c r="Q6">
        <v>12.44184070365133</v>
      </c>
      <c r="R6">
        <v>10.859869340937996</v>
      </c>
      <c r="S6">
        <v>10.012252025121475</v>
      </c>
      <c r="T6">
        <f t="shared" si="0"/>
        <v>11.774476399217956</v>
      </c>
      <c r="U6">
        <f t="shared" ref="U6:U23" si="1">MEDIAN(E6:S6)</f>
        <v>12.022734654108477</v>
      </c>
    </row>
    <row r="7" spans="1:21" x14ac:dyDescent="0.2">
      <c r="A7" t="s">
        <v>87</v>
      </c>
      <c r="B7" s="1" t="s">
        <v>41</v>
      </c>
      <c r="C7" t="s">
        <v>29</v>
      </c>
      <c r="D7" s="1" t="s">
        <v>27</v>
      </c>
      <c r="E7">
        <v>29.635182146832239</v>
      </c>
      <c r="F7">
        <v>29.43961531983928</v>
      </c>
      <c r="G7">
        <v>28.325606491234701</v>
      </c>
      <c r="H7">
        <v>27.34578853981839</v>
      </c>
      <c r="I7">
        <v>27.33818247273382</v>
      </c>
      <c r="J7">
        <v>26.478564468983436</v>
      </c>
      <c r="K7">
        <v>26.43599501842802</v>
      </c>
      <c r="L7">
        <v>22.17803469667631</v>
      </c>
      <c r="M7">
        <v>23.407894322015196</v>
      </c>
      <c r="N7">
        <v>22.871148506863108</v>
      </c>
      <c r="O7">
        <v>22.432143866016155</v>
      </c>
      <c r="P7">
        <v>17.780965304630222</v>
      </c>
      <c r="Q7">
        <v>15.946309069162668</v>
      </c>
      <c r="R7">
        <v>15.371003799698235</v>
      </c>
      <c r="S7">
        <v>15.617151548868216</v>
      </c>
      <c r="T7">
        <f t="shared" si="0"/>
        <v>23.373572371453339</v>
      </c>
      <c r="U7">
        <f t="shared" si="1"/>
        <v>23.407894322015196</v>
      </c>
    </row>
    <row r="8" spans="1:21" x14ac:dyDescent="0.2">
      <c r="A8" t="s">
        <v>87</v>
      </c>
      <c r="B8" s="1" t="s">
        <v>41</v>
      </c>
      <c r="C8" t="s">
        <v>61</v>
      </c>
      <c r="D8" s="1" t="s">
        <v>60</v>
      </c>
      <c r="E8">
        <v>0.83608095570081409</v>
      </c>
      <c r="F8">
        <v>0.81768593848279558</v>
      </c>
      <c r="G8">
        <v>0.74267038288249587</v>
      </c>
      <c r="H8">
        <v>1.711886786513652</v>
      </c>
      <c r="I8">
        <v>1.76319945017632</v>
      </c>
      <c r="J8">
        <v>1.9481974667099708</v>
      </c>
      <c r="K8">
        <v>1.7313807425576706</v>
      </c>
      <c r="L8">
        <v>1.5792306004926908</v>
      </c>
      <c r="M8">
        <v>1.5255840348056371</v>
      </c>
      <c r="N8">
        <v>1.7062000183061397</v>
      </c>
      <c r="O8">
        <v>1.3950266764339283</v>
      </c>
      <c r="P8">
        <v>1.1794581277543197</v>
      </c>
      <c r="Q8">
        <v>1.222828265337861</v>
      </c>
      <c r="R8">
        <v>1.1372236134261271</v>
      </c>
      <c r="S8">
        <v>0.90989777116046933</v>
      </c>
      <c r="T8">
        <f t="shared" si="0"/>
        <v>1.3471033887160595</v>
      </c>
      <c r="U8">
        <f t="shared" si="1"/>
        <v>1.3950266764339283</v>
      </c>
    </row>
    <row r="9" spans="1:21" x14ac:dyDescent="0.2">
      <c r="A9" t="s">
        <v>87</v>
      </c>
      <c r="B9" s="1" t="s">
        <v>41</v>
      </c>
      <c r="C9" t="s">
        <v>68</v>
      </c>
      <c r="D9" s="1" t="s">
        <v>10</v>
      </c>
      <c r="E9">
        <v>63.154602464036294</v>
      </c>
      <c r="F9">
        <v>62.698707306929535</v>
      </c>
      <c r="G9">
        <v>62.792935524113588</v>
      </c>
      <c r="H9">
        <v>64.37857333379722</v>
      </c>
      <c r="I9">
        <v>62.681699544268163</v>
      </c>
      <c r="J9">
        <v>62.316823644040277</v>
      </c>
      <c r="K9">
        <v>61.027101521655304</v>
      </c>
      <c r="L9">
        <v>62.792367551837494</v>
      </c>
      <c r="M9">
        <v>60.75207289006589</v>
      </c>
      <c r="N9">
        <v>59.738866307549934</v>
      </c>
      <c r="O9">
        <v>59.457246685594725</v>
      </c>
      <c r="P9">
        <v>60.400870842583018</v>
      </c>
      <c r="Q9">
        <v>59.681137950163375</v>
      </c>
      <c r="R9">
        <v>59.238322445078161</v>
      </c>
      <c r="S9">
        <v>56.732343095292457</v>
      </c>
      <c r="T9">
        <f t="shared" si="0"/>
        <v>61.189578073800369</v>
      </c>
      <c r="U9">
        <f t="shared" si="1"/>
        <v>61.027101521655304</v>
      </c>
    </row>
    <row r="10" spans="1:21" x14ac:dyDescent="0.2">
      <c r="A10" t="s">
        <v>87</v>
      </c>
      <c r="B10" s="1" t="s">
        <v>41</v>
      </c>
      <c r="C10" t="s">
        <v>45</v>
      </c>
      <c r="D10" s="1" t="s">
        <v>36</v>
      </c>
      <c r="E10">
        <v>2.4013083749626514</v>
      </c>
      <c r="F10">
        <v>2.6056650271702706</v>
      </c>
      <c r="G10">
        <v>3.6691903483780508</v>
      </c>
      <c r="H10">
        <v>4.6171076021822293</v>
      </c>
      <c r="I10">
        <v>5.9790052445979009</v>
      </c>
      <c r="J10">
        <v>6.9611886976291002</v>
      </c>
      <c r="K10">
        <v>8.1598528286857626</v>
      </c>
      <c r="L10">
        <v>10.597273314048634</v>
      </c>
      <c r="M10">
        <v>11.476717424887292</v>
      </c>
      <c r="N10">
        <v>12.852774566669945</v>
      </c>
      <c r="O10">
        <v>13.383063377078535</v>
      </c>
      <c r="P10">
        <v>17.473173173832564</v>
      </c>
      <c r="Q10">
        <v>19.512504048303882</v>
      </c>
      <c r="R10">
        <v>20.439058685983774</v>
      </c>
      <c r="S10">
        <v>22.98074727705977</v>
      </c>
      <c r="T10">
        <f t="shared" si="0"/>
        <v>10.873908666098025</v>
      </c>
      <c r="U10">
        <f t="shared" si="1"/>
        <v>10.597273314048634</v>
      </c>
    </row>
    <row r="11" spans="1:21" x14ac:dyDescent="0.2">
      <c r="A11" t="s">
        <v>87</v>
      </c>
      <c r="B11" s="1" t="s">
        <v>41</v>
      </c>
      <c r="C11" t="s">
        <v>102</v>
      </c>
      <c r="D11" s="1" t="s">
        <v>14</v>
      </c>
      <c r="E11">
        <v>13743000000</v>
      </c>
      <c r="F11">
        <v>15162000000</v>
      </c>
      <c r="G11">
        <v>21353000000</v>
      </c>
      <c r="H11">
        <v>27869000000</v>
      </c>
      <c r="I11">
        <v>36538000000</v>
      </c>
      <c r="J11">
        <v>42867000000</v>
      </c>
      <c r="K11">
        <v>51630000000</v>
      </c>
      <c r="L11">
        <v>67151000000</v>
      </c>
      <c r="M11">
        <v>72806000000</v>
      </c>
      <c r="N11">
        <v>75827000000</v>
      </c>
      <c r="O11">
        <v>83856000000</v>
      </c>
      <c r="P11">
        <v>106102000000</v>
      </c>
      <c r="Q11">
        <v>121703000000</v>
      </c>
      <c r="R11">
        <v>129368000000</v>
      </c>
      <c r="S11">
        <v>142926000000</v>
      </c>
      <c r="T11">
        <f t="shared" si="0"/>
        <v>67260066666.666664</v>
      </c>
      <c r="U11">
        <f t="shared" si="1"/>
        <v>67151000000</v>
      </c>
    </row>
    <row r="12" spans="1:21" x14ac:dyDescent="0.2">
      <c r="A12" t="s">
        <v>87</v>
      </c>
      <c r="B12" s="1" t="s">
        <v>41</v>
      </c>
      <c r="C12" t="s">
        <v>38</v>
      </c>
      <c r="D12" s="1" t="s">
        <v>20</v>
      </c>
      <c r="E12">
        <v>6.1985312232991401</v>
      </c>
      <c r="F12">
        <v>6.5124440182441203</v>
      </c>
      <c r="G12">
        <v>7.64270028215289</v>
      </c>
      <c r="H12">
        <v>7.5529777022314297</v>
      </c>
      <c r="I12">
        <v>9.2674744929267501</v>
      </c>
      <c r="J12">
        <v>10.1502111075024</v>
      </c>
      <c r="K12">
        <v>11.3220131113963</v>
      </c>
      <c r="L12">
        <v>13.938008057910899</v>
      </c>
      <c r="M12">
        <v>14.6992338976639</v>
      </c>
      <c r="N12">
        <v>16.0785536793646</v>
      </c>
      <c r="O12">
        <v>16.727073667814199</v>
      </c>
      <c r="P12">
        <v>20.3832827208232</v>
      </c>
      <c r="Q12">
        <v>23.000458540558402</v>
      </c>
      <c r="R12">
        <v>24.072549747608399</v>
      </c>
      <c r="S12">
        <v>26.130096569111402</v>
      </c>
      <c r="T12">
        <f t="shared" si="0"/>
        <v>14.245040587907203</v>
      </c>
      <c r="U12">
        <f t="shared" si="1"/>
        <v>13.938008057910899</v>
      </c>
    </row>
    <row r="13" spans="1:21" x14ac:dyDescent="0.2">
      <c r="A13" t="s">
        <v>71</v>
      </c>
      <c r="B13" s="1" t="s">
        <v>75</v>
      </c>
      <c r="C13" t="s">
        <v>101</v>
      </c>
      <c r="D13" s="1" t="s">
        <v>83</v>
      </c>
      <c r="E13">
        <v>48.110990600144611</v>
      </c>
      <c r="F13">
        <v>48.460520165419595</v>
      </c>
      <c r="G13">
        <v>48.242817272866851</v>
      </c>
      <c r="H13">
        <v>48.255680248157098</v>
      </c>
      <c r="I13">
        <v>48.201765181616793</v>
      </c>
      <c r="J13">
        <v>48.942087975490466</v>
      </c>
      <c r="K13">
        <v>48.605413395314955</v>
      </c>
      <c r="L13">
        <v>49.054848343082668</v>
      </c>
      <c r="M13">
        <v>49.336311284159656</v>
      </c>
      <c r="N13">
        <v>48.610023301372884</v>
      </c>
      <c r="O13">
        <v>48.797187234082344</v>
      </c>
      <c r="P13">
        <v>48.227430782102751</v>
      </c>
      <c r="Q13">
        <v>46.952347826086957</v>
      </c>
      <c r="R13">
        <v>46.6308196669913</v>
      </c>
      <c r="S13">
        <v>45.990406107943834</v>
      </c>
      <c r="T13">
        <f t="shared" si="0"/>
        <v>48.161243292322176</v>
      </c>
      <c r="U13">
        <f t="shared" si="1"/>
        <v>48.255680248157098</v>
      </c>
    </row>
    <row r="14" spans="1:21" x14ac:dyDescent="0.2">
      <c r="A14" t="s">
        <v>71</v>
      </c>
      <c r="B14" s="1" t="s">
        <v>75</v>
      </c>
      <c r="C14" t="s">
        <v>76</v>
      </c>
      <c r="D14" s="1" t="s">
        <v>58</v>
      </c>
      <c r="E14">
        <v>13671.052024006132</v>
      </c>
      <c r="F14">
        <v>13046.614147846385</v>
      </c>
      <c r="G14">
        <v>13296.182299302272</v>
      </c>
      <c r="H14">
        <v>13307.492008500161</v>
      </c>
      <c r="I14">
        <v>13388.58971055913</v>
      </c>
      <c r="J14">
        <v>13704.577048140703</v>
      </c>
      <c r="K14">
        <v>13583.266959338738</v>
      </c>
      <c r="L14">
        <v>13657.452828252286</v>
      </c>
      <c r="M14">
        <v>13663.427968182703</v>
      </c>
      <c r="N14">
        <v>12913.714688301468</v>
      </c>
      <c r="O14">
        <v>13394.902755106752</v>
      </c>
      <c r="P14">
        <v>13245.881927867671</v>
      </c>
      <c r="Q14">
        <v>12964.187938930168</v>
      </c>
      <c r="R14">
        <v>13004.023568984525</v>
      </c>
      <c r="S14">
        <v>12993.965579470594</v>
      </c>
      <c r="T14">
        <f t="shared" si="0"/>
        <v>13322.35543018598</v>
      </c>
      <c r="U14">
        <f t="shared" si="1"/>
        <v>13307.492008500161</v>
      </c>
    </row>
    <row r="15" spans="1:21" x14ac:dyDescent="0.2">
      <c r="A15" t="s">
        <v>71</v>
      </c>
      <c r="B15" s="1" t="s">
        <v>75</v>
      </c>
      <c r="C15" t="s">
        <v>9</v>
      </c>
      <c r="D15" s="1" t="s">
        <v>50</v>
      </c>
      <c r="E15">
        <v>52.895152246027891</v>
      </c>
      <c r="F15">
        <v>51.633426946901281</v>
      </c>
      <c r="G15">
        <v>50.657299487706013</v>
      </c>
      <c r="H15">
        <v>51.381167642377925</v>
      </c>
      <c r="I15">
        <v>50.396689552756932</v>
      </c>
      <c r="J15">
        <v>50.457086355295885</v>
      </c>
      <c r="K15">
        <v>49.772877777390512</v>
      </c>
      <c r="L15">
        <v>48.993909454741825</v>
      </c>
      <c r="M15">
        <v>49.104439808610678</v>
      </c>
      <c r="N15">
        <v>45.437731595682997</v>
      </c>
      <c r="O15">
        <v>45.797605757719332</v>
      </c>
      <c r="P15">
        <v>43.345764086871206</v>
      </c>
      <c r="Q15">
        <v>38.479855692638807</v>
      </c>
      <c r="R15">
        <v>39.943141236738747</v>
      </c>
      <c r="S15">
        <v>39.650732689442101</v>
      </c>
      <c r="T15">
        <f t="shared" si="0"/>
        <v>47.1964586887268</v>
      </c>
      <c r="U15">
        <f t="shared" si="1"/>
        <v>49.104439808610678</v>
      </c>
    </row>
    <row r="16" spans="1:21" x14ac:dyDescent="0.2">
      <c r="A16" t="s">
        <v>71</v>
      </c>
      <c r="B16" s="1" t="s">
        <v>75</v>
      </c>
      <c r="C16" t="s">
        <v>96</v>
      </c>
      <c r="D16" s="1" t="s">
        <v>4</v>
      </c>
      <c r="E16">
        <v>6.2893997220486924</v>
      </c>
      <c r="F16">
        <v>4.9038887098702704</v>
      </c>
      <c r="G16">
        <v>6.632079930478822</v>
      </c>
      <c r="H16">
        <v>6.8713469402653589</v>
      </c>
      <c r="I16">
        <v>6.5359877340842036</v>
      </c>
      <c r="J16">
        <v>6.3821084980698721</v>
      </c>
      <c r="K16">
        <v>6.8273274618474673</v>
      </c>
      <c r="L16">
        <v>5.772985824189421</v>
      </c>
      <c r="M16">
        <v>5.9110104122054441</v>
      </c>
      <c r="N16">
        <v>6.616179257909514</v>
      </c>
      <c r="O16">
        <v>6.0230623859333736</v>
      </c>
      <c r="P16">
        <v>7.436102190270268</v>
      </c>
      <c r="Q16">
        <v>6.5211558075564682</v>
      </c>
      <c r="R16">
        <v>6.3179099039587001</v>
      </c>
      <c r="S16">
        <v>6.0537984735906738</v>
      </c>
      <c r="T16">
        <f t="shared" si="0"/>
        <v>6.3396228834852355</v>
      </c>
      <c r="U16">
        <f t="shared" si="1"/>
        <v>6.3821084980698721</v>
      </c>
    </row>
    <row r="17" spans="1:21" x14ac:dyDescent="0.2">
      <c r="A17" t="s">
        <v>71</v>
      </c>
      <c r="B17" s="1" t="s">
        <v>75</v>
      </c>
      <c r="C17" t="s">
        <v>106</v>
      </c>
      <c r="D17" s="1" t="s">
        <v>92</v>
      </c>
      <c r="E17">
        <v>15.755293556572033</v>
      </c>
      <c r="F17">
        <v>17.190493668515234</v>
      </c>
      <c r="G17">
        <v>17.694023865990431</v>
      </c>
      <c r="H17">
        <v>16.528976984197648</v>
      </c>
      <c r="I17">
        <v>17.635918304372144</v>
      </c>
      <c r="J17">
        <v>18.338011758099945</v>
      </c>
      <c r="K17">
        <v>19.71396096992499</v>
      </c>
      <c r="L17">
        <v>21.165910985761744</v>
      </c>
      <c r="M17">
        <v>20.95740712598262</v>
      </c>
      <c r="N17">
        <v>22.801583043144767</v>
      </c>
      <c r="O17">
        <v>23.375841655828879</v>
      </c>
      <c r="P17">
        <v>24.158589758553703</v>
      </c>
      <c r="Q17">
        <v>29.608671179081426</v>
      </c>
      <c r="R17">
        <v>27.02176802389673</v>
      </c>
      <c r="S17">
        <v>26.887961444319213</v>
      </c>
      <c r="T17">
        <f t="shared" si="0"/>
        <v>21.255627488282769</v>
      </c>
      <c r="U17">
        <f t="shared" si="1"/>
        <v>20.95740712598262</v>
      </c>
    </row>
    <row r="18" spans="1:21" x14ac:dyDescent="0.2">
      <c r="A18" t="s">
        <v>71</v>
      </c>
      <c r="B18" s="1" t="s">
        <v>75</v>
      </c>
      <c r="C18" t="s">
        <v>29</v>
      </c>
      <c r="D18" s="1" t="s">
        <v>27</v>
      </c>
      <c r="E18">
        <v>19.814723967525154</v>
      </c>
      <c r="F18">
        <v>20.647014677124364</v>
      </c>
      <c r="G18">
        <v>19.981104704228269</v>
      </c>
      <c r="H18">
        <v>19.429992583821683</v>
      </c>
      <c r="I18">
        <v>19.607601589168965</v>
      </c>
      <c r="J18">
        <v>18.991507622478647</v>
      </c>
      <c r="K18">
        <v>19.092231575544481</v>
      </c>
      <c r="L18">
        <v>19.348992753095285</v>
      </c>
      <c r="M18">
        <v>19.290993741624415</v>
      </c>
      <c r="N18">
        <v>19.931122978733111</v>
      </c>
      <c r="O18">
        <v>19.266446090966692</v>
      </c>
      <c r="P18">
        <v>18.984846191093077</v>
      </c>
      <c r="Q18">
        <v>18.757919906042872</v>
      </c>
      <c r="R18">
        <v>19.173831160076453</v>
      </c>
      <c r="S18">
        <v>19.230238500299595</v>
      </c>
      <c r="T18">
        <f t="shared" si="0"/>
        <v>19.436571202788208</v>
      </c>
      <c r="U18">
        <f t="shared" si="1"/>
        <v>19.290993741624415</v>
      </c>
    </row>
    <row r="19" spans="1:21" x14ac:dyDescent="0.2">
      <c r="A19" t="s">
        <v>71</v>
      </c>
      <c r="B19" s="1" t="s">
        <v>75</v>
      </c>
      <c r="C19" t="s">
        <v>61</v>
      </c>
      <c r="D19" s="1" t="s">
        <v>60</v>
      </c>
      <c r="E19">
        <v>2.9430050783864914</v>
      </c>
      <c r="F19">
        <v>3.3749076216171012</v>
      </c>
      <c r="G19">
        <v>2.6360527111197873</v>
      </c>
      <c r="H19">
        <v>3.3792074233799276</v>
      </c>
      <c r="I19">
        <v>3.3530934793928755</v>
      </c>
      <c r="J19">
        <v>3.3097620058811583</v>
      </c>
      <c r="K19">
        <v>1.8390829871548868</v>
      </c>
      <c r="L19">
        <v>1.8070660500958045</v>
      </c>
      <c r="M19">
        <v>1.3303307866948502</v>
      </c>
      <c r="N19">
        <v>1.2110496123416867</v>
      </c>
      <c r="O19">
        <v>1.104317669427193</v>
      </c>
      <c r="P19">
        <v>0.91350437464680978</v>
      </c>
      <c r="Q19">
        <v>0.7743127652261218</v>
      </c>
      <c r="R19">
        <v>0.85973920917428359</v>
      </c>
      <c r="S19">
        <v>0.92325908117234012</v>
      </c>
      <c r="T19">
        <f t="shared" si="0"/>
        <v>1.9839127237140877</v>
      </c>
      <c r="U19">
        <f t="shared" si="1"/>
        <v>1.8070660500958045</v>
      </c>
    </row>
    <row r="20" spans="1:21" x14ac:dyDescent="0.2">
      <c r="A20" t="s">
        <v>71</v>
      </c>
      <c r="B20" s="1" t="s">
        <v>75</v>
      </c>
      <c r="C20" t="s">
        <v>68</v>
      </c>
      <c r="D20" s="1" t="s">
        <v>10</v>
      </c>
      <c r="E20">
        <v>71.593450880986424</v>
      </c>
      <c r="F20">
        <v>72.198828237033624</v>
      </c>
      <c r="G20">
        <v>70.987376064816232</v>
      </c>
      <c r="H20">
        <v>71.289352049955497</v>
      </c>
      <c r="I20">
        <v>71.385701336521961</v>
      </c>
      <c r="J20">
        <v>72.104860119276992</v>
      </c>
      <c r="K20">
        <v>71.325921734470384</v>
      </c>
      <c r="L20">
        <v>71.966886490599379</v>
      </c>
      <c r="M20">
        <v>71.392177721288149</v>
      </c>
      <c r="N20">
        <v>69.450364251169461</v>
      </c>
      <c r="O20">
        <v>70.277765082975392</v>
      </c>
      <c r="P20">
        <v>68.417858220071707</v>
      </c>
      <c r="Q20">
        <v>68.862839636946362</v>
      </c>
      <c r="R20">
        <v>67.824648469809759</v>
      </c>
      <c r="S20">
        <v>67.461953214933658</v>
      </c>
      <c r="T20">
        <f t="shared" si="0"/>
        <v>70.435998900723661</v>
      </c>
      <c r="U20">
        <f t="shared" si="1"/>
        <v>71.289352049955497</v>
      </c>
    </row>
    <row r="21" spans="1:21" x14ac:dyDescent="0.2">
      <c r="A21" t="s">
        <v>71</v>
      </c>
      <c r="B21" s="1" t="s">
        <v>75</v>
      </c>
      <c r="C21" t="s">
        <v>45</v>
      </c>
      <c r="D21" s="1" t="s">
        <v>36</v>
      </c>
      <c r="E21">
        <v>1.9165972202385313</v>
      </c>
      <c r="F21">
        <v>1.880103604456669</v>
      </c>
      <c r="G21">
        <v>2.0142812473378817</v>
      </c>
      <c r="H21">
        <v>2.0180291808242834</v>
      </c>
      <c r="I21">
        <v>2.0941977975352453</v>
      </c>
      <c r="J21">
        <v>2.1963570363891103</v>
      </c>
      <c r="K21">
        <v>2.4173037215576754</v>
      </c>
      <c r="L21">
        <v>2.5947781119656605</v>
      </c>
      <c r="M21">
        <v>3.0925309349801289</v>
      </c>
      <c r="N21">
        <v>3.6756658132061908</v>
      </c>
      <c r="O21">
        <v>4.0972927613063037</v>
      </c>
      <c r="P21">
        <v>4.7896113261229569</v>
      </c>
      <c r="Q21">
        <v>5.4862412559086131</v>
      </c>
      <c r="R21">
        <v>6.3200092183226291</v>
      </c>
      <c r="S21">
        <v>6.9000286167019667</v>
      </c>
      <c r="T21">
        <f t="shared" si="0"/>
        <v>3.4328685231235898</v>
      </c>
      <c r="U21">
        <f t="shared" si="1"/>
        <v>2.5947781119656605</v>
      </c>
    </row>
    <row r="22" spans="1:21" x14ac:dyDescent="0.2">
      <c r="A22" t="s">
        <v>71</v>
      </c>
      <c r="B22" s="1" t="s">
        <v>75</v>
      </c>
      <c r="C22" t="s">
        <v>102</v>
      </c>
      <c r="D22" s="1" t="s">
        <v>14</v>
      </c>
      <c r="E22">
        <v>77160000000</v>
      </c>
      <c r="F22">
        <v>72174000000</v>
      </c>
      <c r="G22">
        <v>81103000000</v>
      </c>
      <c r="H22">
        <v>81824000000</v>
      </c>
      <c r="I22">
        <v>86869000000</v>
      </c>
      <c r="J22">
        <v>93760000000</v>
      </c>
      <c r="K22">
        <v>103340000000</v>
      </c>
      <c r="L22">
        <v>112196000000</v>
      </c>
      <c r="M22">
        <v>134308000000</v>
      </c>
      <c r="N22">
        <v>153106000000</v>
      </c>
      <c r="O22">
        <v>178411000000</v>
      </c>
      <c r="P22">
        <v>207229000000</v>
      </c>
      <c r="Q22">
        <v>234311000000</v>
      </c>
      <c r="R22">
        <v>270946000000</v>
      </c>
      <c r="S22">
        <v>298023000000</v>
      </c>
      <c r="T22">
        <f t="shared" si="0"/>
        <v>145650666666.66666</v>
      </c>
      <c r="U22">
        <f t="shared" si="1"/>
        <v>112196000000</v>
      </c>
    </row>
    <row r="23" spans="1:21" x14ac:dyDescent="0.2">
      <c r="A23" t="s">
        <v>71</v>
      </c>
      <c r="B23" s="1" t="s">
        <v>75</v>
      </c>
      <c r="C23" t="s">
        <v>38</v>
      </c>
      <c r="D23" s="1" t="s">
        <v>20</v>
      </c>
      <c r="E23">
        <v>8.2059969422872197</v>
      </c>
      <c r="F23">
        <v>6.7839923143269401</v>
      </c>
      <c r="G23">
        <v>8.6463611778167007</v>
      </c>
      <c r="H23">
        <v>8.88937612108964</v>
      </c>
      <c r="I23">
        <v>8.6301855316194498</v>
      </c>
      <c r="J23">
        <v>8.5784655344589797</v>
      </c>
      <c r="K23">
        <v>9.24463118340514</v>
      </c>
      <c r="L23">
        <v>8.3677639361550806</v>
      </c>
      <c r="M23">
        <v>9.0035413471855694</v>
      </c>
      <c r="N23">
        <v>10.2918450711157</v>
      </c>
      <c r="O23">
        <v>10.1203551472397</v>
      </c>
      <c r="P23">
        <v>12.225713516393199</v>
      </c>
      <c r="Q23">
        <v>12.007397063465101</v>
      </c>
      <c r="R23">
        <v>12.6379191222813</v>
      </c>
      <c r="S23">
        <v>12.9538270902926</v>
      </c>
      <c r="T23">
        <f t="shared" si="0"/>
        <v>9.7724914066088218</v>
      </c>
      <c r="U23">
        <f t="shared" si="1"/>
        <v>9.0035413471855694</v>
      </c>
    </row>
    <row r="24" spans="1:21" x14ac:dyDescent="0.2">
      <c r="B24" s="1"/>
      <c r="D24" s="1"/>
    </row>
    <row r="25" spans="1:21" x14ac:dyDescent="0.2">
      <c r="B25" s="1"/>
      <c r="D25" s="1"/>
    </row>
    <row r="26" spans="1:21" x14ac:dyDescent="0.2">
      <c r="B26" s="1"/>
      <c r="D26" s="1"/>
    </row>
    <row r="27" spans="1:21" x14ac:dyDescent="0.2">
      <c r="A27" t="s">
        <v>15</v>
      </c>
      <c r="B27" s="1"/>
      <c r="D27" s="1"/>
    </row>
    <row r="28" spans="1:21" x14ac:dyDescent="0.2">
      <c r="A28" t="s">
        <v>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55948-706D-9E4D-8389-4BC4613906A4}">
  <dimension ref="A1:T6"/>
  <sheetViews>
    <sheetView topLeftCell="E1" workbookViewId="0">
      <selection activeCell="E5" sqref="E5:G6"/>
    </sheetView>
  </sheetViews>
  <sheetFormatPr baseColWidth="10" defaultRowHeight="15" x14ac:dyDescent="0.2"/>
  <cols>
    <col min="1" max="1" width="24.1640625" customWidth="1"/>
    <col min="4" max="4" width="10.1640625" customWidth="1"/>
    <col min="5" max="5" width="14.1640625" customWidth="1"/>
    <col min="6" max="6" width="15.5" customWidth="1"/>
    <col min="7" max="7" width="15.33203125" customWidth="1"/>
    <col min="9" max="9" width="12.6640625" customWidth="1"/>
    <col min="10" max="10" width="13" customWidth="1"/>
    <col min="11" max="11" width="14.33203125" customWidth="1"/>
    <col min="12" max="12" width="12.83203125" customWidth="1"/>
    <col min="13" max="13" width="12.6640625" customWidth="1"/>
    <col min="14" max="14" width="13.5" customWidth="1"/>
    <col min="15" max="15" width="13.83203125" customWidth="1"/>
    <col min="16" max="16" width="14.1640625" customWidth="1"/>
    <col min="17" max="17" width="12.6640625" customWidth="1"/>
    <col min="18" max="18" width="14.33203125" customWidth="1"/>
    <col min="19" max="19" width="16" customWidth="1"/>
  </cols>
  <sheetData>
    <row r="1" spans="1:20" x14ac:dyDescent="0.2">
      <c r="A1" t="s">
        <v>31</v>
      </c>
      <c r="B1" t="s">
        <v>13</v>
      </c>
      <c r="C1" t="s">
        <v>98</v>
      </c>
      <c r="D1" t="s">
        <v>85</v>
      </c>
      <c r="E1" t="s">
        <v>94</v>
      </c>
      <c r="F1" t="s">
        <v>88</v>
      </c>
      <c r="G1" t="s">
        <v>77</v>
      </c>
      <c r="H1" t="s">
        <v>17</v>
      </c>
      <c r="I1" t="s">
        <v>6</v>
      </c>
      <c r="J1" t="s">
        <v>105</v>
      </c>
      <c r="K1" t="s">
        <v>55</v>
      </c>
      <c r="L1" t="s">
        <v>42</v>
      </c>
      <c r="M1" t="s">
        <v>34</v>
      </c>
      <c r="N1" t="s">
        <v>91</v>
      </c>
      <c r="O1" t="s">
        <v>86</v>
      </c>
      <c r="P1" t="s">
        <v>73</v>
      </c>
      <c r="Q1" t="s">
        <v>12</v>
      </c>
      <c r="R1" t="s">
        <v>2</v>
      </c>
      <c r="S1" t="s">
        <v>104</v>
      </c>
      <c r="T1" t="s">
        <v>108</v>
      </c>
    </row>
    <row r="2" spans="1:20" x14ac:dyDescent="0.2">
      <c r="A2" t="s">
        <v>87</v>
      </c>
      <c r="B2" t="s">
        <v>41</v>
      </c>
      <c r="C2" t="s">
        <v>118</v>
      </c>
      <c r="D2" t="s">
        <v>119</v>
      </c>
      <c r="E2" s="10">
        <v>82211508</v>
      </c>
      <c r="F2" s="10">
        <v>82349925</v>
      </c>
      <c r="G2" s="10">
        <v>82488495</v>
      </c>
      <c r="H2" s="10">
        <v>82534176</v>
      </c>
      <c r="I2" s="10">
        <v>82516260</v>
      </c>
      <c r="J2" s="10">
        <v>82469422</v>
      </c>
      <c r="K2" s="10">
        <v>82376451</v>
      </c>
      <c r="L2" s="10">
        <v>82266372</v>
      </c>
      <c r="M2" s="10">
        <v>82110097</v>
      </c>
      <c r="N2" s="10">
        <v>81902307</v>
      </c>
      <c r="O2" s="10">
        <v>81776930</v>
      </c>
      <c r="P2" s="10">
        <v>80274983</v>
      </c>
      <c r="Q2" s="10">
        <v>80425823</v>
      </c>
      <c r="R2" s="10">
        <v>80645605</v>
      </c>
      <c r="S2" s="10">
        <v>80982500</v>
      </c>
      <c r="T2" s="10">
        <f>AVERAGE(E2:S2)</f>
        <v>81822056.933333337</v>
      </c>
    </row>
    <row r="3" spans="1:20" x14ac:dyDescent="0.2">
      <c r="A3" t="s">
        <v>71</v>
      </c>
      <c r="B3" t="s">
        <v>75</v>
      </c>
      <c r="C3" t="s">
        <v>118</v>
      </c>
      <c r="D3" t="s">
        <v>119</v>
      </c>
      <c r="E3" s="10">
        <v>282000000</v>
      </c>
      <c r="F3" s="10">
        <v>285000000</v>
      </c>
      <c r="G3" s="10">
        <v>288000000</v>
      </c>
      <c r="H3" s="10">
        <v>290000000</v>
      </c>
      <c r="I3" s="10">
        <v>293000000</v>
      </c>
      <c r="J3" s="10">
        <v>296000000</v>
      </c>
      <c r="K3" s="10">
        <v>298000000</v>
      </c>
      <c r="L3" s="10">
        <v>301000000</v>
      </c>
      <c r="M3" s="10">
        <v>304000000</v>
      </c>
      <c r="N3" s="10">
        <v>307000000</v>
      </c>
      <c r="O3" s="10">
        <v>309000000</v>
      </c>
      <c r="P3" s="10">
        <v>312000000</v>
      </c>
      <c r="Q3" s="10">
        <v>314000000</v>
      </c>
      <c r="R3" s="10">
        <v>316000000</v>
      </c>
      <c r="S3" s="10">
        <v>318000000</v>
      </c>
      <c r="T3" s="10">
        <f>AVERAGE(E3:S3)</f>
        <v>300866666.66666669</v>
      </c>
    </row>
    <row r="5" spans="1:20" x14ac:dyDescent="0.2">
      <c r="E5" t="s">
        <v>15</v>
      </c>
      <c r="F5" s="1"/>
    </row>
    <row r="6" spans="1:20" x14ac:dyDescent="0.2">
      <c r="E6" t="s">
        <v>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0CA6D-410C-5943-AA63-62556D47C0FE}">
  <dimension ref="A1:F24"/>
  <sheetViews>
    <sheetView workbookViewId="0">
      <selection activeCell="C35" sqref="C35"/>
    </sheetView>
  </sheetViews>
  <sheetFormatPr baseColWidth="10" defaultRowHeight="15" x14ac:dyDescent="0.2"/>
  <cols>
    <col min="1" max="1" width="13.83203125" customWidth="1"/>
    <col min="2" max="2" width="12.33203125" customWidth="1"/>
    <col min="3" max="3" width="66.1640625" customWidth="1"/>
    <col min="4" max="4" width="17.1640625" customWidth="1"/>
  </cols>
  <sheetData>
    <row r="1" spans="1:6" x14ac:dyDescent="0.2">
      <c r="A1" s="22" t="s">
        <v>112</v>
      </c>
      <c r="B1" s="22"/>
      <c r="C1" s="22"/>
      <c r="D1" s="22"/>
      <c r="E1" s="22"/>
      <c r="F1" s="22"/>
    </row>
    <row r="2" spans="1:6" x14ac:dyDescent="0.2">
      <c r="A2" s="3" t="s">
        <v>31</v>
      </c>
      <c r="B2" s="4" t="s">
        <v>13</v>
      </c>
      <c r="C2" s="3" t="s">
        <v>98</v>
      </c>
      <c r="D2" s="3" t="s">
        <v>110</v>
      </c>
      <c r="E2" s="3" t="s">
        <v>111</v>
      </c>
      <c r="F2" s="3"/>
    </row>
    <row r="3" spans="1:6" x14ac:dyDescent="0.2">
      <c r="A3" s="3" t="s">
        <v>87</v>
      </c>
      <c r="B3" s="4" t="s">
        <v>41</v>
      </c>
      <c r="C3" s="3" t="s">
        <v>101</v>
      </c>
      <c r="D3" s="3">
        <v>47.65960948</v>
      </c>
      <c r="E3" s="3">
        <v>47.681421059999998</v>
      </c>
      <c r="F3" s="3"/>
    </row>
    <row r="4" spans="1:6" x14ac:dyDescent="0.2">
      <c r="A4" s="3" t="s">
        <v>71</v>
      </c>
      <c r="B4" s="4" t="s">
        <v>75</v>
      </c>
      <c r="C4" s="3" t="s">
        <v>101</v>
      </c>
      <c r="D4" s="3">
        <v>48.161243290000002</v>
      </c>
      <c r="E4" s="3">
        <v>48.255680249999997</v>
      </c>
      <c r="F4" s="3"/>
    </row>
    <row r="5" spans="1:6" x14ac:dyDescent="0.2">
      <c r="A5" s="3" t="s">
        <v>87</v>
      </c>
      <c r="B5" s="4" t="s">
        <v>41</v>
      </c>
      <c r="C5" s="3" t="s">
        <v>76</v>
      </c>
      <c r="D5" s="3">
        <v>7071.39833</v>
      </c>
      <c r="E5" s="3">
        <v>7138.221485</v>
      </c>
      <c r="F5" s="3"/>
    </row>
    <row r="6" spans="1:6" x14ac:dyDescent="0.2">
      <c r="A6" s="3" t="s">
        <v>71</v>
      </c>
      <c r="B6" s="4" t="s">
        <v>75</v>
      </c>
      <c r="C6" s="3" t="s">
        <v>76</v>
      </c>
      <c r="D6" s="3">
        <v>13322.35543</v>
      </c>
      <c r="E6" s="3">
        <v>13307.49201</v>
      </c>
      <c r="F6" s="3"/>
    </row>
    <row r="7" spans="1:6" x14ac:dyDescent="0.2">
      <c r="A7" s="3" t="s">
        <v>87</v>
      </c>
      <c r="B7" s="4" t="s">
        <v>41</v>
      </c>
      <c r="C7" s="3" t="s">
        <v>9</v>
      </c>
      <c r="D7" s="3">
        <v>48.067998289999998</v>
      </c>
      <c r="E7" s="3">
        <v>47.241229490000002</v>
      </c>
      <c r="F7" s="3"/>
    </row>
    <row r="8" spans="1:6" x14ac:dyDescent="0.2">
      <c r="A8" s="3" t="s">
        <v>71</v>
      </c>
      <c r="B8" s="4" t="s">
        <v>75</v>
      </c>
      <c r="C8" s="3" t="s">
        <v>9</v>
      </c>
      <c r="D8" s="3">
        <v>47.19645869</v>
      </c>
      <c r="E8" s="3">
        <v>49.104439810000002</v>
      </c>
      <c r="F8" s="3"/>
    </row>
    <row r="9" spans="1:6" x14ac:dyDescent="0.2">
      <c r="A9" s="3" t="s">
        <v>87</v>
      </c>
      <c r="B9" s="4" t="s">
        <v>41</v>
      </c>
      <c r="C9" s="3" t="s">
        <v>96</v>
      </c>
      <c r="D9" s="3">
        <v>3.371131922</v>
      </c>
      <c r="E9" s="3">
        <v>3.2884692480000002</v>
      </c>
      <c r="F9" s="3"/>
    </row>
    <row r="10" spans="1:6" x14ac:dyDescent="0.2">
      <c r="A10" s="3" t="s">
        <v>71</v>
      </c>
      <c r="B10" s="4" t="s">
        <v>75</v>
      </c>
      <c r="C10" s="3" t="s">
        <v>96</v>
      </c>
      <c r="D10" s="3">
        <v>6.3396228829999997</v>
      </c>
      <c r="E10" s="3">
        <v>6.382108498</v>
      </c>
      <c r="F10" s="3"/>
    </row>
    <row r="11" spans="1:6" x14ac:dyDescent="0.2">
      <c r="A11" s="3" t="s">
        <v>87</v>
      </c>
      <c r="B11" s="4" t="s">
        <v>41</v>
      </c>
      <c r="C11" s="3" t="s">
        <v>106</v>
      </c>
      <c r="D11" s="3">
        <v>11.774476399999999</v>
      </c>
      <c r="E11" s="3">
        <v>12.02273465</v>
      </c>
      <c r="F11" s="3"/>
    </row>
    <row r="12" spans="1:6" x14ac:dyDescent="0.2">
      <c r="A12" s="3" t="s">
        <v>71</v>
      </c>
      <c r="B12" s="4" t="s">
        <v>75</v>
      </c>
      <c r="C12" s="3" t="s">
        <v>106</v>
      </c>
      <c r="D12" s="3">
        <v>21.255627489999998</v>
      </c>
      <c r="E12" s="3">
        <v>20.95740713</v>
      </c>
      <c r="F12" s="3"/>
    </row>
    <row r="13" spans="1:6" x14ac:dyDescent="0.2">
      <c r="A13" s="3" t="s">
        <v>87</v>
      </c>
      <c r="B13" s="4" t="s">
        <v>41</v>
      </c>
      <c r="C13" s="3" t="s">
        <v>29</v>
      </c>
      <c r="D13" s="3">
        <v>23.373572370000002</v>
      </c>
      <c r="E13" s="3">
        <v>23.40789432</v>
      </c>
      <c r="F13" s="3"/>
    </row>
    <row r="14" spans="1:6" x14ac:dyDescent="0.2">
      <c r="A14" s="3" t="s">
        <v>71</v>
      </c>
      <c r="B14" s="4" t="s">
        <v>75</v>
      </c>
      <c r="C14" s="3" t="s">
        <v>29</v>
      </c>
      <c r="D14" s="3">
        <v>19.436571199999999</v>
      </c>
      <c r="E14" s="3">
        <v>19.290993740000001</v>
      </c>
      <c r="F14" s="3"/>
    </row>
    <row r="15" spans="1:6" x14ac:dyDescent="0.2">
      <c r="A15" s="3" t="s">
        <v>87</v>
      </c>
      <c r="B15" s="4" t="s">
        <v>41</v>
      </c>
      <c r="C15" s="3" t="s">
        <v>61</v>
      </c>
      <c r="D15" s="3">
        <v>1.3471033889999999</v>
      </c>
      <c r="E15" s="3">
        <v>1.3950266760000001</v>
      </c>
      <c r="F15" s="3"/>
    </row>
    <row r="16" spans="1:6" x14ac:dyDescent="0.2">
      <c r="A16" s="3" t="s">
        <v>71</v>
      </c>
      <c r="B16" s="4" t="s">
        <v>75</v>
      </c>
      <c r="C16" s="3" t="s">
        <v>61</v>
      </c>
      <c r="D16" s="3">
        <v>1.9839127240000001</v>
      </c>
      <c r="E16" s="3">
        <v>1.80706605</v>
      </c>
      <c r="F16" s="3"/>
    </row>
    <row r="17" spans="1:6" x14ac:dyDescent="0.2">
      <c r="A17" s="3" t="s">
        <v>87</v>
      </c>
      <c r="B17" s="4" t="s">
        <v>41</v>
      </c>
      <c r="C17" s="3" t="s">
        <v>68</v>
      </c>
      <c r="D17" s="3">
        <v>61.189578070000003</v>
      </c>
      <c r="E17" s="3">
        <v>61.027101520000002</v>
      </c>
      <c r="F17" s="3"/>
    </row>
    <row r="18" spans="1:6" x14ac:dyDescent="0.2">
      <c r="A18" s="3" t="s">
        <v>71</v>
      </c>
      <c r="B18" s="4" t="s">
        <v>75</v>
      </c>
      <c r="C18" s="3" t="s">
        <v>68</v>
      </c>
      <c r="D18" s="3">
        <v>70.435998900000001</v>
      </c>
      <c r="E18" s="3">
        <v>71.289352050000005</v>
      </c>
      <c r="F18" s="3"/>
    </row>
    <row r="19" spans="1:6" x14ac:dyDescent="0.2">
      <c r="A19" s="3" t="s">
        <v>87</v>
      </c>
      <c r="B19" s="4" t="s">
        <v>41</v>
      </c>
      <c r="C19" s="3" t="s">
        <v>45</v>
      </c>
      <c r="D19" s="3">
        <v>10.87390867</v>
      </c>
      <c r="E19" s="3">
        <v>10.59727331</v>
      </c>
      <c r="F19" s="3"/>
    </row>
    <row r="20" spans="1:6" x14ac:dyDescent="0.2">
      <c r="A20" s="3" t="s">
        <v>71</v>
      </c>
      <c r="B20" s="4" t="s">
        <v>75</v>
      </c>
      <c r="C20" s="3" t="s">
        <v>45</v>
      </c>
      <c r="D20" s="3">
        <v>3.4328685229999998</v>
      </c>
      <c r="E20" s="3">
        <v>2.5947781120000002</v>
      </c>
      <c r="F20" s="3"/>
    </row>
    <row r="21" spans="1:6" x14ac:dyDescent="0.2">
      <c r="A21" s="3" t="s">
        <v>87</v>
      </c>
      <c r="B21" s="4" t="s">
        <v>41</v>
      </c>
      <c r="C21" s="3" t="s">
        <v>102</v>
      </c>
      <c r="D21" s="3">
        <v>67260066667</v>
      </c>
      <c r="E21" s="3">
        <v>67151000000</v>
      </c>
      <c r="F21" s="3"/>
    </row>
    <row r="22" spans="1:6" x14ac:dyDescent="0.2">
      <c r="A22" s="3" t="s">
        <v>71</v>
      </c>
      <c r="B22" s="4" t="s">
        <v>75</v>
      </c>
      <c r="C22" s="3" t="s">
        <v>102</v>
      </c>
      <c r="D22" s="5">
        <v>145651000000</v>
      </c>
      <c r="E22" s="5">
        <v>112196000000</v>
      </c>
      <c r="F22" s="3"/>
    </row>
    <row r="23" spans="1:6" x14ac:dyDescent="0.2">
      <c r="A23" s="3" t="s">
        <v>87</v>
      </c>
      <c r="B23" s="4" t="s">
        <v>41</v>
      </c>
      <c r="C23" s="3" t="s">
        <v>38</v>
      </c>
      <c r="D23" s="3">
        <v>14.24504059</v>
      </c>
      <c r="E23" s="3">
        <v>13.93800806</v>
      </c>
      <c r="F23" s="3"/>
    </row>
    <row r="24" spans="1:6" x14ac:dyDescent="0.2">
      <c r="A24" s="3" t="s">
        <v>71</v>
      </c>
      <c r="B24" s="4" t="s">
        <v>75</v>
      </c>
      <c r="C24" s="3" t="s">
        <v>38</v>
      </c>
      <c r="D24" s="3">
        <v>9.7724914070000004</v>
      </c>
      <c r="E24" s="3">
        <v>9.0035413470000005</v>
      </c>
      <c r="F24" s="3"/>
    </row>
  </sheetData>
  <mergeCells count="1">
    <mergeCell ref="A1:F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4BB7A-760D-864D-9FD2-AF19D88C373E}">
  <dimension ref="A1:D20"/>
  <sheetViews>
    <sheetView workbookViewId="0">
      <selection activeCell="A19" sqref="A19:XFD20"/>
    </sheetView>
  </sheetViews>
  <sheetFormatPr baseColWidth="10" defaultRowHeight="15" x14ac:dyDescent="0.2"/>
  <cols>
    <col min="1" max="1" width="69.5" customWidth="1"/>
    <col min="2" max="2" width="18" customWidth="1"/>
    <col min="3" max="3" width="17.5" customWidth="1"/>
    <col min="4" max="4" width="19.83203125" customWidth="1"/>
  </cols>
  <sheetData>
    <row r="1" spans="1:4" x14ac:dyDescent="0.2">
      <c r="A1" s="23" t="s">
        <v>112</v>
      </c>
      <c r="B1" s="23"/>
      <c r="C1" s="23"/>
      <c r="D1" s="23"/>
    </row>
    <row r="2" spans="1:4" x14ac:dyDescent="0.2">
      <c r="A2" s="7" t="s">
        <v>113</v>
      </c>
      <c r="B2" s="8" t="s">
        <v>31</v>
      </c>
      <c r="C2" s="8" t="s">
        <v>110</v>
      </c>
      <c r="D2" s="8" t="s">
        <v>111</v>
      </c>
    </row>
    <row r="3" spans="1:4" x14ac:dyDescent="0.2">
      <c r="A3" s="6" t="s">
        <v>76</v>
      </c>
      <c r="B3" s="6" t="s">
        <v>87</v>
      </c>
      <c r="C3" s="6">
        <v>7071.39833</v>
      </c>
      <c r="D3" s="6">
        <v>7138.221485</v>
      </c>
    </row>
    <row r="4" spans="1:4" x14ac:dyDescent="0.2">
      <c r="A4" s="6" t="s">
        <v>76</v>
      </c>
      <c r="B4" s="6" t="s">
        <v>71</v>
      </c>
      <c r="C4" s="6">
        <v>13322.35543</v>
      </c>
      <c r="D4" s="6">
        <v>13307.49201</v>
      </c>
    </row>
    <row r="5" spans="1:4" x14ac:dyDescent="0.2">
      <c r="A5" s="6" t="s">
        <v>9</v>
      </c>
      <c r="B5" s="6" t="s">
        <v>87</v>
      </c>
      <c r="C5" s="6">
        <v>48.067998289999998</v>
      </c>
      <c r="D5" s="6">
        <v>47.241229490000002</v>
      </c>
    </row>
    <row r="6" spans="1:4" x14ac:dyDescent="0.2">
      <c r="A6" s="6" t="s">
        <v>9</v>
      </c>
      <c r="B6" s="6" t="s">
        <v>71</v>
      </c>
      <c r="C6" s="6">
        <v>47.19645869</v>
      </c>
      <c r="D6" s="6">
        <v>49.104439810000002</v>
      </c>
    </row>
    <row r="7" spans="1:4" x14ac:dyDescent="0.2">
      <c r="A7" s="6" t="s">
        <v>96</v>
      </c>
      <c r="B7" s="6" t="s">
        <v>87</v>
      </c>
      <c r="C7" s="6">
        <v>3.371131922</v>
      </c>
      <c r="D7" s="6">
        <v>3.2884692480000002</v>
      </c>
    </row>
    <row r="8" spans="1:4" x14ac:dyDescent="0.2">
      <c r="A8" s="6" t="s">
        <v>96</v>
      </c>
      <c r="B8" s="6" t="s">
        <v>71</v>
      </c>
      <c r="C8" s="6">
        <v>6.3396228829999997</v>
      </c>
      <c r="D8" s="6">
        <v>6.382108498</v>
      </c>
    </row>
    <row r="9" spans="1:4" x14ac:dyDescent="0.2">
      <c r="A9" s="6" t="s">
        <v>106</v>
      </c>
      <c r="B9" s="6" t="s">
        <v>87</v>
      </c>
      <c r="C9" s="6">
        <v>11.774476399999999</v>
      </c>
      <c r="D9" s="6">
        <v>12.02273465</v>
      </c>
    </row>
    <row r="10" spans="1:4" x14ac:dyDescent="0.2">
      <c r="A10" s="6" t="s">
        <v>106</v>
      </c>
      <c r="B10" s="6" t="s">
        <v>71</v>
      </c>
      <c r="C10" s="6">
        <v>21.255627489999998</v>
      </c>
      <c r="D10" s="6">
        <v>20.95740713</v>
      </c>
    </row>
    <row r="11" spans="1:4" x14ac:dyDescent="0.2">
      <c r="A11" s="6" t="s">
        <v>29</v>
      </c>
      <c r="B11" s="6" t="s">
        <v>87</v>
      </c>
      <c r="C11" s="6">
        <v>23.373572370000002</v>
      </c>
      <c r="D11" s="6">
        <v>23.40789432</v>
      </c>
    </row>
    <row r="12" spans="1:4" x14ac:dyDescent="0.2">
      <c r="A12" s="6" t="s">
        <v>29</v>
      </c>
      <c r="B12" s="6" t="s">
        <v>71</v>
      </c>
      <c r="C12" s="6">
        <v>19.436571199999999</v>
      </c>
      <c r="D12" s="6">
        <v>19.290993740000001</v>
      </c>
    </row>
    <row r="13" spans="1:4" x14ac:dyDescent="0.2">
      <c r="A13" s="6" t="s">
        <v>61</v>
      </c>
      <c r="B13" s="6" t="s">
        <v>87</v>
      </c>
      <c r="C13" s="6">
        <v>1.3471033889999999</v>
      </c>
      <c r="D13" s="6">
        <v>1.3950266760000001</v>
      </c>
    </row>
    <row r="14" spans="1:4" x14ac:dyDescent="0.2">
      <c r="A14" s="6" t="s">
        <v>61</v>
      </c>
      <c r="B14" s="6" t="s">
        <v>71</v>
      </c>
      <c r="C14" s="6">
        <v>1.9839127240000001</v>
      </c>
      <c r="D14" s="6">
        <v>1.80706605</v>
      </c>
    </row>
    <row r="15" spans="1:4" x14ac:dyDescent="0.2">
      <c r="A15" s="6" t="s">
        <v>68</v>
      </c>
      <c r="B15" s="6" t="s">
        <v>87</v>
      </c>
      <c r="C15" s="6">
        <v>61.189578070000003</v>
      </c>
      <c r="D15" s="6">
        <v>61.027101520000002</v>
      </c>
    </row>
    <row r="16" spans="1:4" x14ac:dyDescent="0.2">
      <c r="A16" s="6" t="s">
        <v>68</v>
      </c>
      <c r="B16" s="6" t="s">
        <v>71</v>
      </c>
      <c r="C16" s="6">
        <v>70.435998900000001</v>
      </c>
      <c r="D16" s="6">
        <v>71.289352050000005</v>
      </c>
    </row>
    <row r="17" spans="1:4" x14ac:dyDescent="0.2">
      <c r="A17" s="6" t="s">
        <v>45</v>
      </c>
      <c r="B17" s="6" t="s">
        <v>87</v>
      </c>
      <c r="C17" s="6">
        <v>10.87390867</v>
      </c>
      <c r="D17" s="6">
        <v>10.59727331</v>
      </c>
    </row>
    <row r="18" spans="1:4" x14ac:dyDescent="0.2">
      <c r="A18" s="6" t="s">
        <v>45</v>
      </c>
      <c r="B18" s="6" t="s">
        <v>71</v>
      </c>
      <c r="C18" s="6">
        <v>3.4328685229999998</v>
      </c>
      <c r="D18" s="6">
        <v>2.5947781120000002</v>
      </c>
    </row>
    <row r="19" spans="1:4" x14ac:dyDescent="0.2">
      <c r="A19" s="6" t="s">
        <v>38</v>
      </c>
      <c r="B19" s="6" t="s">
        <v>87</v>
      </c>
      <c r="C19" s="6">
        <v>14.24504059</v>
      </c>
      <c r="D19" s="6">
        <v>13.93800806</v>
      </c>
    </row>
    <row r="20" spans="1:4" x14ac:dyDescent="0.2">
      <c r="A20" s="6" t="s">
        <v>38</v>
      </c>
      <c r="B20" s="6" t="s">
        <v>71</v>
      </c>
      <c r="C20" s="6">
        <v>9.7724914070000004</v>
      </c>
      <c r="D20" s="6">
        <v>9.0035413470000005</v>
      </c>
    </row>
  </sheetData>
  <mergeCells count="1">
    <mergeCell ref="A1:D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707B3-AB73-BF45-AB20-37A0AD41802C}">
  <dimension ref="A1:F18"/>
  <sheetViews>
    <sheetView workbookViewId="0">
      <selection sqref="A1:F18"/>
    </sheetView>
  </sheetViews>
  <sheetFormatPr baseColWidth="10" defaultRowHeight="15" x14ac:dyDescent="0.2"/>
  <cols>
    <col min="1" max="1" width="66.1640625" customWidth="1"/>
    <col min="2" max="2" width="14.6640625" customWidth="1"/>
    <col min="3" max="3" width="16.1640625" customWidth="1"/>
    <col min="4" max="4" width="19.1640625" customWidth="1"/>
    <col min="6" max="6" width="21.1640625" customWidth="1"/>
    <col min="7" max="7" width="19.1640625" customWidth="1"/>
  </cols>
  <sheetData>
    <row r="1" spans="1:6" x14ac:dyDescent="0.2">
      <c r="A1" s="23" t="s">
        <v>112</v>
      </c>
      <c r="B1" s="23"/>
      <c r="C1" s="23"/>
      <c r="D1" s="23"/>
      <c r="E1" s="23"/>
      <c r="F1" s="23"/>
    </row>
    <row r="2" spans="1:6" x14ac:dyDescent="0.2">
      <c r="A2" s="7" t="s">
        <v>113</v>
      </c>
      <c r="B2" s="8" t="s">
        <v>31</v>
      </c>
      <c r="C2" s="8" t="s">
        <v>110</v>
      </c>
      <c r="D2" s="8" t="s">
        <v>111</v>
      </c>
      <c r="E2" s="11" t="s">
        <v>120</v>
      </c>
      <c r="F2" s="11" t="s">
        <v>121</v>
      </c>
    </row>
    <row r="3" spans="1:6" x14ac:dyDescent="0.2">
      <c r="A3" s="6" t="s">
        <v>76</v>
      </c>
      <c r="B3" s="6" t="s">
        <v>87</v>
      </c>
      <c r="C3" s="6">
        <v>7071.39833</v>
      </c>
      <c r="D3" s="6">
        <v>7138.221485</v>
      </c>
      <c r="E3" s="13">
        <f>'Population Data'!T2</f>
        <v>81822056.933333337</v>
      </c>
      <c r="F3" s="13">
        <f>(C3*E3)</f>
        <v>578596356755.53833</v>
      </c>
    </row>
    <row r="4" spans="1:6" x14ac:dyDescent="0.2">
      <c r="A4" s="6" t="s">
        <v>76</v>
      </c>
      <c r="B4" s="6" t="s">
        <v>71</v>
      </c>
      <c r="C4" s="6">
        <v>13322.35543</v>
      </c>
      <c r="D4" s="6">
        <v>13307.49201</v>
      </c>
      <c r="E4" s="13">
        <f>'Population Data'!T3</f>
        <v>300866666.66666669</v>
      </c>
      <c r="F4" s="13">
        <f>(C4*E4)</f>
        <v>4008252670372.667</v>
      </c>
    </row>
    <row r="5" spans="1:6" x14ac:dyDescent="0.2">
      <c r="A5" s="6" t="s">
        <v>96</v>
      </c>
      <c r="B5" s="6" t="s">
        <v>87</v>
      </c>
      <c r="C5" s="6">
        <v>3.371131922</v>
      </c>
      <c r="D5" s="6">
        <v>3.2884692480000002</v>
      </c>
      <c r="E5" s="13"/>
      <c r="F5" s="12"/>
    </row>
    <row r="6" spans="1:6" x14ac:dyDescent="0.2">
      <c r="A6" s="6" t="s">
        <v>96</v>
      </c>
      <c r="B6" s="6" t="s">
        <v>71</v>
      </c>
      <c r="C6" s="6">
        <v>6.3396228829999997</v>
      </c>
      <c r="D6" s="6">
        <v>6.382108498</v>
      </c>
      <c r="E6" s="13"/>
      <c r="F6" s="12"/>
    </row>
    <row r="7" spans="1:6" x14ac:dyDescent="0.2">
      <c r="A7" s="6" t="s">
        <v>29</v>
      </c>
      <c r="B7" s="6" t="s">
        <v>87</v>
      </c>
      <c r="C7" s="6">
        <v>23.373572370000002</v>
      </c>
      <c r="D7" s="6">
        <v>23.40789432</v>
      </c>
      <c r="E7" s="13"/>
      <c r="F7" s="12"/>
    </row>
    <row r="8" spans="1:6" x14ac:dyDescent="0.2">
      <c r="A8" s="6" t="s">
        <v>29</v>
      </c>
      <c r="B8" s="6" t="s">
        <v>71</v>
      </c>
      <c r="C8" s="6">
        <v>19.436571199999999</v>
      </c>
      <c r="D8" s="6">
        <v>19.290993740000001</v>
      </c>
      <c r="E8" s="13"/>
      <c r="F8" s="12"/>
    </row>
    <row r="9" spans="1:6" x14ac:dyDescent="0.2">
      <c r="A9" s="6" t="s">
        <v>68</v>
      </c>
      <c r="B9" s="6" t="s">
        <v>87</v>
      </c>
      <c r="C9" s="6">
        <v>61.189578070000003</v>
      </c>
      <c r="D9" s="6">
        <v>61.027101520000002</v>
      </c>
      <c r="E9" s="13"/>
      <c r="F9" s="12"/>
    </row>
    <row r="10" spans="1:6" x14ac:dyDescent="0.2">
      <c r="A10" s="6" t="s">
        <v>68</v>
      </c>
      <c r="B10" s="6" t="s">
        <v>71</v>
      </c>
      <c r="C10" s="6">
        <v>70.435998900000001</v>
      </c>
      <c r="D10" s="6">
        <v>71.289352050000005</v>
      </c>
      <c r="E10" s="13"/>
      <c r="F10" s="12"/>
    </row>
    <row r="11" spans="1:6" x14ac:dyDescent="0.2">
      <c r="A11" s="6" t="s">
        <v>45</v>
      </c>
      <c r="B11" s="6" t="s">
        <v>87</v>
      </c>
      <c r="C11" s="6">
        <v>10.87390867</v>
      </c>
      <c r="D11" s="6">
        <v>10.59727331</v>
      </c>
      <c r="E11" s="13"/>
      <c r="F11" s="12"/>
    </row>
    <row r="12" spans="1:6" x14ac:dyDescent="0.2">
      <c r="A12" s="6" t="s">
        <v>45</v>
      </c>
      <c r="B12" s="6" t="s">
        <v>71</v>
      </c>
      <c r="C12" s="6">
        <v>3.4328685229999998</v>
      </c>
      <c r="D12" s="6">
        <v>2.5947781120000002</v>
      </c>
      <c r="E12" s="13"/>
      <c r="F12" s="12"/>
    </row>
    <row r="13" spans="1:6" x14ac:dyDescent="0.2">
      <c r="A13" s="6" t="s">
        <v>38</v>
      </c>
      <c r="B13" s="6" t="s">
        <v>87</v>
      </c>
      <c r="C13" s="6">
        <v>14.24504059</v>
      </c>
      <c r="D13" s="6">
        <v>13.93800806</v>
      </c>
      <c r="E13" s="13"/>
      <c r="F13" s="12"/>
    </row>
    <row r="14" spans="1:6" x14ac:dyDescent="0.2">
      <c r="A14" s="6" t="s">
        <v>38</v>
      </c>
      <c r="B14" s="6" t="s">
        <v>71</v>
      </c>
      <c r="C14" s="6">
        <v>9.7724914070000004</v>
      </c>
      <c r="D14" s="6">
        <v>9.0035413470000005</v>
      </c>
      <c r="E14" s="13"/>
      <c r="F14" s="12"/>
    </row>
    <row r="16" spans="1:6" x14ac:dyDescent="0.2">
      <c r="A16" s="14" t="s">
        <v>122</v>
      </c>
    </row>
    <row r="17" spans="1:1" x14ac:dyDescent="0.2">
      <c r="A17" s="14" t="s">
        <v>123</v>
      </c>
    </row>
    <row r="18" spans="1:1" x14ac:dyDescent="0.2">
      <c r="A18" s="14" t="s">
        <v>124</v>
      </c>
    </row>
  </sheetData>
  <mergeCells count="1">
    <mergeCell ref="A1:F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E894C-695F-444A-AC90-8BAFA40E1F86}">
  <dimension ref="A1:Q28"/>
  <sheetViews>
    <sheetView topLeftCell="H2" workbookViewId="0">
      <selection activeCell="N4" sqref="N4"/>
    </sheetView>
  </sheetViews>
  <sheetFormatPr baseColWidth="10" defaultRowHeight="15" x14ac:dyDescent="0.2"/>
  <cols>
    <col min="1" max="1" width="69" customWidth="1"/>
    <col min="2" max="3" width="18.5" customWidth="1"/>
    <col min="4" max="4" width="21" customWidth="1"/>
    <col min="5" max="5" width="14.5" customWidth="1"/>
    <col min="6" max="6" width="19.1640625" customWidth="1"/>
    <col min="8" max="8" width="67.33203125" customWidth="1"/>
    <col min="9" max="9" width="13.1640625" customWidth="1"/>
    <col min="10" max="10" width="19.33203125" customWidth="1"/>
    <col min="14" max="14" width="68.1640625" customWidth="1"/>
    <col min="15" max="15" width="14.5" customWidth="1"/>
    <col min="16" max="16" width="16.83203125" customWidth="1"/>
    <col min="17" max="17" width="20.5" customWidth="1"/>
  </cols>
  <sheetData>
    <row r="1" spans="1:17" x14ac:dyDescent="0.2">
      <c r="A1" s="23" t="s">
        <v>112</v>
      </c>
      <c r="B1" s="23"/>
      <c r="C1" s="23"/>
      <c r="D1" s="23"/>
      <c r="E1" s="23"/>
      <c r="F1" s="23"/>
      <c r="H1" s="7" t="s">
        <v>113</v>
      </c>
      <c r="I1" s="8" t="s">
        <v>31</v>
      </c>
      <c r="J1" s="20" t="s">
        <v>126</v>
      </c>
      <c r="K1" s="8" t="s">
        <v>110</v>
      </c>
      <c r="L1" s="20" t="s">
        <v>126</v>
      </c>
      <c r="N1" s="7" t="s">
        <v>113</v>
      </c>
      <c r="O1" s="8" t="s">
        <v>31</v>
      </c>
      <c r="P1" s="20" t="s">
        <v>127</v>
      </c>
      <c r="Q1" s="8" t="s">
        <v>110</v>
      </c>
    </row>
    <row r="2" spans="1:17" x14ac:dyDescent="0.2">
      <c r="A2" s="7" t="s">
        <v>113</v>
      </c>
      <c r="B2" s="8" t="s">
        <v>31</v>
      </c>
      <c r="C2" s="8" t="s">
        <v>110</v>
      </c>
      <c r="D2" s="8" t="s">
        <v>111</v>
      </c>
      <c r="E2" s="11" t="s">
        <v>120</v>
      </c>
      <c r="F2" s="11" t="s">
        <v>121</v>
      </c>
      <c r="H2" s="15" t="s">
        <v>128</v>
      </c>
      <c r="I2" s="6"/>
      <c r="J2" s="21">
        <f>(K2/1000000)</f>
        <v>81.822056933333343</v>
      </c>
      <c r="K2" s="16">
        <v>81822056.933333337</v>
      </c>
      <c r="L2" s="21">
        <f>(K2/1000000)</f>
        <v>81.822056933333343</v>
      </c>
      <c r="N2" s="15" t="s">
        <v>120</v>
      </c>
      <c r="O2" s="6" t="s">
        <v>87</v>
      </c>
      <c r="P2" s="21">
        <f>(Q2/1000000000)</f>
        <v>8.1822056933333331E-2</v>
      </c>
      <c r="Q2" s="16">
        <v>81822056.933333337</v>
      </c>
    </row>
    <row r="3" spans="1:17" x14ac:dyDescent="0.2">
      <c r="A3" s="6" t="s">
        <v>76</v>
      </c>
      <c r="B3" s="6" t="s">
        <v>87</v>
      </c>
      <c r="C3" s="6">
        <v>7071.39833</v>
      </c>
      <c r="D3" s="6">
        <v>7138.221485</v>
      </c>
      <c r="E3" s="13">
        <f>'Population Data'!T2</f>
        <v>81822056.933333337</v>
      </c>
      <c r="F3" s="13">
        <f>(C3*E3)</f>
        <v>578596356755.53833</v>
      </c>
      <c r="H3" s="15" t="s">
        <v>129</v>
      </c>
      <c r="I3" s="6"/>
      <c r="J3" s="21">
        <f t="shared" ref="J3:J7" si="0">(K3/1000000)</f>
        <v>300.86666666666667</v>
      </c>
      <c r="K3" s="16">
        <v>300866666.66666669</v>
      </c>
      <c r="L3" s="21">
        <f t="shared" ref="L3:L7" si="1">(K3/1000000)</f>
        <v>300.86666666666667</v>
      </c>
      <c r="N3" s="15" t="s">
        <v>120</v>
      </c>
      <c r="O3" s="6" t="s">
        <v>71</v>
      </c>
      <c r="P3" s="21">
        <f t="shared" ref="P3:P7" si="2">(Q3/1000000000)</f>
        <v>0.30086666666666667</v>
      </c>
      <c r="Q3" s="16">
        <v>300866666.66666669</v>
      </c>
    </row>
    <row r="4" spans="1:17" x14ac:dyDescent="0.2">
      <c r="A4" s="6" t="s">
        <v>76</v>
      </c>
      <c r="B4" s="6" t="s">
        <v>71</v>
      </c>
      <c r="C4" s="6">
        <v>13322.35543</v>
      </c>
      <c r="D4" s="6">
        <v>13307.49201</v>
      </c>
      <c r="E4" s="13">
        <f>'Population Data'!T3</f>
        <v>300866666.66666669</v>
      </c>
      <c r="F4" s="13">
        <f>(C4*E4)</f>
        <v>4008252670372.667</v>
      </c>
      <c r="H4" s="12" t="s">
        <v>125</v>
      </c>
      <c r="I4" s="6" t="s">
        <v>87</v>
      </c>
      <c r="J4" s="21">
        <f t="shared" si="0"/>
        <v>578596.35675553838</v>
      </c>
      <c r="K4" s="13">
        <f>(K2*K6)</f>
        <v>578596356755.53833</v>
      </c>
      <c r="L4" s="21">
        <f t="shared" si="1"/>
        <v>578596.35675553838</v>
      </c>
      <c r="N4" s="12" t="s">
        <v>130</v>
      </c>
      <c r="O4" s="6" t="s">
        <v>87</v>
      </c>
      <c r="P4" s="21">
        <f t="shared" si="2"/>
        <v>578.5963567555383</v>
      </c>
      <c r="Q4" s="13">
        <f>(Q2*Q6)</f>
        <v>578596356755.53833</v>
      </c>
    </row>
    <row r="5" spans="1:17" x14ac:dyDescent="0.2">
      <c r="A5" s="6" t="s">
        <v>96</v>
      </c>
      <c r="B5" s="6" t="s">
        <v>87</v>
      </c>
      <c r="C5" s="6">
        <v>3.371131922</v>
      </c>
      <c r="D5" s="6">
        <v>3.2884692480000002</v>
      </c>
      <c r="E5" s="13"/>
      <c r="F5" s="12"/>
      <c r="H5" s="12" t="s">
        <v>125</v>
      </c>
      <c r="I5" s="6" t="s">
        <v>71</v>
      </c>
      <c r="J5" s="21">
        <f t="shared" si="0"/>
        <v>4008252.6703726668</v>
      </c>
      <c r="K5" s="13">
        <f>(K3*K7)</f>
        <v>4008252670372.667</v>
      </c>
      <c r="L5" s="21">
        <f t="shared" si="1"/>
        <v>4008252.6703726668</v>
      </c>
      <c r="N5" s="12" t="s">
        <v>130</v>
      </c>
      <c r="O5" s="6" t="s">
        <v>71</v>
      </c>
      <c r="P5" s="21">
        <f t="shared" si="2"/>
        <v>4008.2526703726671</v>
      </c>
      <c r="Q5" s="13">
        <f>(Q3*Q7)</f>
        <v>4008252670372.667</v>
      </c>
    </row>
    <row r="6" spans="1:17" x14ac:dyDescent="0.2">
      <c r="A6" s="6" t="s">
        <v>96</v>
      </c>
      <c r="B6" s="6" t="s">
        <v>71</v>
      </c>
      <c r="C6" s="6">
        <v>6.3396228829999997</v>
      </c>
      <c r="D6" s="6">
        <v>6.382108498</v>
      </c>
      <c r="E6" s="13"/>
      <c r="F6" s="12"/>
      <c r="H6" s="6" t="s">
        <v>76</v>
      </c>
      <c r="I6" s="6" t="s">
        <v>87</v>
      </c>
      <c r="J6" s="21">
        <f t="shared" si="0"/>
        <v>7.07139833E-3</v>
      </c>
      <c r="K6" s="16">
        <v>7071.39833</v>
      </c>
      <c r="L6" s="21">
        <f t="shared" si="1"/>
        <v>7.07139833E-3</v>
      </c>
      <c r="N6" s="6" t="s">
        <v>76</v>
      </c>
      <c r="O6" s="6" t="s">
        <v>87</v>
      </c>
      <c r="P6" s="21">
        <f t="shared" si="2"/>
        <v>7.0713983300000003E-6</v>
      </c>
      <c r="Q6" s="16">
        <v>7071.39833</v>
      </c>
    </row>
    <row r="7" spans="1:17" x14ac:dyDescent="0.2">
      <c r="A7" s="6" t="s">
        <v>29</v>
      </c>
      <c r="B7" s="6" t="s">
        <v>87</v>
      </c>
      <c r="C7" s="6">
        <v>23.373572370000002</v>
      </c>
      <c r="D7" s="6">
        <v>23.40789432</v>
      </c>
      <c r="E7" s="13"/>
      <c r="F7" s="12"/>
      <c r="H7" s="6" t="s">
        <v>76</v>
      </c>
      <c r="I7" s="6" t="s">
        <v>71</v>
      </c>
      <c r="J7" s="21">
        <f t="shared" si="0"/>
        <v>1.332235543E-2</v>
      </c>
      <c r="K7" s="16">
        <v>13322.35543</v>
      </c>
      <c r="L7" s="21">
        <f t="shared" si="1"/>
        <v>1.332235543E-2</v>
      </c>
      <c r="N7" s="6" t="s">
        <v>76</v>
      </c>
      <c r="O7" s="6" t="s">
        <v>71</v>
      </c>
      <c r="P7" s="21">
        <f t="shared" si="2"/>
        <v>1.3322355429999999E-5</v>
      </c>
      <c r="Q7" s="16">
        <v>13322.35543</v>
      </c>
    </row>
    <row r="8" spans="1:17" x14ac:dyDescent="0.2">
      <c r="A8" s="6" t="s">
        <v>29</v>
      </c>
      <c r="B8" s="6" t="s">
        <v>71</v>
      </c>
      <c r="C8" s="6">
        <v>19.436571199999999</v>
      </c>
      <c r="D8" s="6">
        <v>19.290993740000001</v>
      </c>
      <c r="E8" s="13"/>
      <c r="F8" s="12"/>
    </row>
    <row r="9" spans="1:17" x14ac:dyDescent="0.2">
      <c r="A9" s="6" t="s">
        <v>68</v>
      </c>
      <c r="B9" s="6" t="s">
        <v>87</v>
      </c>
      <c r="C9" s="6">
        <v>61.189578070000003</v>
      </c>
      <c r="D9" s="6">
        <v>61.027101520000002</v>
      </c>
      <c r="E9" s="13"/>
      <c r="F9" s="12"/>
    </row>
    <row r="10" spans="1:17" x14ac:dyDescent="0.2">
      <c r="A10" s="6" t="s">
        <v>68</v>
      </c>
      <c r="B10" s="6" t="s">
        <v>71</v>
      </c>
      <c r="C10" s="6">
        <v>70.435998900000001</v>
      </c>
      <c r="D10" s="6">
        <v>71.289352050000005</v>
      </c>
      <c r="E10" s="13"/>
      <c r="F10" s="12"/>
    </row>
    <row r="11" spans="1:17" x14ac:dyDescent="0.2">
      <c r="A11" s="6" t="s">
        <v>45</v>
      </c>
      <c r="B11" s="6" t="s">
        <v>87</v>
      </c>
      <c r="C11" s="6">
        <v>10.87390867</v>
      </c>
      <c r="D11" s="6">
        <v>10.59727331</v>
      </c>
      <c r="E11" s="13"/>
      <c r="F11" s="12"/>
    </row>
    <row r="12" spans="1:17" x14ac:dyDescent="0.2">
      <c r="A12" s="6" t="s">
        <v>45</v>
      </c>
      <c r="B12" s="6" t="s">
        <v>71</v>
      </c>
      <c r="C12" s="6">
        <v>3.4328685229999998</v>
      </c>
      <c r="D12" s="6">
        <v>2.5947781120000002</v>
      </c>
      <c r="E12" s="13"/>
      <c r="F12" s="12"/>
    </row>
    <row r="13" spans="1:17" x14ac:dyDescent="0.2">
      <c r="A13" s="6" t="s">
        <v>38</v>
      </c>
      <c r="B13" s="6" t="s">
        <v>87</v>
      </c>
      <c r="C13" s="6">
        <v>14.24504059</v>
      </c>
      <c r="D13" s="6">
        <v>13.93800806</v>
      </c>
      <c r="E13" s="13"/>
      <c r="F13" s="12"/>
    </row>
    <row r="14" spans="1:17" x14ac:dyDescent="0.2">
      <c r="A14" s="6" t="s">
        <v>38</v>
      </c>
      <c r="B14" s="6" t="s">
        <v>71</v>
      </c>
      <c r="C14" s="6">
        <v>9.7724914070000004</v>
      </c>
      <c r="D14" s="6">
        <v>9.0035413470000005</v>
      </c>
      <c r="E14" s="13"/>
      <c r="F14" s="12"/>
    </row>
    <row r="16" spans="1:17" x14ac:dyDescent="0.2">
      <c r="A16" s="14" t="s">
        <v>122</v>
      </c>
    </row>
    <row r="17" spans="1:4" x14ac:dyDescent="0.2">
      <c r="A17" s="14" t="s">
        <v>123</v>
      </c>
    </row>
    <row r="18" spans="1:4" x14ac:dyDescent="0.2">
      <c r="A18" s="14" t="s">
        <v>124</v>
      </c>
    </row>
    <row r="20" spans="1:4" x14ac:dyDescent="0.2">
      <c r="A20" s="7" t="s">
        <v>113</v>
      </c>
      <c r="B20" s="8" t="s">
        <v>31</v>
      </c>
      <c r="C20" s="8" t="s">
        <v>110</v>
      </c>
      <c r="D20" s="17"/>
    </row>
    <row r="21" spans="1:4" x14ac:dyDescent="0.2">
      <c r="A21" s="15" t="s">
        <v>120</v>
      </c>
      <c r="B21" s="6" t="s">
        <v>87</v>
      </c>
      <c r="C21" s="16">
        <v>81822056.933333337</v>
      </c>
      <c r="D21" s="18"/>
    </row>
    <row r="22" spans="1:4" x14ac:dyDescent="0.2">
      <c r="A22" s="15" t="s">
        <v>120</v>
      </c>
      <c r="B22" s="6" t="s">
        <v>71</v>
      </c>
      <c r="C22" s="16">
        <v>300866666.66666669</v>
      </c>
      <c r="D22" s="18"/>
    </row>
    <row r="23" spans="1:4" x14ac:dyDescent="0.2">
      <c r="A23" s="12" t="s">
        <v>125</v>
      </c>
      <c r="B23" s="6" t="s">
        <v>87</v>
      </c>
      <c r="C23" s="13">
        <f>(C21*C25)</f>
        <v>578596356755.53833</v>
      </c>
      <c r="D23" s="18"/>
    </row>
    <row r="24" spans="1:4" x14ac:dyDescent="0.2">
      <c r="A24" s="12" t="s">
        <v>125</v>
      </c>
      <c r="B24" s="6" t="s">
        <v>71</v>
      </c>
      <c r="C24" s="13">
        <f>(C22*C26)</f>
        <v>4008252670372.667</v>
      </c>
      <c r="D24" s="18"/>
    </row>
    <row r="25" spans="1:4" x14ac:dyDescent="0.2">
      <c r="A25" s="6" t="s">
        <v>76</v>
      </c>
      <c r="B25" s="6" t="s">
        <v>87</v>
      </c>
      <c r="C25" s="16">
        <v>7071.39833</v>
      </c>
      <c r="D25" s="19"/>
    </row>
    <row r="26" spans="1:4" x14ac:dyDescent="0.2">
      <c r="A26" s="6" t="s">
        <v>76</v>
      </c>
      <c r="B26" s="6" t="s">
        <v>71</v>
      </c>
      <c r="C26" s="16">
        <v>13322.35543</v>
      </c>
      <c r="D26" s="19"/>
    </row>
    <row r="27" spans="1:4" x14ac:dyDescent="0.2">
      <c r="A27" s="12"/>
      <c r="B27" s="6"/>
      <c r="C27" s="13"/>
      <c r="D27" s="19"/>
    </row>
    <row r="28" spans="1:4" x14ac:dyDescent="0.2">
      <c r="A28" s="12"/>
      <c r="B28" s="6"/>
      <c r="C28" s="13"/>
      <c r="D28" s="19"/>
    </row>
  </sheetData>
  <mergeCells count="1">
    <mergeCell ref="A1:F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BF4B1-378E-CA4C-969D-5356B155EE0E}">
  <dimension ref="A1:C15"/>
  <sheetViews>
    <sheetView tabSelected="1" workbookViewId="0">
      <selection activeCell="B22" sqref="B22"/>
    </sheetView>
  </sheetViews>
  <sheetFormatPr baseColWidth="10" defaultRowHeight="15" x14ac:dyDescent="0.2"/>
  <cols>
    <col min="1" max="1" width="52.1640625" customWidth="1"/>
    <col min="2" max="2" width="19.5" customWidth="1"/>
    <col min="3" max="3" width="18.33203125" customWidth="1"/>
  </cols>
  <sheetData>
    <row r="1" spans="1:3" x14ac:dyDescent="0.2">
      <c r="A1" s="23" t="s">
        <v>112</v>
      </c>
      <c r="B1" s="23"/>
      <c r="C1" s="23"/>
    </row>
    <row r="2" spans="1:3" x14ac:dyDescent="0.2">
      <c r="A2" s="7" t="s">
        <v>113</v>
      </c>
      <c r="B2" s="8" t="s">
        <v>31</v>
      </c>
      <c r="C2" s="8" t="s">
        <v>110</v>
      </c>
    </row>
    <row r="3" spans="1:3" x14ac:dyDescent="0.2">
      <c r="A3" s="6" t="s">
        <v>76</v>
      </c>
      <c r="B3" s="6" t="s">
        <v>87</v>
      </c>
      <c r="C3" s="9">
        <v>7071.39833</v>
      </c>
    </row>
    <row r="4" spans="1:3" x14ac:dyDescent="0.2">
      <c r="A4" s="6" t="s">
        <v>76</v>
      </c>
      <c r="B4" s="6" t="s">
        <v>71</v>
      </c>
      <c r="C4" s="9">
        <v>13322.35543</v>
      </c>
    </row>
    <row r="5" spans="1:3" x14ac:dyDescent="0.2">
      <c r="A5" s="7" t="s">
        <v>113</v>
      </c>
      <c r="B5" s="8" t="s">
        <v>31</v>
      </c>
      <c r="C5" s="8" t="s">
        <v>110</v>
      </c>
    </row>
    <row r="6" spans="1:3" x14ac:dyDescent="0.2">
      <c r="A6" s="6" t="s">
        <v>114</v>
      </c>
      <c r="B6" s="6" t="s">
        <v>87</v>
      </c>
      <c r="C6" s="24">
        <v>0.61</v>
      </c>
    </row>
    <row r="7" spans="1:3" x14ac:dyDescent="0.2">
      <c r="A7" s="6" t="s">
        <v>114</v>
      </c>
      <c r="B7" s="6" t="s">
        <v>71</v>
      </c>
      <c r="C7" s="24">
        <v>0.70399999999999996</v>
      </c>
    </row>
    <row r="8" spans="1:3" x14ac:dyDescent="0.2">
      <c r="A8" s="6" t="s">
        <v>115</v>
      </c>
      <c r="B8" s="6" t="s">
        <v>87</v>
      </c>
      <c r="C8" s="24">
        <v>0.23400000000000001</v>
      </c>
    </row>
    <row r="9" spans="1:3" x14ac:dyDescent="0.2">
      <c r="A9" s="6" t="s">
        <v>116</v>
      </c>
      <c r="B9" s="6" t="s">
        <v>71</v>
      </c>
      <c r="C9" s="24">
        <v>0.19400000000000001</v>
      </c>
    </row>
    <row r="10" spans="1:3" x14ac:dyDescent="0.2">
      <c r="A10" s="6" t="s">
        <v>117</v>
      </c>
      <c r="B10" s="6" t="s">
        <v>87</v>
      </c>
      <c r="C10" s="24">
        <v>3.4000000000000002E-2</v>
      </c>
    </row>
    <row r="11" spans="1:3" x14ac:dyDescent="0.2">
      <c r="A11" s="6" t="s">
        <v>117</v>
      </c>
      <c r="B11" s="6" t="s">
        <v>71</v>
      </c>
      <c r="C11" s="24">
        <v>6.3E-2</v>
      </c>
    </row>
    <row r="12" spans="1:3" x14ac:dyDescent="0.2">
      <c r="A12" s="6" t="s">
        <v>131</v>
      </c>
      <c r="B12" s="6" t="s">
        <v>87</v>
      </c>
      <c r="C12" s="24">
        <v>0.11</v>
      </c>
    </row>
    <row r="13" spans="1:3" x14ac:dyDescent="0.2">
      <c r="A13" s="6" t="s">
        <v>131</v>
      </c>
      <c r="B13" s="6" t="s">
        <v>71</v>
      </c>
      <c r="C13" s="24">
        <v>3.4000000000000002E-2</v>
      </c>
    </row>
    <row r="14" spans="1:3" x14ac:dyDescent="0.2">
      <c r="A14" s="6" t="s">
        <v>38</v>
      </c>
      <c r="B14" s="6" t="s">
        <v>87</v>
      </c>
      <c r="C14" s="24">
        <v>0.14199999999999999</v>
      </c>
    </row>
    <row r="15" spans="1:3" x14ac:dyDescent="0.2">
      <c r="A15" s="6" t="s">
        <v>38</v>
      </c>
      <c r="B15" s="6" t="s">
        <v>71</v>
      </c>
      <c r="C15" s="24">
        <v>9.8000000000000004E-2</v>
      </c>
    </row>
  </sheetData>
  <mergeCells count="1">
    <mergeCell ref="A1:C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3"/>
  <sheetViews>
    <sheetView topLeftCell="B1" workbookViewId="0"/>
  </sheetViews>
  <sheetFormatPr baseColWidth="10" defaultColWidth="8.83203125" defaultRowHeight="15" x14ac:dyDescent="0.2"/>
  <cols>
    <col min="1" max="1" width="15.83203125" customWidth="1"/>
    <col min="2" max="13" width="50.83203125" customWidth="1"/>
  </cols>
  <sheetData>
    <row r="1" spans="1:13" x14ac:dyDescent="0.2">
      <c r="A1" s="2" t="s">
        <v>16</v>
      </c>
      <c r="B1" s="2" t="s">
        <v>47</v>
      </c>
      <c r="C1" s="2" t="s">
        <v>103</v>
      </c>
      <c r="D1" s="2" t="s">
        <v>69</v>
      </c>
      <c r="E1" s="2" t="s">
        <v>97</v>
      </c>
      <c r="F1" s="2" t="s">
        <v>59</v>
      </c>
      <c r="G1" s="2" t="s">
        <v>72</v>
      </c>
      <c r="H1" s="2" t="s">
        <v>5</v>
      </c>
      <c r="I1" s="2" t="s">
        <v>90</v>
      </c>
      <c r="J1" s="2" t="s">
        <v>0</v>
      </c>
      <c r="K1" s="2" t="s">
        <v>43</v>
      </c>
      <c r="L1" s="2" t="s">
        <v>66</v>
      </c>
      <c r="M1" s="2" t="s">
        <v>93</v>
      </c>
    </row>
    <row r="2" spans="1:13" x14ac:dyDescent="0.2">
      <c r="A2" s="2" t="s">
        <v>19</v>
      </c>
      <c r="B2" s="2" t="s">
        <v>57</v>
      </c>
      <c r="C2" s="2" t="s">
        <v>63</v>
      </c>
      <c r="D2" s="2" t="s">
        <v>25</v>
      </c>
      <c r="E2" s="2" t="s">
        <v>80</v>
      </c>
      <c r="F2" s="2" t="s">
        <v>78</v>
      </c>
      <c r="G2" s="2" t="s">
        <v>26</v>
      </c>
      <c r="H2" s="2" t="s">
        <v>81</v>
      </c>
      <c r="I2" s="2" t="s">
        <v>52</v>
      </c>
      <c r="J2" s="2" t="s">
        <v>35</v>
      </c>
      <c r="K2" s="2"/>
      <c r="L2" s="2"/>
      <c r="M2" s="2" t="s">
        <v>8</v>
      </c>
    </row>
    <row r="3" spans="1:13" x14ac:dyDescent="0.2">
      <c r="A3" s="2" t="s">
        <v>83</v>
      </c>
      <c r="B3" s="2" t="s">
        <v>39</v>
      </c>
      <c r="C3" s="2" t="s">
        <v>101</v>
      </c>
      <c r="D3" s="2" t="s">
        <v>3</v>
      </c>
      <c r="E3" s="2" t="s">
        <v>48</v>
      </c>
      <c r="F3" s="2" t="s">
        <v>99</v>
      </c>
      <c r="G3" s="2" t="s">
        <v>26</v>
      </c>
      <c r="H3" s="2" t="s">
        <v>81</v>
      </c>
      <c r="I3" s="2" t="s">
        <v>107</v>
      </c>
      <c r="J3" s="2" t="s">
        <v>95</v>
      </c>
      <c r="K3" s="2" t="s">
        <v>49</v>
      </c>
      <c r="L3" s="2" t="s">
        <v>67</v>
      </c>
      <c r="M3" s="2" t="s">
        <v>21</v>
      </c>
    </row>
    <row r="4" spans="1:13" x14ac:dyDescent="0.2">
      <c r="A4" s="2" t="s">
        <v>58</v>
      </c>
      <c r="B4" s="2" t="s">
        <v>39</v>
      </c>
      <c r="C4" s="2" t="s">
        <v>76</v>
      </c>
      <c r="D4" s="2" t="s">
        <v>56</v>
      </c>
      <c r="E4" s="2" t="s">
        <v>48</v>
      </c>
      <c r="F4" s="2" t="s">
        <v>78</v>
      </c>
      <c r="G4" s="2" t="s">
        <v>26</v>
      </c>
      <c r="H4" s="2" t="s">
        <v>81</v>
      </c>
      <c r="I4" s="2" t="s">
        <v>64</v>
      </c>
      <c r="J4" s="2" t="s">
        <v>32</v>
      </c>
      <c r="K4" s="2" t="s">
        <v>1</v>
      </c>
      <c r="L4" s="2" t="s">
        <v>67</v>
      </c>
      <c r="M4" s="2" t="s">
        <v>21</v>
      </c>
    </row>
    <row r="5" spans="1:13" x14ac:dyDescent="0.2">
      <c r="A5" s="2" t="s">
        <v>50</v>
      </c>
      <c r="B5" s="2" t="s">
        <v>39</v>
      </c>
      <c r="C5" s="2" t="s">
        <v>9</v>
      </c>
      <c r="D5" s="2" t="s">
        <v>51</v>
      </c>
      <c r="E5" s="2" t="s">
        <v>48</v>
      </c>
      <c r="F5" s="2" t="s">
        <v>78</v>
      </c>
      <c r="G5" s="2" t="s">
        <v>26</v>
      </c>
      <c r="H5" s="2" t="s">
        <v>23</v>
      </c>
      <c r="I5" s="2" t="s">
        <v>37</v>
      </c>
      <c r="J5" s="2" t="s">
        <v>7</v>
      </c>
      <c r="K5" s="2" t="s">
        <v>46</v>
      </c>
      <c r="L5" s="2" t="s">
        <v>24</v>
      </c>
      <c r="M5" s="2" t="s">
        <v>21</v>
      </c>
    </row>
    <row r="6" spans="1:13" x14ac:dyDescent="0.2">
      <c r="A6" s="2" t="s">
        <v>4</v>
      </c>
      <c r="B6" s="2" t="s">
        <v>39</v>
      </c>
      <c r="C6" s="2" t="s">
        <v>96</v>
      </c>
      <c r="D6" s="2" t="s">
        <v>18</v>
      </c>
      <c r="E6" s="2" t="s">
        <v>48</v>
      </c>
      <c r="F6" s="2" t="s">
        <v>78</v>
      </c>
      <c r="G6" s="2" t="s">
        <v>26</v>
      </c>
      <c r="H6" s="2" t="s">
        <v>23</v>
      </c>
      <c r="I6" s="2" t="s">
        <v>37</v>
      </c>
      <c r="J6" s="2" t="s">
        <v>22</v>
      </c>
      <c r="K6" s="2" t="s">
        <v>46</v>
      </c>
      <c r="L6" s="2" t="s">
        <v>24</v>
      </c>
      <c r="M6" s="2" t="s">
        <v>21</v>
      </c>
    </row>
    <row r="7" spans="1:13" x14ac:dyDescent="0.2">
      <c r="A7" s="2" t="s">
        <v>92</v>
      </c>
      <c r="B7" s="2" t="s">
        <v>39</v>
      </c>
      <c r="C7" s="2" t="s">
        <v>106</v>
      </c>
      <c r="D7" s="2" t="s">
        <v>89</v>
      </c>
      <c r="E7" s="2" t="s">
        <v>48</v>
      </c>
      <c r="F7" s="2" t="s">
        <v>78</v>
      </c>
      <c r="G7" s="2" t="s">
        <v>26</v>
      </c>
      <c r="H7" s="2" t="s">
        <v>23</v>
      </c>
      <c r="I7" s="2" t="s">
        <v>100</v>
      </c>
      <c r="J7" s="2" t="s">
        <v>53</v>
      </c>
      <c r="K7" s="2" t="s">
        <v>46</v>
      </c>
      <c r="L7" s="2" t="s">
        <v>24</v>
      </c>
      <c r="M7" s="2" t="s">
        <v>21</v>
      </c>
    </row>
    <row r="8" spans="1:13" x14ac:dyDescent="0.2">
      <c r="A8" s="2" t="s">
        <v>27</v>
      </c>
      <c r="B8" s="2" t="s">
        <v>39</v>
      </c>
      <c r="C8" s="2" t="s">
        <v>29</v>
      </c>
      <c r="D8" s="2" t="s">
        <v>82</v>
      </c>
      <c r="E8" s="2" t="s">
        <v>48</v>
      </c>
      <c r="F8" s="2" t="s">
        <v>78</v>
      </c>
      <c r="G8" s="2" t="s">
        <v>26</v>
      </c>
      <c r="H8" s="2" t="s">
        <v>23</v>
      </c>
      <c r="I8" s="2" t="s">
        <v>70</v>
      </c>
      <c r="J8" s="2" t="s">
        <v>79</v>
      </c>
      <c r="K8" s="2" t="s">
        <v>46</v>
      </c>
      <c r="L8" s="2" t="s">
        <v>24</v>
      </c>
      <c r="M8" s="2" t="s">
        <v>21</v>
      </c>
    </row>
    <row r="9" spans="1:13" x14ac:dyDescent="0.2">
      <c r="A9" s="2" t="s">
        <v>60</v>
      </c>
      <c r="B9" s="2" t="s">
        <v>39</v>
      </c>
      <c r="C9" s="2" t="s">
        <v>61</v>
      </c>
      <c r="D9" s="2" t="s">
        <v>28</v>
      </c>
      <c r="E9" s="2" t="s">
        <v>48</v>
      </c>
      <c r="F9" s="2" t="s">
        <v>78</v>
      </c>
      <c r="G9" s="2" t="s">
        <v>26</v>
      </c>
      <c r="H9" s="2" t="s">
        <v>23</v>
      </c>
      <c r="I9" s="2" t="s">
        <v>40</v>
      </c>
      <c r="J9" s="2" t="s">
        <v>84</v>
      </c>
      <c r="K9" s="2" t="s">
        <v>11</v>
      </c>
      <c r="L9" s="2" t="s">
        <v>24</v>
      </c>
      <c r="M9" s="2" t="s">
        <v>21</v>
      </c>
    </row>
    <row r="10" spans="1:13" x14ac:dyDescent="0.2">
      <c r="A10" s="2" t="s">
        <v>10</v>
      </c>
      <c r="B10" s="2" t="s">
        <v>39</v>
      </c>
      <c r="C10" s="2" t="s">
        <v>68</v>
      </c>
      <c r="D10" s="2" t="s">
        <v>54</v>
      </c>
      <c r="E10" s="2" t="s">
        <v>48</v>
      </c>
      <c r="F10" s="2" t="s">
        <v>78</v>
      </c>
      <c r="G10" s="2" t="s">
        <v>26</v>
      </c>
      <c r="H10" s="2" t="s">
        <v>23</v>
      </c>
      <c r="I10" s="2"/>
      <c r="J10" s="2"/>
      <c r="K10" s="2"/>
      <c r="L10" s="2" t="s">
        <v>67</v>
      </c>
      <c r="M10" s="2" t="s">
        <v>21</v>
      </c>
    </row>
    <row r="11" spans="1:13" x14ac:dyDescent="0.2">
      <c r="A11" s="2" t="s">
        <v>36</v>
      </c>
      <c r="B11" s="2" t="s">
        <v>39</v>
      </c>
      <c r="C11" s="2" t="s">
        <v>45</v>
      </c>
      <c r="D11" s="2" t="s">
        <v>44</v>
      </c>
      <c r="E11" s="2" t="s">
        <v>48</v>
      </c>
      <c r="F11" s="2" t="s">
        <v>78</v>
      </c>
      <c r="G11" s="2" t="s">
        <v>26</v>
      </c>
      <c r="H11" s="2" t="s">
        <v>81</v>
      </c>
      <c r="I11" s="2" t="s">
        <v>33</v>
      </c>
      <c r="J11" s="2"/>
      <c r="K11" s="2" t="s">
        <v>46</v>
      </c>
      <c r="L11" s="2" t="s">
        <v>67</v>
      </c>
      <c r="M11" s="2" t="s">
        <v>21</v>
      </c>
    </row>
    <row r="12" spans="1:13" x14ac:dyDescent="0.2">
      <c r="A12" s="2" t="s">
        <v>14</v>
      </c>
      <c r="B12" s="2" t="s">
        <v>39</v>
      </c>
      <c r="C12" s="2" t="s">
        <v>102</v>
      </c>
      <c r="D12" s="2" t="s">
        <v>44</v>
      </c>
      <c r="E12" s="2" t="s">
        <v>48</v>
      </c>
      <c r="F12" s="2" t="s">
        <v>78</v>
      </c>
      <c r="G12" s="2" t="s">
        <v>26</v>
      </c>
      <c r="H12" s="2" t="s">
        <v>62</v>
      </c>
      <c r="I12" s="2" t="s">
        <v>33</v>
      </c>
      <c r="J12" s="2"/>
      <c r="K12" s="2" t="s">
        <v>46</v>
      </c>
      <c r="L12" s="2" t="s">
        <v>67</v>
      </c>
      <c r="M12" s="2" t="s">
        <v>21</v>
      </c>
    </row>
    <row r="13" spans="1:13" x14ac:dyDescent="0.2">
      <c r="A13" s="2" t="s">
        <v>20</v>
      </c>
      <c r="B13" s="2" t="s">
        <v>39</v>
      </c>
      <c r="C13" s="2" t="s">
        <v>38</v>
      </c>
      <c r="D13" s="2" t="s">
        <v>74</v>
      </c>
      <c r="E13" s="2" t="s">
        <v>65</v>
      </c>
      <c r="F13" s="2" t="s">
        <v>78</v>
      </c>
      <c r="G13" s="2" t="s">
        <v>26</v>
      </c>
      <c r="H13" s="2" t="s">
        <v>81</v>
      </c>
      <c r="I13" s="2"/>
      <c r="J13" s="2"/>
      <c r="K13" s="2"/>
      <c r="L13" s="2" t="s">
        <v>67</v>
      </c>
      <c r="M13" s="2" t="s">
        <v>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Energy Data</vt:lpstr>
      <vt:lpstr>Population Data</vt:lpstr>
      <vt:lpstr>Avg</vt:lpstr>
      <vt:lpstr>Refine</vt:lpstr>
      <vt:lpstr>Compact</vt:lpstr>
      <vt:lpstr>Graph-Total</vt:lpstr>
      <vt:lpstr>Graph-AsPercent</vt:lpstr>
      <vt:lpstr>Series - 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Andrew Watson</cp:lastModifiedBy>
  <dcterms:created xsi:type="dcterms:W3CDTF">2022-02-26T22:34:02Z</dcterms:created>
  <dcterms:modified xsi:type="dcterms:W3CDTF">2022-03-01T01:40:08Z</dcterms:modified>
</cp:coreProperties>
</file>