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warymostofa/Documents/mostofa/deepbench-internal/DeepBench-internal/results/train/"/>
    </mc:Choice>
  </mc:AlternateContent>
  <bookViews>
    <workbookView xWindow="0" yWindow="460" windowWidth="33340" windowHeight="19220" tabRatio="500"/>
  </bookViews>
  <sheets>
    <sheet name="Results - FP32" sheetId="3" r:id="rId1"/>
    <sheet name="Spec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3" l="1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C194" i="3"/>
  <c r="R194" i="3"/>
  <c r="S194" i="3"/>
  <c r="C195" i="3"/>
  <c r="R195" i="3"/>
  <c r="S195" i="3"/>
  <c r="R196" i="3"/>
  <c r="S196" i="3"/>
  <c r="R197" i="3"/>
  <c r="S197" i="3"/>
  <c r="R198" i="3"/>
  <c r="S198" i="3"/>
  <c r="R199" i="3"/>
  <c r="S199" i="3"/>
  <c r="C200" i="3"/>
  <c r="R200" i="3"/>
  <c r="S200" i="3"/>
  <c r="C201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V229" i="3"/>
  <c r="V237" i="3"/>
  <c r="V253" i="3"/>
  <c r="T253" i="3"/>
  <c r="T237" i="3"/>
  <c r="T229" i="3"/>
  <c r="W228" i="3"/>
  <c r="V228" i="3"/>
  <c r="U228" i="3"/>
  <c r="T228" i="3"/>
  <c r="W227" i="3"/>
  <c r="V227" i="3"/>
  <c r="U227" i="3"/>
  <c r="T227" i="3"/>
  <c r="W226" i="3"/>
  <c r="V226" i="3"/>
  <c r="U226" i="3"/>
  <c r="T226" i="3"/>
  <c r="W225" i="3"/>
  <c r="V225" i="3"/>
  <c r="U225" i="3"/>
  <c r="T225" i="3"/>
  <c r="W224" i="3"/>
  <c r="V224" i="3"/>
  <c r="U224" i="3"/>
  <c r="T224" i="3"/>
  <c r="W223" i="3"/>
  <c r="V223" i="3"/>
  <c r="U223" i="3"/>
  <c r="T223" i="3"/>
  <c r="W222" i="3"/>
  <c r="V222" i="3"/>
  <c r="U222" i="3"/>
  <c r="T222" i="3"/>
  <c r="W221" i="3"/>
  <c r="V221" i="3"/>
  <c r="U221" i="3"/>
  <c r="T221" i="3"/>
  <c r="W220" i="3"/>
  <c r="V220" i="3"/>
  <c r="U220" i="3"/>
  <c r="T220" i="3"/>
  <c r="W219" i="3"/>
  <c r="V219" i="3"/>
  <c r="U219" i="3"/>
  <c r="T219" i="3"/>
  <c r="W218" i="3"/>
  <c r="V218" i="3"/>
  <c r="U218" i="3"/>
  <c r="T218" i="3"/>
  <c r="W217" i="3"/>
  <c r="V217" i="3"/>
  <c r="U217" i="3"/>
  <c r="T217" i="3"/>
  <c r="W216" i="3"/>
  <c r="V216" i="3"/>
  <c r="U216" i="3"/>
  <c r="T216" i="3"/>
  <c r="W215" i="3"/>
  <c r="V215" i="3"/>
  <c r="U215" i="3"/>
  <c r="T215" i="3"/>
  <c r="W214" i="3"/>
  <c r="V214" i="3"/>
  <c r="U214" i="3"/>
  <c r="T214" i="3"/>
  <c r="W213" i="3"/>
  <c r="V213" i="3"/>
  <c r="U213" i="3"/>
  <c r="T213" i="3"/>
  <c r="W212" i="3"/>
  <c r="V212" i="3"/>
  <c r="U212" i="3"/>
  <c r="T212" i="3"/>
  <c r="W211" i="3"/>
  <c r="V211" i="3"/>
  <c r="U211" i="3"/>
  <c r="T21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W268" i="3"/>
  <c r="V268" i="3"/>
  <c r="U268" i="3"/>
  <c r="T268" i="3"/>
  <c r="W267" i="3"/>
  <c r="V267" i="3"/>
  <c r="U267" i="3"/>
  <c r="T267" i="3"/>
  <c r="W266" i="3"/>
  <c r="V266" i="3"/>
  <c r="U266" i="3"/>
  <c r="T266" i="3"/>
  <c r="W265" i="3"/>
  <c r="V265" i="3"/>
  <c r="U265" i="3"/>
  <c r="T265" i="3"/>
  <c r="W264" i="3"/>
  <c r="V264" i="3"/>
  <c r="U264" i="3"/>
  <c r="T264" i="3"/>
  <c r="W263" i="3"/>
  <c r="V263" i="3"/>
  <c r="U263" i="3"/>
  <c r="T263" i="3"/>
  <c r="W262" i="3"/>
  <c r="V262" i="3"/>
  <c r="U262" i="3"/>
  <c r="T262" i="3"/>
  <c r="W261" i="3"/>
  <c r="V261" i="3"/>
  <c r="U261" i="3"/>
  <c r="T261" i="3"/>
  <c r="W260" i="3"/>
  <c r="V260" i="3"/>
  <c r="U260" i="3"/>
  <c r="T260" i="3"/>
  <c r="W259" i="3"/>
  <c r="V259" i="3"/>
  <c r="U259" i="3"/>
  <c r="T259" i="3"/>
  <c r="W258" i="3"/>
  <c r="V258" i="3"/>
  <c r="U258" i="3"/>
  <c r="T258" i="3"/>
  <c r="W257" i="3"/>
  <c r="V257" i="3"/>
  <c r="U257" i="3"/>
  <c r="T257" i="3"/>
  <c r="W256" i="3"/>
  <c r="V256" i="3"/>
  <c r="U256" i="3"/>
  <c r="T256" i="3"/>
  <c r="W255" i="3"/>
  <c r="V255" i="3"/>
  <c r="U255" i="3"/>
  <c r="T255" i="3"/>
  <c r="W254" i="3"/>
  <c r="V254" i="3"/>
  <c r="U254" i="3"/>
  <c r="T254" i="3"/>
  <c r="W253" i="3"/>
  <c r="U253" i="3"/>
  <c r="W252" i="3"/>
  <c r="V252" i="3"/>
  <c r="U252" i="3"/>
  <c r="T252" i="3"/>
  <c r="W251" i="3"/>
  <c r="V251" i="3"/>
  <c r="U251" i="3"/>
  <c r="T251" i="3"/>
  <c r="W250" i="3"/>
  <c r="V250" i="3"/>
  <c r="U250" i="3"/>
  <c r="T250" i="3"/>
  <c r="W249" i="3"/>
  <c r="V249" i="3"/>
  <c r="U249" i="3"/>
  <c r="T249" i="3"/>
  <c r="W248" i="3"/>
  <c r="V248" i="3"/>
  <c r="U248" i="3"/>
  <c r="T248" i="3"/>
  <c r="W247" i="3"/>
  <c r="V247" i="3"/>
  <c r="U247" i="3"/>
  <c r="T247" i="3"/>
  <c r="W246" i="3"/>
  <c r="V246" i="3"/>
  <c r="U246" i="3"/>
  <c r="T246" i="3"/>
  <c r="W245" i="3"/>
  <c r="V245" i="3"/>
  <c r="U245" i="3"/>
  <c r="T245" i="3"/>
  <c r="W244" i="3"/>
  <c r="V244" i="3"/>
  <c r="U244" i="3"/>
  <c r="T244" i="3"/>
  <c r="W243" i="3"/>
  <c r="V243" i="3"/>
  <c r="U243" i="3"/>
  <c r="T243" i="3"/>
  <c r="W242" i="3"/>
  <c r="V242" i="3"/>
  <c r="U242" i="3"/>
  <c r="T242" i="3"/>
  <c r="W241" i="3"/>
  <c r="V241" i="3"/>
  <c r="U241" i="3"/>
  <c r="T241" i="3"/>
  <c r="W240" i="3"/>
  <c r="V240" i="3"/>
  <c r="U240" i="3"/>
  <c r="T240" i="3"/>
  <c r="W239" i="3"/>
  <c r="V239" i="3"/>
  <c r="U239" i="3"/>
  <c r="T239" i="3"/>
  <c r="W238" i="3"/>
  <c r="V238" i="3"/>
  <c r="U238" i="3"/>
  <c r="T238" i="3"/>
  <c r="W237" i="3"/>
  <c r="U237" i="3"/>
  <c r="W236" i="3"/>
  <c r="V236" i="3"/>
  <c r="U236" i="3"/>
  <c r="T236" i="3"/>
  <c r="W235" i="3"/>
  <c r="V235" i="3"/>
  <c r="U235" i="3"/>
  <c r="T235" i="3"/>
  <c r="W234" i="3"/>
  <c r="V234" i="3"/>
  <c r="U234" i="3"/>
  <c r="T234" i="3"/>
  <c r="W233" i="3"/>
  <c r="V233" i="3"/>
  <c r="U233" i="3"/>
  <c r="T233" i="3"/>
  <c r="W232" i="3"/>
  <c r="V232" i="3"/>
  <c r="U232" i="3"/>
  <c r="T232" i="3"/>
  <c r="W231" i="3"/>
  <c r="V231" i="3"/>
  <c r="U231" i="3"/>
  <c r="T231" i="3"/>
  <c r="W230" i="3"/>
  <c r="V230" i="3"/>
  <c r="U230" i="3"/>
  <c r="T230" i="3"/>
  <c r="W229" i="3"/>
  <c r="U229" i="3"/>
  <c r="C75" i="3"/>
  <c r="C76" i="3"/>
  <c r="C77" i="3"/>
  <c r="C78" i="3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<sst xmlns="http://schemas.openxmlformats.org/spreadsheetml/2006/main" count="549" uniqueCount="80">
  <si>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</si>
  <si>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</si>
  <si>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</si>
  <si>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</si>
  <si>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</si>
  <si>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</si>
  <si>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</si>
  <si>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</si>
  <si>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</si>
  <si>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</si>
  <si>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</si>
  <si>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</si>
  <si>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</si>
  <si>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</si>
  <si>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</si>
  <si>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</si>
  <si>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</si>
  <si>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</si>
  <si>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</si>
  <si>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</si>
  <si>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</si>
  <si>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</si>
  <si>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</si>
  <si>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</si>
  <si>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</si>
  <si>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</si>
  <si>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</si>
  <si>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</si>
  <si>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</si>
  <si>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</si>
  <si>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</si>
  <si>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</si>
  <si>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</si>
  <si>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</si>
  <si>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</si>
  <si>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</si>
  <si>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</si>
  <si>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</si>
  <si>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</si>
  <si>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</si>
  <si>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</si>
  <si>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</si>
  <si>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</si>
  <si>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</si>
  <si>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</si>
  <si>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</si>
  <si>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</si>
  <si>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</si>
  <si>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</si>
  <si>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</si>
  <si>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</si>
  <si>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</si>
  <si>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</si>
  <si>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</si>
  <si>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</si>
  <si>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</si>
  <si>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</si>
  <si>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</si>
  <si>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</si>
  <si>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</si>
  <si>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</si>
  <si>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</si>
  <si>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</si>
  <si>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</si>
  <si>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</si>
  <si>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</si>
  <si>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</si>
  <si>
    <t>R (Filter height)</t>
  </si>
  <si>
    <t>S (Filter width)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</si>
  <si>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</si>
  <si>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</si>
  <si>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</si>
  <si>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</si>
  <si>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</si>
  <si>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</si>
  <si>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</si>
  <si>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2.0 MPI</t>
  </si>
  <si>
    <t>OSU Allreduce</t>
  </si>
  <si>
    <t>NCCL 2.0 Single</t>
  </si>
  <si>
    <t>Baidu RingAllReduce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</si>
</sst>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8"/>
  <sheetViews>
    <sheetView tabSelected="1" topLeftCell="A337" workbookViewId="0">
      <selection activeCell="H380" sqref="H380"/>
    </sheetView>
  </sheetViews>
  <sheetFormatPr baseColWidth="10" defaultRowHeight="16" x14ac:dyDescent="0.2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18" max="18" width="11.83203125" bestFit="1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65</v>
      </c>
      <c r="B1" s="5" t="s">
        <v>66</v>
      </c>
    </row>
    <row r="3" spans="1:12" x14ac:dyDescent="0.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 x14ac:dyDescent="0.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 x14ac:dyDescent="0.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 x14ac:dyDescent="0.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 x14ac:dyDescent="0.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 x14ac:dyDescent="0.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 x14ac:dyDescent="0.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 x14ac:dyDescent="0.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 x14ac:dyDescent="0.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 x14ac:dyDescent="0.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 x14ac:dyDescent="0.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 x14ac:dyDescent="0.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 x14ac:dyDescent="0.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 x14ac:dyDescent="0.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 x14ac:dyDescent="0.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 x14ac:dyDescent="0.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 x14ac:dyDescent="0.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 x14ac:dyDescent="0.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 x14ac:dyDescent="0.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 x14ac:dyDescent="0.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 x14ac:dyDescent="0.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 x14ac:dyDescent="0.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 x14ac:dyDescent="0.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 x14ac:dyDescent="0.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 x14ac:dyDescent="0.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 x14ac:dyDescent="0.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 x14ac:dyDescent="0.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 x14ac:dyDescent="0.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 x14ac:dyDescent="0.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 x14ac:dyDescent="0.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 x14ac:dyDescent="0.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 x14ac:dyDescent="0.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 x14ac:dyDescent="0.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 x14ac:dyDescent="0.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 x14ac:dyDescent="0.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 x14ac:dyDescent="0.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 x14ac:dyDescent="0.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 x14ac:dyDescent="0.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 x14ac:dyDescent="0.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 x14ac:dyDescent="0.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 x14ac:dyDescent="0.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 x14ac:dyDescent="0.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4.2530000000000001</v>
      </c>
      <c r="J44" s="2">
        <f t="shared" si="0"/>
        <v>10.39039774276981</v>
      </c>
      <c r="K44" s="2"/>
      <c r="L44" s="2"/>
    </row>
    <row r="45" spans="3:12" x14ac:dyDescent="0.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5.6070000000000002</v>
      </c>
      <c r="J45" s="2">
        <f t="shared" si="0"/>
        <v>10.671649877652934</v>
      </c>
      <c r="K45" s="2"/>
      <c r="L45" s="2"/>
    </row>
    <row r="46" spans="3:12" x14ac:dyDescent="0.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8.7680000000000007</v>
      </c>
      <c r="J46" s="2">
        <f t="shared" si="0"/>
        <v>10.663054014598538</v>
      </c>
      <c r="K46" s="2"/>
      <c r="L46" s="2"/>
    </row>
    <row r="47" spans="3:12" x14ac:dyDescent="0.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22.658999999999999</v>
      </c>
      <c r="J47" s="2">
        <f t="shared" si="0"/>
        <v>10.562856412727836</v>
      </c>
      <c r="K47" s="2"/>
      <c r="L47" s="2"/>
    </row>
    <row r="48" spans="3:12" x14ac:dyDescent="0.2">
      <c r="I48" s="2"/>
      <c r="J48" s="2"/>
      <c r="K48" s="2"/>
      <c r="L48" s="2"/>
    </row>
    <row r="49" spans="3:12" x14ac:dyDescent="0.2">
      <c r="I49" s="2"/>
      <c r="J49" s="2"/>
      <c r="K49" s="2"/>
      <c r="L49" s="2"/>
    </row>
    <row r="50" spans="3:12" x14ac:dyDescent="0.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 x14ac:dyDescent="0.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 x14ac:dyDescent="0.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 x14ac:dyDescent="0.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 x14ac:dyDescent="0.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 x14ac:dyDescent="0.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 x14ac:dyDescent="0.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 x14ac:dyDescent="0.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 x14ac:dyDescent="0.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 x14ac:dyDescent="0.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 x14ac:dyDescent="0.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 x14ac:dyDescent="0.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 x14ac:dyDescent="0.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 x14ac:dyDescent="0.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 x14ac:dyDescent="0.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 x14ac:dyDescent="0.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 x14ac:dyDescent="0.2">
      <c r="I66" s="2"/>
      <c r="J66" s="2"/>
      <c r="K66" s="2"/>
      <c r="L66" s="2"/>
    </row>
    <row r="67" spans="3:12" x14ac:dyDescent="0.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 x14ac:dyDescent="0.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 x14ac:dyDescent="0.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 x14ac:dyDescent="0.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 x14ac:dyDescent="0.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 x14ac:dyDescent="0.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 x14ac:dyDescent="0.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 x14ac:dyDescent="0.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 x14ac:dyDescent="0.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 x14ac:dyDescent="0.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 x14ac:dyDescent="0.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 x14ac:dyDescent="0.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 x14ac:dyDescent="0.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 x14ac:dyDescent="0.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 x14ac:dyDescent="0.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 x14ac:dyDescent="0.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 x14ac:dyDescent="0.2">
      <c r="I83" s="2"/>
      <c r="J83" s="2"/>
      <c r="K83" s="2"/>
      <c r="L83" s="2"/>
    </row>
    <row r="84" spans="3:12" x14ac:dyDescent="0.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4.9269999999999996</v>
      </c>
      <c r="J84" s="2">
        <f t="shared" si="1"/>
        <v>9.4940075827075301</v>
      </c>
      <c r="K84" s="2"/>
      <c r="L84" s="2"/>
    </row>
    <row r="85" spans="3:12" x14ac:dyDescent="0.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20.986000000000001</v>
      </c>
      <c r="J85" s="2">
        <f t="shared" si="1"/>
        <v>10.269784122748497</v>
      </c>
      <c r="K85" s="2"/>
      <c r="L85" s="2"/>
    </row>
    <row r="87" spans="3:12" x14ac:dyDescent="0.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 x14ac:dyDescent="0.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 x14ac:dyDescent="0.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 x14ac:dyDescent="0.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 x14ac:dyDescent="0.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5.085</v>
      </c>
      <c r="J91" s="2">
        <f t="shared" si="3"/>
        <v>0.80550639134709923</v>
      </c>
    </row>
    <row r="92" spans="3:12" x14ac:dyDescent="0.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6.718</v>
      </c>
      <c r="J92" s="2">
        <f t="shared" si="3"/>
        <v>1.2194105388508485</v>
      </c>
    </row>
    <row r="93" spans="3:12" x14ac:dyDescent="0.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7.5</v>
      </c>
      <c r="J93" s="2">
        <f t="shared" si="3"/>
        <v>1.0922666666666667</v>
      </c>
    </row>
    <row r="94" spans="3:12" x14ac:dyDescent="0.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14.877000000000001</v>
      </c>
      <c r="J94" s="2">
        <f t="shared" si="3"/>
        <v>1.1012973045640921</v>
      </c>
    </row>
    <row r="95" spans="3:12" x14ac:dyDescent="0.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 x14ac:dyDescent="0.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0.10299999999999999</v>
      </c>
      <c r="J96" s="2">
        <f t="shared" si="3"/>
        <v>7.1262446601941747</v>
      </c>
    </row>
    <row r="97" spans="1:10" x14ac:dyDescent="0.2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 x14ac:dyDescent="0.2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56.402000000000001</v>
      </c>
      <c r="J98" s="2">
        <f t="shared" si="3"/>
        <v>10.708481543207688</v>
      </c>
    </row>
    <row r="99" spans="1:10" x14ac:dyDescent="0.2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 x14ac:dyDescent="0.2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 x14ac:dyDescent="0.2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 x14ac:dyDescent="0.2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 x14ac:dyDescent="0.2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112.22799999999999</v>
      </c>
      <c r="J103" s="2">
        <f t="shared" si="3"/>
        <v>10.763441850518587</v>
      </c>
    </row>
    <row r="104" spans="1:10" x14ac:dyDescent="0.2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 x14ac:dyDescent="0.2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 x14ac:dyDescent="0.2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 x14ac:dyDescent="0.2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 x14ac:dyDescent="0.2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92.747</v>
      </c>
      <c r="J108" s="2">
        <f t="shared" si="3"/>
        <v>6.5121219662091496</v>
      </c>
    </row>
    <row r="109" spans="1:10" x14ac:dyDescent="0.2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 x14ac:dyDescent="0.2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 x14ac:dyDescent="0.2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 x14ac:dyDescent="0.2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 x14ac:dyDescent="0.2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186.39400000000001</v>
      </c>
      <c r="J113" s="2">
        <f t="shared" si="3"/>
        <v>6.4806783050956573</v>
      </c>
    </row>
    <row r="114" spans="1:10" x14ac:dyDescent="0.2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 x14ac:dyDescent="0.2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 x14ac:dyDescent="0.2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 x14ac:dyDescent="0.2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0.52900000000000003</v>
      </c>
      <c r="J117" s="2">
        <f t="shared" si="3"/>
        <v>0.76115913799621926</v>
      </c>
    </row>
    <row r="118" spans="1:10" x14ac:dyDescent="0.2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 x14ac:dyDescent="0.2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 x14ac:dyDescent="0.2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0.245</v>
      </c>
      <c r="J120" s="2">
        <f t="shared" si="3"/>
        <v>3.2869647673469391</v>
      </c>
    </row>
    <row r="121" spans="1:10" x14ac:dyDescent="0.2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 x14ac:dyDescent="0.2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 x14ac:dyDescent="0.2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0.318</v>
      </c>
      <c r="J123" s="2">
        <f t="shared" si="3"/>
        <v>1.2662049811320755</v>
      </c>
    </row>
    <row r="124" spans="1:10" x14ac:dyDescent="0.2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 x14ac:dyDescent="0.2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 x14ac:dyDescent="0.2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0.28100000000000003</v>
      </c>
      <c r="J126" s="2">
        <f t="shared" si="3"/>
        <v>2.8658589608540916</v>
      </c>
    </row>
    <row r="127" spans="1:10" x14ac:dyDescent="0.2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 x14ac:dyDescent="0.2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 x14ac:dyDescent="0.2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 x14ac:dyDescent="0.2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 x14ac:dyDescent="0.2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 x14ac:dyDescent="0.2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 x14ac:dyDescent="0.2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 x14ac:dyDescent="0.2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 x14ac:dyDescent="0.2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 x14ac:dyDescent="0.2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 x14ac:dyDescent="0.2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 x14ac:dyDescent="0.2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 x14ac:dyDescent="0.2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 x14ac:dyDescent="0.2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 x14ac:dyDescent="0.2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 x14ac:dyDescent="0.2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 x14ac:dyDescent="0.2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 x14ac:dyDescent="0.2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 x14ac:dyDescent="0.2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 x14ac:dyDescent="0.2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 x14ac:dyDescent="0.2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4.5999999999999999E-2</v>
      </c>
      <c r="J147" s="2">
        <f t="shared" si="3"/>
        <v>0.18236104347826088</v>
      </c>
    </row>
    <row r="148" spans="2:10" x14ac:dyDescent="0.2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4.5999999999999999E-2</v>
      </c>
      <c r="J148" s="2">
        <f t="shared" si="3"/>
        <v>0.36472208695652175</v>
      </c>
    </row>
    <row r="149" spans="2:10" x14ac:dyDescent="0.2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 x14ac:dyDescent="0.2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 x14ac:dyDescent="0.2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 x14ac:dyDescent="0.2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 x14ac:dyDescent="0.2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 x14ac:dyDescent="0.2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 x14ac:dyDescent="0.2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 x14ac:dyDescent="0.2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 x14ac:dyDescent="0.2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 x14ac:dyDescent="0.2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 x14ac:dyDescent="0.2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 x14ac:dyDescent="0.2">
      <c r="C160" s="1">
        <v>512</v>
      </c>
      <c r="D160">
        <f t="shared" ref="D160:D166" si="8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 x14ac:dyDescent="0.2">
      <c r="B161" s="1"/>
      <c r="C161" s="1">
        <v>512</v>
      </c>
      <c r="D161">
        <f t="shared" si="8"/>
        <v>48000</v>
      </c>
      <c r="E161" s="1">
        <v>2560</v>
      </c>
      <c r="F161" s="1" t="s">
        <v>15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 x14ac:dyDescent="0.2">
      <c r="B162" s="1"/>
      <c r="C162" s="1">
        <v>512</v>
      </c>
      <c r="D162">
        <f t="shared" si="8"/>
        <v>48000</v>
      </c>
      <c r="E162" s="1">
        <v>1530</v>
      </c>
      <c r="F162" s="1" t="s">
        <v>15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 x14ac:dyDescent="0.2">
      <c r="C163" s="1">
        <v>1024</v>
      </c>
      <c r="D163">
        <f t="shared" si="8"/>
        <v>48000</v>
      </c>
      <c r="E163" s="1">
        <v>2816</v>
      </c>
      <c r="F163" s="1" t="s">
        <v>15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 x14ac:dyDescent="0.2">
      <c r="C164" s="1">
        <v>1024</v>
      </c>
      <c r="D164">
        <f t="shared" si="8"/>
        <v>48000</v>
      </c>
      <c r="E164" s="1">
        <v>2048</v>
      </c>
      <c r="F164" s="1" t="s">
        <v>15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 x14ac:dyDescent="0.2">
      <c r="B165" s="1"/>
      <c r="C165" s="1">
        <v>1024</v>
      </c>
      <c r="D165">
        <f t="shared" si="8"/>
        <v>48000</v>
      </c>
      <c r="E165" s="1">
        <v>2560</v>
      </c>
      <c r="F165" s="1" t="s">
        <v>15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 x14ac:dyDescent="0.2">
      <c r="B166" s="1"/>
      <c r="C166" s="1">
        <v>1024</v>
      </c>
      <c r="D166">
        <f t="shared" si="8"/>
        <v>48000</v>
      </c>
      <c r="E166" s="1">
        <v>1530</v>
      </c>
      <c r="F166" s="1" t="s">
        <v>15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 x14ac:dyDescent="0.2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4.7E-2</v>
      </c>
      <c r="J167" s="2">
        <f t="shared" si="7"/>
        <v>0.35696204255319153</v>
      </c>
    </row>
    <row r="168" spans="1:31" x14ac:dyDescent="0.2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4.5999999999999999E-2</v>
      </c>
      <c r="J168" s="2">
        <f t="shared" si="7"/>
        <v>0.7294441739130435</v>
      </c>
    </row>
    <row r="171" spans="1:31" x14ac:dyDescent="0.2">
      <c r="J171" s="3"/>
    </row>
    <row r="173" spans="1:31" x14ac:dyDescent="0.2">
      <c r="A173" t="s">
        <v>1</v>
      </c>
    </row>
    <row r="174" spans="1:31" x14ac:dyDescent="0.2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68</v>
      </c>
      <c r="I174" t="s">
        <v>67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59</v>
      </c>
      <c r="U174" t="s">
        <v>36</v>
      </c>
      <c r="V174" t="s">
        <v>37</v>
      </c>
      <c r="W174" t="s">
        <v>38</v>
      </c>
      <c r="X174" t="s">
        <v>32</v>
      </c>
    </row>
    <row r="175" spans="1:31" x14ac:dyDescent="0.2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57</v>
      </c>
      <c r="P175" s="2">
        <v>0.28000000000000003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0.41200000000000003</v>
      </c>
      <c r="U175" s="2">
        <f t="shared" ref="U175:U206" si="9">(2*$R175*$S175*$F175*$G175*$E175*$I175*$H175)/(N175/1000)/10^12</f>
        <v>5.2245333333333326</v>
      </c>
      <c r="V175" s="2" t="s">
        <v>57</v>
      </c>
      <c r="W175" s="2">
        <f t="shared" ref="W175:W206" si="10">(2*$R175*$S175*$F175*$G175*$E175*$I175*$H175)/(P175/1000)/10^12</f>
        <v>2.4629942857142857</v>
      </c>
      <c r="X175" s="1" t="s">
        <v>33</v>
      </c>
      <c r="AA175" s="2"/>
      <c r="AE175" s="2"/>
    </row>
    <row r="176" spans="1:31" x14ac:dyDescent="0.2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57</v>
      </c>
      <c r="P176" s="2">
        <v>0.51500000000000001</v>
      </c>
      <c r="R176" s="4">
        <f t="shared" ref="R176:R239" si="11">1+ROUNDDOWN((($C176-$H176+2*$J176)/$L176),0)</f>
        <v>341</v>
      </c>
      <c r="S176" s="4">
        <f t="shared" ref="S176:S239" si="12">1+ROUNDDOWN((($D176-$I176+2*$K176)/$M176),0)</f>
        <v>79</v>
      </c>
      <c r="T176" s="2">
        <f>N176+P176</f>
        <v>0.746</v>
      </c>
      <c r="U176" s="2">
        <f t="shared" si="9"/>
        <v>5.9708952380952383</v>
      </c>
      <c r="V176" s="2" t="s">
        <v>57</v>
      </c>
      <c r="W176" s="2">
        <f t="shared" si="10"/>
        <v>2.6782073786407765</v>
      </c>
      <c r="X176" s="1" t="s">
        <v>33</v>
      </c>
      <c r="AA176" s="2"/>
      <c r="AE176" s="2"/>
    </row>
    <row r="177" spans="3:31" x14ac:dyDescent="0.2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57</v>
      </c>
      <c r="P177" s="2">
        <v>0.98699999999999999</v>
      </c>
      <c r="R177" s="4">
        <f t="shared" si="11"/>
        <v>341</v>
      </c>
      <c r="S177" s="4">
        <f t="shared" si="12"/>
        <v>79</v>
      </c>
      <c r="T177" s="2">
        <f>N177+P177</f>
        <v>1.397</v>
      </c>
      <c r="U177" s="2">
        <f t="shared" si="9"/>
        <v>6.7281795121951218</v>
      </c>
      <c r="V177" s="2" t="s">
        <v>57</v>
      </c>
      <c r="W177" s="2">
        <f t="shared" si="10"/>
        <v>2.7948871327254308</v>
      </c>
      <c r="X177" s="1" t="s">
        <v>33</v>
      </c>
      <c r="AA177" s="2"/>
      <c r="AE177" s="2"/>
    </row>
    <row r="178" spans="3:31" x14ac:dyDescent="0.2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57</v>
      </c>
      <c r="P178" s="2">
        <v>2.1349999999999998</v>
      </c>
      <c r="R178" s="4">
        <f t="shared" si="11"/>
        <v>341</v>
      </c>
      <c r="S178" s="4">
        <f t="shared" si="12"/>
        <v>79</v>
      </c>
      <c r="T178" s="2">
        <f>N178+P178</f>
        <v>2.96</v>
      </c>
      <c r="U178" s="2">
        <f t="shared" si="9"/>
        <v>6.6874026666666673</v>
      </c>
      <c r="V178" s="2" t="s">
        <v>57</v>
      </c>
      <c r="W178" s="2">
        <f t="shared" si="10"/>
        <v>2.5841251522248245</v>
      </c>
      <c r="X178" s="1" t="s">
        <v>33</v>
      </c>
      <c r="AA178" s="2"/>
      <c r="AE178" s="2"/>
    </row>
    <row r="179" spans="3:31" x14ac:dyDescent="0.2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 t="shared" si="11"/>
        <v>166</v>
      </c>
      <c r="S179" s="4">
        <f t="shared" si="12"/>
        <v>38</v>
      </c>
      <c r="T179" s="2">
        <f>N179+O179+P179</f>
        <v>2.3519999999999999</v>
      </c>
      <c r="U179" s="2">
        <f t="shared" si="9"/>
        <v>6.8353354497354495</v>
      </c>
      <c r="V179" s="2">
        <f>(2*$R179*$S179*$F179*$G179*$E179*$I179*$H179)/(O179/1000)/10^12</f>
        <v>1.69649166119501</v>
      </c>
      <c r="W179" s="2">
        <f t="shared" si="10"/>
        <v>5.7289507760532148</v>
      </c>
      <c r="X179" s="1" t="s">
        <v>33</v>
      </c>
      <c r="AA179" s="2"/>
      <c r="AE179" s="2"/>
    </row>
    <row r="180" spans="3:31" x14ac:dyDescent="0.2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 t="shared" si="11"/>
        <v>166</v>
      </c>
      <c r="S180" s="4">
        <f t="shared" si="12"/>
        <v>38</v>
      </c>
      <c r="T180" s="2">
        <f t="shared" ref="T180:T182" si="13">N180+O180+P180</f>
        <v>4.4370000000000003</v>
      </c>
      <c r="U180" s="2">
        <f t="shared" si="9"/>
        <v>7.9745580246913574</v>
      </c>
      <c r="V180" s="2">
        <f>(2*$R180*$S180*$F180*$G180*$E180*$I180*$H180)/(O180/1000)/10^12</f>
        <v>1.7849787910189983</v>
      </c>
      <c r="W180" s="2">
        <f t="shared" si="10"/>
        <v>5.7802165548098428</v>
      </c>
      <c r="X180" s="1" t="s">
        <v>33</v>
      </c>
      <c r="AA180" s="2"/>
      <c r="AE180" s="2"/>
    </row>
    <row r="181" spans="3:31" x14ac:dyDescent="0.2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 t="shared" si="11"/>
        <v>166</v>
      </c>
      <c r="S181" s="4">
        <f t="shared" si="12"/>
        <v>38</v>
      </c>
      <c r="T181" s="2">
        <f t="shared" si="13"/>
        <v>8.73</v>
      </c>
      <c r="U181" s="2">
        <f t="shared" si="9"/>
        <v>7.8474010630220192</v>
      </c>
      <c r="V181" s="2">
        <f>(2*$R181*$S181*$F181*$G181*$E181*$I181*$H181)/(O181/1000)/10^12</f>
        <v>1.817307402848602</v>
      </c>
      <c r="W181" s="2">
        <f t="shared" si="10"/>
        <v>5.9878488991888759</v>
      </c>
      <c r="X181" s="1" t="s">
        <v>33</v>
      </c>
      <c r="AA181" s="2"/>
      <c r="AE181" s="2"/>
    </row>
    <row r="182" spans="3:31" x14ac:dyDescent="0.2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 t="shared" si="11"/>
        <v>166</v>
      </c>
      <c r="S182" s="4">
        <f t="shared" si="12"/>
        <v>38</v>
      </c>
      <c r="T182" s="2">
        <f t="shared" si="13"/>
        <v>17.392999999999997</v>
      </c>
      <c r="U182" s="2">
        <f t="shared" si="9"/>
        <v>7.5465696969696978</v>
      </c>
      <c r="V182" s="2">
        <f>(2*$R182*$S182*$F182*$G182*$E182*$I182*$H182)/(O182/1000)/10^12</f>
        <v>1.837664864864865</v>
      </c>
      <c r="W182" s="2">
        <f t="shared" si="10"/>
        <v>6.0687182618907807</v>
      </c>
      <c r="X182" s="1" t="s">
        <v>33</v>
      </c>
      <c r="AA182" s="2"/>
      <c r="AE182" s="2"/>
    </row>
    <row r="183" spans="3:31" x14ac:dyDescent="0.2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57</v>
      </c>
      <c r="P183" s="2">
        <v>0.40600000000000003</v>
      </c>
      <c r="R183" s="4">
        <f t="shared" si="11"/>
        <v>480</v>
      </c>
      <c r="S183" s="4">
        <f t="shared" si="12"/>
        <v>48</v>
      </c>
      <c r="T183" s="2">
        <f>N183+P183</f>
        <v>0.52500000000000002</v>
      </c>
      <c r="U183" s="2">
        <f t="shared" si="9"/>
        <v>0.89217075630252107</v>
      </c>
      <c r="V183" s="2" t="s">
        <v>57</v>
      </c>
      <c r="W183" s="2">
        <f t="shared" si="10"/>
        <v>0.26149832512315269</v>
      </c>
      <c r="X183" s="1" t="s">
        <v>33</v>
      </c>
      <c r="AA183" s="2"/>
      <c r="AE183" s="2"/>
    </row>
    <row r="184" spans="3:31" x14ac:dyDescent="0.2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 t="shared" si="11"/>
        <v>240</v>
      </c>
      <c r="S184" s="4">
        <f t="shared" si="12"/>
        <v>24</v>
      </c>
      <c r="T184" s="2">
        <f>N184+O184+P184</f>
        <v>0.80200000000000005</v>
      </c>
      <c r="U184" s="2">
        <f t="shared" si="9"/>
        <v>6.0667611428571426</v>
      </c>
      <c r="V184" s="2">
        <f>(2*$R184*$S184*$F184*$G184*$E184*$I184*$H184)/(O184/1000)/10^12</f>
        <v>5.0859075449101789</v>
      </c>
      <c r="W184" s="2">
        <f t="shared" si="10"/>
        <v>1.7158516363636365</v>
      </c>
      <c r="X184" s="1" t="s">
        <v>33</v>
      </c>
      <c r="AA184" s="2"/>
      <c r="AE184" s="2"/>
    </row>
    <row r="185" spans="3:31" x14ac:dyDescent="0.2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 t="shared" si="11"/>
        <v>120</v>
      </c>
      <c r="S185" s="4">
        <f t="shared" si="12"/>
        <v>12</v>
      </c>
      <c r="T185" s="2">
        <f t="shared" ref="T185:T186" si="14">N185+O185+P185</f>
        <v>0.53100000000000003</v>
      </c>
      <c r="U185" s="2">
        <f t="shared" si="9"/>
        <v>7.4504084210526305</v>
      </c>
      <c r="V185" s="2">
        <f>(2*$R185*$S185*$F185*$G185*$E185*$I185*$H185)/(O185/1000)/10^12</f>
        <v>9.9923124705882351</v>
      </c>
      <c r="W185" s="2">
        <f t="shared" si="10"/>
        <v>2.5582727710843374</v>
      </c>
      <c r="X185" s="1" t="s">
        <v>33</v>
      </c>
      <c r="AA185" s="2"/>
      <c r="AE185" s="2"/>
    </row>
    <row r="186" spans="3:31" x14ac:dyDescent="0.2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 t="shared" si="11"/>
        <v>60</v>
      </c>
      <c r="S186" s="4">
        <f t="shared" si="12"/>
        <v>6</v>
      </c>
      <c r="T186" s="2">
        <f t="shared" si="14"/>
        <v>0.33599999999999997</v>
      </c>
      <c r="U186" s="2">
        <f t="shared" si="9"/>
        <v>10.357884878048781</v>
      </c>
      <c r="V186" s="2">
        <f>(2*$R186*$S186*$F186*$G186*$E186*$I186*$H186)/(O186/1000)/10^12</f>
        <v>11.962627605633804</v>
      </c>
      <c r="W186" s="2">
        <f t="shared" si="10"/>
        <v>4.6412380327868847</v>
      </c>
      <c r="X186" s="1" t="s">
        <v>34</v>
      </c>
      <c r="AA186" s="2"/>
      <c r="AE186" s="2"/>
    </row>
    <row r="187" spans="3:31" x14ac:dyDescent="0.2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57</v>
      </c>
      <c r="P187" s="2">
        <v>0.10199999999999999</v>
      </c>
      <c r="R187" s="4">
        <f t="shared" si="11"/>
        <v>54</v>
      </c>
      <c r="S187" s="4">
        <f t="shared" si="12"/>
        <v>54</v>
      </c>
      <c r="T187" s="2">
        <f>N187+P187</f>
        <v>0.13899999999999998</v>
      </c>
      <c r="U187" s="2">
        <f t="shared" si="9"/>
        <v>2.1789612972972972</v>
      </c>
      <c r="V187" s="2" t="s">
        <v>57</v>
      </c>
      <c r="W187" s="2">
        <f t="shared" si="10"/>
        <v>0.79040752941176473</v>
      </c>
      <c r="X187" s="1" t="s">
        <v>33</v>
      </c>
      <c r="AA187" s="2"/>
      <c r="AE187" s="2"/>
    </row>
    <row r="188" spans="3:31" x14ac:dyDescent="0.2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 t="shared" si="11"/>
        <v>54</v>
      </c>
      <c r="S188" s="4">
        <f t="shared" si="12"/>
        <v>54</v>
      </c>
      <c r="T188" s="2">
        <f>N188+O188+P188</f>
        <v>0.63400000000000001</v>
      </c>
      <c r="U188" s="2">
        <f t="shared" si="9"/>
        <v>10.749542399999999</v>
      </c>
      <c r="V188" s="2">
        <f>(2*$R188*$S188*$F188*$G188*$E188*$I188*$H188)/(O188/1000)/10^12</f>
        <v>10.551698061349693</v>
      </c>
      <c r="W188" s="2">
        <f t="shared" si="10"/>
        <v>5.5303112025723467</v>
      </c>
      <c r="X188" s="1" t="s">
        <v>34</v>
      </c>
      <c r="AA188" s="2"/>
      <c r="AE188" s="2"/>
    </row>
    <row r="189" spans="3:31" x14ac:dyDescent="0.2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 t="shared" si="11"/>
        <v>27</v>
      </c>
      <c r="S189" s="4">
        <f t="shared" si="12"/>
        <v>27</v>
      </c>
      <c r="T189" s="2">
        <f t="shared" ref="T189:T191" si="15">N189+O189+P189</f>
        <v>0.497</v>
      </c>
      <c r="U189" s="2">
        <f t="shared" si="9"/>
        <v>13.029748363636363</v>
      </c>
      <c r="V189" s="2">
        <f>(2*$R189*$S189*$F189*$G189*$E189*$I189*$H189)/(O189/1000)/10^12</f>
        <v>13.029748363636363</v>
      </c>
      <c r="W189" s="2">
        <f t="shared" si="10"/>
        <v>7.3816600171673805</v>
      </c>
      <c r="X189" s="1" t="s">
        <v>34</v>
      </c>
      <c r="AA189" s="2"/>
      <c r="AE189" s="2"/>
    </row>
    <row r="190" spans="3:31" x14ac:dyDescent="0.2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 t="shared" si="11"/>
        <v>14</v>
      </c>
      <c r="S190" s="4">
        <f t="shared" si="12"/>
        <v>14</v>
      </c>
      <c r="T190" s="2">
        <f t="shared" si="15"/>
        <v>0.30299999999999999</v>
      </c>
      <c r="U190" s="2">
        <f t="shared" si="9"/>
        <v>12.010961454545455</v>
      </c>
      <c r="V190" s="2">
        <f>(2*$R190*$S190*$F190*$G190*$E190*$I190*$H190)/(O190/1000)/10^12</f>
        <v>12.669096328767123</v>
      </c>
      <c r="W190" s="2">
        <f t="shared" si="10"/>
        <v>6.0447322352941173</v>
      </c>
      <c r="X190" s="1" t="s">
        <v>34</v>
      </c>
      <c r="AA190" s="2"/>
      <c r="AE190" s="2"/>
    </row>
    <row r="191" spans="3:31" x14ac:dyDescent="0.2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 t="shared" si="11"/>
        <v>7</v>
      </c>
      <c r="S191" s="4">
        <f t="shared" si="12"/>
        <v>7</v>
      </c>
      <c r="T191" s="2">
        <f t="shared" si="15"/>
        <v>0.66700000000000004</v>
      </c>
      <c r="U191" s="2">
        <f t="shared" si="9"/>
        <v>4.9456900106951878</v>
      </c>
      <c r="V191" s="2">
        <f>(2*$R191*$S191*$F191*$G191*$E191*$I191*$H191)/(O191/1000)/10^12</f>
        <v>4.6946397563451772</v>
      </c>
      <c r="W191" s="2">
        <f t="shared" si="10"/>
        <v>3.2680001130742049</v>
      </c>
      <c r="X191" s="1" t="s">
        <v>34</v>
      </c>
      <c r="AA191" s="2"/>
      <c r="AE191" s="2"/>
    </row>
    <row r="192" spans="3:31" x14ac:dyDescent="0.2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57</v>
      </c>
      <c r="P192" s="2">
        <v>1.611</v>
      </c>
      <c r="R192" s="4">
        <f t="shared" si="11"/>
        <v>224</v>
      </c>
      <c r="S192" s="4">
        <f t="shared" si="12"/>
        <v>224</v>
      </c>
      <c r="T192" s="2">
        <f>N192+P192</f>
        <v>2.0089999999999999</v>
      </c>
      <c r="U192" s="2">
        <f t="shared" si="9"/>
        <v>3.4855930854271353</v>
      </c>
      <c r="V192" s="2" t="s">
        <v>57</v>
      </c>
      <c r="W192" s="2">
        <f t="shared" si="10"/>
        <v>0.86112107262569837</v>
      </c>
      <c r="X192" s="1" t="s">
        <v>33</v>
      </c>
      <c r="AA192" s="2"/>
      <c r="AE192" s="2"/>
    </row>
    <row r="193" spans="3:31" x14ac:dyDescent="0.2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 t="shared" si="11"/>
        <v>112</v>
      </c>
      <c r="S193" s="4">
        <f t="shared" si="12"/>
        <v>112</v>
      </c>
      <c r="T193" s="2">
        <f>N193+O193+P193</f>
        <v>3.7130000000000001</v>
      </c>
      <c r="U193" s="2">
        <f t="shared" si="9"/>
        <v>15.145859275332651</v>
      </c>
      <c r="V193" s="2">
        <f>(2*$R193*$S193*$F193*$G193*$E193*$I193*$H193)/(O193/1000)/10^12</f>
        <v>16.645111937007872</v>
      </c>
      <c r="W193" s="2">
        <f t="shared" si="10"/>
        <v>8.0116429409853822</v>
      </c>
      <c r="X193" s="1" t="s">
        <v>34</v>
      </c>
      <c r="AA193" s="2"/>
      <c r="AE193" s="2"/>
    </row>
    <row r="194" spans="3:31" x14ac:dyDescent="0.2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 t="shared" si="11"/>
        <v>56</v>
      </c>
      <c r="S194" s="4">
        <f t="shared" si="12"/>
        <v>56</v>
      </c>
      <c r="T194" s="2">
        <f t="shared" ref="T194:T197" si="16">N194+O194+P194</f>
        <v>6.19</v>
      </c>
      <c r="U194" s="2">
        <f t="shared" si="9"/>
        <v>4.0607860900109767</v>
      </c>
      <c r="V194" s="2">
        <f>(2*$R194*$S194*$F194*$G194*$E194*$I194*$H194)/(O194/1000)/10^12</f>
        <v>16.405215645232815</v>
      </c>
      <c r="W194" s="2">
        <f t="shared" si="10"/>
        <v>9.0009151532846712</v>
      </c>
      <c r="X194" s="1" t="s">
        <v>35</v>
      </c>
      <c r="AA194" s="2"/>
      <c r="AE194" s="2"/>
    </row>
    <row r="195" spans="3:31" x14ac:dyDescent="0.2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 t="shared" si="11"/>
        <v>28</v>
      </c>
      <c r="S195" s="4">
        <f t="shared" si="12"/>
        <v>28</v>
      </c>
      <c r="T195" s="2">
        <f t="shared" si="16"/>
        <v>3.7640000000000002</v>
      </c>
      <c r="U195" s="2">
        <f t="shared" si="9"/>
        <v>15.022847220304568</v>
      </c>
      <c r="V195" s="2">
        <f>(2*$R195*$S195*$F195*$G195*$E195*$I195*$H195)/(O195/1000)/10^12</f>
        <v>16.496660548494983</v>
      </c>
      <c r="W195" s="2">
        <f t="shared" si="10"/>
        <v>7.8626485185972372</v>
      </c>
      <c r="X195" s="1" t="s">
        <v>34</v>
      </c>
      <c r="AA195" s="2"/>
      <c r="AE195" s="2"/>
    </row>
    <row r="196" spans="3:31" x14ac:dyDescent="0.2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 t="shared" si="11"/>
        <v>14</v>
      </c>
      <c r="S196" s="4">
        <f t="shared" si="12"/>
        <v>14</v>
      </c>
      <c r="T196" s="2">
        <f t="shared" si="16"/>
        <v>2.2389999999999999</v>
      </c>
      <c r="U196" s="2">
        <f t="shared" si="9"/>
        <v>14.283305513513513</v>
      </c>
      <c r="V196" s="2">
        <f>(2*$R196*$S196*$F196*$G196*$E196*$I196*$H196)/(O196/1000)/10^12</f>
        <v>15.130372711656443</v>
      </c>
      <c r="W196" s="2">
        <f t="shared" si="10"/>
        <v>6.0054807272727277</v>
      </c>
      <c r="X196" s="1" t="s">
        <v>34</v>
      </c>
      <c r="AA196" s="2"/>
      <c r="AE196" s="2"/>
    </row>
    <row r="197" spans="3:31" x14ac:dyDescent="0.2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 t="shared" si="11"/>
        <v>7</v>
      </c>
      <c r="S197" s="4">
        <f t="shared" si="12"/>
        <v>7</v>
      </c>
      <c r="T197" s="2">
        <f t="shared" si="16"/>
        <v>1.302</v>
      </c>
      <c r="U197" s="2">
        <f t="shared" si="9"/>
        <v>4.8548243149606298</v>
      </c>
      <c r="V197" s="2">
        <f>(2*$R197*$S197*$F197*$G197*$E197*$I197*$H197)/(O197/1000)/10^12</f>
        <v>5.0263262608695651</v>
      </c>
      <c r="W197" s="2">
        <f t="shared" si="10"/>
        <v>3.3448247088607594</v>
      </c>
      <c r="X197" s="1" t="s">
        <v>34</v>
      </c>
      <c r="AA197" s="2"/>
      <c r="AE197" s="2"/>
    </row>
    <row r="198" spans="3:31" x14ac:dyDescent="0.2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57</v>
      </c>
      <c r="P198" s="2">
        <v>3.198</v>
      </c>
      <c r="R198" s="4">
        <f t="shared" si="11"/>
        <v>224</v>
      </c>
      <c r="S198" s="4">
        <f t="shared" si="12"/>
        <v>224</v>
      </c>
      <c r="T198" s="2">
        <f>N198+P198</f>
        <v>3.972</v>
      </c>
      <c r="U198" s="2">
        <f t="shared" si="9"/>
        <v>3.5846667906976744</v>
      </c>
      <c r="V198" s="2" t="s">
        <v>57</v>
      </c>
      <c r="W198" s="2">
        <f t="shared" si="10"/>
        <v>0.8675835196998124</v>
      </c>
      <c r="X198" s="1" t="s">
        <v>33</v>
      </c>
      <c r="AA198" s="2"/>
      <c r="AE198" s="2"/>
    </row>
    <row r="199" spans="3:31" x14ac:dyDescent="0.2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 t="shared" si="11"/>
        <v>112</v>
      </c>
      <c r="S199" s="4">
        <f t="shared" si="12"/>
        <v>112</v>
      </c>
      <c r="T199" s="2">
        <f>N199+O199+P199</f>
        <v>7.1939999999999991</v>
      </c>
      <c r="U199" s="2">
        <f t="shared" si="9"/>
        <v>15.114917785495402</v>
      </c>
      <c r="V199" s="2">
        <f>(2*$R199*$S199*$F199*$G199*$E199*$I199*$H199)/(O199/1000)/10^12</f>
        <v>16.598434674144702</v>
      </c>
      <c r="W199" s="2">
        <f t="shared" si="10"/>
        <v>8.5708106064291929</v>
      </c>
      <c r="X199" s="1" t="s">
        <v>34</v>
      </c>
      <c r="AA199" s="2"/>
      <c r="AE199" s="2"/>
    </row>
    <row r="200" spans="3:31" x14ac:dyDescent="0.2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 t="shared" si="11"/>
        <v>56</v>
      </c>
      <c r="S200" s="4">
        <f t="shared" si="12"/>
        <v>56</v>
      </c>
      <c r="T200" s="2">
        <f t="shared" ref="T200:T203" si="17">N200+O200+P200</f>
        <v>14.955000000000002</v>
      </c>
      <c r="U200" s="2">
        <f t="shared" si="9"/>
        <v>5.0850530969072159</v>
      </c>
      <c r="V200" s="2">
        <f>(2*$R200*$S200*$F200*$G200*$E200*$I200*$H200)/(O200/1000)/10^12</f>
        <v>4.9440375917139994</v>
      </c>
      <c r="W200" s="2">
        <f t="shared" si="10"/>
        <v>9.398224523340744</v>
      </c>
      <c r="X200" s="1" t="s">
        <v>35</v>
      </c>
      <c r="AA200" s="2"/>
      <c r="AE200" s="2"/>
    </row>
    <row r="201" spans="3:31" x14ac:dyDescent="0.2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 t="shared" si="11"/>
        <v>28</v>
      </c>
      <c r="S201" s="4">
        <f t="shared" si="12"/>
        <v>28</v>
      </c>
      <c r="T201" s="2">
        <f t="shared" si="17"/>
        <v>7.3970000000000002</v>
      </c>
      <c r="U201" s="2">
        <f t="shared" si="9"/>
        <v>14.672785832424395</v>
      </c>
      <c r="V201" s="2">
        <f>(2*$R201*$S201*$F201*$G201*$E201*$I201*$H201)/(O201/1000)/10^12</f>
        <v>16.216443300821918</v>
      </c>
      <c r="W201" s="2">
        <f t="shared" si="10"/>
        <v>8.3248970531645572</v>
      </c>
      <c r="X201" s="1" t="s">
        <v>34</v>
      </c>
      <c r="AA201" s="2"/>
      <c r="AE201" s="2"/>
    </row>
    <row r="202" spans="3:31" x14ac:dyDescent="0.2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 t="shared" si="11"/>
        <v>14</v>
      </c>
      <c r="S202" s="4">
        <f t="shared" si="12"/>
        <v>14</v>
      </c>
      <c r="T202" s="2">
        <f t="shared" si="17"/>
        <v>3.806</v>
      </c>
      <c r="U202" s="2">
        <f t="shared" si="9"/>
        <v>15.192509765913758</v>
      </c>
      <c r="V202" s="2">
        <f>(2*$R202*$S202*$F202*$G202*$E202*$I202*$H202)/(O202/1000)/10^12</f>
        <v>15.592733943097999</v>
      </c>
      <c r="W202" s="2">
        <f t="shared" si="10"/>
        <v>7.8584729219330862</v>
      </c>
      <c r="X202" s="1" t="s">
        <v>34</v>
      </c>
      <c r="AA202" s="2"/>
      <c r="AE202" s="2"/>
    </row>
    <row r="203" spans="3:31" x14ac:dyDescent="0.2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 t="shared" si="11"/>
        <v>7</v>
      </c>
      <c r="S203" s="4">
        <f t="shared" si="12"/>
        <v>7</v>
      </c>
      <c r="T203" s="2">
        <f t="shared" si="17"/>
        <v>2.931</v>
      </c>
      <c r="U203" s="2">
        <f t="shared" si="9"/>
        <v>5.8349781198738171</v>
      </c>
      <c r="V203" s="2">
        <f>(2*$R203*$S203*$F203*$G203*$E203*$I203*$H203)/(O203/1000)/10^12</f>
        <v>6.4449061463414639</v>
      </c>
      <c r="W203" s="2">
        <f t="shared" si="10"/>
        <v>2.1470552106790479</v>
      </c>
      <c r="X203" s="1" t="s">
        <v>34</v>
      </c>
      <c r="AA203" s="2"/>
      <c r="AE203" s="2"/>
    </row>
    <row r="204" spans="3:31" x14ac:dyDescent="0.2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57</v>
      </c>
      <c r="P204" s="2">
        <v>1.1020000000000001</v>
      </c>
      <c r="R204" s="4">
        <f t="shared" si="11"/>
        <v>112</v>
      </c>
      <c r="S204" s="4">
        <f t="shared" si="12"/>
        <v>112</v>
      </c>
      <c r="T204" s="2">
        <f>N204+P204</f>
        <v>1.6</v>
      </c>
      <c r="U204" s="2">
        <f t="shared" si="9"/>
        <v>7.5832258313253016</v>
      </c>
      <c r="V204" s="2" t="s">
        <v>57</v>
      </c>
      <c r="W204" s="2">
        <f t="shared" si="10"/>
        <v>3.4269024174228671</v>
      </c>
      <c r="X204" s="1" t="s">
        <v>33</v>
      </c>
      <c r="AA204" s="2"/>
      <c r="AE204" s="2"/>
    </row>
    <row r="205" spans="3:31" x14ac:dyDescent="0.2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 t="shared" si="11"/>
        <v>28</v>
      </c>
      <c r="S205" s="4">
        <f t="shared" si="12"/>
        <v>28</v>
      </c>
      <c r="T205" s="2">
        <f>N205+O205+P205</f>
        <v>1.58</v>
      </c>
      <c r="U205" s="2">
        <f t="shared" si="9"/>
        <v>6.4548020100502512</v>
      </c>
      <c r="V205" s="2">
        <f t="shared" ref="V205:V236" si="18">(2*$R205*$S205*$F205*$G205*$E205*$I205*$H205)/(O205/1000)/10^12</f>
        <v>9.9062128534704357</v>
      </c>
      <c r="W205" s="2">
        <f t="shared" si="10"/>
        <v>6.4874020202020199</v>
      </c>
      <c r="X205" s="1" t="s">
        <v>33</v>
      </c>
      <c r="AA205" s="2"/>
      <c r="AE205" s="2"/>
    </row>
    <row r="206" spans="3:31" x14ac:dyDescent="0.2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 t="shared" si="11"/>
        <v>28</v>
      </c>
      <c r="S206" s="4">
        <f t="shared" si="12"/>
        <v>28</v>
      </c>
      <c r="T206" s="2">
        <f t="shared" ref="T206:T228" si="19">N206+O206+P206</f>
        <v>0.28800000000000003</v>
      </c>
      <c r="U206" s="2">
        <f t="shared" si="9"/>
        <v>5.2251075254237298</v>
      </c>
      <c r="V206" s="2">
        <f t="shared" si="18"/>
        <v>3.7595285853658535</v>
      </c>
      <c r="W206" s="2">
        <f t="shared" si="10"/>
        <v>2.0971519999999999</v>
      </c>
      <c r="X206" s="1" t="s">
        <v>33</v>
      </c>
      <c r="AA206" s="2"/>
      <c r="AE206" s="2"/>
    </row>
    <row r="207" spans="3:31" x14ac:dyDescent="0.2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 t="shared" si="11"/>
        <v>14</v>
      </c>
      <c r="S207" s="4">
        <f t="shared" si="12"/>
        <v>14</v>
      </c>
      <c r="T207" s="2">
        <f t="shared" si="19"/>
        <v>3.9560000000000004</v>
      </c>
      <c r="U207" s="2">
        <f t="shared" ref="U207:U238" si="20">(2*$R207*$S207*$F207*$G207*$E207*$I207*$H207)/(N207/1000)/10^12</f>
        <v>2.6448296499656827</v>
      </c>
      <c r="V207" s="2">
        <f t="shared" si="18"/>
        <v>3.0927101123595508</v>
      </c>
      <c r="W207" s="2">
        <f t="shared" ref="W207:W238" si="21">(2*$R207*$S207*$F207*$G207*$E207*$I207*$H207)/(P207/1000)/10^12</f>
        <v>3.0754324022346369</v>
      </c>
      <c r="X207" s="1" t="s">
        <v>33</v>
      </c>
      <c r="AA207" s="2"/>
      <c r="AE207" s="2"/>
    </row>
    <row r="208" spans="3:31" x14ac:dyDescent="0.2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 t="shared" si="11"/>
        <v>14</v>
      </c>
      <c r="S208" s="4">
        <f t="shared" si="12"/>
        <v>14</v>
      </c>
      <c r="T208" s="2">
        <f t="shared" si="19"/>
        <v>0.34499999999999997</v>
      </c>
      <c r="U208" s="2">
        <f t="shared" si="20"/>
        <v>6.7754141538461532</v>
      </c>
      <c r="V208" s="2">
        <f t="shared" si="18"/>
        <v>6.8506965333333341</v>
      </c>
      <c r="W208" s="2">
        <f t="shared" si="21"/>
        <v>3.7595285853658535</v>
      </c>
      <c r="X208" s="1" t="s">
        <v>33</v>
      </c>
      <c r="AA208" s="2"/>
      <c r="AE208" s="2"/>
    </row>
    <row r="209" spans="2:31" x14ac:dyDescent="0.2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 t="shared" si="11"/>
        <v>7</v>
      </c>
      <c r="S209" s="4">
        <f t="shared" si="12"/>
        <v>7</v>
      </c>
      <c r="T209" s="2">
        <f t="shared" si="19"/>
        <v>0.26300000000000001</v>
      </c>
      <c r="U209" s="2">
        <f t="shared" si="20"/>
        <v>3.2742299607843139</v>
      </c>
      <c r="V209" s="2">
        <f t="shared" si="18"/>
        <v>5.3866363870967744</v>
      </c>
      <c r="W209" s="2">
        <f t="shared" si="21"/>
        <v>3.3734490505050503</v>
      </c>
      <c r="X209" s="1" t="s">
        <v>33</v>
      </c>
      <c r="AA209" s="2"/>
      <c r="AE209" s="2"/>
    </row>
    <row r="210" spans="2:31" x14ac:dyDescent="0.2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 t="shared" si="11"/>
        <v>7</v>
      </c>
      <c r="S210" s="4">
        <f t="shared" si="12"/>
        <v>7</v>
      </c>
      <c r="T210" s="2">
        <f t="shared" si="19"/>
        <v>2.4850000000000003</v>
      </c>
      <c r="U210" s="2">
        <f t="shared" si="20"/>
        <v>7.5218796396396383</v>
      </c>
      <c r="V210" s="2">
        <f t="shared" si="18"/>
        <v>3.6427951134380461</v>
      </c>
      <c r="W210" s="2">
        <f t="shared" si="21"/>
        <v>5.3247999999999989</v>
      </c>
      <c r="X210" s="1" t="s">
        <v>33</v>
      </c>
      <c r="AA210" s="2"/>
      <c r="AE210" s="2"/>
    </row>
    <row r="211" spans="2:31" x14ac:dyDescent="0.2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 t="shared" si="11"/>
        <v>56</v>
      </c>
      <c r="S211" s="4">
        <f t="shared" si="12"/>
        <v>56</v>
      </c>
      <c r="T211" s="2">
        <f t="shared" si="19"/>
        <v>0.63700000000000001</v>
      </c>
      <c r="U211" s="2">
        <f t="shared" si="20"/>
        <v>11.856974769230769</v>
      </c>
      <c r="V211" s="2">
        <f t="shared" si="18"/>
        <v>11.781452636942676</v>
      </c>
      <c r="W211" s="2">
        <f t="shared" si="21"/>
        <v>5.7089137777777772</v>
      </c>
      <c r="X211" t="s">
        <v>33</v>
      </c>
    </row>
    <row r="212" spans="2:31" x14ac:dyDescent="0.2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 t="shared" si="11"/>
        <v>28</v>
      </c>
      <c r="S212" s="4">
        <f t="shared" si="12"/>
        <v>28</v>
      </c>
      <c r="T212" s="2">
        <f t="shared" si="19"/>
        <v>0.23099999999999998</v>
      </c>
      <c r="U212" s="2">
        <f t="shared" si="20"/>
        <v>3.6700159999999999</v>
      </c>
      <c r="V212" s="2">
        <f t="shared" si="18"/>
        <v>2.1633778526315788</v>
      </c>
      <c r="W212" s="2">
        <f t="shared" si="21"/>
        <v>2.5690111999999998</v>
      </c>
      <c r="X212" t="s">
        <v>33</v>
      </c>
    </row>
    <row r="213" spans="2:31" x14ac:dyDescent="0.2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 t="shared" si="11"/>
        <v>28</v>
      </c>
      <c r="S213" s="4">
        <f t="shared" si="12"/>
        <v>28</v>
      </c>
      <c r="T213" s="2">
        <f t="shared" si="19"/>
        <v>0.44800000000000001</v>
      </c>
      <c r="U213" s="2">
        <f t="shared" si="20"/>
        <v>13.307108374100716</v>
      </c>
      <c r="V213" s="2">
        <f t="shared" si="18"/>
        <v>13.501372729927006</v>
      </c>
      <c r="W213" s="2">
        <f t="shared" si="21"/>
        <v>10.754000372093026</v>
      </c>
      <c r="X213" t="s">
        <v>61</v>
      </c>
    </row>
    <row r="214" spans="2:31" x14ac:dyDescent="0.2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 t="shared" si="11"/>
        <v>14</v>
      </c>
      <c r="S214" s="4">
        <f t="shared" si="12"/>
        <v>14</v>
      </c>
      <c r="T214" s="2">
        <f t="shared" si="19"/>
        <v>0.251</v>
      </c>
      <c r="U214" s="2">
        <f t="shared" si="20"/>
        <v>5.0127047804878044</v>
      </c>
      <c r="V214" s="2">
        <f t="shared" si="18"/>
        <v>1.5688618015267173</v>
      </c>
      <c r="W214" s="2">
        <f t="shared" si="21"/>
        <v>2.6015303291139245</v>
      </c>
      <c r="X214" t="s">
        <v>33</v>
      </c>
    </row>
    <row r="215" spans="2:31" x14ac:dyDescent="0.2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 t="shared" si="11"/>
        <v>14</v>
      </c>
      <c r="S215" s="4">
        <f t="shared" si="12"/>
        <v>14</v>
      </c>
      <c r="T215" s="2">
        <f t="shared" si="19"/>
        <v>0.188</v>
      </c>
      <c r="U215" s="2">
        <f t="shared" si="20"/>
        <v>3.369195016393443</v>
      </c>
      <c r="V215" s="2">
        <f t="shared" si="18"/>
        <v>4.1104179199999997</v>
      </c>
      <c r="W215" s="2">
        <f t="shared" si="21"/>
        <v>2.6691025454545456</v>
      </c>
      <c r="X215" t="s">
        <v>33</v>
      </c>
    </row>
    <row r="216" spans="2:31" x14ac:dyDescent="0.2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 t="shared" si="11"/>
        <v>14</v>
      </c>
      <c r="S216" s="4">
        <f t="shared" si="12"/>
        <v>14</v>
      </c>
      <c r="T216" s="2">
        <f t="shared" si="19"/>
        <v>0.505</v>
      </c>
      <c r="U216" s="2">
        <f t="shared" si="20"/>
        <v>13.025972281690143</v>
      </c>
      <c r="V216" s="2">
        <f t="shared" si="18"/>
        <v>13.118355063829789</v>
      </c>
      <c r="W216" s="2">
        <f t="shared" si="21"/>
        <v>8.331928216216216</v>
      </c>
      <c r="X216" t="s">
        <v>61</v>
      </c>
    </row>
    <row r="217" spans="2:31" x14ac:dyDescent="0.2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 t="shared" si="11"/>
        <v>7</v>
      </c>
      <c r="S217" s="4">
        <f t="shared" si="12"/>
        <v>7</v>
      </c>
      <c r="T217" s="2">
        <f t="shared" si="19"/>
        <v>0.28100000000000003</v>
      </c>
      <c r="U217" s="2">
        <f t="shared" si="20"/>
        <v>2.8153547397260272</v>
      </c>
      <c r="V217" s="2">
        <f t="shared" si="18"/>
        <v>1.835008</v>
      </c>
      <c r="W217" s="2">
        <f t="shared" si="21"/>
        <v>2.1408426666666664</v>
      </c>
      <c r="X217" t="s">
        <v>33</v>
      </c>
    </row>
    <row r="218" spans="2:31" x14ac:dyDescent="0.2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 t="shared" si="11"/>
        <v>7</v>
      </c>
      <c r="S218" s="4">
        <f t="shared" si="12"/>
        <v>7</v>
      </c>
      <c r="T218" s="2">
        <f t="shared" si="19"/>
        <v>0.21199999999999999</v>
      </c>
      <c r="U218" s="2">
        <f t="shared" si="20"/>
        <v>2.9360127999999994</v>
      </c>
      <c r="V218" s="2">
        <f t="shared" si="18"/>
        <v>3.6700159999999999</v>
      </c>
      <c r="W218" s="2">
        <f t="shared" si="21"/>
        <v>2.3897778604651165</v>
      </c>
      <c r="X218" t="s">
        <v>33</v>
      </c>
    </row>
    <row r="219" spans="2:31" x14ac:dyDescent="0.2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 t="shared" si="11"/>
        <v>7</v>
      </c>
      <c r="S219" s="4">
        <f t="shared" si="12"/>
        <v>7</v>
      </c>
      <c r="T219" s="2">
        <f t="shared" si="19"/>
        <v>0.65</v>
      </c>
      <c r="U219" s="2">
        <f t="shared" si="20"/>
        <v>3.877752754716981</v>
      </c>
      <c r="V219" s="2">
        <f t="shared" si="18"/>
        <v>3.6375379823008847</v>
      </c>
      <c r="W219" s="2">
        <f t="shared" si="21"/>
        <v>3.877752754716981</v>
      </c>
      <c r="X219" t="s">
        <v>33</v>
      </c>
    </row>
    <row r="220" spans="2:31" x14ac:dyDescent="0.2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 t="shared" si="11"/>
        <v>56</v>
      </c>
      <c r="S220" s="4">
        <f t="shared" si="12"/>
        <v>56</v>
      </c>
      <c r="T220" s="2">
        <f t="shared" si="19"/>
        <v>1.202</v>
      </c>
      <c r="U220" s="2">
        <f t="shared" si="20"/>
        <v>12.331253760000003</v>
      </c>
      <c r="V220" s="2">
        <f t="shared" si="18"/>
        <v>12.372495411371238</v>
      </c>
      <c r="W220" s="2">
        <f t="shared" si="21"/>
        <v>6.1349521194029855</v>
      </c>
      <c r="X220" t="s">
        <v>33</v>
      </c>
    </row>
    <row r="221" spans="2:31" x14ac:dyDescent="0.2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 t="shared" si="11"/>
        <v>28</v>
      </c>
      <c r="S221" s="4">
        <f t="shared" si="12"/>
        <v>28</v>
      </c>
      <c r="T221" s="2">
        <f t="shared" si="19"/>
        <v>0.442</v>
      </c>
      <c r="U221" s="2">
        <f t="shared" si="20"/>
        <v>3.8415120747663551</v>
      </c>
      <c r="V221" s="2">
        <f t="shared" si="18"/>
        <v>1.9761624615384616</v>
      </c>
      <c r="W221" s="2">
        <f t="shared" si="21"/>
        <v>3.236549543307087</v>
      </c>
      <c r="X221" t="s">
        <v>33</v>
      </c>
    </row>
    <row r="222" spans="2:31" x14ac:dyDescent="0.2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 t="shared" si="11"/>
        <v>28</v>
      </c>
      <c r="S222" s="4">
        <f t="shared" si="12"/>
        <v>28</v>
      </c>
      <c r="T222" s="2">
        <f t="shared" si="19"/>
        <v>0.82099999999999995</v>
      </c>
      <c r="U222" s="2">
        <f t="shared" si="20"/>
        <v>13.959909916981132</v>
      </c>
      <c r="V222" s="2">
        <f t="shared" si="18"/>
        <v>14.119756213740457</v>
      </c>
      <c r="W222" s="2">
        <f t="shared" si="21"/>
        <v>12.582912</v>
      </c>
      <c r="X222" t="s">
        <v>33</v>
      </c>
    </row>
    <row r="223" spans="2:31" x14ac:dyDescent="0.2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 t="shared" si="11"/>
        <v>14</v>
      </c>
      <c r="S223" s="4">
        <f t="shared" si="12"/>
        <v>14</v>
      </c>
      <c r="T223" s="2">
        <f t="shared" si="19"/>
        <v>0.34199999999999997</v>
      </c>
      <c r="U223" s="2">
        <f t="shared" si="20"/>
        <v>5.2697665641025644</v>
      </c>
      <c r="V223" s="2">
        <f t="shared" si="18"/>
        <v>2.6015303291139245</v>
      </c>
      <c r="W223" s="2">
        <f t="shared" si="21"/>
        <v>3.877752754716981</v>
      </c>
      <c r="X223" t="s">
        <v>61</v>
      </c>
    </row>
    <row r="224" spans="2:31" x14ac:dyDescent="0.2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 t="shared" si="11"/>
        <v>14</v>
      </c>
      <c r="S224" s="4">
        <f t="shared" si="12"/>
        <v>14</v>
      </c>
      <c r="T224" s="2">
        <f t="shared" si="19"/>
        <v>0.20400000000000001</v>
      </c>
      <c r="U224" s="2">
        <f t="shared" si="20"/>
        <v>7.2112595087719296</v>
      </c>
      <c r="V224" s="2">
        <f t="shared" si="18"/>
        <v>6.6297063225806445</v>
      </c>
      <c r="W224" s="2">
        <f t="shared" si="21"/>
        <v>4.8357857882352944</v>
      </c>
      <c r="X224" t="s">
        <v>33</v>
      </c>
    </row>
    <row r="225" spans="2:24" x14ac:dyDescent="0.2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 t="shared" si="11"/>
        <v>14</v>
      </c>
      <c r="S225" s="4">
        <f t="shared" si="12"/>
        <v>14</v>
      </c>
      <c r="T225" s="2">
        <f t="shared" si="19"/>
        <v>0.85000000000000009</v>
      </c>
      <c r="U225" s="2">
        <f t="shared" si="20"/>
        <v>14.228369723076922</v>
      </c>
      <c r="V225" s="2">
        <f t="shared" si="18"/>
        <v>13.550828307692306</v>
      </c>
      <c r="W225" s="2">
        <f t="shared" si="21"/>
        <v>11.669956239747634</v>
      </c>
      <c r="X225" t="s">
        <v>33</v>
      </c>
    </row>
    <row r="226" spans="2:24" x14ac:dyDescent="0.2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 t="shared" si="11"/>
        <v>7</v>
      </c>
      <c r="S226" s="4">
        <f t="shared" si="12"/>
        <v>7</v>
      </c>
      <c r="T226" s="2">
        <f t="shared" si="19"/>
        <v>0.316</v>
      </c>
      <c r="U226" s="2">
        <f t="shared" si="20"/>
        <v>6.738390032786886</v>
      </c>
      <c r="V226" s="2">
        <f t="shared" si="18"/>
        <v>3.0905397894736839</v>
      </c>
      <c r="W226" s="2">
        <f t="shared" si="21"/>
        <v>3.369195016393443</v>
      </c>
      <c r="X226" t="s">
        <v>61</v>
      </c>
    </row>
    <row r="227" spans="2:24" x14ac:dyDescent="0.2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 t="shared" si="11"/>
        <v>7</v>
      </c>
      <c r="S227" s="4">
        <f t="shared" si="12"/>
        <v>7</v>
      </c>
      <c r="T227" s="2">
        <f t="shared" si="19"/>
        <v>0.28499999999999998</v>
      </c>
      <c r="U227" s="2">
        <f t="shared" si="20"/>
        <v>4.1519372929292926</v>
      </c>
      <c r="V227" s="2">
        <f t="shared" si="18"/>
        <v>5.4084446315789476</v>
      </c>
      <c r="W227" s="2">
        <f t="shared" si="21"/>
        <v>3.7367435636363631</v>
      </c>
      <c r="X227" t="s">
        <v>33</v>
      </c>
    </row>
    <row r="228" spans="2:24" x14ac:dyDescent="0.2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 t="shared" si="11"/>
        <v>7</v>
      </c>
      <c r="S228" s="4">
        <f t="shared" si="12"/>
        <v>7</v>
      </c>
      <c r="T228" s="2">
        <f t="shared" si="19"/>
        <v>1.032</v>
      </c>
      <c r="U228" s="2">
        <f t="shared" si="20"/>
        <v>7.4734871272727261</v>
      </c>
      <c r="V228" s="2">
        <f t="shared" si="18"/>
        <v>3.8147730116009275</v>
      </c>
      <c r="W228" s="2">
        <f t="shared" si="21"/>
        <v>4.3153993910761157</v>
      </c>
      <c r="X228" t="s">
        <v>33</v>
      </c>
    </row>
    <row r="229" spans="2:24" x14ac:dyDescent="0.2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 t="shared" si="11"/>
        <v>349</v>
      </c>
      <c r="S229" s="4">
        <f t="shared" si="12"/>
        <v>80</v>
      </c>
      <c r="T229" s="2">
        <f>N229+O229+P229</f>
        <v>2.9809999999999999</v>
      </c>
      <c r="U229" s="2">
        <f t="shared" si="20"/>
        <v>3.2637077625570776</v>
      </c>
      <c r="V229" s="2">
        <f t="shared" si="18"/>
        <v>1.78688</v>
      </c>
      <c r="W229" s="2">
        <f t="shared" si="21"/>
        <v>0.82013998852553061</v>
      </c>
      <c r="X229" t="s">
        <v>33</v>
      </c>
    </row>
    <row r="230" spans="2:24" x14ac:dyDescent="0.2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 t="shared" si="11"/>
        <v>350</v>
      </c>
      <c r="S230" s="4">
        <f t="shared" si="12"/>
        <v>80</v>
      </c>
      <c r="T230" s="2">
        <f t="shared" ref="T230:T268" si="22">N230+O230+P230</f>
        <v>11.198</v>
      </c>
      <c r="U230" s="2">
        <f t="shared" si="20"/>
        <v>11.211861507128308</v>
      </c>
      <c r="V230" s="2">
        <f t="shared" si="18"/>
        <v>11.200455747711089</v>
      </c>
      <c r="W230" s="2">
        <f t="shared" si="21"/>
        <v>6.2285770318687543</v>
      </c>
      <c r="X230" t="s">
        <v>34</v>
      </c>
    </row>
    <row r="231" spans="2:24" x14ac:dyDescent="0.2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 t="shared" si="11"/>
        <v>174</v>
      </c>
      <c r="S231" s="4">
        <f t="shared" si="12"/>
        <v>39</v>
      </c>
      <c r="T231" s="2">
        <f t="shared" si="22"/>
        <v>19.382000000000001</v>
      </c>
      <c r="U231" s="2">
        <f t="shared" si="20"/>
        <v>9.8434549800796809</v>
      </c>
      <c r="V231" s="2">
        <f t="shared" si="18"/>
        <v>4.5627095106186513</v>
      </c>
      <c r="W231" s="2">
        <f t="shared" si="21"/>
        <v>8.6911724838772724</v>
      </c>
      <c r="X231" t="s">
        <v>33</v>
      </c>
    </row>
    <row r="232" spans="2:24" x14ac:dyDescent="0.2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 t="shared" si="11"/>
        <v>175</v>
      </c>
      <c r="S232" s="4">
        <f t="shared" si="12"/>
        <v>40</v>
      </c>
      <c r="T232" s="2">
        <f t="shared" si="22"/>
        <v>6.4459999999999997</v>
      </c>
      <c r="U232" s="2">
        <f t="shared" si="20"/>
        <v>16.120128843338215</v>
      </c>
      <c r="V232" s="2">
        <f t="shared" si="18"/>
        <v>16.112265365853659</v>
      </c>
      <c r="W232" s="2">
        <f t="shared" si="21"/>
        <v>14.073346399659139</v>
      </c>
      <c r="X232" t="s">
        <v>34</v>
      </c>
    </row>
    <row r="233" spans="2:24" x14ac:dyDescent="0.2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 t="shared" si="11"/>
        <v>87</v>
      </c>
      <c r="S233" s="4">
        <f t="shared" si="12"/>
        <v>19</v>
      </c>
      <c r="T233" s="2">
        <f t="shared" si="22"/>
        <v>17.922000000000001</v>
      </c>
      <c r="U233" s="2">
        <f t="shared" si="20"/>
        <v>9.5027200000000001</v>
      </c>
      <c r="V233" s="2">
        <f t="shared" si="18"/>
        <v>5.0486313876267044</v>
      </c>
      <c r="W233" s="2">
        <f t="shared" si="21"/>
        <v>9.0672532328939095</v>
      </c>
      <c r="X233" t="s">
        <v>33</v>
      </c>
    </row>
    <row r="234" spans="2:24" x14ac:dyDescent="0.2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 t="shared" si="11"/>
        <v>84</v>
      </c>
      <c r="S234" s="4">
        <f t="shared" si="12"/>
        <v>20</v>
      </c>
      <c r="T234" s="2">
        <f t="shared" si="22"/>
        <v>4.6260000000000003</v>
      </c>
      <c r="U234" s="2">
        <f t="shared" si="20"/>
        <v>20.431016907216495</v>
      </c>
      <c r="V234" s="2">
        <f t="shared" si="18"/>
        <v>20.971520000000002</v>
      </c>
      <c r="W234" s="2">
        <f t="shared" si="21"/>
        <v>20.300216542893725</v>
      </c>
      <c r="X234" t="s">
        <v>61</v>
      </c>
    </row>
    <row r="235" spans="2:24" x14ac:dyDescent="0.2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 t="shared" si="11"/>
        <v>41</v>
      </c>
      <c r="S235" s="4">
        <f t="shared" si="12"/>
        <v>9</v>
      </c>
      <c r="T235" s="2">
        <f t="shared" si="22"/>
        <v>15.665999999999999</v>
      </c>
      <c r="U235" s="2">
        <f t="shared" si="20"/>
        <v>8.7559299389002057</v>
      </c>
      <c r="V235" s="2">
        <f t="shared" si="18"/>
        <v>5.6386555523171085</v>
      </c>
      <c r="W235" s="2">
        <f t="shared" si="21"/>
        <v>8.8238208437856329</v>
      </c>
      <c r="X235" t="s">
        <v>33</v>
      </c>
    </row>
    <row r="236" spans="2:24" x14ac:dyDescent="0.2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 t="shared" si="11"/>
        <v>42</v>
      </c>
      <c r="S236" s="4">
        <f t="shared" si="12"/>
        <v>10</v>
      </c>
      <c r="T236" s="2">
        <f t="shared" si="22"/>
        <v>4.976</v>
      </c>
      <c r="U236" s="2">
        <f t="shared" si="20"/>
        <v>18.685290654095461</v>
      </c>
      <c r="V236" s="2">
        <f t="shared" si="18"/>
        <v>19.205898388855239</v>
      </c>
      <c r="W236" s="2">
        <f t="shared" si="21"/>
        <v>19.477234791154793</v>
      </c>
      <c r="X236" t="s">
        <v>61</v>
      </c>
    </row>
    <row r="237" spans="2:24" x14ac:dyDescent="0.2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 t="shared" si="11"/>
        <v>112</v>
      </c>
      <c r="S237" s="4">
        <f t="shared" si="12"/>
        <v>112</v>
      </c>
      <c r="T237" s="2">
        <f t="shared" si="22"/>
        <v>0.92299999999999993</v>
      </c>
      <c r="U237" s="2">
        <f t="shared" si="20"/>
        <v>4.6709294545454547</v>
      </c>
      <c r="V237" s="2">
        <f t="shared" ref="V237:V268" si="23">(2*$R237*$S237*$F237*$G237*$E237*$I237*$H237)/(O237/1000)/10^12</f>
        <v>4.5926457206703919</v>
      </c>
      <c r="W237" s="2">
        <f t="shared" si="21"/>
        <v>1.447330253521127</v>
      </c>
      <c r="X237" t="s">
        <v>33</v>
      </c>
    </row>
    <row r="238" spans="2:24" x14ac:dyDescent="0.2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 t="shared" si="11"/>
        <v>56</v>
      </c>
      <c r="S238" s="4">
        <f t="shared" si="12"/>
        <v>56</v>
      </c>
      <c r="T238" s="2">
        <f t="shared" si="22"/>
        <v>0.55600000000000005</v>
      </c>
      <c r="U238" s="2">
        <f t="shared" si="20"/>
        <v>5.2697665641025644</v>
      </c>
      <c r="V238" s="2">
        <f t="shared" si="23"/>
        <v>6.1349521194029855</v>
      </c>
      <c r="W238" s="2">
        <f t="shared" si="21"/>
        <v>3.0905397894736839</v>
      </c>
      <c r="X238" t="s">
        <v>33</v>
      </c>
    </row>
    <row r="239" spans="2:24" x14ac:dyDescent="0.2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 t="shared" si="11"/>
        <v>56</v>
      </c>
      <c r="S239" s="4">
        <f t="shared" si="12"/>
        <v>56</v>
      </c>
      <c r="T239" s="2">
        <f t="shared" si="22"/>
        <v>0.65100000000000002</v>
      </c>
      <c r="U239" s="2">
        <f t="shared" ref="U239:U268" si="24">(2*$R239*$S239*$F239*$G239*$E239*$I239*$H239)/(N239/1000)/10^12</f>
        <v>6.323719876923076</v>
      </c>
      <c r="V239" s="2">
        <f t="shared" si="23"/>
        <v>5.0745900246913571</v>
      </c>
      <c r="W239" s="2">
        <f t="shared" ref="W239:W268" si="25">(2*$R239*$S239*$F239*$G239*$E239*$I239*$H239)/(P239/1000)/10^12</f>
        <v>2.289926417827298</v>
      </c>
      <c r="X239" t="s">
        <v>33</v>
      </c>
    </row>
    <row r="240" spans="2:24" x14ac:dyDescent="0.2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 t="shared" ref="R240:R268" si="26">1+ROUNDDOWN((($C240-$H240+2*$J240)/$L240),0)</f>
        <v>28</v>
      </c>
      <c r="S240" s="4">
        <f t="shared" ref="S240:S268" si="27">1+ROUNDDOWN((($D240-$I240+2*$K240)/$M240),0)</f>
        <v>28</v>
      </c>
      <c r="T240" s="2">
        <f t="shared" si="22"/>
        <v>0.50700000000000001</v>
      </c>
      <c r="U240" s="2">
        <f t="shared" si="24"/>
        <v>4.4678455652173916</v>
      </c>
      <c r="V240" s="2">
        <f t="shared" si="23"/>
        <v>1.5223770074074074</v>
      </c>
      <c r="W240" s="2">
        <f t="shared" si="25"/>
        <v>2.8347709793103446</v>
      </c>
      <c r="X240" t="s">
        <v>33</v>
      </c>
    </row>
    <row r="241" spans="2:24" x14ac:dyDescent="0.2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 t="shared" si="26"/>
        <v>28</v>
      </c>
      <c r="S241" s="4">
        <f t="shared" si="27"/>
        <v>28</v>
      </c>
      <c r="T241" s="2">
        <f t="shared" si="22"/>
        <v>0.42499999999999999</v>
      </c>
      <c r="U241" s="2">
        <f t="shared" si="24"/>
        <v>6.4225279999999998</v>
      </c>
      <c r="V241" s="2">
        <f t="shared" si="23"/>
        <v>7.6118850370370374</v>
      </c>
      <c r="W241" s="2">
        <f t="shared" si="25"/>
        <v>4.3496485925925921</v>
      </c>
      <c r="X241" t="s">
        <v>33</v>
      </c>
    </row>
    <row r="242" spans="2:24" x14ac:dyDescent="0.2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 t="shared" si="26"/>
        <v>28</v>
      </c>
      <c r="S242" s="4">
        <f t="shared" si="27"/>
        <v>28</v>
      </c>
      <c r="T242" s="2">
        <f t="shared" si="22"/>
        <v>0.42</v>
      </c>
      <c r="U242" s="2">
        <f t="shared" si="24"/>
        <v>7.9046498461538466</v>
      </c>
      <c r="V242" s="2">
        <f t="shared" si="23"/>
        <v>6.323719876923076</v>
      </c>
      <c r="W242" s="2">
        <f t="shared" si="25"/>
        <v>4.4198042150537633</v>
      </c>
      <c r="X242" t="s">
        <v>33</v>
      </c>
    </row>
    <row r="243" spans="2:24" x14ac:dyDescent="0.2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 t="shared" si="26"/>
        <v>14</v>
      </c>
      <c r="S243" s="4">
        <f t="shared" si="27"/>
        <v>14</v>
      </c>
      <c r="T243" s="2">
        <f t="shared" si="22"/>
        <v>0.47399999999999998</v>
      </c>
      <c r="U243" s="2">
        <f t="shared" si="24"/>
        <v>3.877752754716981</v>
      </c>
      <c r="V243" s="2">
        <f t="shared" si="23"/>
        <v>1.7343535527426162</v>
      </c>
      <c r="W243" s="2">
        <f t="shared" si="25"/>
        <v>3.1377236030534346</v>
      </c>
      <c r="X243" t="s">
        <v>33</v>
      </c>
    </row>
    <row r="244" spans="2:24" x14ac:dyDescent="0.2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 t="shared" si="26"/>
        <v>14</v>
      </c>
      <c r="S244" s="4">
        <f t="shared" si="27"/>
        <v>14</v>
      </c>
      <c r="T244" s="2">
        <f t="shared" si="22"/>
        <v>0.41899999999999998</v>
      </c>
      <c r="U244" s="2">
        <f t="shared" si="24"/>
        <v>7.3400319999999999</v>
      </c>
      <c r="V244" s="2">
        <f t="shared" si="23"/>
        <v>6.323719876923076</v>
      </c>
      <c r="W244" s="2">
        <f t="shared" si="25"/>
        <v>4.6445400225988704</v>
      </c>
      <c r="X244" t="s">
        <v>33</v>
      </c>
    </row>
    <row r="245" spans="2:24" x14ac:dyDescent="0.2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 t="shared" si="26"/>
        <v>14</v>
      </c>
      <c r="S245" s="4">
        <f t="shared" si="27"/>
        <v>14</v>
      </c>
      <c r="T245" s="2">
        <f t="shared" si="22"/>
        <v>1.1339999999999999</v>
      </c>
      <c r="U245" s="2">
        <f t="shared" si="24"/>
        <v>7.8293674666666666</v>
      </c>
      <c r="V245" s="2">
        <f t="shared" si="23"/>
        <v>3.0168204917431192</v>
      </c>
      <c r="W245" s="2">
        <f t="shared" si="25"/>
        <v>4.3381719472295517</v>
      </c>
      <c r="X245" t="s">
        <v>33</v>
      </c>
    </row>
    <row r="246" spans="2:24" x14ac:dyDescent="0.2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 t="shared" si="26"/>
        <v>14</v>
      </c>
      <c r="S246" s="4">
        <f t="shared" si="27"/>
        <v>14</v>
      </c>
      <c r="T246" s="2">
        <f t="shared" si="22"/>
        <v>0.42499999999999999</v>
      </c>
      <c r="U246" s="2">
        <f t="shared" si="24"/>
        <v>6.3727409612403108</v>
      </c>
      <c r="V246" s="2">
        <f t="shared" si="23"/>
        <v>7.1485529043478264</v>
      </c>
      <c r="W246" s="2">
        <f t="shared" si="25"/>
        <v>4.5418982541436463</v>
      </c>
      <c r="X246" t="s">
        <v>33</v>
      </c>
    </row>
    <row r="247" spans="2:24" x14ac:dyDescent="0.2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 t="shared" si="26"/>
        <v>14</v>
      </c>
      <c r="S247" s="4">
        <f t="shared" si="27"/>
        <v>14</v>
      </c>
      <c r="T247" s="2">
        <f t="shared" si="22"/>
        <v>0.41799999999999998</v>
      </c>
      <c r="U247" s="2">
        <f t="shared" si="24"/>
        <v>7.3400319999999999</v>
      </c>
      <c r="V247" s="2">
        <f t="shared" si="23"/>
        <v>6.323719876923076</v>
      </c>
      <c r="W247" s="2">
        <f t="shared" si="25"/>
        <v>4.6709294545454547</v>
      </c>
      <c r="X247" t="s">
        <v>33</v>
      </c>
    </row>
    <row r="248" spans="2:24" x14ac:dyDescent="0.2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 t="shared" si="26"/>
        <v>7</v>
      </c>
      <c r="S248" s="4">
        <f t="shared" si="27"/>
        <v>7</v>
      </c>
      <c r="T248" s="2">
        <f t="shared" si="22"/>
        <v>0.43100000000000005</v>
      </c>
      <c r="U248" s="2">
        <f t="shared" si="24"/>
        <v>3.3970396033057852</v>
      </c>
      <c r="V248" s="2">
        <f t="shared" si="23"/>
        <v>2.8347709793103446</v>
      </c>
      <c r="W248" s="2">
        <f t="shared" si="25"/>
        <v>2.4911623757575758</v>
      </c>
      <c r="X248" t="s">
        <v>33</v>
      </c>
    </row>
    <row r="249" spans="2:24" x14ac:dyDescent="0.2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 t="shared" si="26"/>
        <v>7</v>
      </c>
      <c r="S249" s="4">
        <f t="shared" si="27"/>
        <v>7</v>
      </c>
      <c r="T249" s="2">
        <f t="shared" si="22"/>
        <v>1.19</v>
      </c>
      <c r="U249" s="2">
        <f t="shared" si="24"/>
        <v>5.1523344401114208</v>
      </c>
      <c r="V249" s="2">
        <f t="shared" si="23"/>
        <v>4.2230321095890409</v>
      </c>
      <c r="W249" s="2">
        <f t="shared" si="25"/>
        <v>4.7065854045801521</v>
      </c>
      <c r="X249" t="s">
        <v>34</v>
      </c>
    </row>
    <row r="250" spans="2:24" x14ac:dyDescent="0.2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 t="shared" si="26"/>
        <v>7</v>
      </c>
      <c r="S250" s="4">
        <f t="shared" si="27"/>
        <v>7</v>
      </c>
      <c r="T250" s="2">
        <f t="shared" si="22"/>
        <v>0.68300000000000005</v>
      </c>
      <c r="U250" s="2">
        <f t="shared" si="24"/>
        <v>4.5169427692307691</v>
      </c>
      <c r="V250" s="2">
        <f t="shared" si="23"/>
        <v>3.7367435636363631</v>
      </c>
      <c r="W250" s="2">
        <f t="shared" si="25"/>
        <v>2.9255643558718858</v>
      </c>
      <c r="X250" t="s">
        <v>33</v>
      </c>
    </row>
    <row r="251" spans="2:24" x14ac:dyDescent="0.2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 t="shared" si="26"/>
        <v>7</v>
      </c>
      <c r="S251" s="4">
        <f t="shared" si="27"/>
        <v>7</v>
      </c>
      <c r="T251" s="2">
        <f t="shared" si="22"/>
        <v>1.2839999999999998</v>
      </c>
      <c r="U251" s="2">
        <f t="shared" si="24"/>
        <v>5.2362011719745221</v>
      </c>
      <c r="V251" s="2">
        <f t="shared" si="23"/>
        <v>4.3496485925925921</v>
      </c>
      <c r="W251" s="2">
        <f t="shared" si="25"/>
        <v>2.7773094054054059</v>
      </c>
      <c r="X251" t="s">
        <v>64</v>
      </c>
    </row>
    <row r="252" spans="2:24" x14ac:dyDescent="0.2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 t="shared" si="26"/>
        <v>7</v>
      </c>
      <c r="S252" s="4">
        <f t="shared" si="27"/>
        <v>7</v>
      </c>
      <c r="T252" s="2">
        <f t="shared" si="22"/>
        <v>0.67999999999999994</v>
      </c>
      <c r="U252" s="2">
        <f t="shared" si="24"/>
        <v>3.7710256146788996</v>
      </c>
      <c r="V252" s="2">
        <f t="shared" si="23"/>
        <v>4.9226561916167659</v>
      </c>
      <c r="W252" s="2">
        <f t="shared" si="25"/>
        <v>2.7867240135593221</v>
      </c>
      <c r="X252" t="s">
        <v>33</v>
      </c>
    </row>
    <row r="253" spans="2:24" x14ac:dyDescent="0.2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 t="shared" si="26"/>
        <v>112</v>
      </c>
      <c r="S253" s="4">
        <f t="shared" si="27"/>
        <v>112</v>
      </c>
      <c r="T253" s="2">
        <f t="shared" si="22"/>
        <v>1.821</v>
      </c>
      <c r="U253" s="2">
        <f t="shared" si="24"/>
        <v>4.7934902857142854</v>
      </c>
      <c r="V253" s="2">
        <f t="shared" si="23"/>
        <v>4.6842369458689461</v>
      </c>
      <c r="W253" s="2">
        <f t="shared" si="25"/>
        <v>1.458888347826087</v>
      </c>
      <c r="X253" t="s">
        <v>33</v>
      </c>
    </row>
    <row r="254" spans="2:24" x14ac:dyDescent="0.2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 t="shared" si="26"/>
        <v>56</v>
      </c>
      <c r="S254" s="4">
        <f t="shared" si="27"/>
        <v>56</v>
      </c>
      <c r="T254" s="2">
        <f t="shared" si="22"/>
        <v>1.085</v>
      </c>
      <c r="U254" s="2">
        <f t="shared" si="24"/>
        <v>5.5546188108108119</v>
      </c>
      <c r="V254" s="2">
        <f t="shared" si="23"/>
        <v>6.3727409612403108</v>
      </c>
      <c r="W254" s="2">
        <f t="shared" si="25"/>
        <v>3.0963600150659136</v>
      </c>
      <c r="X254" t="s">
        <v>33</v>
      </c>
    </row>
    <row r="255" spans="2:24" x14ac:dyDescent="0.2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 t="shared" si="26"/>
        <v>56</v>
      </c>
      <c r="S255" s="4">
        <f t="shared" si="27"/>
        <v>56</v>
      </c>
      <c r="T255" s="2">
        <f t="shared" si="22"/>
        <v>1.252</v>
      </c>
      <c r="U255" s="2">
        <f t="shared" si="24"/>
        <v>6.6030809959839365</v>
      </c>
      <c r="V255" s="2">
        <f t="shared" si="23"/>
        <v>5.390712026229509</v>
      </c>
      <c r="W255" s="2">
        <f t="shared" si="25"/>
        <v>2.3555403553008598</v>
      </c>
      <c r="X255" t="s">
        <v>33</v>
      </c>
    </row>
    <row r="256" spans="2:24" x14ac:dyDescent="0.2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 t="shared" si="26"/>
        <v>28</v>
      </c>
      <c r="S256" s="4">
        <f t="shared" si="27"/>
        <v>28</v>
      </c>
      <c r="T256" s="2">
        <f t="shared" si="22"/>
        <v>0.88200000000000001</v>
      </c>
      <c r="U256" s="2">
        <f t="shared" si="24"/>
        <v>6.2754472061068691</v>
      </c>
      <c r="V256" s="2">
        <f t="shared" si="23"/>
        <v>1.6880566406570843</v>
      </c>
      <c r="W256" s="2">
        <f t="shared" si="25"/>
        <v>3.1139529696969692</v>
      </c>
      <c r="X256" t="s">
        <v>33</v>
      </c>
    </row>
    <row r="257" spans="2:24" x14ac:dyDescent="0.2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 t="shared" si="26"/>
        <v>28</v>
      </c>
      <c r="S257" s="4">
        <f t="shared" si="27"/>
        <v>28</v>
      </c>
      <c r="T257" s="2">
        <f t="shared" si="22"/>
        <v>0.751</v>
      </c>
      <c r="U257" s="2">
        <f t="shared" si="24"/>
        <v>7.1797692925764194</v>
      </c>
      <c r="V257" s="2">
        <f t="shared" si="23"/>
        <v>7.9428365603864739</v>
      </c>
      <c r="W257" s="2">
        <f t="shared" si="25"/>
        <v>5.2195783111111114</v>
      </c>
      <c r="X257" t="s">
        <v>33</v>
      </c>
    </row>
    <row r="258" spans="2:24" x14ac:dyDescent="0.2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 t="shared" si="26"/>
        <v>28</v>
      </c>
      <c r="S258" s="4">
        <f t="shared" si="27"/>
        <v>28</v>
      </c>
      <c r="T258" s="2">
        <f t="shared" si="22"/>
        <v>0.747</v>
      </c>
      <c r="U258" s="2">
        <f t="shared" si="24"/>
        <v>8.059642980392157</v>
      </c>
      <c r="V258" s="2">
        <f t="shared" si="23"/>
        <v>7.0565114506437761</v>
      </c>
      <c r="W258" s="2">
        <f t="shared" si="25"/>
        <v>5.303765058064517</v>
      </c>
      <c r="X258" t="s">
        <v>33</v>
      </c>
    </row>
    <row r="259" spans="2:24" x14ac:dyDescent="0.2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 t="shared" si="26"/>
        <v>14</v>
      </c>
      <c r="S259" s="4">
        <f t="shared" si="27"/>
        <v>14</v>
      </c>
      <c r="T259" s="2">
        <f t="shared" si="22"/>
        <v>0.70300000000000007</v>
      </c>
      <c r="U259" s="2">
        <f t="shared" si="24"/>
        <v>7.2112595087719296</v>
      </c>
      <c r="V259" s="2">
        <f t="shared" si="23"/>
        <v>2.1242469870801033</v>
      </c>
      <c r="W259" s="2">
        <f t="shared" si="25"/>
        <v>4.0697207128712867</v>
      </c>
      <c r="X259" t="s">
        <v>33</v>
      </c>
    </row>
    <row r="260" spans="2:24" x14ac:dyDescent="0.2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 t="shared" si="26"/>
        <v>14</v>
      </c>
      <c r="S260" s="4">
        <f t="shared" si="27"/>
        <v>14</v>
      </c>
      <c r="T260" s="2">
        <f t="shared" si="22"/>
        <v>0.70300000000000007</v>
      </c>
      <c r="U260" s="2">
        <f t="shared" si="24"/>
        <v>7.5420512293577993</v>
      </c>
      <c r="V260" s="2">
        <f t="shared" si="23"/>
        <v>8.3038745858585852</v>
      </c>
      <c r="W260" s="2">
        <f t="shared" si="25"/>
        <v>5.728805463414635</v>
      </c>
      <c r="X260" t="s">
        <v>33</v>
      </c>
    </row>
    <row r="261" spans="2:24" x14ac:dyDescent="0.2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 t="shared" si="26"/>
        <v>14</v>
      </c>
      <c r="S261" s="4">
        <f t="shared" si="27"/>
        <v>14</v>
      </c>
      <c r="T261" s="2">
        <f t="shared" si="22"/>
        <v>1.9239999999999999</v>
      </c>
      <c r="U261" s="2">
        <f t="shared" si="24"/>
        <v>7.7010171803278693</v>
      </c>
      <c r="V261" s="2">
        <f t="shared" si="23"/>
        <v>3.877752754716981</v>
      </c>
      <c r="W261" s="2">
        <f t="shared" si="25"/>
        <v>5.0667709337442215</v>
      </c>
      <c r="X261" t="s">
        <v>33</v>
      </c>
    </row>
    <row r="262" spans="2:24" x14ac:dyDescent="0.2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 t="shared" si="26"/>
        <v>14</v>
      </c>
      <c r="S262" s="4">
        <f t="shared" si="27"/>
        <v>14</v>
      </c>
      <c r="T262" s="2">
        <f t="shared" si="22"/>
        <v>0.72399999999999998</v>
      </c>
      <c r="U262" s="2">
        <f t="shared" si="24"/>
        <v>8.3886079999999996</v>
      </c>
      <c r="V262" s="2">
        <f t="shared" si="23"/>
        <v>7.3729469417040363</v>
      </c>
      <c r="W262" s="2">
        <f t="shared" si="25"/>
        <v>5.390712026229509</v>
      </c>
      <c r="X262" t="s">
        <v>33</v>
      </c>
    </row>
    <row r="263" spans="2:24" x14ac:dyDescent="0.2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 t="shared" si="26"/>
        <v>14</v>
      </c>
      <c r="S263" s="4">
        <f t="shared" si="27"/>
        <v>14</v>
      </c>
      <c r="T263" s="2">
        <f t="shared" si="22"/>
        <v>0.70399999999999996</v>
      </c>
      <c r="U263" s="2">
        <f t="shared" si="24"/>
        <v>7.5420512293577993</v>
      </c>
      <c r="V263" s="2">
        <f t="shared" si="23"/>
        <v>8.3038745858585852</v>
      </c>
      <c r="W263" s="2">
        <f t="shared" si="25"/>
        <v>5.7089137777777781</v>
      </c>
      <c r="X263" t="s">
        <v>33</v>
      </c>
    </row>
    <row r="264" spans="2:24" x14ac:dyDescent="0.2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 t="shared" si="26"/>
        <v>7</v>
      </c>
      <c r="S264" s="4">
        <f t="shared" si="27"/>
        <v>7</v>
      </c>
      <c r="T264" s="2">
        <f t="shared" si="22"/>
        <v>0.67399999999999993</v>
      </c>
      <c r="U264" s="2">
        <f t="shared" si="24"/>
        <v>6.0895080296296298</v>
      </c>
      <c r="V264" s="2">
        <f t="shared" si="23"/>
        <v>2.805746020477816</v>
      </c>
      <c r="W264" s="2">
        <f t="shared" si="25"/>
        <v>3.3418031869918696</v>
      </c>
      <c r="X264" t="s">
        <v>33</v>
      </c>
    </row>
    <row r="265" spans="2:24" x14ac:dyDescent="0.2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 t="shared" si="26"/>
        <v>7</v>
      </c>
      <c r="S265" s="4">
        <f t="shared" si="27"/>
        <v>7</v>
      </c>
      <c r="T265" s="2">
        <f t="shared" si="22"/>
        <v>1.4040000000000001</v>
      </c>
      <c r="U265" s="2">
        <f t="shared" si="24"/>
        <v>7.3987522559999999</v>
      </c>
      <c r="V265" s="2">
        <f t="shared" si="23"/>
        <v>8.1304969846153856</v>
      </c>
      <c r="W265" s="2">
        <f t="shared" si="25"/>
        <v>8.2391450512249449</v>
      </c>
      <c r="X265" t="s">
        <v>33</v>
      </c>
    </row>
    <row r="266" spans="2:24" x14ac:dyDescent="0.2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 t="shared" si="26"/>
        <v>7</v>
      </c>
      <c r="S266" s="4">
        <f t="shared" si="27"/>
        <v>7</v>
      </c>
      <c r="T266" s="2">
        <f t="shared" si="22"/>
        <v>0.82399999999999995</v>
      </c>
      <c r="U266" s="2">
        <f t="shared" si="24"/>
        <v>7.8668285550239236</v>
      </c>
      <c r="V266" s="2">
        <f t="shared" si="23"/>
        <v>6.8506965333333341</v>
      </c>
      <c r="W266" s="2">
        <f t="shared" si="25"/>
        <v>4.3844457813333326</v>
      </c>
      <c r="X266" t="s">
        <v>33</v>
      </c>
    </row>
    <row r="267" spans="2:24" x14ac:dyDescent="0.2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 t="shared" si="26"/>
        <v>7</v>
      </c>
      <c r="S267" s="4">
        <f t="shared" si="27"/>
        <v>7</v>
      </c>
      <c r="T267" s="2">
        <f t="shared" si="22"/>
        <v>2.081</v>
      </c>
      <c r="U267" s="2">
        <f t="shared" si="24"/>
        <v>8.1193440395061725</v>
      </c>
      <c r="V267" s="2">
        <f t="shared" si="23"/>
        <v>3.9007524744958482</v>
      </c>
      <c r="W267" s="2">
        <f t="shared" si="25"/>
        <v>3.9475802352941178</v>
      </c>
      <c r="X267" t="s">
        <v>33</v>
      </c>
    </row>
    <row r="268" spans="2:24" x14ac:dyDescent="0.2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 t="shared" si="26"/>
        <v>7</v>
      </c>
      <c r="S268" s="4">
        <f t="shared" si="27"/>
        <v>7</v>
      </c>
      <c r="T268" s="2">
        <f t="shared" si="22"/>
        <v>0.85099999999999998</v>
      </c>
      <c r="U268" s="2">
        <f t="shared" si="24"/>
        <v>6.9964560340425539</v>
      </c>
      <c r="V268" s="2">
        <f t="shared" si="23"/>
        <v>7.755505509433962</v>
      </c>
      <c r="W268" s="2">
        <f t="shared" si="25"/>
        <v>4.0697207128712867</v>
      </c>
      <c r="X268" t="s">
        <v>33</v>
      </c>
    </row>
    <row r="271" spans="2:24" x14ac:dyDescent="0.2">
      <c r="D271" t="s">
        <v>58</v>
      </c>
    </row>
    <row r="277" spans="1:12" x14ac:dyDescent="0.2">
      <c r="L277" s="3"/>
    </row>
    <row r="278" spans="1:12" x14ac:dyDescent="0.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39</v>
      </c>
      <c r="J278" t="s">
        <v>40</v>
      </c>
    </row>
    <row r="280" spans="1:12" x14ac:dyDescent="0.2">
      <c r="C280">
        <v>1760</v>
      </c>
      <c r="D280">
        <v>16</v>
      </c>
      <c r="E280">
        <v>50</v>
      </c>
      <c r="G280" s="2">
        <v>4.32</v>
      </c>
      <c r="H280" s="2">
        <v>4.0960000000000001</v>
      </c>
      <c r="I280" s="2">
        <f>(2*$E280*$D280*$C280*$C280+$E280*$D280*$C280)/(G280/1000)/10^12</f>
        <v>1.147585185185185</v>
      </c>
      <c r="J280" s="2">
        <f>(2*$E280*$D280*$C280*$C280+$E280*$D280*$C280)/(H280/1000)/10^12</f>
        <v>1.2103437500000001</v>
      </c>
    </row>
    <row r="281" spans="1:12" x14ac:dyDescent="0.2">
      <c r="C281">
        <v>1760</v>
      </c>
      <c r="D281">
        <v>32</v>
      </c>
      <c r="E281">
        <v>50</v>
      </c>
      <c r="G281" s="2">
        <v>8.7520000000000007</v>
      </c>
      <c r="H281" s="2">
        <v>9.3390000000000004</v>
      </c>
      <c r="I281" s="2">
        <f t="shared" ref="I281:J291" si="28">(2*$E281*$D281*$C281*$C281+$E281*$D281*$C281)/(G281/1000)/10^12</f>
        <v>1.1328994515539303</v>
      </c>
      <c r="J281" s="2">
        <f t="shared" si="28"/>
        <v>1.0616914016489989</v>
      </c>
    </row>
    <row r="282" spans="1:12" x14ac:dyDescent="0.2">
      <c r="C282">
        <v>1760</v>
      </c>
      <c r="D282">
        <v>64</v>
      </c>
      <c r="E282">
        <v>50</v>
      </c>
      <c r="G282" s="2">
        <v>11.506</v>
      </c>
      <c r="H282" s="2">
        <v>11.461</v>
      </c>
      <c r="I282" s="2">
        <f t="shared" si="28"/>
        <v>1.7234722753346079</v>
      </c>
      <c r="J282" s="2">
        <f t="shared" si="28"/>
        <v>1.7302392461390803</v>
      </c>
    </row>
    <row r="283" spans="1:12" x14ac:dyDescent="0.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12.007999999999999</v>
      </c>
      <c r="H283" s="2">
        <v>10.028</v>
      </c>
      <c r="I283" s="2">
        <f t="shared" si="28"/>
        <v>3.3028434377081948</v>
      </c>
      <c r="J283" s="2">
        <f t="shared" si="28"/>
        <v>3.9549804547267646</v>
      </c>
    </row>
    <row r="284" spans="1:12" x14ac:dyDescent="0.2">
      <c r="C284">
        <v>2048</v>
      </c>
      <c r="D284">
        <v>16</v>
      </c>
      <c r="E284">
        <v>50</v>
      </c>
      <c r="G284" s="2">
        <v>6.7720000000000002</v>
      </c>
      <c r="H284" s="2">
        <v>6.7670000000000003</v>
      </c>
      <c r="I284" s="2">
        <f t="shared" si="28"/>
        <v>0.99121748375664498</v>
      </c>
      <c r="J284" s="2">
        <f t="shared" si="28"/>
        <v>0.99194987439042404</v>
      </c>
    </row>
    <row r="285" spans="1:12" x14ac:dyDescent="0.2">
      <c r="C285">
        <v>2048</v>
      </c>
      <c r="D285">
        <v>32</v>
      </c>
      <c r="E285">
        <v>50</v>
      </c>
      <c r="G285" s="2">
        <v>10.119</v>
      </c>
      <c r="H285" s="2">
        <v>9.9939999999999998</v>
      </c>
      <c r="I285" s="2">
        <f t="shared" si="28"/>
        <v>1.3267170273742466</v>
      </c>
      <c r="J285" s="2">
        <f t="shared" si="28"/>
        <v>1.3433109465679409</v>
      </c>
    </row>
    <row r="286" spans="1:12" x14ac:dyDescent="0.2">
      <c r="C286">
        <v>2048</v>
      </c>
      <c r="D286">
        <v>64</v>
      </c>
      <c r="E286">
        <v>50</v>
      </c>
      <c r="G286" s="2">
        <v>15.912000000000001</v>
      </c>
      <c r="H286" s="2">
        <v>15.396000000000001</v>
      </c>
      <c r="I286" s="2">
        <f t="shared" si="28"/>
        <v>1.6874119658119655</v>
      </c>
      <c r="J286" s="2">
        <f t="shared" si="28"/>
        <v>1.743965913224214</v>
      </c>
    </row>
    <row r="287" spans="1:12" x14ac:dyDescent="0.2">
      <c r="A287">
        <f>2560*2560/2048/2048</f>
        <v>1.5625</v>
      </c>
      <c r="C287">
        <v>2048</v>
      </c>
      <c r="D287">
        <v>128</v>
      </c>
      <c r="E287">
        <v>50</v>
      </c>
      <c r="G287" s="2">
        <v>14.18</v>
      </c>
      <c r="H287" s="2">
        <v>11.316000000000001</v>
      </c>
      <c r="I287" s="2">
        <f t="shared" si="28"/>
        <v>3.787037968970381</v>
      </c>
      <c r="J287" s="2">
        <f t="shared" si="28"/>
        <v>4.7455106398020499</v>
      </c>
    </row>
    <row r="288" spans="1:12" x14ac:dyDescent="0.2">
      <c r="C288">
        <v>2560</v>
      </c>
      <c r="D288">
        <v>16</v>
      </c>
      <c r="E288">
        <v>50</v>
      </c>
      <c r="G288" s="2">
        <v>10.563000000000001</v>
      </c>
      <c r="H288" s="2">
        <v>10.288</v>
      </c>
      <c r="I288" s="2">
        <f t="shared" si="28"/>
        <v>0.99288156773643832</v>
      </c>
      <c r="J288" s="2">
        <f t="shared" si="28"/>
        <v>1.0194214618973561</v>
      </c>
    </row>
    <row r="289" spans="1:10" x14ac:dyDescent="0.2">
      <c r="C289">
        <v>2560</v>
      </c>
      <c r="D289">
        <v>32</v>
      </c>
      <c r="E289">
        <v>50</v>
      </c>
      <c r="G289" s="2">
        <v>12.906000000000001</v>
      </c>
      <c r="H289" s="2">
        <v>12.74</v>
      </c>
      <c r="I289" s="2">
        <f t="shared" si="28"/>
        <v>1.6252608089260807</v>
      </c>
      <c r="J289" s="2">
        <f t="shared" si="28"/>
        <v>1.6464376766091051</v>
      </c>
    </row>
    <row r="290" spans="1:10" x14ac:dyDescent="0.2">
      <c r="C290">
        <v>2560</v>
      </c>
      <c r="D290">
        <v>64</v>
      </c>
      <c r="E290">
        <v>50</v>
      </c>
      <c r="G290" s="2">
        <v>18.486999999999998</v>
      </c>
      <c r="H290" s="2">
        <v>18.085000000000001</v>
      </c>
      <c r="I290" s="2">
        <f t="shared" si="28"/>
        <v>2.2692287553415915</v>
      </c>
      <c r="J290" s="2">
        <f t="shared" si="28"/>
        <v>2.3196700027647221</v>
      </c>
    </row>
    <row r="291" spans="1:10" x14ac:dyDescent="0.2">
      <c r="C291">
        <v>2560</v>
      </c>
      <c r="D291">
        <v>128</v>
      </c>
      <c r="E291">
        <v>50</v>
      </c>
      <c r="G291" s="2">
        <v>16.983000000000001</v>
      </c>
      <c r="H291" s="2">
        <v>14.29</v>
      </c>
      <c r="I291" s="2">
        <f t="shared" si="28"/>
        <v>4.9403794382617914</v>
      </c>
      <c r="J291" s="2">
        <f t="shared" si="28"/>
        <v>5.8714110566829953</v>
      </c>
    </row>
    <row r="295" spans="1:10" x14ac:dyDescent="0.2">
      <c r="A295" t="s">
        <v>12</v>
      </c>
      <c r="C295" t="s">
        <v>13</v>
      </c>
      <c r="D295" t="s">
        <v>3</v>
      </c>
      <c r="E295" t="s">
        <v>14</v>
      </c>
      <c r="G295" t="s">
        <v>19</v>
      </c>
      <c r="H295" t="s">
        <v>20</v>
      </c>
      <c r="I295" t="s">
        <v>39</v>
      </c>
      <c r="J295" t="s">
        <v>40</v>
      </c>
    </row>
    <row r="296" spans="1:10" x14ac:dyDescent="0.2">
      <c r="C296">
        <v>512</v>
      </c>
      <c r="D296">
        <v>16</v>
      </c>
      <c r="E296">
        <v>25</v>
      </c>
      <c r="G296" s="2">
        <v>1.5589999999999999</v>
      </c>
      <c r="H296" s="2">
        <v>1.9359999999999999</v>
      </c>
      <c r="I296" s="2">
        <f t="shared" ref="I296:J312" si="29">(8*$E296*$D296*$C296*$C296)/(G296/1000)/10^12</f>
        <v>0.53807620269403467</v>
      </c>
      <c r="J296" s="2">
        <f t="shared" ref="J296:J311" si="30">(8*$E296*$D296*$C296*$C296)/(H296/1000)/10^12</f>
        <v>0.43329586776859502</v>
      </c>
    </row>
    <row r="297" spans="1:10" x14ac:dyDescent="0.2">
      <c r="C297">
        <v>512</v>
      </c>
      <c r="D297">
        <v>32</v>
      </c>
      <c r="E297">
        <v>25</v>
      </c>
      <c r="G297" s="2">
        <v>2.7610000000000001</v>
      </c>
      <c r="H297" s="2">
        <v>3.9689999999999999</v>
      </c>
      <c r="I297" s="2">
        <f t="shared" si="29"/>
        <v>0.60764998189061936</v>
      </c>
      <c r="J297" s="2">
        <f t="shared" si="30"/>
        <v>0.42270637440161257</v>
      </c>
    </row>
    <row r="298" spans="1:10" x14ac:dyDescent="0.2">
      <c r="C298">
        <v>512</v>
      </c>
      <c r="D298">
        <v>64</v>
      </c>
      <c r="E298">
        <v>25</v>
      </c>
      <c r="G298" s="2">
        <v>2.347</v>
      </c>
      <c r="H298" s="2">
        <v>3.992</v>
      </c>
      <c r="I298" s="2">
        <f t="shared" si="29"/>
        <v>1.4296732850447378</v>
      </c>
      <c r="J298" s="2">
        <f t="shared" si="30"/>
        <v>0.84054188376753503</v>
      </c>
    </row>
    <row r="299" spans="1:10" x14ac:dyDescent="0.2">
      <c r="C299">
        <v>512</v>
      </c>
      <c r="D299">
        <v>128</v>
      </c>
      <c r="E299">
        <v>25</v>
      </c>
      <c r="G299" s="2">
        <v>2.67</v>
      </c>
      <c r="H299" s="2">
        <v>4.9889999999999999</v>
      </c>
      <c r="I299" s="2">
        <f t="shared" si="29"/>
        <v>2.5134405992509361</v>
      </c>
      <c r="J299" s="2">
        <f t="shared" si="30"/>
        <v>1.3451365804770496</v>
      </c>
    </row>
    <row r="300" spans="1:10" x14ac:dyDescent="0.2">
      <c r="C300">
        <v>1024</v>
      </c>
      <c r="D300">
        <v>16</v>
      </c>
      <c r="E300">
        <v>25</v>
      </c>
      <c r="G300" s="2">
        <v>4.6369999999999996</v>
      </c>
      <c r="H300" s="2">
        <v>2.855</v>
      </c>
      <c r="I300" s="2">
        <f t="shared" si="29"/>
        <v>0.72362372223420324</v>
      </c>
      <c r="J300" s="2">
        <f t="shared" si="30"/>
        <v>1.1752865849387042</v>
      </c>
    </row>
    <row r="301" spans="1:10" x14ac:dyDescent="0.2">
      <c r="C301">
        <v>1024</v>
      </c>
      <c r="D301">
        <v>32</v>
      </c>
      <c r="E301">
        <v>25</v>
      </c>
      <c r="G301" s="2">
        <v>4.5620000000000003</v>
      </c>
      <c r="H301" s="2">
        <v>5.173</v>
      </c>
      <c r="I301" s="2">
        <f t="shared" si="29"/>
        <v>1.4710404208680403</v>
      </c>
      <c r="J301" s="2">
        <f t="shared" si="30"/>
        <v>1.2972910110187512</v>
      </c>
    </row>
    <row r="302" spans="1:10" x14ac:dyDescent="0.2">
      <c r="C302">
        <v>1024</v>
      </c>
      <c r="D302">
        <v>64</v>
      </c>
      <c r="E302">
        <v>25</v>
      </c>
      <c r="G302" s="2">
        <v>4.359</v>
      </c>
      <c r="H302" s="2">
        <v>8.1389999999999993</v>
      </c>
      <c r="I302" s="2">
        <f t="shared" si="29"/>
        <v>3.0790944712089927</v>
      </c>
      <c r="J302" s="2">
        <f t="shared" si="30"/>
        <v>1.6490690256788305</v>
      </c>
    </row>
    <row r="303" spans="1:10" x14ac:dyDescent="0.2">
      <c r="C303">
        <v>1024</v>
      </c>
      <c r="D303">
        <v>128</v>
      </c>
      <c r="E303">
        <v>25</v>
      </c>
      <c r="G303" s="2">
        <v>5.1719999999999997</v>
      </c>
      <c r="H303" s="2">
        <v>11.946999999999999</v>
      </c>
      <c r="I303" s="2">
        <f t="shared" si="29"/>
        <v>5.1901673627223515</v>
      </c>
      <c r="J303" s="2">
        <f t="shared" si="30"/>
        <v>2.2468858793002426</v>
      </c>
    </row>
    <row r="304" spans="1:10" x14ac:dyDescent="0.2">
      <c r="C304">
        <v>2048</v>
      </c>
      <c r="D304">
        <v>16</v>
      </c>
      <c r="E304">
        <v>25</v>
      </c>
      <c r="G304" s="2">
        <v>20.658000000000001</v>
      </c>
      <c r="H304" s="2">
        <v>9.8409999999999993</v>
      </c>
      <c r="I304" s="2">
        <f t="shared" si="29"/>
        <v>0.64971307967857483</v>
      </c>
      <c r="J304" s="2">
        <f t="shared" si="30"/>
        <v>1.3638626968803984</v>
      </c>
    </row>
    <row r="305" spans="1:10" x14ac:dyDescent="0.2">
      <c r="C305">
        <v>2048</v>
      </c>
      <c r="D305">
        <v>32</v>
      </c>
      <c r="E305">
        <v>25</v>
      </c>
      <c r="G305" s="2">
        <v>13.087999999999999</v>
      </c>
      <c r="H305" s="2">
        <v>11.788</v>
      </c>
      <c r="I305" s="2">
        <f t="shared" si="29"/>
        <v>2.0510044009779955</v>
      </c>
      <c r="J305" s="2">
        <f t="shared" si="30"/>
        <v>2.2771925347811335</v>
      </c>
    </row>
    <row r="306" spans="1:10" x14ac:dyDescent="0.2">
      <c r="C306">
        <v>2048</v>
      </c>
      <c r="D306">
        <v>64</v>
      </c>
      <c r="E306">
        <v>25</v>
      </c>
      <c r="G306" s="2">
        <v>10.186999999999999</v>
      </c>
      <c r="H306" s="2">
        <v>19.222999999999999</v>
      </c>
      <c r="I306" s="2">
        <f t="shared" si="29"/>
        <v>5.2701571807205267</v>
      </c>
      <c r="J306" s="2">
        <f t="shared" si="30"/>
        <v>2.7928570566508868</v>
      </c>
    </row>
    <row r="307" spans="1:10" x14ac:dyDescent="0.2">
      <c r="C307">
        <v>2048</v>
      </c>
      <c r="D307">
        <v>128</v>
      </c>
      <c r="E307">
        <v>25</v>
      </c>
      <c r="G307" s="2">
        <v>16.128</v>
      </c>
      <c r="H307" s="2">
        <v>19.62</v>
      </c>
      <c r="I307" s="2">
        <f t="shared" si="29"/>
        <v>6.6576253968253969</v>
      </c>
      <c r="J307" s="2">
        <f t="shared" si="30"/>
        <v>5.472690234454638</v>
      </c>
    </row>
    <row r="308" spans="1:10" x14ac:dyDescent="0.2">
      <c r="C308">
        <v>4096</v>
      </c>
      <c r="D308">
        <v>16</v>
      </c>
      <c r="E308">
        <v>25</v>
      </c>
      <c r="G308" s="2">
        <v>80.944999999999993</v>
      </c>
      <c r="H308" s="2">
        <v>57.247999999999998</v>
      </c>
      <c r="I308" s="2">
        <f t="shared" si="29"/>
        <v>0.66325395268392129</v>
      </c>
      <c r="J308" s="2">
        <f t="shared" si="30"/>
        <v>0.93779854667411966</v>
      </c>
    </row>
    <row r="309" spans="1:10" x14ac:dyDescent="0.2">
      <c r="C309">
        <v>4096</v>
      </c>
      <c r="D309">
        <v>32</v>
      </c>
      <c r="E309">
        <v>25</v>
      </c>
      <c r="G309" s="2">
        <v>39.863</v>
      </c>
      <c r="H309" s="2">
        <v>36.305</v>
      </c>
      <c r="I309" s="2">
        <f t="shared" si="29"/>
        <v>2.6935800717457292</v>
      </c>
      <c r="J309" s="2">
        <f t="shared" si="30"/>
        <v>2.957559080016527</v>
      </c>
    </row>
    <row r="310" spans="1:10" x14ac:dyDescent="0.2">
      <c r="C310">
        <v>4096</v>
      </c>
      <c r="D310">
        <v>64</v>
      </c>
      <c r="E310">
        <v>25</v>
      </c>
      <c r="G310" s="2">
        <v>32.213999999999999</v>
      </c>
      <c r="H310" s="2">
        <v>46.113</v>
      </c>
      <c r="I310" s="2">
        <f t="shared" si="29"/>
        <v>6.666305482088533</v>
      </c>
      <c r="J310" s="2">
        <f t="shared" si="30"/>
        <v>4.6570026847093011</v>
      </c>
    </row>
    <row r="311" spans="1:10" x14ac:dyDescent="0.2">
      <c r="C311">
        <v>4096</v>
      </c>
      <c r="D311">
        <v>128</v>
      </c>
      <c r="E311">
        <v>25</v>
      </c>
      <c r="G311" s="2">
        <v>54.881999999999998</v>
      </c>
      <c r="H311" s="2">
        <v>59.124000000000002</v>
      </c>
      <c r="I311" s="2">
        <f t="shared" si="29"/>
        <v>7.825821391348712</v>
      </c>
      <c r="J311" s="2">
        <f t="shared" si="30"/>
        <v>7.2643381638590077</v>
      </c>
    </row>
    <row r="312" spans="1:10" x14ac:dyDescent="0.2">
      <c r="C312">
        <v>1536</v>
      </c>
      <c r="D312">
        <v>8</v>
      </c>
      <c r="E312">
        <v>50</v>
      </c>
      <c r="G312" s="2">
        <v>11.853999999999999</v>
      </c>
      <c r="H312" s="2">
        <v>7.2690000000000001</v>
      </c>
      <c r="I312" s="2">
        <f t="shared" si="29"/>
        <v>0.63689448287497885</v>
      </c>
      <c r="J312" s="2">
        <f t="shared" si="29"/>
        <v>1.0386225340486999</v>
      </c>
    </row>
    <row r="313" spans="1:10" x14ac:dyDescent="0.2">
      <c r="C313">
        <v>1536</v>
      </c>
      <c r="D313">
        <v>16</v>
      </c>
      <c r="E313">
        <v>50</v>
      </c>
      <c r="G313" s="2">
        <v>22.073</v>
      </c>
      <c r="H313" s="2">
        <v>9.3620000000000001</v>
      </c>
      <c r="I313" s="2">
        <f t="shared" ref="I313:J317" si="31">(8*$E313*$D313*$C313*$C313)/(G313/1000)/10^12</f>
        <v>0.6840707833099261</v>
      </c>
      <c r="J313" s="2">
        <f t="shared" si="31"/>
        <v>1.6128492202520828</v>
      </c>
    </row>
    <row r="314" spans="1:10" x14ac:dyDescent="0.2">
      <c r="C314">
        <v>1536</v>
      </c>
      <c r="D314">
        <v>32</v>
      </c>
      <c r="E314">
        <v>50</v>
      </c>
      <c r="G314" s="2">
        <v>11.577</v>
      </c>
      <c r="H314" s="2">
        <v>31.28</v>
      </c>
      <c r="I314" s="2">
        <f t="shared" si="31"/>
        <v>2.6085331951282713</v>
      </c>
      <c r="J314" s="2">
        <f t="shared" si="31"/>
        <v>0.96544081841432217</v>
      </c>
    </row>
    <row r="315" spans="1:10" x14ac:dyDescent="0.2">
      <c r="C315">
        <v>256</v>
      </c>
      <c r="D315">
        <v>16</v>
      </c>
      <c r="E315">
        <v>150</v>
      </c>
      <c r="G315" s="2">
        <v>1.962</v>
      </c>
      <c r="H315" s="2">
        <v>3.6819999999999999</v>
      </c>
      <c r="I315" s="2">
        <f t="shared" si="31"/>
        <v>0.64133088685015294</v>
      </c>
      <c r="J315" s="2">
        <f t="shared" si="31"/>
        <v>0.34174122759369907</v>
      </c>
    </row>
    <row r="316" spans="1:10" x14ac:dyDescent="0.2">
      <c r="C316">
        <v>256</v>
      </c>
      <c r="D316">
        <v>32</v>
      </c>
      <c r="E316">
        <v>150</v>
      </c>
      <c r="G316" s="2">
        <v>6.6989999999999998</v>
      </c>
      <c r="H316" s="2">
        <v>15.285</v>
      </c>
      <c r="I316" s="2">
        <f t="shared" si="31"/>
        <v>0.37566538289296914</v>
      </c>
      <c r="J316" s="2">
        <f t="shared" si="31"/>
        <v>0.16464392541707557</v>
      </c>
    </row>
    <row r="317" spans="1:10" x14ac:dyDescent="0.2">
      <c r="C317">
        <v>256</v>
      </c>
      <c r="D317">
        <v>64</v>
      </c>
      <c r="E317">
        <v>150</v>
      </c>
      <c r="G317" s="2">
        <v>6.51</v>
      </c>
      <c r="H317" s="2">
        <v>9.0909999999999993</v>
      </c>
      <c r="I317" s="2">
        <f t="shared" si="31"/>
        <v>0.77314359447004599</v>
      </c>
      <c r="J317" s="2">
        <f t="shared" si="31"/>
        <v>0.55364259157408424</v>
      </c>
    </row>
    <row r="318" spans="1:10" x14ac:dyDescent="0.2">
      <c r="G318" s="2"/>
      <c r="H318" s="2"/>
    </row>
    <row r="319" spans="1:10" x14ac:dyDescent="0.2">
      <c r="G319" s="2"/>
      <c r="H319" s="2"/>
    </row>
    <row r="320" spans="1:10" x14ac:dyDescent="0.2">
      <c r="A320" t="s">
        <v>62</v>
      </c>
      <c r="C320" t="s">
        <v>63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39</v>
      </c>
      <c r="J320" t="s">
        <v>40</v>
      </c>
    </row>
    <row r="321" spans="3:10" x14ac:dyDescent="0.2">
      <c r="C321">
        <v>2816</v>
      </c>
      <c r="D321">
        <v>32</v>
      </c>
      <c r="E321">
        <v>1500</v>
      </c>
      <c r="G321" s="2">
        <v>592.91800000000001</v>
      </c>
      <c r="H321" s="2">
        <v>1272.1690000000001</v>
      </c>
      <c r="I321" s="2">
        <f>(6*$E321*$D321*$C321*$C321)/(G321/1000)/10^12</f>
        <v>3.8517948991260171</v>
      </c>
      <c r="J321" s="2">
        <f>(6*$E321*$D321*$C321*$C321)/(H321/1000)/10^12</f>
        <v>1.7952005810548755</v>
      </c>
    </row>
    <row r="322" spans="3:10" x14ac:dyDescent="0.2">
      <c r="C322">
        <v>2816</v>
      </c>
      <c r="D322">
        <v>32</v>
      </c>
      <c r="E322">
        <v>750</v>
      </c>
      <c r="G322" s="2">
        <v>298.53500000000003</v>
      </c>
      <c r="H322" s="2">
        <v>638.21500000000003</v>
      </c>
      <c r="I322" s="2">
        <f t="shared" ref="I322:I339" si="32">(6*$E322*$D322*$C322*$C322)/(G322/1000)/10^12</f>
        <v>3.8250096772572726</v>
      </c>
      <c r="J322" s="2">
        <f t="shared" ref="J322:J339" si="33">(6*$E322*$D322*$C322*$C322)/(H322/1000)/10^12</f>
        <v>1.7892078124143118</v>
      </c>
    </row>
    <row r="323" spans="3:10" x14ac:dyDescent="0.2">
      <c r="C323">
        <v>2816</v>
      </c>
      <c r="D323">
        <v>32</v>
      </c>
      <c r="E323">
        <v>375</v>
      </c>
      <c r="G323" s="2">
        <v>150.70599999999999</v>
      </c>
      <c r="H323" s="2">
        <v>319.88</v>
      </c>
      <c r="I323" s="2">
        <f t="shared" si="32"/>
        <v>3.7884996748636421</v>
      </c>
      <c r="J323" s="2">
        <f t="shared" si="33"/>
        <v>1.7848869325997248</v>
      </c>
    </row>
    <row r="324" spans="3:10" x14ac:dyDescent="0.2">
      <c r="C324">
        <v>2816</v>
      </c>
      <c r="D324">
        <v>32</v>
      </c>
      <c r="E324">
        <v>187</v>
      </c>
      <c r="G324" s="2">
        <v>76.058999999999997</v>
      </c>
      <c r="H324" s="2">
        <v>160.09399999999999</v>
      </c>
      <c r="I324" s="2">
        <f t="shared" si="32"/>
        <v>3.7433249164990339</v>
      </c>
      <c r="J324" s="2">
        <f t="shared" si="33"/>
        <v>1.7784148676652469</v>
      </c>
    </row>
    <row r="325" spans="3:10" x14ac:dyDescent="0.2">
      <c r="C325">
        <v>2048</v>
      </c>
      <c r="D325">
        <v>32</v>
      </c>
      <c r="E325">
        <v>1500</v>
      </c>
      <c r="G325" s="2">
        <v>396.38499999999999</v>
      </c>
      <c r="H325" s="2">
        <v>927.20399999999995</v>
      </c>
      <c r="I325" s="2">
        <f t="shared" si="32"/>
        <v>3.0474401200852705</v>
      </c>
      <c r="J325" s="2">
        <f t="shared" si="33"/>
        <v>1.3027980379722264</v>
      </c>
    </row>
    <row r="326" spans="3:10" x14ac:dyDescent="0.2">
      <c r="C326">
        <v>2048</v>
      </c>
      <c r="D326">
        <v>32</v>
      </c>
      <c r="E326">
        <v>750</v>
      </c>
      <c r="G326" s="2">
        <v>198.95500000000001</v>
      </c>
      <c r="H326" s="2">
        <v>464.83199999999999</v>
      </c>
      <c r="I326" s="2">
        <f t="shared" si="32"/>
        <v>3.0357607298132741</v>
      </c>
      <c r="J326" s="2">
        <f t="shared" si="33"/>
        <v>1.2993506815365552</v>
      </c>
    </row>
    <row r="327" spans="3:10" x14ac:dyDescent="0.2">
      <c r="C327">
        <v>2048</v>
      </c>
      <c r="D327">
        <v>32</v>
      </c>
      <c r="E327">
        <v>375</v>
      </c>
      <c r="G327" s="2">
        <v>100.9</v>
      </c>
      <c r="H327" s="2">
        <v>233.09200000000001</v>
      </c>
      <c r="I327" s="2">
        <f t="shared" si="32"/>
        <v>2.9929622200198214</v>
      </c>
      <c r="J327" s="2">
        <f t="shared" si="33"/>
        <v>1.2955823794896435</v>
      </c>
    </row>
    <row r="328" spans="3:10" x14ac:dyDescent="0.2">
      <c r="C328">
        <v>2048</v>
      </c>
      <c r="D328">
        <v>32</v>
      </c>
      <c r="E328">
        <v>187</v>
      </c>
      <c r="G328" s="2">
        <v>51.545000000000002</v>
      </c>
      <c r="H328" s="2">
        <v>116.374</v>
      </c>
      <c r="I328" s="2">
        <f t="shared" si="32"/>
        <v>2.9215693242021534</v>
      </c>
      <c r="J328" s="2">
        <f t="shared" si="33"/>
        <v>1.2940372490075103</v>
      </c>
    </row>
    <row r="329" spans="3:10" x14ac:dyDescent="0.2">
      <c r="C329">
        <v>1536</v>
      </c>
      <c r="D329">
        <v>32</v>
      </c>
      <c r="E329">
        <v>1500</v>
      </c>
      <c r="G329" s="2">
        <v>296.66699999999997</v>
      </c>
      <c r="H329" s="2">
        <v>694.33199999999999</v>
      </c>
      <c r="I329" s="2">
        <f t="shared" si="32"/>
        <v>2.2903701726177839</v>
      </c>
      <c r="J329" s="2">
        <f t="shared" si="33"/>
        <v>0.97860569295380306</v>
      </c>
    </row>
    <row r="330" spans="3:10" x14ac:dyDescent="0.2">
      <c r="C330">
        <v>1536</v>
      </c>
      <c r="D330">
        <v>32</v>
      </c>
      <c r="E330">
        <v>750</v>
      </c>
      <c r="G330" s="2">
        <v>149.95599999999999</v>
      </c>
      <c r="H330" s="2">
        <v>348.52300000000002</v>
      </c>
      <c r="I330" s="2">
        <f t="shared" si="32"/>
        <v>2.2655887326949244</v>
      </c>
      <c r="J330" s="2">
        <f t="shared" si="33"/>
        <v>0.97479541952754911</v>
      </c>
    </row>
    <row r="331" spans="3:10" x14ac:dyDescent="0.2">
      <c r="C331">
        <v>1536</v>
      </c>
      <c r="D331">
        <v>32</v>
      </c>
      <c r="E331">
        <v>375</v>
      </c>
      <c r="G331" s="2">
        <v>76.866</v>
      </c>
      <c r="H331" s="2">
        <v>175.45500000000001</v>
      </c>
      <c r="I331" s="2">
        <f t="shared" si="32"/>
        <v>2.2099408320974159</v>
      </c>
      <c r="J331" s="2">
        <f t="shared" si="33"/>
        <v>0.96816455501410625</v>
      </c>
    </row>
    <row r="332" spans="3:10" x14ac:dyDescent="0.2">
      <c r="C332">
        <v>1536</v>
      </c>
      <c r="D332">
        <v>32</v>
      </c>
      <c r="E332">
        <v>187</v>
      </c>
      <c r="G332" s="2">
        <v>39.563000000000002</v>
      </c>
      <c r="H332" s="2">
        <v>88.668000000000006</v>
      </c>
      <c r="I332" s="2">
        <f t="shared" si="32"/>
        <v>2.1410955585774589</v>
      </c>
      <c r="J332" s="2">
        <f t="shared" si="33"/>
        <v>0.95534086236297189</v>
      </c>
    </row>
    <row r="333" spans="3:10" x14ac:dyDescent="0.2">
      <c r="C333">
        <v>2560</v>
      </c>
      <c r="D333" s="1">
        <v>32</v>
      </c>
      <c r="E333" s="1">
        <v>1500</v>
      </c>
      <c r="G333" s="2">
        <v>522.601</v>
      </c>
      <c r="H333" s="2">
        <v>1154.9090000000001</v>
      </c>
      <c r="I333" s="2">
        <f t="shared" si="32"/>
        <v>3.6116211029064238</v>
      </c>
      <c r="J333" s="2">
        <f t="shared" si="33"/>
        <v>1.6342731765013518</v>
      </c>
    </row>
    <row r="334" spans="3:10" x14ac:dyDescent="0.2">
      <c r="C334">
        <v>2560</v>
      </c>
      <c r="D334" s="1">
        <v>32</v>
      </c>
      <c r="E334" s="1">
        <v>750</v>
      </c>
      <c r="G334" s="2">
        <v>263.452</v>
      </c>
      <c r="H334" s="2">
        <v>579.39599999999996</v>
      </c>
      <c r="I334" s="2">
        <f t="shared" si="32"/>
        <v>3.5821265353840546</v>
      </c>
      <c r="J334" s="2">
        <f t="shared" si="33"/>
        <v>1.6287968850319989</v>
      </c>
    </row>
    <row r="335" spans="3:10" x14ac:dyDescent="0.2">
      <c r="C335">
        <v>2560</v>
      </c>
      <c r="D335" s="1">
        <v>32</v>
      </c>
      <c r="E335" s="1">
        <v>375</v>
      </c>
      <c r="G335" s="2">
        <v>132.929</v>
      </c>
      <c r="H335" s="2">
        <v>290.43200000000002</v>
      </c>
      <c r="I335" s="2">
        <f t="shared" si="32"/>
        <v>3.5497084909989547</v>
      </c>
      <c r="J335" s="2">
        <f t="shared" si="33"/>
        <v>1.6246804759806082</v>
      </c>
    </row>
    <row r="336" spans="3:10" x14ac:dyDescent="0.2">
      <c r="C336">
        <v>2560</v>
      </c>
      <c r="D336" s="1">
        <v>32</v>
      </c>
      <c r="E336" s="1">
        <v>187</v>
      </c>
      <c r="G336" s="2">
        <v>67.132000000000005</v>
      </c>
      <c r="H336" s="2">
        <v>145.24199999999999</v>
      </c>
      <c r="I336" s="2">
        <f t="shared" si="32"/>
        <v>3.5050416254543282</v>
      </c>
      <c r="J336" s="2">
        <f t="shared" si="33"/>
        <v>1.6200579336555545</v>
      </c>
    </row>
    <row r="337" spans="1:11" x14ac:dyDescent="0.2">
      <c r="C337">
        <v>512</v>
      </c>
      <c r="D337" s="1">
        <v>32</v>
      </c>
      <c r="E337" s="1">
        <v>1</v>
      </c>
      <c r="G337" s="2">
        <v>0.11600000000000001</v>
      </c>
      <c r="H337" s="2">
        <v>0.17599999999999999</v>
      </c>
      <c r="I337" s="2">
        <f t="shared" si="32"/>
        <v>0.43389351724137931</v>
      </c>
      <c r="J337" s="2">
        <f t="shared" si="33"/>
        <v>0.28597527272727269</v>
      </c>
    </row>
    <row r="338" spans="1:11" x14ac:dyDescent="0.2">
      <c r="C338">
        <v>1024</v>
      </c>
      <c r="D338" s="1">
        <v>32</v>
      </c>
      <c r="E338" s="1">
        <v>1500</v>
      </c>
      <c r="G338" s="2">
        <v>179.69399999999999</v>
      </c>
      <c r="H338" s="2">
        <v>469.43200000000002</v>
      </c>
      <c r="I338" s="2">
        <f t="shared" si="32"/>
        <v>1.6805785835921068</v>
      </c>
      <c r="J338" s="2">
        <f t="shared" si="33"/>
        <v>0.64330912251401695</v>
      </c>
    </row>
    <row r="339" spans="1:11" x14ac:dyDescent="0.2">
      <c r="C339">
        <v>1024</v>
      </c>
      <c r="D339" s="1">
        <v>64</v>
      </c>
      <c r="E339" s="1">
        <v>1500</v>
      </c>
      <c r="G339" s="2">
        <v>210.16399999999999</v>
      </c>
      <c r="H339" s="2">
        <v>175.30799999999999</v>
      </c>
      <c r="I339" s="2">
        <f t="shared" si="32"/>
        <v>2.8738498315601153</v>
      </c>
      <c r="J339" s="2">
        <f t="shared" si="33"/>
        <v>3.4452493668286674</v>
      </c>
    </row>
    <row r="340" spans="1:11" x14ac:dyDescent="0.2">
      <c r="I340" s="3"/>
    </row>
    <row r="341" spans="1:11" x14ac:dyDescent="0.2">
      <c r="G341" s="2"/>
      <c r="H341" s="2"/>
      <c r="I341" s="2"/>
      <c r="K341" s="2"/>
    </row>
    <row r="342" spans="1:11" x14ac:dyDescent="0.2">
      <c r="A342" t="s">
        <v>69</v>
      </c>
      <c r="C342" t="s">
        <v>70</v>
      </c>
      <c r="D342" t="s">
        <v>71</v>
      </c>
      <c r="G342" t="s">
        <v>72</v>
      </c>
      <c r="I342" t="s">
        <v>73</v>
      </c>
      <c r="J342" t="s">
        <v>74</v>
      </c>
      <c r="K342" t="s">
        <v>75</v>
      </c>
    </row>
    <row r="344" spans="1:11" x14ac:dyDescent="0.2">
      <c r="C344">
        <v>100000</v>
      </c>
      <c r="D344">
        <v>2</v>
      </c>
      <c r="G344" s="2">
        <v>6.1872369999999996E-2</v>
      </c>
      <c r="H344" s="2"/>
      <c r="I344" s="2">
        <v>12.929842512901963</v>
      </c>
      <c r="J344" t="s">
        <v>76</v>
      </c>
      <c r="K344" s="2">
        <v>2.7217404818666263E-3</v>
      </c>
    </row>
    <row r="345" spans="1:11" x14ac:dyDescent="0.2">
      <c r="C345">
        <v>100000</v>
      </c>
      <c r="D345">
        <v>4</v>
      </c>
      <c r="G345" s="2">
        <v>9.1706224999999988E-2</v>
      </c>
      <c r="H345" s="2"/>
      <c r="I345" s="2">
        <v>17.447016273977042</v>
      </c>
      <c r="J345" t="s">
        <v>76</v>
      </c>
      <c r="K345" s="2">
        <v>2.8143182937997221E-3</v>
      </c>
    </row>
    <row r="346" spans="1:11" x14ac:dyDescent="0.2">
      <c r="C346">
        <v>100000</v>
      </c>
      <c r="D346">
        <v>8</v>
      </c>
      <c r="G346" s="2">
        <v>0.15023339999999999</v>
      </c>
      <c r="H346" s="2"/>
      <c r="I346" s="2">
        <v>21.30019023732406</v>
      </c>
      <c r="J346" t="s">
        <v>76</v>
      </c>
      <c r="K346" s="2">
        <v>3.0198935219988374E-3</v>
      </c>
    </row>
    <row r="347" spans="1:11" x14ac:dyDescent="0.2">
      <c r="C347">
        <v>100000</v>
      </c>
      <c r="D347">
        <v>16</v>
      </c>
      <c r="E347">
        <v>2</v>
      </c>
      <c r="G347" s="2">
        <v>0.49410334999999994</v>
      </c>
      <c r="I347" s="2">
        <v>12.952755734200144</v>
      </c>
      <c r="J347" t="s">
        <v>76</v>
      </c>
      <c r="K347" s="2">
        <v>1.4072668142911852E-2</v>
      </c>
    </row>
    <row r="348" spans="1:11" x14ac:dyDescent="0.2">
      <c r="C348">
        <v>100000</v>
      </c>
      <c r="D348">
        <v>32</v>
      </c>
      <c r="E348">
        <v>4</v>
      </c>
      <c r="G348" s="2">
        <v>0.74659179999999981</v>
      </c>
      <c r="I348" s="2">
        <v>17.14457619277362</v>
      </c>
      <c r="J348" t="s">
        <v>77</v>
      </c>
      <c r="K348" s="2">
        <v>1.2046923143319737E-2</v>
      </c>
    </row>
    <row r="349" spans="1:11" x14ac:dyDescent="0.2">
      <c r="C349">
        <v>3097600</v>
      </c>
      <c r="D349">
        <v>2</v>
      </c>
      <c r="G349" s="2">
        <v>1.0376500000000002</v>
      </c>
      <c r="H349" s="2"/>
      <c r="I349" s="2">
        <v>23.881655664241311</v>
      </c>
      <c r="J349" t="s">
        <v>78</v>
      </c>
      <c r="K349" s="2">
        <v>1.4244112357114759E-3</v>
      </c>
    </row>
    <row r="350" spans="1:11" x14ac:dyDescent="0.2">
      <c r="C350">
        <v>3097600</v>
      </c>
      <c r="D350">
        <v>4</v>
      </c>
      <c r="G350" s="2">
        <v>1.6703500000000002</v>
      </c>
      <c r="H350" s="2"/>
      <c r="I350" s="2">
        <v>29.671386236417515</v>
      </c>
      <c r="J350" t="s">
        <v>78</v>
      </c>
      <c r="K350" s="2">
        <v>2.5396850198400474E-3</v>
      </c>
    </row>
    <row r="351" spans="1:11" x14ac:dyDescent="0.2">
      <c r="C351">
        <v>3097600</v>
      </c>
      <c r="D351">
        <v>8</v>
      </c>
      <c r="G351" s="2">
        <v>2.4847885000000001</v>
      </c>
      <c r="H351" s="2"/>
      <c r="I351" s="2">
        <v>39.892006905215467</v>
      </c>
      <c r="J351" t="s">
        <v>76</v>
      </c>
      <c r="K351" s="2">
        <v>3.6299779251177419E-3</v>
      </c>
    </row>
    <row r="352" spans="1:11" x14ac:dyDescent="0.2">
      <c r="C352">
        <v>3097600</v>
      </c>
      <c r="D352">
        <v>16</v>
      </c>
      <c r="E352">
        <v>2</v>
      </c>
      <c r="G352" s="2">
        <v>4.1802454999999998</v>
      </c>
      <c r="I352" s="2">
        <v>47.42458307771637</v>
      </c>
      <c r="J352" t="s">
        <v>76</v>
      </c>
      <c r="K352" s="2">
        <v>8.2743340547744307E-2</v>
      </c>
    </row>
    <row r="353" spans="3:11" x14ac:dyDescent="0.2">
      <c r="C353">
        <v>3097600</v>
      </c>
      <c r="D353">
        <v>32</v>
      </c>
      <c r="E353">
        <v>4</v>
      </c>
      <c r="G353" s="2">
        <v>4.6409674999999995</v>
      </c>
      <c r="I353" s="2">
        <v>85.433220551533722</v>
      </c>
      <c r="J353" t="s">
        <v>76</v>
      </c>
      <c r="K353" s="2">
        <v>0.13990011861380916</v>
      </c>
    </row>
    <row r="354" spans="3:11" x14ac:dyDescent="0.2">
      <c r="C354">
        <v>4194304</v>
      </c>
      <c r="D354">
        <v>2</v>
      </c>
      <c r="G354" s="2">
        <v>1.3961000000000001</v>
      </c>
      <c r="H354" s="2"/>
      <c r="I354" s="2">
        <v>24.034404412291384</v>
      </c>
      <c r="J354" t="s">
        <v>78</v>
      </c>
      <c r="K354" s="2">
        <v>1.5525869752736773E-3</v>
      </c>
    </row>
    <row r="355" spans="3:11" x14ac:dyDescent="0.2">
      <c r="C355">
        <v>4194304</v>
      </c>
      <c r="D355">
        <v>4</v>
      </c>
      <c r="G355" s="2">
        <v>2.2573500000000002</v>
      </c>
      <c r="H355" s="2"/>
      <c r="I355" s="2">
        <v>29.729046891266307</v>
      </c>
      <c r="J355" t="s">
        <v>78</v>
      </c>
      <c r="K355" s="2">
        <v>3.2811262507992625E-3</v>
      </c>
    </row>
    <row r="356" spans="3:11" x14ac:dyDescent="0.2">
      <c r="C356">
        <v>4194304</v>
      </c>
      <c r="D356">
        <v>8</v>
      </c>
      <c r="G356" s="2">
        <v>3.3682315000000003</v>
      </c>
      <c r="H356" s="2"/>
      <c r="I356" s="2">
        <v>39.848130391275063</v>
      </c>
      <c r="J356" t="s">
        <v>76</v>
      </c>
      <c r="K356" s="2">
        <v>4.2892095640351307E-3</v>
      </c>
    </row>
    <row r="357" spans="3:11" x14ac:dyDescent="0.2">
      <c r="C357">
        <v>4194304</v>
      </c>
      <c r="D357">
        <v>16</v>
      </c>
      <c r="E357">
        <v>2</v>
      </c>
      <c r="G357" s="2">
        <v>5.630695499999999</v>
      </c>
      <c r="I357" s="2">
        <v>47.673587747730288</v>
      </c>
      <c r="J357" t="s">
        <v>76</v>
      </c>
      <c r="K357" s="2">
        <v>2.016955508603064E-2</v>
      </c>
    </row>
    <row r="358" spans="3:11" x14ac:dyDescent="0.2">
      <c r="C358">
        <v>4194304</v>
      </c>
      <c r="D358">
        <v>32</v>
      </c>
      <c r="E358">
        <v>4</v>
      </c>
      <c r="G358" s="2">
        <v>5.8521274999999999</v>
      </c>
      <c r="I358" s="2">
        <v>91.739442108874087</v>
      </c>
      <c r="J358" t="s">
        <v>76</v>
      </c>
      <c r="K358" s="2">
        <v>1.7192171987028774E-2</v>
      </c>
    </row>
    <row r="359" spans="3:11" x14ac:dyDescent="0.2">
      <c r="C359">
        <v>6553600</v>
      </c>
      <c r="D359">
        <v>2</v>
      </c>
      <c r="G359" s="2">
        <v>2.1714500000000001</v>
      </c>
      <c r="H359" s="2"/>
      <c r="I359" s="2">
        <v>24.144603836146352</v>
      </c>
      <c r="J359" t="s">
        <v>78</v>
      </c>
      <c r="K359" s="2">
        <v>2.3946211655115719E-3</v>
      </c>
    </row>
    <row r="360" spans="3:11" x14ac:dyDescent="0.2">
      <c r="C360">
        <v>6553600</v>
      </c>
      <c r="D360">
        <v>4</v>
      </c>
      <c r="G360" s="2">
        <v>3.5013499999999995</v>
      </c>
      <c r="H360" s="2"/>
      <c r="I360" s="2">
        <v>29.947763005697809</v>
      </c>
      <c r="J360" t="s">
        <v>78</v>
      </c>
      <c r="K360" s="2">
        <v>3.9639825800243155E-3</v>
      </c>
    </row>
    <row r="361" spans="3:11" x14ac:dyDescent="0.2">
      <c r="C361">
        <v>6553600</v>
      </c>
      <c r="D361">
        <v>8</v>
      </c>
      <c r="G361" s="2">
        <v>5.2477500000000017</v>
      </c>
      <c r="H361" s="2"/>
      <c r="I361" s="2">
        <v>39.96287932923633</v>
      </c>
      <c r="J361" t="s">
        <v>78</v>
      </c>
      <c r="K361" s="2">
        <v>5.9989034085624502E-3</v>
      </c>
    </row>
    <row r="362" spans="3:11" x14ac:dyDescent="0.2">
      <c r="C362">
        <v>6553600</v>
      </c>
      <c r="D362">
        <v>16</v>
      </c>
      <c r="E362">
        <v>2</v>
      </c>
      <c r="G362" s="2">
        <v>8.8667420000000003</v>
      </c>
      <c r="I362" s="2">
        <v>47.303778546843922</v>
      </c>
      <c r="J362" t="s">
        <v>76</v>
      </c>
      <c r="K362" s="2">
        <v>2.8287996077934911E-2</v>
      </c>
    </row>
    <row r="363" spans="3:11" x14ac:dyDescent="0.2">
      <c r="C363">
        <v>6553600</v>
      </c>
      <c r="D363">
        <v>32</v>
      </c>
      <c r="E363">
        <v>4</v>
      </c>
      <c r="G363" s="2">
        <v>8.9931055000000004</v>
      </c>
      <c r="I363" s="2">
        <v>93.278211847953969</v>
      </c>
      <c r="J363" t="s">
        <v>76</v>
      </c>
      <c r="K363" s="2">
        <v>2.8402430673410639E-2</v>
      </c>
    </row>
    <row r="364" spans="3:11" x14ac:dyDescent="0.2">
      <c r="C364">
        <v>16777216</v>
      </c>
      <c r="D364">
        <v>2</v>
      </c>
      <c r="G364" s="2">
        <v>5.5086499999999994</v>
      </c>
      <c r="H364" s="2"/>
      <c r="I364" s="2">
        <v>24.364903923828887</v>
      </c>
      <c r="J364" t="s">
        <v>78</v>
      </c>
      <c r="K364" s="2">
        <v>5.5086057076273323E-3</v>
      </c>
    </row>
    <row r="365" spans="3:11" x14ac:dyDescent="0.2">
      <c r="C365">
        <v>16777216</v>
      </c>
      <c r="D365">
        <v>4</v>
      </c>
      <c r="G365" s="2">
        <v>8.975200000000001</v>
      </c>
      <c r="H365" s="2"/>
      <c r="I365" s="2">
        <v>29.908576521971654</v>
      </c>
      <c r="J365" t="s">
        <v>78</v>
      </c>
      <c r="K365" s="2">
        <v>6.9175596548888335E-3</v>
      </c>
    </row>
    <row r="366" spans="3:11" x14ac:dyDescent="0.2">
      <c r="C366">
        <v>16777216</v>
      </c>
      <c r="D366">
        <v>8</v>
      </c>
      <c r="G366" s="2">
        <v>13.423849999999998</v>
      </c>
      <c r="H366" s="2"/>
      <c r="I366" s="2">
        <v>39.993810419514524</v>
      </c>
      <c r="J366" t="s">
        <v>78</v>
      </c>
      <c r="K366" s="2">
        <v>1.620355711434673E-2</v>
      </c>
    </row>
    <row r="367" spans="3:11" x14ac:dyDescent="0.2">
      <c r="C367">
        <v>16777216</v>
      </c>
      <c r="D367">
        <v>16</v>
      </c>
      <c r="E367">
        <v>2</v>
      </c>
      <c r="G367" s="2">
        <v>56.440174999999996</v>
      </c>
      <c r="H367" s="2"/>
      <c r="I367" s="2">
        <v>19.024424073809129</v>
      </c>
      <c r="J367" t="s">
        <v>79</v>
      </c>
      <c r="K367" s="2">
        <v>0.14542319323814551</v>
      </c>
    </row>
    <row r="368" spans="3:11" x14ac:dyDescent="0.2">
      <c r="C368">
        <v>16777216</v>
      </c>
      <c r="D368">
        <v>32</v>
      </c>
      <c r="E368">
        <v>4</v>
      </c>
      <c r="G368" s="2">
        <v>61.81405500000001</v>
      </c>
      <c r="H368" s="2"/>
      <c r="I368" s="2">
        <v>34.741025289475012</v>
      </c>
      <c r="J368" t="s">
        <v>79</v>
      </c>
      <c r="K368" s="2">
        <v>0.11239437837131218</v>
      </c>
    </row>
    <row r="369" spans="3:11" x14ac:dyDescent="0.2">
      <c r="C369">
        <v>38360000</v>
      </c>
      <c r="D369">
        <v>2</v>
      </c>
      <c r="G369" s="2">
        <v>12.541549999999997</v>
      </c>
      <c r="I369" s="2">
        <v>24.469064828510039</v>
      </c>
      <c r="J369" s="2" t="s">
        <v>78</v>
      </c>
      <c r="K369" s="2">
        <v>1.1203735279384621E-2</v>
      </c>
    </row>
    <row r="370" spans="3:11" x14ac:dyDescent="0.2">
      <c r="C370">
        <v>38360000</v>
      </c>
      <c r="D370">
        <v>4</v>
      </c>
      <c r="G370" s="2">
        <v>20.453049999999998</v>
      </c>
      <c r="I370" s="2">
        <v>30.008238380094905</v>
      </c>
      <c r="J370" t="s">
        <v>78</v>
      </c>
      <c r="K370" s="2">
        <v>1.4427586879236077E-2</v>
      </c>
    </row>
    <row r="371" spans="3:11" x14ac:dyDescent="0.2">
      <c r="C371">
        <v>38360000</v>
      </c>
      <c r="D371">
        <v>8</v>
      </c>
      <c r="G371" s="2">
        <v>30.548499999999997</v>
      </c>
      <c r="I371" s="2">
        <v>40.182660359755808</v>
      </c>
      <c r="J371" t="s">
        <v>78</v>
      </c>
      <c r="K371" s="2">
        <v>2.5303421861375297E-2</v>
      </c>
    </row>
    <row r="372" spans="3:11" x14ac:dyDescent="0.2">
      <c r="C372">
        <v>38360000</v>
      </c>
      <c r="D372">
        <v>16</v>
      </c>
      <c r="E372">
        <v>2</v>
      </c>
      <c r="G372" s="2">
        <v>51.944070000000011</v>
      </c>
      <c r="I372" s="2">
        <v>47.263142838056389</v>
      </c>
      <c r="J372" t="s">
        <v>76</v>
      </c>
      <c r="K372" s="2">
        <v>0.12958876291439875</v>
      </c>
    </row>
    <row r="373" spans="3:11" x14ac:dyDescent="0.2">
      <c r="C373">
        <v>38360000</v>
      </c>
      <c r="D373">
        <v>32</v>
      </c>
      <c r="E373">
        <v>4</v>
      </c>
      <c r="G373" s="2">
        <v>57.407889999999988</v>
      </c>
      <c r="I373" s="2">
        <v>85.52970680510991</v>
      </c>
      <c r="J373" t="s">
        <v>76</v>
      </c>
      <c r="K373" s="2">
        <v>0.1155943219330338</v>
      </c>
    </row>
    <row r="374" spans="3:11" x14ac:dyDescent="0.2">
      <c r="C374">
        <v>64500000</v>
      </c>
      <c r="D374">
        <v>2</v>
      </c>
      <c r="G374" s="2">
        <v>21.0748</v>
      </c>
      <c r="I374" s="2">
        <v>24.484218118321408</v>
      </c>
      <c r="J374" t="s">
        <v>78</v>
      </c>
      <c r="K374" s="2">
        <v>1.6054512400601084E-2</v>
      </c>
    </row>
    <row r="375" spans="3:11" x14ac:dyDescent="0.2">
      <c r="C375">
        <v>64500000</v>
      </c>
      <c r="D375">
        <v>4</v>
      </c>
      <c r="G375" s="2">
        <v>34.42895</v>
      </c>
      <c r="I375" s="2">
        <v>29.97477413630099</v>
      </c>
      <c r="J375" t="s">
        <v>78</v>
      </c>
      <c r="K375" s="2">
        <v>2.9023538541564975E-2</v>
      </c>
    </row>
    <row r="376" spans="3:11" x14ac:dyDescent="0.2">
      <c r="C376">
        <v>64500000</v>
      </c>
      <c r="D376">
        <v>8</v>
      </c>
      <c r="G376" s="2">
        <v>51.290750000000017</v>
      </c>
      <c r="I376" s="2">
        <v>40.241174090844822</v>
      </c>
      <c r="J376" t="s">
        <v>78</v>
      </c>
      <c r="K376" s="2">
        <v>3.3668468772335348E-2</v>
      </c>
    </row>
    <row r="377" spans="3:11" x14ac:dyDescent="0.2">
      <c r="C377">
        <v>64500000</v>
      </c>
      <c r="D377">
        <v>16</v>
      </c>
      <c r="E377">
        <v>2</v>
      </c>
      <c r="G377" s="2">
        <v>87.46893</v>
      </c>
      <c r="I377" s="2">
        <v>47.193900737096016</v>
      </c>
      <c r="J377" t="s">
        <v>76</v>
      </c>
      <c r="K377" s="2">
        <v>0.22045191169146514</v>
      </c>
    </row>
    <row r="378" spans="3:11" x14ac:dyDescent="0.2">
      <c r="C378">
        <v>64500000</v>
      </c>
      <c r="D378">
        <v>32</v>
      </c>
      <c r="E378">
        <v>4</v>
      </c>
      <c r="G378" s="2">
        <v>97.33543499999999</v>
      </c>
      <c r="I378" s="2">
        <v>84.820086333409833</v>
      </c>
      <c r="J378" t="s">
        <v>76</v>
      </c>
      <c r="K378" s="2">
        <v>0.25675923859768651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5" t="s">
        <v>41</v>
      </c>
      <c r="B1" s="6" t="s">
        <v>56</v>
      </c>
    </row>
    <row r="2" spans="1:2" x14ac:dyDescent="0.2">
      <c r="A2" s="5" t="s">
        <v>42</v>
      </c>
      <c r="B2" s="7" t="s">
        <v>60</v>
      </c>
    </row>
    <row r="3" spans="1:2" x14ac:dyDescent="0.2">
      <c r="A3" s="5" t="s">
        <v>43</v>
      </c>
      <c r="B3" s="7" t="s">
        <v>44</v>
      </c>
    </row>
    <row r="4" spans="1:2" x14ac:dyDescent="0.2">
      <c r="A4" s="5" t="s">
        <v>45</v>
      </c>
      <c r="B4" s="8">
        <v>8</v>
      </c>
    </row>
    <row r="5" spans="1:2" x14ac:dyDescent="0.2">
      <c r="A5" s="5" t="s">
        <v>46</v>
      </c>
      <c r="B5" s="8">
        <v>5</v>
      </c>
    </row>
    <row r="6" spans="1:2" x14ac:dyDescent="0.2">
      <c r="A6" s="5" t="s">
        <v>47</v>
      </c>
      <c r="B6" s="7" t="s">
        <v>48</v>
      </c>
    </row>
    <row r="7" spans="1:2" x14ac:dyDescent="0.2">
      <c r="A7" s="5" t="s">
        <v>49</v>
      </c>
      <c r="B7" s="9">
        <v>367.48</v>
      </c>
    </row>
    <row r="8" spans="1:2" x14ac:dyDescent="0.2">
      <c r="A8" s="5" t="s">
        <v>50</v>
      </c>
      <c r="B8" s="7" t="s">
        <v>51</v>
      </c>
    </row>
    <row r="9" spans="1:2" x14ac:dyDescent="0.2">
      <c r="A9" s="5" t="s">
        <v>52</v>
      </c>
      <c r="B9" t="s">
        <v>53</v>
      </c>
    </row>
    <row r="10" spans="1:2" x14ac:dyDescent="0.2">
      <c r="A10" s="5" t="s">
        <v>54</v>
      </c>
      <c r="B10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Microsoft Office User</cp:lastModifiedBy>
  <dcterms:created xsi:type="dcterms:W3CDTF">2016-06-07T15:13:25Z</dcterms:created>
  <dcterms:modified xsi:type="dcterms:W3CDTF">2017-11-20T22:16:31Z</dcterms:modified>
</cp:coreProperties>
</file>