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5.xml.rels" ContentType="application/vnd.openxmlformats-package.relationships+xml"/>
  <Override PartName="/xl/worksheets/_rels/sheet3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4"/>
  </bookViews>
  <sheets>
    <sheet name="Sheet1" sheetId="1" state="visible" r:id="rId2"/>
    <sheet name="Sheet2" sheetId="2" state="visible" r:id="rId3"/>
    <sheet name="Sheet3" sheetId="3" state="visible" r:id="rId4"/>
    <sheet name="Sheet4" sheetId="4" state="visible" r:id="rId5"/>
    <sheet name="Sheet5" sheetId="5" state="visible" r:id="rId6"/>
    <sheet name="Sheet6" sheetId="6" state="visible" r:id="rId7"/>
    <sheet name="Sheet7" sheetId="7" state="visible" r:id="rId8"/>
    <sheet name="Sheet8" sheetId="8" state="visible" r:id="rId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<sst xmlns="http://schemas.openxmlformats.org/spreadsheetml/2006/main" count="244" uniqueCount="59">
  <si>
    <t xml:space="preserve">Max surface area</t>
  </si>
  <si>
    <t xml:space="preserve">Both masses taped together</t>
  </si>
  <si>
    <t xml:space="preserve">SA</t>
  </si>
  <si>
    <t xml:space="preserve">Trial 1</t>
  </si>
  <si>
    <t xml:space="preserve">Trial 2</t>
  </si>
  <si>
    <t xml:space="preserve">Trial 3</t>
  </si>
  <si>
    <t xml:space="preserve">Trial 4</t>
  </si>
  <si>
    <t xml:space="preserve">Trial 5</t>
  </si>
  <si>
    <t xml:space="preserve">Trial 6</t>
  </si>
  <si>
    <t xml:space="preserve">Trial 7</t>
  </si>
  <si>
    <t xml:space="preserve">Trial 8</t>
  </si>
  <si>
    <t xml:space="preserve">Trial 9</t>
  </si>
  <si>
    <t xml:space="preserve">Trial 10</t>
  </si>
  <si>
    <t xml:space="preserve">t</t>
  </si>
  <si>
    <t xml:space="preserve">v_{x}</t>
  </si>
  <si>
    <t xml:space="preserve">Acceleration:</t>
  </si>
  <si>
    <t xml:space="preserve">Avg. a =</t>
  </si>
  <si>
    <t xml:space="preserve">Surface area cut in half</t>
  </si>
  <si>
    <t xml:space="preserve">0.0134m ^2</t>
  </si>
  <si>
    <t xml:space="preserve">Trial5 </t>
  </si>
  <si>
    <t xml:space="preserve">mass_A</t>
  </si>
  <si>
    <t xml:space="preserve">mass_B</t>
  </si>
  <si>
    <t xml:space="preserve">Accel=</t>
  </si>
  <si>
    <t xml:space="preserve">Avg=</t>
  </si>
  <si>
    <t xml:space="preserve">Least surface area </t>
  </si>
  <si>
    <t xml:space="preserve">trial 4</t>
  </si>
  <si>
    <t xml:space="preserve">Acc.</t>
  </si>
  <si>
    <t xml:space="preserve">Avg.</t>
  </si>
  <si>
    <t xml:space="preserve">mass_E</t>
  </si>
  <si>
    <t xml:space="preserve">2nd week</t>
  </si>
  <si>
    <t xml:space="preserve">Mass(kg)</t>
  </si>
  <si>
    <t xml:space="preserve">0.025kg</t>
  </si>
  <si>
    <t xml:space="preserve">Trial:  1</t>
  </si>
  <si>
    <t xml:space="preserve">Acc:</t>
  </si>
  <si>
    <t xml:space="preserve">Avg:</t>
  </si>
  <si>
    <t xml:space="preserve">SA(m^2)</t>
  </si>
  <si>
    <t xml:space="preserve">0.045kg</t>
  </si>
  <si>
    <t xml:space="preserve">accel</t>
  </si>
  <si>
    <t xml:space="preserve">avg</t>
  </si>
  <si>
    <t xml:space="preserve">(SA)</t>
  </si>
  <si>
    <t xml:space="preserve">F(air)</t>
  </si>
  <si>
    <t xml:space="preserve">SA (m^2)</t>
  </si>
  <si>
    <t xml:space="preserve">F_air (N)</t>
  </si>
  <si>
    <t xml:space="preserve">Printer box</t>
  </si>
  <si>
    <t xml:space="preserve">Textbook</t>
  </si>
  <si>
    <t xml:space="preserve">Notebook</t>
  </si>
  <si>
    <t xml:space="preserve">Camera box</t>
  </si>
  <si>
    <t xml:space="preserve">Two sponges taped together</t>
  </si>
  <si>
    <t xml:space="preserve">Two sponges stacked</t>
  </si>
  <si>
    <t xml:space="preserve">Single sponge </t>
  </si>
  <si>
    <t xml:space="preserve">Sponge with 20g weight</t>
  </si>
  <si>
    <t xml:space="preserve">Mass</t>
  </si>
  <si>
    <t xml:space="preserve">// Camera box</t>
  </si>
  <si>
    <t xml:space="preserve">HP Box</t>
  </si>
  <si>
    <t xml:space="preserve">SA:</t>
  </si>
  <si>
    <t xml:space="preserve">Mass: </t>
  </si>
  <si>
    <t xml:space="preserve">Accel</t>
  </si>
  <si>
    <t xml:space="preserve">Avg=-7.12</t>
  </si>
  <si>
    <t xml:space="preserve">Book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</si>
</sst>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.000000"/>
    <numFmt numFmtId="166" formatCode="0.00"/>
    <numFmt numFmtId="167" formatCode="0.00000"/>
    <numFmt numFmtId="168" formatCode="0"/>
    <numFmt numFmtId="169" formatCode="#"/>
    <numFmt numFmtId="170" formatCode="0.00E+00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b val="true"/>
      <sz val="11"/>
      <color rgb="FF000000"/>
      <name val="Calibri"/>
      <family val="2"/>
      <charset val="1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Chart Title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5b9bd5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19080">
                <a:solidFill>
                  <a:srgbClr val="5b9bd5"/>
                </a:solidFill>
                <a:round/>
              </a:ln>
            </c:spPr>
            <c:trendlineType val="linear"/>
            <c:forward val="0"/>
            <c:backward val="0"/>
            <c:dispRSqr val="0"/>
            <c:dispEq val="1"/>
          </c:trendline>
          <c:xVal>
            <c:numRef>
              <c:f>Sheet3!$A$31:$A$40</c:f>
              <c:numCache>
                <c:formatCode>General</c:formatCode>
                <c:ptCount val="10"/>
                <c:pt idx="0">
                  <c:v>8.1</c:v>
                </c:pt>
                <c:pt idx="1">
                  <c:v>8.133333333</c:v>
                </c:pt>
                <c:pt idx="2">
                  <c:v>8.166666667</c:v>
                </c:pt>
                <c:pt idx="3">
                  <c:v>8.2</c:v>
                </c:pt>
                <c:pt idx="4">
                  <c:v>8.233333333</c:v>
                </c:pt>
                <c:pt idx="5">
                  <c:v>8.266666667</c:v>
                </c:pt>
                <c:pt idx="6">
                  <c:v>8.3</c:v>
                </c:pt>
                <c:pt idx="7">
                  <c:v>8.333333333</c:v>
                </c:pt>
                <c:pt idx="8">
                  <c:v>8.366666667</c:v>
                </c:pt>
                <c:pt idx="9">
                  <c:v>8.4</c:v>
                </c:pt>
              </c:numCache>
            </c:numRef>
          </c:xVal>
          <c:yVal>
            <c:numRef>
              <c:f>Sheet3!$B$31:$B$40</c:f>
              <c:numCache>
                <c:formatCode>General</c:formatCode>
                <c:ptCount val="10"/>
                <c:pt idx="0">
                  <c:v>-1.471798689</c:v>
                </c:pt>
                <c:pt idx="1">
                  <c:v>-1.824263848</c:v>
                </c:pt>
                <c:pt idx="2">
                  <c:v>-2.295301024</c:v>
                </c:pt>
                <c:pt idx="3">
                  <c:v>-2.679761807</c:v>
                </c:pt>
                <c:pt idx="4">
                  <c:v>-2.990991964</c:v>
                </c:pt>
                <c:pt idx="5">
                  <c:v>-3.424900529</c:v>
                </c:pt>
                <c:pt idx="6">
                  <c:v>-3.767099713</c:v>
                </c:pt>
                <c:pt idx="7">
                  <c:v>-4.026828893</c:v>
                </c:pt>
                <c:pt idx="8">
                  <c:v>-4.293744256</c:v>
                </c:pt>
                <c:pt idx="9">
                  <c:v>-4.771967615</c:v>
                </c:pt>
              </c:numCache>
            </c:numRef>
          </c:yVal>
          <c:smooth val="0"/>
        </c:ser>
        <c:axId val="97107375"/>
        <c:axId val="39737072"/>
      </c:scatterChart>
      <c:valAx>
        <c:axId val="97107375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0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9737072"/>
        <c:crosses val="autoZero"/>
        <c:crossBetween val="midCat"/>
      </c:valAx>
      <c:valAx>
        <c:axId val="3973707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0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7107375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Surface Area vs. Resistive Air Force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62196369903592"/>
          <c:y val="0.170205743206073"/>
          <c:w val="0.744816071524748"/>
          <c:h val="0.658378259434481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5b9bd5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dLbl>
              <c:idx val="1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3"/>
              <c:dLblPos val="r"/>
              <c:showLegendKey val="0"/>
              <c:showVal val="0"/>
              <c:showCatName val="0"/>
              <c:showSerName val="0"/>
              <c:showPercent val="0"/>
            </c:dLbl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19080">
                <a:solidFill>
                  <a:srgbClr val="5b9bd5"/>
                </a:solidFill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Sheet5!$A$25:$A$32</c:f>
              <c:numCache>
                <c:formatCode>General</c:formatCode>
                <c:ptCount val="8"/>
                <c:pt idx="0">
                  <c:v>0.0269</c:v>
                </c:pt>
                <c:pt idx="1">
                  <c:v>0.0134</c:v>
                </c:pt>
                <c:pt idx="2">
                  <c:v>0.00931</c:v>
                </c:pt>
                <c:pt idx="3">
                  <c:v>0.00931</c:v>
                </c:pt>
                <c:pt idx="4">
                  <c:v>0.031654</c:v>
                </c:pt>
                <c:pt idx="5">
                  <c:v>0.070224</c:v>
                </c:pt>
                <c:pt idx="6">
                  <c:v>0.041886</c:v>
                </c:pt>
                <c:pt idx="7">
                  <c:v>0.04465</c:v>
                </c:pt>
              </c:numCache>
            </c:numRef>
          </c:xVal>
          <c:yVal>
            <c:numRef>
              <c:f>Sheet5!$B$25:$B$32</c:f>
              <c:numCache>
                <c:formatCode>General</c:formatCode>
                <c:ptCount val="8"/>
                <c:pt idx="0">
                  <c:v>0.090163</c:v>
                </c:pt>
                <c:pt idx="1">
                  <c:v>0.064512</c:v>
                </c:pt>
                <c:pt idx="2">
                  <c:v>0.01225</c:v>
                </c:pt>
                <c:pt idx="3">
                  <c:v>0.0207</c:v>
                </c:pt>
                <c:pt idx="4">
                  <c:v>0.11084</c:v>
                </c:pt>
                <c:pt idx="5">
                  <c:v>0.2421</c:v>
                </c:pt>
                <c:pt idx="6">
                  <c:v>0.1535</c:v>
                </c:pt>
                <c:pt idx="7">
                  <c:v>0.16569</c:v>
                </c:pt>
              </c:numCache>
            </c:numRef>
          </c:yVal>
          <c:smooth val="0"/>
        </c:ser>
        <c:axId val="95109893"/>
        <c:axId val="91993344"/>
      </c:scatterChart>
      <c:valAx>
        <c:axId val="95109893"/>
        <c:scaling>
          <c:orientation val="minMax"/>
          <c:max val="0.072"/>
          <c:min val="0.008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Surface Area (m^2)</a:t>
                </a:r>
              </a:p>
            </c:rich>
          </c:tx>
          <c:overlay val="0"/>
        </c:title>
        <c:numFmt formatCode="0.000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1993344"/>
        <c:crossesAt val="0"/>
        <c:crossBetween val="midCat"/>
      </c:valAx>
      <c:valAx>
        <c:axId val="9199334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Force of Air Resistance (N)</a:t>
                </a:r>
              </a:p>
            </c:rich>
          </c:tx>
          <c:overlay val="0"/>
        </c:title>
        <c:numFmt formatCode="0.000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5109893"/>
        <c:crosses val="autoZero"/>
        <c:crossBetween val="midCat"/>
      </c:valAx>
      <c:spPr>
        <a:noFill/>
        <a:ln>
          <a:solidFill>
            <a:srgbClr val="000000"/>
          </a:solidFill>
        </a:ln>
      </c:spPr>
    </c:plotArea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561960</xdr:colOff>
      <xdr:row>23</xdr:row>
      <xdr:rowOff>171360</xdr:rowOff>
    </xdr:from>
    <xdr:to>
      <xdr:col>12</xdr:col>
      <xdr:colOff>256680</xdr:colOff>
      <xdr:row>38</xdr:row>
      <xdr:rowOff>56880</xdr:rowOff>
    </xdr:to>
    <xdr:graphicFrame>
      <xdr:nvGraphicFramePr>
        <xdr:cNvPr id="0" name="Chart 14"/>
        <xdr:cNvGraphicFramePr/>
      </xdr:nvGraphicFramePr>
      <xdr:xfrm>
        <a:off x="3800160" y="4552560"/>
        <a:ext cx="617184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0</xdr:colOff>
      <xdr:row>21</xdr:row>
      <xdr:rowOff>720</xdr:rowOff>
    </xdr:from>
    <xdr:to>
      <xdr:col>12</xdr:col>
      <xdr:colOff>704520</xdr:colOff>
      <xdr:row>38</xdr:row>
      <xdr:rowOff>155520</xdr:rowOff>
    </xdr:to>
    <xdr:graphicFrame>
      <xdr:nvGraphicFramePr>
        <xdr:cNvPr id="1" name="Chart 22"/>
        <xdr:cNvGraphicFramePr/>
      </xdr:nvGraphicFramePr>
      <xdr:xfrm>
        <a:off x="7500600" y="4001040"/>
        <a:ext cx="5562000" cy="3256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1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8" activeCellId="1" sqref="D25:E32 G18"/>
    </sheetView>
  </sheetViews>
  <sheetFormatPr defaultRowHeight="15"/>
  <cols>
    <col collapsed="false" hidden="false" max="1" min="1" style="1" width="11.9028340080972"/>
    <col collapsed="false" hidden="false" max="2" min="2" style="1" width="11.3562753036437"/>
    <col collapsed="false" hidden="false" max="3" min="3" style="1" width="9.63967611336032"/>
    <col collapsed="false" hidden="false" max="4" min="4" style="1" width="11.3562753036437"/>
    <col collapsed="false" hidden="false" max="5" min="5" style="1" width="9.63967611336032"/>
    <col collapsed="false" hidden="false" max="6" min="6" style="1" width="11.3562753036437"/>
    <col collapsed="false" hidden="false" max="7" min="7" style="1" width="9.63967611336032"/>
    <col collapsed="false" hidden="false" max="8" min="8" style="1" width="11.3562753036437"/>
    <col collapsed="false" hidden="false" max="9" min="9" style="1" width="9.63967611336032"/>
    <col collapsed="false" hidden="false" max="10" min="10" style="1" width="11.3562753036437"/>
    <col collapsed="false" hidden="false" max="11" min="11" style="1" width="9.10526315789474"/>
    <col collapsed="false" hidden="false" max="12" min="12" style="1" width="9.31983805668016"/>
    <col collapsed="false" hidden="false" max="14" min="13" style="1" width="9.10526315789474"/>
    <col collapsed="false" hidden="false" max="15" min="15" style="1" width="9.63967611336032"/>
    <col collapsed="false" hidden="false" max="16" min="16" style="1" width="10.3886639676113"/>
    <col collapsed="false" hidden="false" max="17" min="17" style="1" width="9.63967611336032"/>
    <col collapsed="false" hidden="false" max="18" min="18" style="1" width="10.3886639676113"/>
    <col collapsed="false" hidden="false" max="19" min="19" style="1" width="9.63967611336032"/>
    <col collapsed="false" hidden="false" max="1025" min="20" style="1" width="9.10526315789474"/>
  </cols>
  <sheetData>
    <row r="1" customFormat="false" ht="15" hidden="false" customHeight="false" outlineLevel="0" collapsed="false">
      <c r="A1" s="1" t="s">
        <v>0</v>
      </c>
      <c r="B1" s="0"/>
      <c r="C1" s="1" t="s">
        <v>1</v>
      </c>
      <c r="D1" s="0"/>
      <c r="E1" s="0"/>
      <c r="F1" s="0"/>
      <c r="G1" s="0"/>
      <c r="H1" s="0"/>
      <c r="I1" s="0"/>
      <c r="J1" s="0"/>
      <c r="K1" s="1" t="s">
        <v>2</v>
      </c>
      <c r="L1" s="1" t="n">
        <v>0.026904</v>
      </c>
      <c r="M1" s="0"/>
      <c r="N1" s="0"/>
      <c r="O1" s="0"/>
      <c r="P1" s="0"/>
      <c r="Q1" s="0"/>
      <c r="R1" s="0"/>
      <c r="S1" s="0"/>
      <c r="T1" s="0"/>
    </row>
    <row r="2" customFormat="false" ht="15" hidden="false" customHeight="false" outlineLevel="0" collapsed="false">
      <c r="A2" s="1" t="s">
        <v>3</v>
      </c>
      <c r="B2" s="0"/>
      <c r="C2" s="1" t="s">
        <v>4</v>
      </c>
      <c r="D2" s="0"/>
      <c r="E2" s="1" t="s">
        <v>5</v>
      </c>
      <c r="F2" s="0"/>
      <c r="G2" s="1" t="s">
        <v>6</v>
      </c>
      <c r="H2" s="0"/>
      <c r="I2" s="1" t="s">
        <v>7</v>
      </c>
      <c r="J2" s="0"/>
      <c r="K2" s="1" t="s">
        <v>8</v>
      </c>
      <c r="L2" s="0"/>
      <c r="M2" s="1" t="s">
        <v>9</v>
      </c>
      <c r="N2" s="0"/>
      <c r="O2" s="1" t="s">
        <v>10</v>
      </c>
      <c r="P2" s="0"/>
      <c r="Q2" s="1" t="s">
        <v>11</v>
      </c>
      <c r="R2" s="0"/>
      <c r="S2" s="1" t="s">
        <v>12</v>
      </c>
      <c r="T2" s="0"/>
    </row>
    <row r="3" customFormat="false" ht="13.8" hidden="false" customHeight="false" outlineLevel="0" collapsed="false">
      <c r="B3" s="0"/>
      <c r="D3" s="0"/>
      <c r="F3" s="0"/>
      <c r="H3" s="0"/>
      <c r="J3" s="0"/>
      <c r="L3" s="0"/>
      <c r="N3" s="0"/>
      <c r="P3" s="0"/>
      <c r="R3" s="0"/>
      <c r="T3" s="0"/>
    </row>
    <row r="4" customFormat="false" ht="15" hidden="false" customHeight="false" outlineLevel="0" collapsed="false">
      <c r="A4" s="1" t="s">
        <v>13</v>
      </c>
      <c r="B4" s="1" t="s">
        <v>14</v>
      </c>
      <c r="C4" s="1" t="s">
        <v>13</v>
      </c>
      <c r="D4" s="1" t="s">
        <v>14</v>
      </c>
      <c r="E4" s="1" t="s">
        <v>13</v>
      </c>
      <c r="F4" s="1" t="s">
        <v>14</v>
      </c>
      <c r="G4" s="1" t="s">
        <v>13</v>
      </c>
      <c r="H4" s="1" t="s">
        <v>14</v>
      </c>
      <c r="I4" s="1" t="s">
        <v>13</v>
      </c>
      <c r="J4" s="1" t="s">
        <v>14</v>
      </c>
      <c r="K4" s="1" t="s">
        <v>13</v>
      </c>
      <c r="L4" s="1" t="s">
        <v>14</v>
      </c>
      <c r="M4" s="1" t="s">
        <v>13</v>
      </c>
      <c r="N4" s="1" t="s">
        <v>14</v>
      </c>
      <c r="O4" s="1" t="s">
        <v>13</v>
      </c>
      <c r="P4" s="1" t="s">
        <v>14</v>
      </c>
      <c r="Q4" s="1" t="s">
        <v>13</v>
      </c>
      <c r="R4" s="1" t="s">
        <v>14</v>
      </c>
      <c r="S4" s="1" t="s">
        <v>13</v>
      </c>
      <c r="T4" s="1" t="s">
        <v>14</v>
      </c>
    </row>
    <row r="5" customFormat="false" ht="15" hidden="false" customHeight="false" outlineLevel="0" collapsed="false">
      <c r="A5" s="1" t="n">
        <v>4.166666667</v>
      </c>
      <c r="B5" s="1" t="n">
        <f aca="false">-302.7184344/100</f>
        <v>-3.027184344</v>
      </c>
      <c r="C5" s="1" t="n">
        <v>9.733333333</v>
      </c>
      <c r="D5" s="1" t="n">
        <f aca="false">-265.9013275/100</f>
        <v>-2.659013275</v>
      </c>
      <c r="E5" s="1" t="n">
        <v>9.733333333</v>
      </c>
      <c r="F5" s="1" t="n">
        <f aca="false">-265.9013275/100</f>
        <v>-2.659013275</v>
      </c>
      <c r="G5" s="1" t="n">
        <v>19.43333333</v>
      </c>
      <c r="H5" s="1" t="n">
        <f aca="false">-257.7197482/100</f>
        <v>-2.577197482</v>
      </c>
      <c r="I5" s="1" t="n">
        <v>24</v>
      </c>
      <c r="J5" s="1" t="n">
        <f aca="false">-286.3552758/100</f>
        <v>-2.863552758</v>
      </c>
      <c r="K5" s="1" t="n">
        <v>3.433333333</v>
      </c>
      <c r="L5" s="1" t="n">
        <v>-2.606683676</v>
      </c>
      <c r="M5" s="1" t="n">
        <v>9.133333333</v>
      </c>
      <c r="N5" s="1" t="n">
        <v>-2.56777795</v>
      </c>
      <c r="O5" s="1" t="n">
        <v>13.73333333</v>
      </c>
      <c r="P5" s="1" t="n">
        <v>-2.801212309</v>
      </c>
      <c r="Q5" s="1" t="n">
        <v>18.86666667</v>
      </c>
      <c r="R5" s="1" t="n">
        <v>-2.56777795</v>
      </c>
      <c r="S5" s="1" t="n">
        <v>23.86666667</v>
      </c>
      <c r="T5" s="1" t="n">
        <v>-2.56777795</v>
      </c>
    </row>
    <row r="6" customFormat="false" ht="15" hidden="false" customHeight="false" outlineLevel="0" collapsed="false">
      <c r="A6" s="1" t="n">
        <v>4.2</v>
      </c>
      <c r="B6" s="1" t="n">
        <f aca="false">-335.4447517/100</f>
        <v>-3.354447517</v>
      </c>
      <c r="C6" s="1" t="n">
        <v>9.766666667</v>
      </c>
      <c r="D6" s="1" t="n">
        <f aca="false">-339.5355413/100</f>
        <v>-3.395355413</v>
      </c>
      <c r="E6" s="1" t="n">
        <v>9.766666667</v>
      </c>
      <c r="F6" s="1" t="n">
        <f aca="false">-339.5355413/100</f>
        <v>-3.395355413</v>
      </c>
      <c r="G6" s="1" t="n">
        <v>19.46666667</v>
      </c>
      <c r="H6" s="1" t="n">
        <f aca="false">-294.5368551/100</f>
        <v>-2.945368551</v>
      </c>
      <c r="I6" s="1" t="n">
        <v>24.03333333</v>
      </c>
      <c r="J6" s="1" t="n">
        <f aca="false">-331.353962/100</f>
        <v>-3.31353962</v>
      </c>
      <c r="K6" s="1" t="n">
        <v>3.466666667</v>
      </c>
      <c r="L6" s="1" t="n">
        <v>-2.723400856</v>
      </c>
      <c r="M6" s="1" t="n">
        <v>9.166666667</v>
      </c>
      <c r="N6" s="1" t="n">
        <v>-2.295437864</v>
      </c>
      <c r="O6" s="1" t="n">
        <v>13.76666667</v>
      </c>
      <c r="P6" s="1" t="n">
        <v>-2.879023762</v>
      </c>
      <c r="Q6" s="1" t="n">
        <v>18.9</v>
      </c>
      <c r="R6" s="1" t="n">
        <v>-2.762306582</v>
      </c>
      <c r="S6" s="1" t="n">
        <v>23.9</v>
      </c>
      <c r="T6" s="1" t="n">
        <v>-2.56777795</v>
      </c>
    </row>
    <row r="7" customFormat="false" ht="15" hidden="false" customHeight="false" outlineLevel="0" collapsed="false">
      <c r="A7" s="1" t="n">
        <v>4.233333333</v>
      </c>
      <c r="B7" s="1" t="n">
        <f aca="false">-347.7171206/100</f>
        <v>-3.477171206</v>
      </c>
      <c r="C7" s="1" t="n">
        <v>9.8</v>
      </c>
      <c r="D7" s="1" t="n">
        <f aca="false">-347.7171206/100</f>
        <v>-3.477171206</v>
      </c>
      <c r="E7" s="1" t="n">
        <v>9.8</v>
      </c>
      <c r="F7" s="1" t="n">
        <f aca="false">-347.7171206/100</f>
        <v>-3.477171206</v>
      </c>
      <c r="G7" s="1" t="n">
        <v>19.5</v>
      </c>
      <c r="H7" s="1" t="n">
        <f aca="false">-327.2631723/100</f>
        <v>-3.272631723</v>
      </c>
      <c r="I7" s="1" t="n">
        <v>24.06666667</v>
      </c>
      <c r="J7" s="1" t="n">
        <f aca="false">-331.353962/100</f>
        <v>-3.31353962</v>
      </c>
      <c r="K7" s="1" t="n">
        <v>3.5</v>
      </c>
      <c r="L7" s="1" t="n">
        <v>-2.723400856</v>
      </c>
      <c r="M7" s="1" t="n">
        <v>9.2</v>
      </c>
      <c r="N7" s="1" t="n">
        <v>-2.762306582</v>
      </c>
      <c r="O7" s="1" t="n">
        <v>13.8</v>
      </c>
      <c r="P7" s="1" t="n">
        <v>-2.917929488</v>
      </c>
      <c r="Q7" s="1" t="n">
        <v>18.93333333</v>
      </c>
      <c r="R7" s="1" t="n">
        <v>-3.034646668</v>
      </c>
      <c r="S7" s="1" t="n">
        <v>23.93333333</v>
      </c>
      <c r="T7" s="1" t="n">
        <v>-3.034646668</v>
      </c>
    </row>
    <row r="8" customFormat="false" ht="15" hidden="false" customHeight="false" outlineLevel="0" collapsed="false">
      <c r="A8" s="1" t="n">
        <v>4.266666667</v>
      </c>
      <c r="B8" s="1" t="n">
        <f aca="false">-359.9894896/100</f>
        <v>-3.599894896</v>
      </c>
      <c r="C8" s="1" t="n">
        <v>9.833333333</v>
      </c>
      <c r="D8" s="1" t="n">
        <f aca="false">-343.626331/100</f>
        <v>-3.43626331</v>
      </c>
      <c r="E8" s="1" t="n">
        <v>9.833333333</v>
      </c>
      <c r="F8" s="1" t="n">
        <f aca="false">-343.626331/100</f>
        <v>-3.43626331</v>
      </c>
      <c r="G8" s="1" t="n">
        <v>19.53333333</v>
      </c>
      <c r="H8" s="1" t="n">
        <f aca="false">-384.5342275/100</f>
        <v>-3.845342275</v>
      </c>
      <c r="I8" s="1" t="n">
        <v>24.1</v>
      </c>
      <c r="J8" s="1" t="n">
        <f aca="false">-343.626331/100</f>
        <v>-3.43626331</v>
      </c>
      <c r="K8" s="1" t="n">
        <v>3.533333333</v>
      </c>
      <c r="L8" s="1" t="n">
        <v>-3.268081027</v>
      </c>
      <c r="M8" s="1" t="n">
        <v>9.233333333</v>
      </c>
      <c r="N8" s="1" t="n">
        <v>-3.579326839</v>
      </c>
      <c r="O8" s="1" t="n">
        <v>13.83333333</v>
      </c>
      <c r="P8" s="1" t="n">
        <v>-3.618232566</v>
      </c>
      <c r="Q8" s="1" t="n">
        <v>18.96666667</v>
      </c>
      <c r="R8" s="1" t="n">
        <v>-3.423703933</v>
      </c>
      <c r="S8" s="1" t="n">
        <v>23.96666667</v>
      </c>
      <c r="T8" s="1" t="n">
        <v>-3.657138292</v>
      </c>
    </row>
    <row r="9" customFormat="false" ht="15" hidden="false" customHeight="false" outlineLevel="0" collapsed="false">
      <c r="A9" s="1" t="n">
        <v>4.3</v>
      </c>
      <c r="B9" s="1" t="n">
        <f aca="false">-413.1697551/100</f>
        <v>-4.131697551</v>
      </c>
      <c r="C9" s="1" t="n">
        <v>9.866666667</v>
      </c>
      <c r="D9" s="1" t="n">
        <f aca="false">-376.3526482/100</f>
        <v>-3.763526482</v>
      </c>
      <c r="E9" s="1" t="n">
        <v>9.866666667</v>
      </c>
      <c r="F9" s="1" t="n">
        <f aca="false">-376.3526482/100</f>
        <v>-3.763526482</v>
      </c>
      <c r="G9" s="1" t="n">
        <v>19.56666667</v>
      </c>
      <c r="H9" s="1" t="n">
        <f aca="false">-392.7158068/100</f>
        <v>-3.927158068</v>
      </c>
      <c r="I9" s="1" t="n">
        <v>24.13333333</v>
      </c>
      <c r="J9" s="1" t="n">
        <f aca="false">-384.5342275/100</f>
        <v>-3.845342275</v>
      </c>
      <c r="K9" s="1" t="n">
        <v>3.566666667</v>
      </c>
      <c r="L9" s="1" t="n">
        <v>-4.201818463</v>
      </c>
      <c r="M9" s="1" t="n">
        <v>9.266666667</v>
      </c>
      <c r="N9" s="1" t="n">
        <v>-3.773855472</v>
      </c>
      <c r="O9" s="1" t="n">
        <v>13.86666667</v>
      </c>
      <c r="P9" s="1" t="n">
        <v>-3.968384104</v>
      </c>
      <c r="Q9" s="1" t="n">
        <v>19</v>
      </c>
      <c r="R9" s="1" t="n">
        <v>-3.890572651</v>
      </c>
      <c r="S9" s="1" t="n">
        <v>24</v>
      </c>
      <c r="T9" s="1" t="n">
        <v>-3.696044019</v>
      </c>
    </row>
    <row r="10" customFormat="false" ht="15" hidden="false" customHeight="false" outlineLevel="0" collapsed="false">
      <c r="A10" s="1" t="n">
        <v>4.333333333</v>
      </c>
      <c r="B10" s="1" t="n">
        <f aca="false">-466.3500206/100</f>
        <v>-4.663500206</v>
      </c>
      <c r="C10" s="1" t="n">
        <v>9.9</v>
      </c>
      <c r="D10" s="1" t="n">
        <f aca="false">-421.3513344/100</f>
        <v>-4.213513344</v>
      </c>
      <c r="E10" s="1" t="n">
        <v>9.9</v>
      </c>
      <c r="F10" s="1" t="n">
        <f aca="false">-421.3513344/100</f>
        <v>-4.213513344</v>
      </c>
      <c r="G10" s="1" t="n">
        <v>19.6</v>
      </c>
      <c r="H10" s="1" t="n">
        <f aca="false">-409.0789654/100</f>
        <v>-4.090789654</v>
      </c>
      <c r="I10" s="1" t="n">
        <v>24.16666667</v>
      </c>
      <c r="J10" s="1" t="n">
        <f aca="false">-429.5329137/100</f>
        <v>-4.295329137</v>
      </c>
      <c r="K10" s="1" t="n">
        <v>3.6</v>
      </c>
      <c r="L10" s="1" t="n">
        <v>-4.085101284</v>
      </c>
      <c r="M10" s="1" t="n">
        <v>9.3</v>
      </c>
      <c r="N10" s="1" t="n">
        <v>-4.085101284</v>
      </c>
      <c r="O10" s="1" t="n">
        <v>13.9</v>
      </c>
      <c r="P10" s="1" t="n">
        <v>-4.12400701</v>
      </c>
      <c r="Q10" s="1" t="n">
        <v>19.03333333</v>
      </c>
      <c r="R10" s="1" t="n">
        <v>-3.968384104</v>
      </c>
      <c r="S10" s="1" t="n">
        <v>24.03333333</v>
      </c>
      <c r="T10" s="1" t="n">
        <v>-3.968384104</v>
      </c>
    </row>
    <row r="11" customFormat="false" ht="15" hidden="false" customHeight="false" outlineLevel="0" collapsed="false">
      <c r="A11" s="1" t="n">
        <v>4.366666667</v>
      </c>
      <c r="B11" s="1" t="n">
        <f aca="false">-494.9855482/100</f>
        <v>-4.949855482</v>
      </c>
      <c r="C11" s="1" t="n">
        <v>9.933333333</v>
      </c>
      <c r="D11" s="1" t="n">
        <f aca="false">-458.1684413/100</f>
        <v>-4.581684413</v>
      </c>
      <c r="E11" s="1" t="n">
        <v>9.933333333</v>
      </c>
      <c r="F11" s="1" t="n">
        <f aca="false">-458.1684413/100</f>
        <v>-4.581684413</v>
      </c>
      <c r="G11" s="1" t="n">
        <v>19.63333333</v>
      </c>
      <c r="H11" s="1" t="n">
        <f aca="false">-466.3500206/100</f>
        <v>-4.663500206</v>
      </c>
      <c r="I11" s="1" t="n">
        <v>24.2</v>
      </c>
      <c r="J11" s="1" t="n">
        <f aca="false">-458.1684413/100</f>
        <v>-4.581684413</v>
      </c>
      <c r="K11" s="1" t="n">
        <v>3.633333333</v>
      </c>
      <c r="L11" s="1" t="n">
        <v>-3.851666925</v>
      </c>
      <c r="M11" s="1" t="n">
        <v>9.333333333</v>
      </c>
      <c r="N11" s="1" t="n">
        <v>-4.201818463</v>
      </c>
      <c r="O11" s="1" t="n">
        <v>13.93333333</v>
      </c>
      <c r="P11" s="1" t="n">
        <v>-4.590875728</v>
      </c>
      <c r="Q11" s="1" t="n">
        <v>19.06666667</v>
      </c>
      <c r="R11" s="1" t="n">
        <v>-4.279629916</v>
      </c>
      <c r="S11" s="1" t="n">
        <v>24.06666667</v>
      </c>
      <c r="T11" s="1" t="n">
        <v>-4.357441369</v>
      </c>
    </row>
    <row r="12" customFormat="false" ht="15" hidden="false" customHeight="false" outlineLevel="0" collapsed="false">
      <c r="A12" s="1" t="n">
        <v>4.4</v>
      </c>
      <c r="B12" s="1" t="n">
        <f aca="false">-490.8947585/100</f>
        <v>-4.908947585</v>
      </c>
      <c r="C12" s="1" t="n">
        <v>9.966666667</v>
      </c>
      <c r="D12" s="1" t="n">
        <f aca="false">-458.1684413/100</f>
        <v>-4.581684413</v>
      </c>
      <c r="E12" s="1" t="n">
        <v>9.966666667</v>
      </c>
      <c r="F12" s="1" t="n">
        <f aca="false">-458.1684413/100</f>
        <v>-4.581684413</v>
      </c>
      <c r="G12" s="1" t="n">
        <v>19.66666667</v>
      </c>
      <c r="H12" s="1" t="n">
        <f aca="false">-490.8947585/100</f>
        <v>-4.908947585</v>
      </c>
      <c r="I12" s="1" t="n">
        <v>24.23333333</v>
      </c>
      <c r="J12" s="1" t="n">
        <f aca="false">-478.6223896/100</f>
        <v>-4.786223896</v>
      </c>
      <c r="K12" s="1" t="n">
        <v>3.666666667</v>
      </c>
      <c r="L12" s="1" t="n">
        <v>-4.435252822</v>
      </c>
      <c r="M12" s="1" t="n">
        <v>9.366666667</v>
      </c>
      <c r="N12" s="1" t="n">
        <v>-4.513064275</v>
      </c>
      <c r="O12" s="1" t="n">
        <v>13.96666667</v>
      </c>
      <c r="P12" s="1" t="n">
        <v>-5.1355559</v>
      </c>
      <c r="Q12" s="1" t="n">
        <v>19.1</v>
      </c>
      <c r="R12" s="1" t="n">
        <v>-4.902121541</v>
      </c>
      <c r="S12" s="1" t="n">
        <v>24.1</v>
      </c>
      <c r="T12" s="1" t="n">
        <v>-4.396347096</v>
      </c>
    </row>
    <row r="13" customFormat="false" ht="15" hidden="false" customHeight="false" outlineLevel="0" collapsed="false">
      <c r="A13" s="1" t="n">
        <v>4.433333333</v>
      </c>
      <c r="B13" s="1" t="n">
        <f aca="false">-470.4408102/100</f>
        <v>-4.704408102</v>
      </c>
      <c r="C13" s="1" t="n">
        <v>10</v>
      </c>
      <c r="D13" s="1" t="n">
        <f aca="false">-449.986862/100</f>
        <v>-4.49986862</v>
      </c>
      <c r="E13" s="1" t="n">
        <v>10</v>
      </c>
      <c r="F13" s="1" t="n">
        <f aca="false">-449.986862/100</f>
        <v>-4.49986862</v>
      </c>
      <c r="G13" s="1" t="n">
        <v>19.7</v>
      </c>
      <c r="H13" s="1" t="n">
        <f aca="false">-511.3487068/100</f>
        <v>-5.113487068</v>
      </c>
      <c r="I13" s="1" t="n">
        <v>24.26666667</v>
      </c>
      <c r="J13" s="1" t="n">
        <f aca="false">-494.9855482/100</f>
        <v>-4.949855482</v>
      </c>
      <c r="K13" s="1" t="n">
        <v>3.7</v>
      </c>
      <c r="L13" s="1" t="n">
        <v>-4.746498634</v>
      </c>
      <c r="M13" s="1" t="n">
        <v>9.4</v>
      </c>
      <c r="N13" s="1" t="n">
        <v>-4.746498634</v>
      </c>
      <c r="O13" s="1" t="n">
        <v>14</v>
      </c>
      <c r="P13" s="1" t="n">
        <v>-5.174461626</v>
      </c>
      <c r="Q13" s="1" t="n">
        <v>19.13333333</v>
      </c>
      <c r="R13" s="1" t="n">
        <v>-5.291178806</v>
      </c>
      <c r="S13" s="1" t="n">
        <v>24.13333333</v>
      </c>
      <c r="T13" s="1" t="n">
        <v>-4.785404361</v>
      </c>
    </row>
    <row r="14" customFormat="false" ht="15" hidden="false" customHeight="false" outlineLevel="0" collapsed="false">
      <c r="A14" s="1" t="s">
        <v>15</v>
      </c>
      <c r="B14" s="1" t="n">
        <v>-7.6907</v>
      </c>
      <c r="D14" s="1" t="n">
        <v>-6.9543</v>
      </c>
      <c r="F14" s="1" t="n">
        <v>-6.9543</v>
      </c>
      <c r="H14" s="1" t="n">
        <v>-9.53</v>
      </c>
      <c r="J14" s="1" t="n">
        <v>-8.0793</v>
      </c>
      <c r="L14" s="1" t="n">
        <v>-8.3842</v>
      </c>
      <c r="N14" s="1" t="n">
        <v>-9.37</v>
      </c>
      <c r="P14" s="1" t="n">
        <v>-10.57</v>
      </c>
      <c r="R14" s="1" t="n">
        <v>-10.17</v>
      </c>
      <c r="T14" s="1" t="n">
        <v>-8.66</v>
      </c>
    </row>
    <row r="15" customFormat="false" ht="15" hidden="false" customHeight="false" outlineLevel="0" collapsed="false">
      <c r="A15" s="1" t="s">
        <v>16</v>
      </c>
      <c r="B15" s="1" t="n">
        <v>-8.636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1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7" activeCellId="1" sqref="D25:E32 B17"/>
    </sheetView>
  </sheetViews>
  <sheetFormatPr defaultRowHeight="15"/>
  <cols>
    <col collapsed="false" hidden="false" max="1025" min="1" style="0" width="8.57085020242915"/>
  </cols>
  <sheetData>
    <row r="1" customFormat="false" ht="15" hidden="false" customHeight="false" outlineLevel="0" collapsed="false">
      <c r="A1" s="0" t="s">
        <v>17</v>
      </c>
      <c r="D1" s="0" t="s">
        <v>18</v>
      </c>
    </row>
    <row r="2" customFormat="false" ht="15" hidden="false" customHeight="false" outlineLevel="0" collapsed="false">
      <c r="A2" s="0" t="s">
        <v>3</v>
      </c>
      <c r="C2" s="0" t="s">
        <v>4</v>
      </c>
      <c r="E2" s="0" t="s">
        <v>5</v>
      </c>
      <c r="G2" s="0" t="s">
        <v>6</v>
      </c>
      <c r="I2" s="0" t="s">
        <v>19</v>
      </c>
      <c r="K2" s="0" t="s">
        <v>8</v>
      </c>
      <c r="M2" s="0" t="s">
        <v>9</v>
      </c>
      <c r="O2" s="0" t="s">
        <v>10</v>
      </c>
      <c r="Q2" s="0" t="s">
        <v>11</v>
      </c>
      <c r="S2" s="0" t="s">
        <v>12</v>
      </c>
    </row>
    <row r="3" customFormat="false" ht="15" hidden="false" customHeight="false" outlineLevel="0" collapsed="false">
      <c r="A3" s="0" t="s">
        <v>20</v>
      </c>
      <c r="C3" s="0" t="s">
        <v>20</v>
      </c>
      <c r="E3" s="2" t="s">
        <v>20</v>
      </c>
      <c r="F3" s="2"/>
      <c r="G3" s="2" t="s">
        <v>20</v>
      </c>
      <c r="H3" s="2"/>
      <c r="I3" s="0" t="s">
        <v>21</v>
      </c>
      <c r="K3" s="2" t="s">
        <v>21</v>
      </c>
      <c r="L3" s="2"/>
      <c r="M3" s="2" t="s">
        <v>21</v>
      </c>
      <c r="N3" s="2"/>
      <c r="O3" s="2" t="s">
        <v>21</v>
      </c>
      <c r="P3" s="2"/>
      <c r="Q3" s="2" t="s">
        <v>21</v>
      </c>
      <c r="R3" s="2"/>
      <c r="S3" s="2" t="s">
        <v>21</v>
      </c>
      <c r="T3" s="2"/>
    </row>
    <row r="4" customFormat="false" ht="15" hidden="false" customHeight="false" outlineLevel="0" collapsed="false">
      <c r="A4" s="0" t="s">
        <v>13</v>
      </c>
      <c r="B4" s="0" t="s">
        <v>14</v>
      </c>
      <c r="C4" s="0" t="s">
        <v>13</v>
      </c>
      <c r="D4" s="0" t="s">
        <v>14</v>
      </c>
      <c r="E4" s="2" t="s">
        <v>13</v>
      </c>
      <c r="F4" s="2" t="s">
        <v>14</v>
      </c>
      <c r="G4" s="2" t="s">
        <v>13</v>
      </c>
      <c r="H4" s="2" t="s">
        <v>14</v>
      </c>
      <c r="I4" s="2" t="s">
        <v>13</v>
      </c>
      <c r="J4" s="2" t="s">
        <v>14</v>
      </c>
      <c r="K4" s="2" t="s">
        <v>13</v>
      </c>
      <c r="L4" s="2" t="s">
        <v>14</v>
      </c>
      <c r="M4" s="2" t="s">
        <v>13</v>
      </c>
      <c r="N4" s="2" t="s">
        <v>14</v>
      </c>
      <c r="O4" s="2" t="s">
        <v>13</v>
      </c>
      <c r="P4" s="2" t="s">
        <v>14</v>
      </c>
      <c r="Q4" s="2" t="s">
        <v>13</v>
      </c>
      <c r="R4" s="2" t="s">
        <v>14</v>
      </c>
      <c r="S4" s="2" t="s">
        <v>13</v>
      </c>
      <c r="T4" s="2" t="s">
        <v>14</v>
      </c>
    </row>
    <row r="5" customFormat="false" ht="15" hidden="false" customHeight="false" outlineLevel="0" collapsed="false">
      <c r="A5" s="2" t="n">
        <v>2.166666667</v>
      </c>
      <c r="B5" s="2" t="n">
        <v>-2.726360527</v>
      </c>
      <c r="C5" s="2" t="n">
        <v>11.5</v>
      </c>
      <c r="D5" s="2" t="n">
        <v>-2.611082993</v>
      </c>
      <c r="E5" s="2" t="n">
        <v>16.93333333</v>
      </c>
      <c r="F5" s="2" t="n">
        <v>-2.573125757</v>
      </c>
      <c r="G5" s="2" t="n">
        <v>28.8</v>
      </c>
      <c r="H5" s="2" t="n">
        <v>-2.650446054</v>
      </c>
      <c r="I5" s="2" t="n">
        <v>35.33333333</v>
      </c>
      <c r="J5" s="2" t="n">
        <v>-2.537042952</v>
      </c>
      <c r="K5" s="2" t="n">
        <v>41.43333333</v>
      </c>
      <c r="L5" s="2" t="n">
        <v>-2.383808181</v>
      </c>
      <c r="M5" s="2" t="n">
        <v>46.5</v>
      </c>
      <c r="N5" s="2" t="n">
        <v>-2.459722655</v>
      </c>
      <c r="O5" s="2" t="n">
        <v>51.46666667</v>
      </c>
      <c r="P5" s="2" t="n">
        <v>-2.685123035</v>
      </c>
      <c r="Q5" s="2" t="n">
        <v>55.93333333</v>
      </c>
      <c r="R5" s="2" t="n">
        <v>-2.651383269</v>
      </c>
      <c r="S5" s="2" t="n">
        <v>59.7</v>
      </c>
      <c r="T5" s="2" t="n">
        <v>-2.456911008</v>
      </c>
    </row>
    <row r="6" customFormat="false" ht="15" hidden="false" customHeight="false" outlineLevel="0" collapsed="false">
      <c r="A6" s="2" t="n">
        <v>2.2</v>
      </c>
      <c r="B6" s="2" t="n">
        <v>-3.341174039</v>
      </c>
      <c r="C6" s="2" t="n">
        <v>11.53333333</v>
      </c>
      <c r="D6" s="2" t="n">
        <v>-2.651383269</v>
      </c>
      <c r="E6" s="2" t="n">
        <v>16.96666667</v>
      </c>
      <c r="F6" s="2" t="n">
        <v>-2.920832788</v>
      </c>
      <c r="G6" s="2" t="n">
        <v>28.83333333</v>
      </c>
      <c r="H6" s="2" t="n">
        <v>-3.075004774</v>
      </c>
      <c r="I6" s="2" t="n">
        <v>35.36666667</v>
      </c>
      <c r="J6" s="2" t="n">
        <v>-2.88100112</v>
      </c>
      <c r="K6" s="2" t="n">
        <v>41.46666667</v>
      </c>
      <c r="L6" s="2" t="n">
        <v>-2.805086647</v>
      </c>
      <c r="M6" s="2" t="n">
        <v>46.53333333</v>
      </c>
      <c r="N6" s="2" t="n">
        <v>-3.034704498</v>
      </c>
      <c r="O6" s="2" t="n">
        <v>51.5</v>
      </c>
      <c r="P6" s="2" t="n">
        <v>-2.84163806</v>
      </c>
      <c r="Q6" s="2" t="n">
        <v>55.96666667</v>
      </c>
      <c r="R6" s="2" t="n">
        <v>-2.957384202</v>
      </c>
      <c r="S6" s="2" t="n">
        <v>59.73333333</v>
      </c>
      <c r="T6" s="2" t="n">
        <v>-2.764317763</v>
      </c>
    </row>
    <row r="7" customFormat="false" ht="15" hidden="false" customHeight="false" outlineLevel="0" collapsed="false">
      <c r="A7" s="2" t="n">
        <v>2.233333333</v>
      </c>
      <c r="B7" s="2" t="n">
        <v>-3.687943855</v>
      </c>
      <c r="C7" s="2" t="n">
        <v>11.56666667</v>
      </c>
      <c r="D7" s="2" t="n">
        <v>-2.921301396</v>
      </c>
      <c r="E7" s="2" t="n">
        <v>17</v>
      </c>
      <c r="F7" s="2" t="n">
        <v>-3.381942922</v>
      </c>
      <c r="G7" s="2" t="n">
        <v>28.86666667</v>
      </c>
      <c r="H7" s="2" t="n">
        <v>-3.574072145</v>
      </c>
      <c r="I7" s="2" t="n">
        <v>35.4</v>
      </c>
      <c r="J7" s="2" t="n">
        <v>-3.381005707</v>
      </c>
      <c r="K7" s="2" t="n">
        <v>41.5</v>
      </c>
      <c r="L7" s="2" t="n">
        <v>-3.223084858</v>
      </c>
      <c r="M7" s="2" t="n">
        <v>46.56666667</v>
      </c>
      <c r="N7" s="2" t="n">
        <v>-3.532834653</v>
      </c>
      <c r="O7" s="2" t="n">
        <v>51.53333333</v>
      </c>
      <c r="P7" s="2" t="n">
        <v>-3.302748194</v>
      </c>
      <c r="Q7" s="2" t="n">
        <v>56</v>
      </c>
      <c r="R7" s="2" t="n">
        <v>-3.419431551</v>
      </c>
      <c r="S7" s="2" t="n">
        <v>59.76666667</v>
      </c>
      <c r="T7" s="2" t="n">
        <v>-2.958790025</v>
      </c>
    </row>
    <row r="8" customFormat="false" ht="15" hidden="false" customHeight="false" outlineLevel="0" collapsed="false">
      <c r="A8" s="2" t="n">
        <v>2.266666667</v>
      </c>
      <c r="B8" s="2" t="n">
        <v>-3.691692717</v>
      </c>
      <c r="C8" s="2" t="n">
        <v>11.6</v>
      </c>
      <c r="D8" s="2" t="n">
        <v>-3.341642646</v>
      </c>
      <c r="E8" s="2" t="n">
        <v>17.03333333</v>
      </c>
      <c r="F8" s="2" t="n">
        <v>-3.841647232</v>
      </c>
      <c r="G8" s="2" t="n">
        <v>28.9</v>
      </c>
      <c r="H8" s="2" t="n">
        <v>-4.108753712</v>
      </c>
      <c r="I8" s="2" t="n">
        <v>35.43333333</v>
      </c>
      <c r="J8" s="2" t="n">
        <v>-3.728712738</v>
      </c>
      <c r="K8" s="2" t="n">
        <v>41.53333333</v>
      </c>
      <c r="L8" s="2" t="n">
        <v>-3.378662667</v>
      </c>
      <c r="M8" s="2" t="n">
        <v>46.6</v>
      </c>
      <c r="N8" s="2" t="n">
        <v>-3.841647232</v>
      </c>
      <c r="O8" s="2" t="n">
        <v>51.56666667</v>
      </c>
      <c r="P8" s="2" t="n">
        <v>-3.498626279</v>
      </c>
      <c r="Q8" s="2" t="n">
        <v>56.03333333</v>
      </c>
      <c r="R8" s="2" t="n">
        <v>-3.534709084</v>
      </c>
      <c r="S8" s="2" t="n">
        <v>59.8</v>
      </c>
      <c r="T8" s="2" t="n">
        <v>-3.342111254</v>
      </c>
    </row>
    <row r="9" customFormat="false" ht="15" hidden="false" customHeight="false" outlineLevel="0" collapsed="false">
      <c r="A9" s="2" t="n">
        <v>2.3</v>
      </c>
      <c r="B9" s="2" t="n">
        <v>-4.269486208</v>
      </c>
      <c r="C9" s="2" t="n">
        <v>11.63333333</v>
      </c>
      <c r="D9" s="2" t="n">
        <v>-3.458326003</v>
      </c>
      <c r="E9" s="2" t="n">
        <v>17.06666667</v>
      </c>
      <c r="F9" s="2" t="n">
        <v>-4.497229628</v>
      </c>
      <c r="G9" s="2" t="n">
        <v>28.93333333</v>
      </c>
      <c r="H9" s="2" t="n">
        <v>-4.458803784</v>
      </c>
      <c r="I9" s="2" t="n">
        <v>35.46666667</v>
      </c>
      <c r="J9" s="2" t="n">
        <v>-4.226842893</v>
      </c>
      <c r="K9" s="2" t="n">
        <v>41.56666667</v>
      </c>
      <c r="L9" s="2" t="n">
        <v>-3.843990272</v>
      </c>
      <c r="M9" s="2" t="n">
        <v>46.63333333</v>
      </c>
      <c r="N9" s="2" t="n">
        <v>-4.417097684</v>
      </c>
      <c r="O9" s="2" t="n">
        <v>51.6</v>
      </c>
      <c r="P9" s="2" t="n">
        <v>-3.689349678</v>
      </c>
      <c r="Q9" s="2" t="n">
        <v>56.06666667</v>
      </c>
      <c r="R9" s="2" t="n">
        <v>-3.919904745</v>
      </c>
      <c r="S9" s="2" t="n">
        <v>59.83333333</v>
      </c>
      <c r="T9" s="2" t="n">
        <v>-3.91662449</v>
      </c>
    </row>
    <row r="10" customFormat="false" ht="15" hidden="false" customHeight="false" outlineLevel="0" collapsed="false">
      <c r="A10" s="2" t="n">
        <v>2.333333333</v>
      </c>
      <c r="B10" s="2" t="n">
        <v>-4.609226906</v>
      </c>
      <c r="C10" s="2" t="n">
        <v>11.66666667</v>
      </c>
      <c r="D10" s="2" t="n">
        <v>-4.266674561</v>
      </c>
      <c r="E10" s="2" t="n">
        <v>17.1</v>
      </c>
      <c r="F10" s="2" t="n">
        <v>-4.571738278</v>
      </c>
      <c r="G10" s="2" t="n">
        <v>28.96666667</v>
      </c>
      <c r="H10" s="2" t="n">
        <v>-4.537061296</v>
      </c>
      <c r="I10" s="2" t="n">
        <v>35.5</v>
      </c>
      <c r="J10" s="2" t="n">
        <v>-4.457866568</v>
      </c>
      <c r="K10" s="2" t="n">
        <v>41.6</v>
      </c>
      <c r="L10" s="2" t="n">
        <v>-4.380546271</v>
      </c>
      <c r="M10" s="2" t="n">
        <v>46.66666667</v>
      </c>
      <c r="N10" s="2" t="n">
        <v>-4.455054921</v>
      </c>
      <c r="O10" s="2" t="n">
        <v>51.63333333</v>
      </c>
      <c r="P10" s="2" t="n">
        <v>-4.455054921</v>
      </c>
      <c r="Q10" s="2" t="n">
        <v>56.1</v>
      </c>
      <c r="R10" s="2" t="n">
        <v>-4.225905677</v>
      </c>
      <c r="S10" s="2" t="n">
        <v>59.86666667</v>
      </c>
      <c r="T10" s="2" t="n">
        <v>-4.185136794</v>
      </c>
    </row>
    <row r="11" customFormat="false" ht="15" hidden="false" customHeight="false" outlineLevel="0" collapsed="false">
      <c r="A11" s="2" t="n">
        <v>2.366666667</v>
      </c>
      <c r="B11" s="2" t="n">
        <v>-4.725441656</v>
      </c>
      <c r="C11" s="2" t="n">
        <v>11.7</v>
      </c>
      <c r="D11" s="2" t="n">
        <v>-4.532375217</v>
      </c>
      <c r="E11" s="2" t="n">
        <v>17.13333333</v>
      </c>
      <c r="F11" s="2" t="n">
        <v>-4.570801062</v>
      </c>
      <c r="G11" s="2" t="n">
        <v>29</v>
      </c>
      <c r="H11" s="2" t="n">
        <v>-4.765741931</v>
      </c>
      <c r="I11" s="2" t="n">
        <v>35.53333333</v>
      </c>
      <c r="J11" s="2" t="n">
        <v>-4.494886589</v>
      </c>
      <c r="K11" s="2" t="n">
        <v>41.63333333</v>
      </c>
      <c r="L11" s="2" t="n">
        <v>-4.340714603</v>
      </c>
      <c r="M11" s="2" t="n">
        <v>46.7</v>
      </c>
      <c r="N11" s="2" t="n">
        <v>-4.690296066</v>
      </c>
      <c r="O11" s="2" t="n">
        <v>51.66666667</v>
      </c>
      <c r="P11" s="2" t="n">
        <v>-4.916633662</v>
      </c>
      <c r="Q11" s="2" t="n">
        <v>56.13333333</v>
      </c>
      <c r="R11" s="2" t="n">
        <v>-4.455523528</v>
      </c>
      <c r="S11" s="2" t="n">
        <v>59.9</v>
      </c>
      <c r="T11" s="2" t="n">
        <v>-4.149053988</v>
      </c>
    </row>
    <row r="12" customFormat="false" ht="15" hidden="false" customHeight="false" outlineLevel="0" collapsed="false">
      <c r="A12" s="2" t="n">
        <v>2.4</v>
      </c>
      <c r="B12" s="2" t="n">
        <v>-4.806510815</v>
      </c>
      <c r="C12" s="2" t="n">
        <v>11.73333333</v>
      </c>
      <c r="D12" s="2" t="n">
        <v>-4.880082249</v>
      </c>
      <c r="E12" s="2" t="n">
        <v>17.16666667</v>
      </c>
      <c r="F12" s="2" t="n">
        <v>-4.995828391</v>
      </c>
      <c r="G12" s="2" t="n">
        <v>29.03333333</v>
      </c>
      <c r="H12" s="2" t="n">
        <v>-5.34400403</v>
      </c>
      <c r="I12" s="2" t="n">
        <v>35.56666667</v>
      </c>
      <c r="J12" s="2" t="n">
        <v>-4.841656405</v>
      </c>
      <c r="K12" s="2" t="n">
        <v>41.66666667</v>
      </c>
      <c r="L12" s="2" t="n">
        <v>-4.572206886</v>
      </c>
      <c r="M12" s="2" t="n">
        <v>46.73333333</v>
      </c>
      <c r="N12" s="2" t="n">
        <v>-5.225446242</v>
      </c>
      <c r="O12" s="2" t="n">
        <v>51.7</v>
      </c>
      <c r="P12" s="2" t="n">
        <v>-4.651401614</v>
      </c>
      <c r="Q12" s="2" t="n">
        <v>56.16666667</v>
      </c>
      <c r="R12" s="2" t="n">
        <v>-5.261060439</v>
      </c>
      <c r="S12" s="2" t="n">
        <v>59.93333333</v>
      </c>
      <c r="T12" s="2" t="n">
        <v>-4.573144101</v>
      </c>
    </row>
    <row r="13" customFormat="false" ht="15" hidden="false" customHeight="false" outlineLevel="0" collapsed="false">
      <c r="A13" s="2" t="n">
        <v>2.433333333</v>
      </c>
      <c r="B13" s="2" t="n">
        <v>-5.036128666</v>
      </c>
      <c r="C13" s="2" t="n">
        <v>11.76666667</v>
      </c>
      <c r="D13" s="2" t="n">
        <v>-5.843540008</v>
      </c>
      <c r="E13" s="2" t="n">
        <v>17.2</v>
      </c>
      <c r="F13" s="2" t="n">
        <v>-5.456001309</v>
      </c>
      <c r="G13" s="2" t="n">
        <v>29.06666667</v>
      </c>
      <c r="H13" s="2" t="n">
        <v>-4.84259362</v>
      </c>
      <c r="I13" s="2" t="n">
        <v>35.6</v>
      </c>
      <c r="J13" s="2" t="n">
        <v>-4.727316087</v>
      </c>
      <c r="K13" s="2" t="n">
        <v>41.7</v>
      </c>
      <c r="L13" s="2" t="n">
        <v>-4.647184143</v>
      </c>
      <c r="M13" s="2" t="n">
        <v>46.76666667</v>
      </c>
      <c r="N13" s="2" t="n">
        <v>-5.415232425</v>
      </c>
      <c r="O13" s="2" t="n">
        <v>51.73333333</v>
      </c>
      <c r="P13" s="2" t="n">
        <v>-5.534727429</v>
      </c>
      <c r="Q13" s="2" t="n">
        <v>56.2</v>
      </c>
      <c r="R13" s="2" t="n">
        <v>-5.301829323</v>
      </c>
      <c r="S13" s="2" t="n">
        <v>59.96666667</v>
      </c>
      <c r="T13" s="2" t="n">
        <v>-5.067994001</v>
      </c>
    </row>
    <row r="14" customFormat="false" ht="15" hidden="false" customHeight="false" outlineLevel="0" collapsed="false">
      <c r="A14" s="2" t="n">
        <v>2.466666667</v>
      </c>
      <c r="B14" s="2" t="n">
        <v>-4.882425289</v>
      </c>
      <c r="C14" s="2" t="n">
        <v>11.8</v>
      </c>
      <c r="D14" s="2" t="n">
        <v>-5.150468984</v>
      </c>
      <c r="I14" s="2" t="n">
        <v>35.63333333</v>
      </c>
      <c r="J14" s="2" t="n">
        <v>-4.495355197</v>
      </c>
      <c r="K14" s="2" t="n">
        <v>41.73333333</v>
      </c>
      <c r="L14" s="2" t="n">
        <v>-5.145782906</v>
      </c>
      <c r="M14" s="2" t="n">
        <v>46.8</v>
      </c>
      <c r="N14" s="2" t="n">
        <v>-4.995359783</v>
      </c>
      <c r="O14" s="2" t="n">
        <v>51.76666667</v>
      </c>
      <c r="P14" s="2" t="n">
        <v>-5.26527791</v>
      </c>
      <c r="Q14" s="2" t="n">
        <v>56.23333333</v>
      </c>
      <c r="R14" s="2" t="n">
        <v>-4.573612709</v>
      </c>
      <c r="S14" s="2" t="n">
        <v>60</v>
      </c>
      <c r="T14" s="2" t="n">
        <v>-5.298549068</v>
      </c>
    </row>
    <row r="15" customFormat="false" ht="15" hidden="false" customHeight="false" outlineLevel="0" collapsed="false">
      <c r="C15" s="2" t="n">
        <v>11.83333333</v>
      </c>
      <c r="D15" s="2" t="n">
        <v>-5.187020397</v>
      </c>
      <c r="K15" s="2" t="n">
        <v>41.76666667</v>
      </c>
      <c r="L15" s="2" t="n">
        <v>-5.6462561</v>
      </c>
    </row>
    <row r="16" customFormat="false" ht="15" hidden="false" customHeight="false" outlineLevel="0" collapsed="false">
      <c r="A16" s="0" t="s">
        <v>22</v>
      </c>
      <c r="B16" s="2" t="n">
        <v>-7.33</v>
      </c>
      <c r="D16" s="2" t="n">
        <v>-9.76</v>
      </c>
      <c r="F16" s="2" t="n">
        <v>-10.43</v>
      </c>
      <c r="H16" s="2" t="n">
        <v>-9.19</v>
      </c>
      <c r="J16" s="2" t="n">
        <v>-7.34</v>
      </c>
      <c r="L16" s="2" t="n">
        <v>-8.95</v>
      </c>
      <c r="N16" s="2" t="n">
        <v>-9.18</v>
      </c>
      <c r="P16" s="2" t="n">
        <v>-9.6</v>
      </c>
      <c r="R16" s="2" t="n">
        <v>-8.36</v>
      </c>
      <c r="T16" s="2" t="n">
        <v>-9.53</v>
      </c>
    </row>
    <row r="17" customFormat="false" ht="15" hidden="false" customHeight="false" outlineLevel="0" collapsed="false">
      <c r="A17" s="0" t="s">
        <v>23</v>
      </c>
      <c r="B17" s="2" t="n">
        <v>-8.97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4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3" activeCellId="1" sqref="D25:E32 A23"/>
    </sheetView>
  </sheetViews>
  <sheetFormatPr defaultRowHeight="15"/>
  <cols>
    <col collapsed="false" hidden="false" max="1025" min="1" style="3" width="9.10526315789474"/>
  </cols>
  <sheetData>
    <row r="1" customFormat="false" ht="15" hidden="false" customHeight="false" outlineLevel="0" collapsed="false">
      <c r="A1" s="3" t="s">
        <v>24</v>
      </c>
      <c r="B1" s="0"/>
      <c r="C1" s="0"/>
      <c r="D1" s="3" t="s">
        <v>2</v>
      </c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</row>
    <row r="2" customFormat="false" ht="15" hidden="false" customHeight="false" outlineLevel="0" collapsed="false">
      <c r="A2" s="3" t="s">
        <v>3</v>
      </c>
      <c r="B2" s="0"/>
      <c r="C2" s="3" t="s">
        <v>4</v>
      </c>
      <c r="D2" s="0"/>
      <c r="E2" s="3" t="s">
        <v>5</v>
      </c>
      <c r="F2" s="0"/>
      <c r="G2" s="3" t="s">
        <v>25</v>
      </c>
      <c r="H2" s="0"/>
      <c r="I2" s="3" t="s">
        <v>7</v>
      </c>
      <c r="J2" s="0"/>
      <c r="K2" s="3" t="s">
        <v>8</v>
      </c>
      <c r="L2" s="0"/>
      <c r="M2" s="3" t="s">
        <v>9</v>
      </c>
      <c r="N2" s="0"/>
      <c r="O2" s="3" t="s">
        <v>10</v>
      </c>
      <c r="P2" s="0"/>
      <c r="Q2" s="3" t="s">
        <v>11</v>
      </c>
      <c r="R2" s="0"/>
    </row>
    <row r="3" customFormat="false" ht="15" hidden="false" customHeight="false" outlineLevel="0" collapsed="false">
      <c r="A3" s="3" t="s">
        <v>20</v>
      </c>
      <c r="B3" s="0"/>
      <c r="C3" s="3" t="s">
        <v>20</v>
      </c>
      <c r="D3" s="0"/>
      <c r="E3" s="3" t="s">
        <v>20</v>
      </c>
      <c r="F3" s="0"/>
      <c r="G3" s="3" t="s">
        <v>20</v>
      </c>
      <c r="H3" s="0"/>
      <c r="I3" s="3" t="s">
        <v>20</v>
      </c>
      <c r="J3" s="0"/>
      <c r="K3" s="3" t="s">
        <v>20</v>
      </c>
      <c r="L3" s="0"/>
      <c r="M3" s="3" t="s">
        <v>20</v>
      </c>
      <c r="N3" s="0"/>
      <c r="O3" s="3" t="s">
        <v>20</v>
      </c>
      <c r="P3" s="0"/>
      <c r="Q3" s="3" t="s">
        <v>20</v>
      </c>
      <c r="R3" s="0"/>
    </row>
    <row r="4" customFormat="false" ht="15" hidden="false" customHeight="false" outlineLevel="0" collapsed="false">
      <c r="A4" s="3" t="s">
        <v>13</v>
      </c>
      <c r="B4" s="3" t="s">
        <v>14</v>
      </c>
      <c r="C4" s="3" t="s">
        <v>13</v>
      </c>
      <c r="D4" s="3" t="s">
        <v>14</v>
      </c>
      <c r="E4" s="3" t="s">
        <v>13</v>
      </c>
      <c r="F4" s="3" t="s">
        <v>14</v>
      </c>
      <c r="G4" s="3" t="s">
        <v>13</v>
      </c>
      <c r="H4" s="3" t="s">
        <v>14</v>
      </c>
      <c r="I4" s="3" t="s">
        <v>13</v>
      </c>
      <c r="J4" s="3" t="s">
        <v>14</v>
      </c>
      <c r="K4" s="3" t="s">
        <v>13</v>
      </c>
      <c r="L4" s="3" t="s">
        <v>14</v>
      </c>
      <c r="M4" s="3" t="s">
        <v>13</v>
      </c>
      <c r="N4" s="3" t="s">
        <v>14</v>
      </c>
      <c r="O4" s="3" t="s">
        <v>13</v>
      </c>
      <c r="P4" s="3" t="s">
        <v>14</v>
      </c>
      <c r="Q4" s="3" t="s">
        <v>13</v>
      </c>
      <c r="R4" s="3" t="s">
        <v>14</v>
      </c>
    </row>
    <row r="5" customFormat="false" ht="15" hidden="false" customHeight="false" outlineLevel="0" collapsed="false">
      <c r="A5" s="3" t="n">
        <v>3.066666667</v>
      </c>
      <c r="B5" s="3" t="n">
        <v>1.951417029</v>
      </c>
      <c r="C5" s="3" t="n">
        <v>8.1</v>
      </c>
      <c r="D5" s="3" t="n">
        <v>1.635277173</v>
      </c>
      <c r="E5" s="3" t="n">
        <v>13.53333333</v>
      </c>
      <c r="F5" s="3" t="n">
        <v>1.682646663</v>
      </c>
      <c r="G5" s="3" t="n">
        <v>18.8</v>
      </c>
      <c r="H5" s="3" t="n">
        <v>1.815487189</v>
      </c>
      <c r="I5" s="3" t="n">
        <v>22.76666667</v>
      </c>
      <c r="J5" s="3" t="n">
        <v>1.993637662</v>
      </c>
      <c r="K5" s="3" t="n">
        <v>29.33333333</v>
      </c>
      <c r="L5" s="3" t="n">
        <v>1.509645048</v>
      </c>
      <c r="M5" s="3" t="n">
        <v>33.93333333</v>
      </c>
      <c r="N5" s="3" t="n">
        <v>2.037917837</v>
      </c>
      <c r="O5" s="3" t="n">
        <v>38.2</v>
      </c>
      <c r="P5" s="3" t="n">
        <v>1.813427646</v>
      </c>
      <c r="Q5" s="3" t="n">
        <v>43.43333333</v>
      </c>
      <c r="R5" s="3" t="n">
        <v>1.903017768</v>
      </c>
    </row>
    <row r="6" customFormat="false" ht="15" hidden="false" customHeight="false" outlineLevel="0" collapsed="false">
      <c r="A6" s="3" t="n">
        <v>3.1</v>
      </c>
      <c r="B6" s="3" t="n">
        <v>2.481749362</v>
      </c>
      <c r="C6" s="3" t="n">
        <v>8.133333333</v>
      </c>
      <c r="D6" s="3" t="n">
        <v>1.948327715</v>
      </c>
      <c r="E6" s="3" t="n">
        <v>13.56666667</v>
      </c>
      <c r="F6" s="3" t="n">
        <v>1.993637662</v>
      </c>
      <c r="G6" s="3" t="n">
        <v>18.83333333</v>
      </c>
      <c r="H6" s="3" t="n">
        <v>2.03997738</v>
      </c>
      <c r="I6" s="3" t="n">
        <v>22.8</v>
      </c>
      <c r="J6" s="3" t="n">
        <v>2.303598889</v>
      </c>
      <c r="K6" s="3" t="n">
        <v>29.36666667</v>
      </c>
      <c r="L6" s="3" t="n">
        <v>1.859767364</v>
      </c>
      <c r="M6" s="3" t="n">
        <v>33.96666667</v>
      </c>
      <c r="N6" s="3" t="n">
        <v>2.308747747</v>
      </c>
      <c r="O6" s="3" t="n">
        <v>38.23333333</v>
      </c>
      <c r="P6" s="3" t="n">
        <v>2.171788135</v>
      </c>
      <c r="Q6" s="3" t="n">
        <v>43.46666667</v>
      </c>
      <c r="R6" s="3" t="n">
        <v>2.391129468</v>
      </c>
    </row>
    <row r="7" customFormat="false" ht="15" hidden="false" customHeight="false" outlineLevel="0" collapsed="false">
      <c r="A7" s="3" t="n">
        <v>3.133333333</v>
      </c>
      <c r="B7" s="3" t="n">
        <v>3.05636187</v>
      </c>
      <c r="C7" s="3" t="n">
        <v>8.166666667</v>
      </c>
      <c r="D7" s="3" t="n">
        <v>2.483808905</v>
      </c>
      <c r="E7" s="3" t="n">
        <v>13.6</v>
      </c>
      <c r="F7" s="3" t="n">
        <v>2.524999766</v>
      </c>
      <c r="G7" s="3" t="n">
        <v>18.86666667</v>
      </c>
      <c r="H7" s="3" t="n">
        <v>2.570309713</v>
      </c>
      <c r="I7" s="3" t="n">
        <v>22.83333333</v>
      </c>
      <c r="J7" s="3" t="n">
        <v>2.524999766</v>
      </c>
      <c r="K7" s="3" t="n">
        <v>29.4</v>
      </c>
      <c r="L7" s="3" t="n">
        <v>2.304628661</v>
      </c>
      <c r="M7" s="3" t="n">
        <v>34</v>
      </c>
      <c r="N7" s="3" t="n">
        <v>2.753609043</v>
      </c>
      <c r="O7" s="3" t="n">
        <v>38.26666667</v>
      </c>
      <c r="P7" s="3" t="n">
        <v>2.699031152</v>
      </c>
      <c r="Q7" s="3" t="n">
        <v>43.5</v>
      </c>
      <c r="R7" s="3" t="n">
        <v>2.437469187</v>
      </c>
    </row>
    <row r="8" customFormat="false" ht="15" hidden="false" customHeight="false" outlineLevel="0" collapsed="false">
      <c r="A8" s="3" t="n">
        <v>3.166666667</v>
      </c>
      <c r="B8" s="3" t="n">
        <v>3.329251322</v>
      </c>
      <c r="C8" s="3" t="n">
        <v>8.2</v>
      </c>
      <c r="D8" s="3" t="n">
        <v>2.835990765</v>
      </c>
      <c r="E8" s="3" t="n">
        <v>13.63333333</v>
      </c>
      <c r="F8" s="3" t="n">
        <v>3.101671817</v>
      </c>
      <c r="G8" s="3" t="n">
        <v>18.9</v>
      </c>
      <c r="H8" s="3" t="n">
        <v>3.014141237</v>
      </c>
      <c r="I8" s="3" t="n">
        <v>22.86666667</v>
      </c>
      <c r="J8" s="3" t="n">
        <v>3.017230552</v>
      </c>
      <c r="K8" s="3" t="n">
        <v>29.43333333</v>
      </c>
      <c r="L8" s="3" t="n">
        <v>2.706239553</v>
      </c>
      <c r="M8" s="3" t="n">
        <v>34.03333333</v>
      </c>
      <c r="N8" s="3" t="n">
        <v>3.05636187</v>
      </c>
      <c r="O8" s="3" t="n">
        <v>38.3</v>
      </c>
      <c r="P8" s="3" t="n">
        <v>3.098582502</v>
      </c>
      <c r="Q8" s="3" t="n">
        <v>43.53333333</v>
      </c>
      <c r="R8" s="3" t="n">
        <v>2.834960993</v>
      </c>
    </row>
    <row r="9" customFormat="false" ht="15" hidden="false" customHeight="false" outlineLevel="0" collapsed="false">
      <c r="A9" s="3" t="n">
        <v>3.2</v>
      </c>
      <c r="B9" s="3" t="n">
        <v>3.637153007</v>
      </c>
      <c r="C9" s="3" t="n">
        <v>8.233333333</v>
      </c>
      <c r="D9" s="3" t="n">
        <v>2.745370871</v>
      </c>
      <c r="E9" s="3" t="n">
        <v>13.66666667</v>
      </c>
      <c r="F9" s="3" t="n">
        <v>3.281881832</v>
      </c>
      <c r="G9" s="3" t="n">
        <v>18.93333333</v>
      </c>
      <c r="H9" s="3" t="n">
        <v>3.015171009</v>
      </c>
      <c r="I9" s="3" t="n">
        <v>22.9</v>
      </c>
      <c r="J9" s="3" t="n">
        <v>3.724683586</v>
      </c>
      <c r="K9" s="3" t="n">
        <v>29.46666667</v>
      </c>
      <c r="L9" s="3" t="n">
        <v>2.929699973</v>
      </c>
      <c r="M9" s="3" t="n">
        <v>34.06666667</v>
      </c>
      <c r="N9" s="3" t="n">
        <v>3.369412412</v>
      </c>
      <c r="O9" s="3" t="n">
        <v>38.33333333</v>
      </c>
      <c r="P9" s="3" t="n">
        <v>3.060480956</v>
      </c>
      <c r="Q9" s="3" t="n">
        <v>43.56666667</v>
      </c>
      <c r="R9" s="3" t="n">
        <v>3.454883448</v>
      </c>
    </row>
    <row r="10" customFormat="false" ht="15" hidden="false" customHeight="false" outlineLevel="0" collapsed="false">
      <c r="A10" s="3" t="n">
        <v>3.233333333</v>
      </c>
      <c r="B10" s="3" t="n">
        <v>3.984186009</v>
      </c>
      <c r="C10" s="3" t="n">
        <v>8.266666667</v>
      </c>
      <c r="D10" s="3" t="n">
        <v>3.279822289</v>
      </c>
      <c r="E10" s="3" t="n">
        <v>13.7</v>
      </c>
      <c r="F10" s="3" t="n">
        <v>3.555801057</v>
      </c>
      <c r="G10" s="3" t="n">
        <v>18.96666667</v>
      </c>
      <c r="H10" s="3" t="n">
        <v>3.500193395</v>
      </c>
      <c r="I10" s="3" t="n">
        <v>22.93333333</v>
      </c>
      <c r="J10" s="3" t="n">
        <v>3.941965376</v>
      </c>
      <c r="K10" s="3" t="n">
        <v>29.5</v>
      </c>
      <c r="L10" s="3" t="n">
        <v>3.457972762</v>
      </c>
      <c r="M10" s="3" t="n">
        <v>34.1</v>
      </c>
      <c r="N10" s="3" t="n">
        <v>3.64642095</v>
      </c>
      <c r="O10" s="3" t="n">
        <v>38.36666667</v>
      </c>
      <c r="P10" s="3" t="n">
        <v>3.236571886</v>
      </c>
      <c r="Q10" s="3" t="n">
        <v>43.6</v>
      </c>
      <c r="R10" s="3" t="n">
        <v>3.44973459</v>
      </c>
    </row>
    <row r="11" customFormat="false" ht="15" hidden="false" customHeight="false" outlineLevel="0" collapsed="false">
      <c r="A11" s="3" t="n">
        <v>3.266666667</v>
      </c>
      <c r="B11" s="3" t="n">
        <v>3.906953145</v>
      </c>
      <c r="C11" s="3" t="n">
        <v>8.3</v>
      </c>
      <c r="D11" s="3" t="n">
        <v>4.167485339</v>
      </c>
      <c r="E11" s="3" t="n">
        <v>13.73333333</v>
      </c>
      <c r="F11" s="3" t="n">
        <v>3.85649434</v>
      </c>
      <c r="G11" s="3" t="n">
        <v>19</v>
      </c>
      <c r="H11" s="3" t="n">
        <v>3.901804287</v>
      </c>
      <c r="I11" s="3" t="n">
        <v>22.96666667</v>
      </c>
      <c r="J11" s="3" t="n">
        <v>4.07995476</v>
      </c>
      <c r="K11" s="3" t="n">
        <v>29.53333333</v>
      </c>
      <c r="L11" s="3" t="n">
        <v>3.677314096</v>
      </c>
      <c r="M11" s="3" t="n">
        <v>34.13333333</v>
      </c>
      <c r="N11" s="3" t="n">
        <v>4.476416795</v>
      </c>
      <c r="O11" s="3" t="n">
        <v>38.4</v>
      </c>
      <c r="P11" s="3" t="n">
        <v>4.034644813</v>
      </c>
      <c r="Q11" s="3" t="n">
        <v>43.63333333</v>
      </c>
      <c r="R11" s="3" t="n">
        <v>3.761755361</v>
      </c>
    </row>
    <row r="12" customFormat="false" ht="15" hidden="false" customHeight="false" outlineLevel="0" collapsed="false">
      <c r="A12" s="3" t="n">
        <v>3.3</v>
      </c>
      <c r="B12" s="3" t="n">
        <v>4.438315249</v>
      </c>
      <c r="C12" s="3" t="n">
        <v>8.333333333</v>
      </c>
      <c r="D12" s="3" t="n">
        <v>4.252956375</v>
      </c>
      <c r="E12" s="3" t="n">
        <v>13.76666667</v>
      </c>
      <c r="F12" s="3" t="n">
        <v>4.431106848</v>
      </c>
      <c r="G12" s="3" t="n">
        <v>19.03333333</v>
      </c>
      <c r="H12" s="3" t="n">
        <v>4.529964914</v>
      </c>
      <c r="I12" s="3" t="n">
        <v>23</v>
      </c>
      <c r="J12" s="3" t="n">
        <v>4.166455568</v>
      </c>
      <c r="K12" s="3" t="n">
        <v>29.56666667</v>
      </c>
      <c r="L12" s="3" t="n">
        <v>4.211765515</v>
      </c>
      <c r="M12" s="3" t="n">
        <v>34.16666667</v>
      </c>
      <c r="N12" s="3" t="n">
        <v>5.180780514</v>
      </c>
      <c r="O12" s="3" t="n">
        <v>38.43333333</v>
      </c>
      <c r="P12" s="3" t="n">
        <v>4.209705971</v>
      </c>
      <c r="Q12" s="3" t="n">
        <v>43.66666667</v>
      </c>
      <c r="R12" s="3" t="n">
        <v>4.780199393</v>
      </c>
    </row>
    <row r="13" customFormat="false" ht="15" hidden="false" customHeight="false" outlineLevel="0" collapsed="false">
      <c r="A13" s="3" t="n">
        <v>3.333333333</v>
      </c>
      <c r="B13" s="3" t="n">
        <v>5.228150004</v>
      </c>
      <c r="C13" s="3" t="n">
        <v>8.366666667</v>
      </c>
      <c r="D13" s="3" t="n">
        <v>4.653537496</v>
      </c>
      <c r="E13" s="3" t="n">
        <v>13.8</v>
      </c>
      <c r="F13" s="3" t="n">
        <v>5.145768283</v>
      </c>
      <c r="G13" s="3" t="n">
        <v>19.06666667</v>
      </c>
      <c r="H13" s="3" t="n">
        <v>5.098398793</v>
      </c>
      <c r="I13" s="3" t="n">
        <v>23.03333333</v>
      </c>
      <c r="J13" s="3" t="n">
        <v>4.476416795</v>
      </c>
      <c r="K13" s="3" t="n">
        <v>29.6</v>
      </c>
      <c r="L13" s="3" t="n">
        <v>4.693698586</v>
      </c>
      <c r="M13" s="3" t="n">
        <v>34.2</v>
      </c>
      <c r="N13" s="3" t="n">
        <v>5.14370874</v>
      </c>
      <c r="O13" s="3" t="n">
        <v>38.46666667</v>
      </c>
      <c r="P13" s="3" t="n">
        <v>5.139589654</v>
      </c>
      <c r="Q13" s="3" t="n">
        <v>43.7</v>
      </c>
      <c r="R13" s="3" t="n">
        <v>5.088101078</v>
      </c>
    </row>
    <row r="14" customFormat="false" ht="15" hidden="false" customHeight="false" outlineLevel="0" collapsed="false">
      <c r="A14" s="0"/>
      <c r="B14" s="0"/>
      <c r="D14" s="0"/>
      <c r="E14" s="3" t="n">
        <v>13.83333333</v>
      </c>
      <c r="F14" s="3" t="n">
        <v>5.227120233</v>
      </c>
      <c r="G14" s="3" t="n">
        <v>19.1</v>
      </c>
      <c r="H14" s="3" t="n">
        <v>4.824479569</v>
      </c>
      <c r="I14" s="3" t="n">
        <v>23.06666667</v>
      </c>
      <c r="J14" s="3" t="n">
        <v>5.190048458</v>
      </c>
      <c r="K14" s="3" t="n">
        <v>29.63333333</v>
      </c>
      <c r="L14" s="3" t="n">
        <v>5.003659813</v>
      </c>
      <c r="M14" s="3" t="n">
        <v>34.23333333</v>
      </c>
      <c r="N14" s="3" t="n">
        <v>5.719351019</v>
      </c>
      <c r="O14" s="3" t="n">
        <v>38.5</v>
      </c>
      <c r="P14" s="3" t="n">
        <v>5.981942756</v>
      </c>
      <c r="Q14" s="3" t="n">
        <v>43.73333333</v>
      </c>
      <c r="R14" s="3" t="n">
        <v>5.454699738</v>
      </c>
    </row>
    <row r="15" customFormat="false" ht="15" hidden="false" customHeight="false" outlineLevel="0" collapsed="false">
      <c r="A15" s="0"/>
      <c r="B15" s="0"/>
      <c r="D15" s="0"/>
      <c r="E15" s="3" t="n">
        <v>13.86666667</v>
      </c>
      <c r="F15" s="3" t="n">
        <v>5.629760897</v>
      </c>
      <c r="G15" s="3" t="n">
        <v>19.13333333</v>
      </c>
      <c r="H15" s="3" t="n">
        <v>5.053088846</v>
      </c>
      <c r="I15" s="3" t="n">
        <v>23.1</v>
      </c>
      <c r="J15" s="3" t="n">
        <v>6.07256265</v>
      </c>
      <c r="K15" s="3" t="n">
        <v>29.66666667</v>
      </c>
      <c r="L15" s="3" t="n">
        <v>5.58445095</v>
      </c>
      <c r="M15" s="3" t="n">
        <v>34.26666667</v>
      </c>
      <c r="N15" s="3" t="n">
        <v>5.14370874</v>
      </c>
      <c r="P15" s="0"/>
      <c r="Q15" s="3" t="n">
        <v>43.76666667</v>
      </c>
      <c r="R15" s="3" t="n">
        <v>5.058237703</v>
      </c>
    </row>
    <row r="16" customFormat="false" ht="15" hidden="false" customHeight="false" outlineLevel="0" collapsed="false">
      <c r="A16" s="0"/>
      <c r="B16" s="0"/>
      <c r="D16" s="0"/>
      <c r="F16" s="0"/>
      <c r="G16" s="3" t="n">
        <v>19.16666667</v>
      </c>
      <c r="H16" s="3" t="n">
        <v>5.181810286</v>
      </c>
      <c r="J16" s="0"/>
      <c r="K16" s="3" t="n">
        <v>29.7</v>
      </c>
      <c r="L16" s="3" t="n">
        <v>5.187988915</v>
      </c>
      <c r="N16" s="0"/>
      <c r="P16" s="0"/>
      <c r="R16" s="0"/>
    </row>
    <row r="17" customFormat="false" ht="15" hidden="false" customHeight="false" outlineLevel="0" collapsed="false">
      <c r="A17" s="0"/>
      <c r="B17" s="0"/>
      <c r="D17" s="0"/>
      <c r="F17" s="0"/>
      <c r="H17" s="0"/>
      <c r="J17" s="0"/>
      <c r="L17" s="0"/>
      <c r="N17" s="0"/>
      <c r="P17" s="0"/>
      <c r="R17" s="0"/>
    </row>
    <row r="18" customFormat="false" ht="15" hidden="false" customHeight="false" outlineLevel="0" collapsed="false">
      <c r="A18" s="0"/>
      <c r="B18" s="0"/>
      <c r="D18" s="0"/>
      <c r="F18" s="0"/>
      <c r="H18" s="0"/>
      <c r="J18" s="0"/>
      <c r="L18" s="0"/>
      <c r="N18" s="0"/>
      <c r="P18" s="0"/>
      <c r="R18" s="0"/>
    </row>
    <row r="19" customFormat="false" ht="15" hidden="false" customHeight="false" outlineLevel="0" collapsed="false">
      <c r="A19" s="3" t="s">
        <v>26</v>
      </c>
      <c r="B19" s="3" t="n">
        <v>10.666</v>
      </c>
      <c r="D19" s="3" t="n">
        <v>11.399</v>
      </c>
      <c r="F19" s="3" t="n">
        <v>11.936</v>
      </c>
      <c r="H19" s="3" t="n">
        <v>9.99</v>
      </c>
      <c r="J19" s="3" t="n">
        <v>11.031</v>
      </c>
      <c r="L19" s="3" t="n">
        <v>11.211</v>
      </c>
      <c r="N19" s="3" t="n">
        <v>11.372</v>
      </c>
      <c r="P19" s="3" t="n">
        <v>12.514</v>
      </c>
      <c r="R19" s="3" t="n">
        <v>10.958</v>
      </c>
    </row>
    <row r="20" customFormat="false" ht="15" hidden="false" customHeight="false" outlineLevel="0" collapsed="false">
      <c r="A20" s="3" t="s">
        <v>27</v>
      </c>
      <c r="B20" s="3" t="n">
        <v>11.231</v>
      </c>
    </row>
    <row r="21" customFormat="false" ht="15" hidden="false" customHeight="false" outlineLevel="0" collapsed="false">
      <c r="A21" s="3" t="s">
        <v>2</v>
      </c>
      <c r="B21" s="3" t="n">
        <v>0.006966</v>
      </c>
    </row>
    <row r="22" customFormat="false" ht="15" hidden="false" customHeight="false" outlineLevel="0" collapsed="false">
      <c r="A22" s="0"/>
      <c r="B22" s="0"/>
    </row>
    <row r="23" customFormat="false" ht="15" hidden="false" customHeight="false" outlineLevel="0" collapsed="false">
      <c r="A23" s="0"/>
      <c r="B23" s="0"/>
    </row>
    <row r="24" customFormat="false" ht="15" hidden="false" customHeight="false" outlineLevel="0" collapsed="false">
      <c r="A24" s="0"/>
      <c r="B24" s="0"/>
    </row>
    <row r="25" customFormat="false" ht="15" hidden="false" customHeight="false" outlineLevel="0" collapsed="false">
      <c r="A25" s="0"/>
      <c r="B25" s="0"/>
    </row>
    <row r="26" customFormat="false" ht="15" hidden="false" customHeight="false" outlineLevel="0" collapsed="false">
      <c r="A26" s="0"/>
      <c r="B26" s="0"/>
    </row>
    <row r="27" customFormat="false" ht="15" hidden="false" customHeight="false" outlineLevel="0" collapsed="false">
      <c r="A27" s="0"/>
      <c r="B27" s="0"/>
    </row>
    <row r="28" customFormat="false" ht="15" hidden="false" customHeight="false" outlineLevel="0" collapsed="false">
      <c r="A28" s="0"/>
      <c r="B28" s="0"/>
    </row>
    <row r="29" customFormat="false" ht="15" hidden="false" customHeight="false" outlineLevel="0" collapsed="false">
      <c r="A29" s="3" t="s">
        <v>28</v>
      </c>
      <c r="B29" s="0"/>
    </row>
    <row r="30" customFormat="false" ht="15" hidden="false" customHeight="false" outlineLevel="0" collapsed="false">
      <c r="A30" s="3" t="s">
        <v>13</v>
      </c>
      <c r="B30" s="3" t="s">
        <v>14</v>
      </c>
    </row>
    <row r="31" customFormat="false" ht="15" hidden="false" customHeight="false" outlineLevel="0" collapsed="false">
      <c r="A31" s="3" t="n">
        <v>8.1</v>
      </c>
      <c r="B31" s="3" t="n">
        <v>-1.471798689</v>
      </c>
    </row>
    <row r="32" customFormat="false" ht="15" hidden="false" customHeight="false" outlineLevel="0" collapsed="false">
      <c r="A32" s="3" t="n">
        <v>8.133333333</v>
      </c>
      <c r="B32" s="3" t="n">
        <v>-1.824263848</v>
      </c>
    </row>
    <row r="33" customFormat="false" ht="15" hidden="false" customHeight="false" outlineLevel="0" collapsed="false">
      <c r="A33" s="3" t="n">
        <v>8.166666667</v>
      </c>
      <c r="B33" s="3" t="n">
        <v>-2.295301024</v>
      </c>
    </row>
    <row r="34" customFormat="false" ht="15" hidden="false" customHeight="false" outlineLevel="0" collapsed="false">
      <c r="A34" s="3" t="n">
        <v>8.2</v>
      </c>
      <c r="B34" s="3" t="n">
        <v>-2.679761807</v>
      </c>
    </row>
    <row r="35" customFormat="false" ht="15" hidden="false" customHeight="false" outlineLevel="0" collapsed="false">
      <c r="A35" s="3" t="n">
        <v>8.233333333</v>
      </c>
      <c r="B35" s="3" t="n">
        <v>-2.990991964</v>
      </c>
    </row>
    <row r="36" customFormat="false" ht="15" hidden="false" customHeight="false" outlineLevel="0" collapsed="false">
      <c r="A36" s="3" t="n">
        <v>8.266666667</v>
      </c>
      <c r="B36" s="3" t="n">
        <v>-3.424900529</v>
      </c>
    </row>
    <row r="37" customFormat="false" ht="15" hidden="false" customHeight="false" outlineLevel="0" collapsed="false">
      <c r="A37" s="3" t="n">
        <v>8.3</v>
      </c>
      <c r="B37" s="3" t="n">
        <v>-3.767099713</v>
      </c>
    </row>
    <row r="38" customFormat="false" ht="15" hidden="false" customHeight="false" outlineLevel="0" collapsed="false">
      <c r="A38" s="3" t="n">
        <v>8.333333333</v>
      </c>
      <c r="B38" s="3" t="n">
        <v>-4.026828893</v>
      </c>
    </row>
    <row r="39" customFormat="false" ht="15" hidden="false" customHeight="false" outlineLevel="0" collapsed="false">
      <c r="A39" s="3" t="n">
        <v>8.366666667</v>
      </c>
      <c r="B39" s="3" t="n">
        <v>-4.293744256</v>
      </c>
    </row>
    <row r="40" customFormat="false" ht="15" hidden="false" customHeight="false" outlineLevel="0" collapsed="false">
      <c r="A40" s="3" t="n">
        <v>8.4</v>
      </c>
      <c r="B40" s="3" t="n">
        <v>-4.771967615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655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4" activeCellId="1" sqref="D25:E32 C24"/>
    </sheetView>
  </sheetViews>
  <sheetFormatPr defaultRowHeight="15"/>
  <cols>
    <col collapsed="false" hidden="false" max="1025" min="1" style="3" width="9.10526315789474"/>
  </cols>
  <sheetData>
    <row r="1" customFormat="false" ht="15" hidden="false" customHeight="false" outlineLevel="0" collapsed="false">
      <c r="A1" s="4" t="s">
        <v>29</v>
      </c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</row>
    <row r="2" customFormat="false" ht="15" hidden="false" customHeight="false" outlineLevel="0" collapsed="false">
      <c r="A2" s="0"/>
      <c r="B2" s="0"/>
      <c r="C2" s="0"/>
      <c r="D2" s="0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</row>
    <row r="3" customFormat="false" ht="15" hidden="false" customHeight="false" outlineLevel="0" collapsed="false">
      <c r="A3" s="4" t="s">
        <v>2</v>
      </c>
      <c r="B3" s="4" t="n">
        <v>0.00931</v>
      </c>
      <c r="C3" s="0"/>
      <c r="D3" s="4" t="s">
        <v>30</v>
      </c>
      <c r="E3" s="4" t="s">
        <v>31</v>
      </c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</row>
    <row r="4" customFormat="false" ht="15" hidden="false" customHeight="false" outlineLevel="0" collapsed="false">
      <c r="A4" s="5" t="s">
        <v>32</v>
      </c>
      <c r="B4" s="0"/>
      <c r="C4" s="6" t="n">
        <v>2</v>
      </c>
      <c r="D4" s="6"/>
      <c r="E4" s="6" t="n">
        <v>3</v>
      </c>
      <c r="F4" s="6"/>
      <c r="G4" s="6" t="n">
        <v>4</v>
      </c>
      <c r="H4" s="6"/>
      <c r="I4" s="6" t="n">
        <v>5</v>
      </c>
      <c r="J4" s="6"/>
      <c r="K4" s="6" t="n">
        <v>6</v>
      </c>
      <c r="L4" s="6"/>
      <c r="M4" s="6" t="n">
        <v>7</v>
      </c>
      <c r="N4" s="6"/>
      <c r="O4" s="6" t="n">
        <v>8</v>
      </c>
      <c r="P4" s="6"/>
      <c r="Q4" s="6" t="n">
        <v>9</v>
      </c>
      <c r="R4" s="6"/>
      <c r="S4" s="6" t="n">
        <v>10</v>
      </c>
      <c r="T4" s="0"/>
    </row>
    <row r="5" customFormat="false" ht="15" hidden="false" customHeight="false" outlineLevel="0" collapsed="false">
      <c r="A5" s="3" t="s">
        <v>13</v>
      </c>
      <c r="B5" s="3" t="s">
        <v>14</v>
      </c>
      <c r="C5" s="3" t="s">
        <v>13</v>
      </c>
      <c r="D5" s="3" t="s">
        <v>14</v>
      </c>
      <c r="E5" s="3" t="s">
        <v>13</v>
      </c>
      <c r="F5" s="3" t="s">
        <v>14</v>
      </c>
      <c r="G5" s="3" t="s">
        <v>13</v>
      </c>
      <c r="H5" s="3" t="s">
        <v>14</v>
      </c>
      <c r="I5" s="3" t="s">
        <v>13</v>
      </c>
      <c r="J5" s="3" t="s">
        <v>14</v>
      </c>
      <c r="K5" s="3" t="s">
        <v>13</v>
      </c>
      <c r="L5" s="3" t="s">
        <v>14</v>
      </c>
      <c r="M5" s="3" t="s">
        <v>13</v>
      </c>
      <c r="N5" s="3" t="s">
        <v>14</v>
      </c>
      <c r="O5" s="3" t="s">
        <v>13</v>
      </c>
      <c r="P5" s="3" t="s">
        <v>14</v>
      </c>
      <c r="Q5" s="3" t="s">
        <v>13</v>
      </c>
      <c r="R5" s="3" t="s">
        <v>14</v>
      </c>
      <c r="S5" s="3" t="s">
        <v>13</v>
      </c>
      <c r="T5" s="3" t="s">
        <v>14</v>
      </c>
    </row>
    <row r="6" customFormat="false" ht="15" hidden="false" customHeight="false" outlineLevel="0" collapsed="false">
      <c r="A6" s="3" t="n">
        <v>2.366666667</v>
      </c>
      <c r="B6" s="3" t="n">
        <v>-1.281666084</v>
      </c>
      <c r="C6" s="3" t="n">
        <v>7.433333333</v>
      </c>
      <c r="D6" s="3" t="n">
        <v>-1.56203054</v>
      </c>
      <c r="E6" s="3" t="n">
        <v>11.76666667</v>
      </c>
      <c r="F6" s="3" t="n">
        <v>-1.441874345</v>
      </c>
      <c r="G6" s="3" t="n">
        <v>15.53333333</v>
      </c>
      <c r="H6" s="3" t="n">
        <v>-1.201561954</v>
      </c>
      <c r="I6" s="3" t="n">
        <v>19.36666667</v>
      </c>
      <c r="J6" s="3" t="n">
        <v>-1.281666084</v>
      </c>
      <c r="K6" s="3" t="n">
        <v>24.03333333</v>
      </c>
      <c r="L6" s="3" t="n">
        <v>-1.121457824</v>
      </c>
      <c r="M6" s="3" t="n">
        <v>29.6</v>
      </c>
      <c r="N6" s="3" t="n">
        <v>-1.001301628</v>
      </c>
      <c r="O6" s="3" t="n">
        <v>33.6</v>
      </c>
      <c r="P6" s="3" t="n">
        <v>-1.321718149</v>
      </c>
      <c r="Q6" s="3" t="n">
        <v>38.16666667</v>
      </c>
      <c r="R6" s="3" t="n">
        <v>-0.921197498</v>
      </c>
      <c r="S6" s="3" t="n">
        <v>42.56666667</v>
      </c>
      <c r="T6" s="3" t="n">
        <v>-1.121457824</v>
      </c>
    </row>
    <row r="7" customFormat="false" ht="15" hidden="false" customHeight="false" outlineLevel="0" collapsed="false">
      <c r="A7" s="3" t="n">
        <v>2.4</v>
      </c>
      <c r="B7" s="3" t="n">
        <v>-1.602082605</v>
      </c>
      <c r="C7" s="3" t="n">
        <v>7.466666667</v>
      </c>
      <c r="D7" s="3" t="n">
        <v>-1.802342931</v>
      </c>
      <c r="E7" s="3" t="n">
        <v>11.8</v>
      </c>
      <c r="F7" s="3" t="n">
        <v>-1.762290866</v>
      </c>
      <c r="G7" s="3" t="n">
        <v>15.56666667</v>
      </c>
      <c r="H7" s="3" t="n">
        <v>-1.48192641</v>
      </c>
      <c r="I7" s="3" t="n">
        <v>19.4</v>
      </c>
      <c r="J7" s="3" t="n">
        <v>-1.682186735</v>
      </c>
      <c r="K7" s="3" t="n">
        <v>24.06666667</v>
      </c>
      <c r="L7" s="3" t="n">
        <v>-1.40182228</v>
      </c>
      <c r="M7" s="3" t="n">
        <v>29.63333333</v>
      </c>
      <c r="N7" s="3" t="n">
        <v>-1.441874345</v>
      </c>
      <c r="O7" s="3" t="n">
        <v>33.63333333</v>
      </c>
      <c r="P7" s="3" t="n">
        <v>-1.64213467</v>
      </c>
      <c r="Q7" s="3" t="n">
        <v>38.2</v>
      </c>
      <c r="R7" s="3" t="n">
        <v>-1.281666084</v>
      </c>
      <c r="S7" s="3" t="n">
        <v>42.6</v>
      </c>
      <c r="T7" s="3" t="n">
        <v>-1.361770214</v>
      </c>
    </row>
    <row r="8" customFormat="false" ht="15" hidden="false" customHeight="false" outlineLevel="0" collapsed="false">
      <c r="A8" s="3" t="n">
        <v>2.433333333</v>
      </c>
      <c r="B8" s="3" t="n">
        <v>-1.962551191</v>
      </c>
      <c r="C8" s="3" t="n">
        <v>7.5</v>
      </c>
      <c r="D8" s="3" t="n">
        <v>-2.002603257</v>
      </c>
      <c r="E8" s="3" t="n">
        <v>11.83333333</v>
      </c>
      <c r="F8" s="3" t="n">
        <v>-2.082707387</v>
      </c>
      <c r="G8" s="3" t="n">
        <v>15.6</v>
      </c>
      <c r="H8" s="3" t="n">
        <v>-1.922499126</v>
      </c>
      <c r="I8" s="3" t="n">
        <v>19.43333333</v>
      </c>
      <c r="J8" s="3" t="n">
        <v>-2.042655322</v>
      </c>
      <c r="K8" s="3" t="n">
        <v>24.1</v>
      </c>
      <c r="L8" s="3" t="n">
        <v>-1.722238801</v>
      </c>
      <c r="M8" s="3" t="n">
        <v>29.66666667</v>
      </c>
      <c r="N8" s="3" t="n">
        <v>-1.682186735</v>
      </c>
      <c r="O8" s="3" t="n">
        <v>33.66666667</v>
      </c>
      <c r="P8" s="3" t="n">
        <v>-2.002603257</v>
      </c>
      <c r="Q8" s="3" t="n">
        <v>38.23333333</v>
      </c>
      <c r="R8" s="3" t="n">
        <v>-1.602082605</v>
      </c>
      <c r="S8" s="3" t="n">
        <v>42.63333333</v>
      </c>
      <c r="T8" s="3" t="n">
        <v>-1.762290866</v>
      </c>
    </row>
    <row r="9" customFormat="false" ht="15" hidden="false" customHeight="false" outlineLevel="0" collapsed="false">
      <c r="A9" s="3" t="n">
        <v>2.466666667</v>
      </c>
      <c r="B9" s="3" t="n">
        <v>-2.202863582</v>
      </c>
      <c r="C9" s="3" t="n">
        <v>7.533333333</v>
      </c>
      <c r="D9" s="3" t="n">
        <v>-2.483228038</v>
      </c>
      <c r="E9" s="3" t="n">
        <v>11.86666667</v>
      </c>
      <c r="F9" s="3" t="n">
        <v>-2.563332168</v>
      </c>
      <c r="G9" s="3" t="n">
        <v>15.63333333</v>
      </c>
      <c r="H9" s="3" t="n">
        <v>-2.323019778</v>
      </c>
      <c r="I9" s="3" t="n">
        <v>19.46666667</v>
      </c>
      <c r="J9" s="3" t="n">
        <v>-2.282967712</v>
      </c>
      <c r="K9" s="3" t="n">
        <v>24.13333333</v>
      </c>
      <c r="L9" s="3" t="n">
        <v>-2.202863582</v>
      </c>
      <c r="M9" s="3" t="n">
        <v>29.7</v>
      </c>
      <c r="N9" s="3" t="n">
        <v>-1.962551191</v>
      </c>
      <c r="O9" s="3" t="n">
        <v>33.7</v>
      </c>
      <c r="P9" s="3" t="n">
        <v>-2.363071843</v>
      </c>
      <c r="Q9" s="3" t="n">
        <v>38.26666667</v>
      </c>
      <c r="R9" s="3" t="n">
        <v>-1.962551191</v>
      </c>
      <c r="S9" s="3" t="n">
        <v>42.66666667</v>
      </c>
      <c r="T9" s="3" t="n">
        <v>-2.082707387</v>
      </c>
    </row>
    <row r="10" customFormat="false" ht="15" hidden="false" customHeight="false" outlineLevel="0" collapsed="false">
      <c r="A10" s="3" t="n">
        <v>2.5</v>
      </c>
      <c r="B10" s="3" t="n">
        <v>-2.563332168</v>
      </c>
      <c r="C10" s="3" t="n">
        <v>7.566666667</v>
      </c>
      <c r="D10" s="3" t="n">
        <v>-3.003904885</v>
      </c>
      <c r="E10" s="3" t="n">
        <v>11.9</v>
      </c>
      <c r="F10" s="3" t="n">
        <v>-2.883748689</v>
      </c>
      <c r="G10" s="3" t="n">
        <v>15.66666667</v>
      </c>
      <c r="H10" s="3" t="n">
        <v>-2.523280103</v>
      </c>
      <c r="I10" s="3" t="n">
        <v>19.5</v>
      </c>
      <c r="J10" s="3" t="n">
        <v>-2.603384233</v>
      </c>
      <c r="K10" s="3" t="n">
        <v>24.16666667</v>
      </c>
      <c r="L10" s="3" t="n">
        <v>-2.643436299</v>
      </c>
      <c r="M10" s="3" t="n">
        <v>29.73333333</v>
      </c>
      <c r="N10" s="3" t="n">
        <v>-2.323019778</v>
      </c>
      <c r="O10" s="3" t="n">
        <v>33.73333333</v>
      </c>
      <c r="P10" s="3" t="n">
        <v>-2.603384233</v>
      </c>
      <c r="Q10" s="3" t="n">
        <v>38.3</v>
      </c>
      <c r="R10" s="3" t="n">
        <v>-2.323019778</v>
      </c>
      <c r="S10" s="3" t="n">
        <v>42.7</v>
      </c>
      <c r="T10" s="3" t="n">
        <v>-2.443175973</v>
      </c>
    </row>
    <row r="11" customFormat="false" ht="15" hidden="false" customHeight="false" outlineLevel="0" collapsed="false">
      <c r="A11" s="3" t="n">
        <v>2.533333333</v>
      </c>
      <c r="B11" s="3" t="n">
        <v>-3.003904885</v>
      </c>
      <c r="C11" s="3" t="n">
        <v>7.6</v>
      </c>
      <c r="D11" s="3" t="n">
        <v>-3.12406108</v>
      </c>
      <c r="E11" s="3" t="n">
        <v>11.93333333</v>
      </c>
      <c r="F11" s="3" t="n">
        <v>-3.04395695</v>
      </c>
      <c r="G11" s="3" t="n">
        <v>15.7</v>
      </c>
      <c r="H11" s="3" t="n">
        <v>-3.003904885</v>
      </c>
      <c r="I11" s="3" t="n">
        <v>19.53333333</v>
      </c>
      <c r="J11" s="3" t="n">
        <v>-3.12406108</v>
      </c>
      <c r="K11" s="3" t="n">
        <v>24.2</v>
      </c>
      <c r="L11" s="3" t="n">
        <v>-2.883748689</v>
      </c>
      <c r="M11" s="3" t="n">
        <v>29.76666667</v>
      </c>
      <c r="N11" s="3" t="n">
        <v>-2.803644559</v>
      </c>
      <c r="O11" s="3" t="n">
        <v>33.76666667</v>
      </c>
      <c r="P11" s="3" t="n">
        <v>-3.12406108</v>
      </c>
      <c r="Q11" s="3" t="n">
        <v>38.33333333</v>
      </c>
      <c r="R11" s="3" t="n">
        <v>-2.843696624</v>
      </c>
      <c r="S11" s="3" t="n">
        <v>42.73333333</v>
      </c>
      <c r="T11" s="3" t="n">
        <v>-2.843696624</v>
      </c>
    </row>
    <row r="12" customFormat="false" ht="15" hidden="false" customHeight="false" outlineLevel="0" collapsed="false">
      <c r="A12" s="3" t="n">
        <v>2.566666667</v>
      </c>
      <c r="B12" s="3" t="n">
        <v>-3.20416521</v>
      </c>
      <c r="C12" s="3" t="n">
        <v>7.633333333</v>
      </c>
      <c r="D12" s="3" t="n">
        <v>-3.284269341</v>
      </c>
      <c r="E12" s="3" t="n">
        <v>11.96666667</v>
      </c>
      <c r="F12" s="3" t="n">
        <v>-3.484529666</v>
      </c>
      <c r="G12" s="3" t="n">
        <v>15.73333333</v>
      </c>
      <c r="H12" s="3" t="n">
        <v>-3.284269341</v>
      </c>
      <c r="I12" s="3" t="n">
        <v>19.56666667</v>
      </c>
      <c r="J12" s="3" t="n">
        <v>-3.404425536</v>
      </c>
      <c r="K12" s="3" t="n">
        <v>24.23333333</v>
      </c>
      <c r="L12" s="3" t="n">
        <v>-3.164113145</v>
      </c>
      <c r="M12" s="3" t="n">
        <v>29.8</v>
      </c>
      <c r="N12" s="3" t="n">
        <v>-3.084009015</v>
      </c>
      <c r="O12" s="3" t="n">
        <v>33.8</v>
      </c>
      <c r="P12" s="3" t="n">
        <v>-3.404425536</v>
      </c>
      <c r="Q12" s="3" t="n">
        <v>38.36666667</v>
      </c>
      <c r="R12" s="3" t="n">
        <v>-3.003904885</v>
      </c>
      <c r="S12" s="3" t="n">
        <v>42.76666667</v>
      </c>
      <c r="T12" s="3" t="n">
        <v>-3.20416521</v>
      </c>
    </row>
    <row r="13" customFormat="false" ht="15" hidden="false" customHeight="false" outlineLevel="0" collapsed="false">
      <c r="A13" s="3" t="n">
        <v>2.6</v>
      </c>
      <c r="B13" s="3" t="n">
        <v>-3.444477601</v>
      </c>
      <c r="C13" s="3" t="n">
        <v>7.666666667</v>
      </c>
      <c r="D13" s="3" t="n">
        <v>-3.644737927</v>
      </c>
      <c r="E13" s="3" t="n">
        <v>12</v>
      </c>
      <c r="F13" s="3" t="n">
        <v>-3.724842057</v>
      </c>
      <c r="G13" s="3" t="n">
        <v>15.76666667</v>
      </c>
      <c r="H13" s="3" t="n">
        <v>-3.444477601</v>
      </c>
      <c r="I13" s="3" t="n">
        <v>19.6</v>
      </c>
      <c r="J13" s="3" t="n">
        <v>-3.564633797</v>
      </c>
      <c r="K13" s="3" t="n">
        <v>24.26666667</v>
      </c>
      <c r="L13" s="3" t="n">
        <v>-3.404425536</v>
      </c>
      <c r="M13" s="3" t="n">
        <v>29.83333333</v>
      </c>
      <c r="N13" s="3" t="n">
        <v>-3.12406108</v>
      </c>
      <c r="O13" s="3" t="n">
        <v>33.83333333</v>
      </c>
      <c r="P13" s="3" t="n">
        <v>-3.324321406</v>
      </c>
      <c r="Q13" s="3" t="n">
        <v>38.4</v>
      </c>
      <c r="R13" s="3" t="n">
        <v>-3.164113145</v>
      </c>
      <c r="S13" s="3" t="n">
        <v>42.8</v>
      </c>
      <c r="T13" s="3" t="n">
        <v>-3.564633797</v>
      </c>
    </row>
    <row r="14" customFormat="false" ht="15" hidden="false" customHeight="false" outlineLevel="0" collapsed="false">
      <c r="A14" s="3" t="n">
        <v>2.633333333</v>
      </c>
      <c r="B14" s="3" t="n">
        <v>-3.804946187</v>
      </c>
      <c r="C14" s="3" t="n">
        <v>7.7</v>
      </c>
      <c r="D14" s="3" t="n">
        <v>-3.925102383</v>
      </c>
      <c r="E14" s="3" t="n">
        <v>12.03333333</v>
      </c>
      <c r="F14" s="3" t="n">
        <v>-4.005206513</v>
      </c>
      <c r="G14" s="3" t="n">
        <v>15.8</v>
      </c>
      <c r="H14" s="3" t="n">
        <v>-3.724842057</v>
      </c>
      <c r="I14" s="3" t="n">
        <v>19.63333333</v>
      </c>
      <c r="J14" s="3" t="n">
        <v>-3.844998252</v>
      </c>
      <c r="K14" s="3" t="n">
        <v>24.3</v>
      </c>
      <c r="L14" s="3" t="n">
        <v>-3.524581731</v>
      </c>
      <c r="M14" s="3" t="n">
        <v>29.86666667</v>
      </c>
      <c r="N14" s="3" t="n">
        <v>-3.564633797</v>
      </c>
      <c r="O14" s="3" t="n">
        <v>33.86666667</v>
      </c>
      <c r="P14" s="3" t="n">
        <v>-3.764894122</v>
      </c>
      <c r="Q14" s="3" t="n">
        <v>38.43333333</v>
      </c>
      <c r="R14" s="3" t="n">
        <v>-3.724842057</v>
      </c>
      <c r="S14" s="3" t="n">
        <v>42.83333333</v>
      </c>
      <c r="T14" s="3" t="n">
        <v>-3.684789992</v>
      </c>
    </row>
    <row r="15" customFormat="false" ht="15" hidden="false" customHeight="false" outlineLevel="0" collapsed="false">
      <c r="A15" s="3" t="n">
        <v>2.666666667</v>
      </c>
      <c r="B15" s="3" t="n">
        <v>-3.965154448</v>
      </c>
      <c r="C15" s="3" t="n">
        <v>7.733333333</v>
      </c>
      <c r="D15" s="3" t="n">
        <v>-4.285570969</v>
      </c>
      <c r="E15" s="3" t="n">
        <v>12.06666667</v>
      </c>
      <c r="F15" s="3" t="n">
        <v>-4.245518904</v>
      </c>
      <c r="G15" s="3" t="n">
        <v>15.83333333</v>
      </c>
      <c r="H15" s="3" t="n">
        <v>-4.005206513</v>
      </c>
      <c r="I15" s="3" t="n">
        <v>19.66666667</v>
      </c>
      <c r="J15" s="3" t="n">
        <v>-4.125362708</v>
      </c>
      <c r="K15" s="3" t="n">
        <v>24.33333333</v>
      </c>
      <c r="L15" s="3" t="n">
        <v>-3.885050318</v>
      </c>
      <c r="M15" s="3" t="n">
        <v>29.9</v>
      </c>
      <c r="N15" s="3" t="n">
        <v>-3.965154448</v>
      </c>
      <c r="O15" s="3" t="n">
        <v>33.9</v>
      </c>
      <c r="P15" s="3" t="n">
        <v>-4.205466839</v>
      </c>
      <c r="Q15" s="3" t="n">
        <v>38.46666667</v>
      </c>
      <c r="R15" s="3" t="n">
        <v>-3.925102383</v>
      </c>
      <c r="S15" s="3" t="n">
        <v>42.86666667</v>
      </c>
      <c r="T15" s="3" t="n">
        <v>-3.925102383</v>
      </c>
    </row>
    <row r="16" customFormat="false" ht="15" hidden="false" customHeight="false" outlineLevel="0" collapsed="false">
      <c r="A16" s="3" t="n">
        <v>2.7</v>
      </c>
      <c r="B16" s="3" t="n">
        <v>-4.325623034</v>
      </c>
      <c r="D16" s="0"/>
      <c r="F16" s="0"/>
      <c r="H16" s="0"/>
      <c r="J16" s="0"/>
      <c r="K16" s="3" t="n">
        <v>24.36666667</v>
      </c>
      <c r="L16" s="3" t="n">
        <v>-4.165414774</v>
      </c>
      <c r="M16" s="3" t="n">
        <v>29.93333333</v>
      </c>
      <c r="N16" s="3" t="n">
        <v>-4.165414774</v>
      </c>
      <c r="O16" s="3" t="n">
        <v>33.93333333</v>
      </c>
      <c r="P16" s="3" t="n">
        <v>-4.285570969</v>
      </c>
      <c r="Q16" s="3" t="n">
        <v>38.5</v>
      </c>
      <c r="R16" s="3" t="n">
        <v>-3.885050318</v>
      </c>
      <c r="S16" s="3" t="n">
        <v>42.9</v>
      </c>
      <c r="T16" s="3" t="n">
        <v>-4.165414774</v>
      </c>
    </row>
    <row r="17" customFormat="false" ht="15" hidden="false" customHeight="false" outlineLevel="0" collapsed="false">
      <c r="A17" s="0"/>
      <c r="B17" s="0" t="n">
        <f aca="false">STDEV(B6:B16)</f>
        <v>1.00702364743923</v>
      </c>
      <c r="D17" s="0"/>
      <c r="F17" s="0"/>
      <c r="H17" s="0"/>
      <c r="J17" s="0"/>
      <c r="L17" s="0"/>
      <c r="N17" s="0"/>
      <c r="P17" s="0"/>
      <c r="R17" s="0"/>
      <c r="T17" s="0"/>
    </row>
    <row r="18" customFormat="false" ht="15" hidden="false" customHeight="false" outlineLevel="0" collapsed="false">
      <c r="A18" s="3" t="s">
        <v>33</v>
      </c>
      <c r="B18" s="3" t="n">
        <v>-9.0882</v>
      </c>
      <c r="D18" s="3" t="n">
        <v>-9.11</v>
      </c>
      <c r="F18" s="3" t="n">
        <v>-9.4669</v>
      </c>
      <c r="H18" s="3" t="n">
        <v>-9.4377</v>
      </c>
      <c r="J18" s="3" t="n">
        <v>-9.496</v>
      </c>
      <c r="L18" s="3" t="n">
        <v>-9.1319</v>
      </c>
      <c r="N18" s="3" t="n">
        <v>-9.4486</v>
      </c>
      <c r="P18" s="3" t="n">
        <v>-9.0226</v>
      </c>
      <c r="R18" s="3" t="n">
        <v>-9.5033</v>
      </c>
      <c r="T18" s="3" t="n">
        <v>-9.536</v>
      </c>
    </row>
    <row r="19" customFormat="false" ht="15" hidden="false" customHeight="false" outlineLevel="0" collapsed="false">
      <c r="A19" s="3" t="s">
        <v>34</v>
      </c>
      <c r="B19" s="3" t="n">
        <v>-9.32412</v>
      </c>
    </row>
    <row r="22" customFormat="false" ht="15" hidden="false" customHeight="false" outlineLevel="0" collapsed="false">
      <c r="B22" s="3" t="n">
        <f aca="false">STDEV(B18:T18)</f>
        <v>0.206745043202706</v>
      </c>
      <c r="C22" s="3" t="n">
        <f aca="false">B22/SQRT(10)</f>
        <v>0.0653785231470464</v>
      </c>
    </row>
    <row r="23" customFormat="false" ht="15" hidden="false" customHeight="false" outlineLevel="0" collapsed="false">
      <c r="B23" s="3" t="n">
        <f aca="false">B22*1.833</f>
        <v>0.37896366419056</v>
      </c>
      <c r="C23" s="3" t="n">
        <f aca="false">C22*1.833</f>
        <v>0.119838832928536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34"/>
  <sheetViews>
    <sheetView windowProtection="false" showFormulas="false" showGridLines="true" showRowColHeaders="true" showZeros="true" rightToLeft="false" tabSelected="true" showOutlineSymbols="true" defaultGridColor="true" view="normal" topLeftCell="A10" colorId="64" zoomScale="100" zoomScaleNormal="100" zoomScalePageLayoutView="100" workbookViewId="0">
      <selection pane="topLeft" activeCell="D25" activeCellId="0" sqref="D25:E32"/>
    </sheetView>
  </sheetViews>
  <sheetFormatPr defaultRowHeight="12.8"/>
  <cols>
    <col collapsed="false" hidden="false" max="2" min="1" style="3" width="9.10526315789474"/>
    <col collapsed="false" hidden="false" max="3" min="3" style="3" width="31.6437246963563"/>
    <col collapsed="false" hidden="false" max="4" min="4" style="3" width="11.2388663967611"/>
    <col collapsed="false" hidden="false" max="5" min="5" style="3" width="12.3481781376518"/>
    <col collapsed="false" hidden="false" max="6" min="6" style="3" width="10.9109311740891"/>
    <col collapsed="false" hidden="false" max="1025" min="7" style="3" width="9.10526315789474"/>
  </cols>
  <sheetData>
    <row r="1" customFormat="false" ht="15" hidden="false" customHeight="false" outlineLevel="0" collapsed="false">
      <c r="A1" s="4" t="s">
        <v>29</v>
      </c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</row>
    <row r="2" customFormat="false" ht="15" hidden="false" customHeight="false" outlineLevel="0" collapsed="false">
      <c r="A2" s="0"/>
      <c r="B2" s="0"/>
      <c r="C2" s="0"/>
      <c r="D2" s="0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</row>
    <row r="3" customFormat="false" ht="15" hidden="false" customHeight="false" outlineLevel="0" collapsed="false">
      <c r="A3" s="4" t="s">
        <v>35</v>
      </c>
      <c r="B3" s="4" t="n">
        <v>0.00931</v>
      </c>
      <c r="C3" s="0"/>
      <c r="D3" s="4" t="s">
        <v>30</v>
      </c>
      <c r="E3" s="4" t="s">
        <v>36</v>
      </c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</row>
    <row r="4" customFormat="false" ht="15" hidden="false" customHeight="false" outlineLevel="0" collapsed="false">
      <c r="A4" s="7" t="s">
        <v>32</v>
      </c>
      <c r="B4" s="6"/>
      <c r="C4" s="6" t="n">
        <v>2</v>
      </c>
      <c r="D4" s="6"/>
      <c r="E4" s="6" t="n">
        <v>3</v>
      </c>
      <c r="F4" s="6"/>
      <c r="G4" s="6" t="n">
        <v>4</v>
      </c>
      <c r="H4" s="6"/>
      <c r="I4" s="6" t="n">
        <v>5</v>
      </c>
      <c r="J4" s="6"/>
      <c r="K4" s="6" t="n">
        <v>6</v>
      </c>
      <c r="L4" s="6"/>
      <c r="M4" s="6" t="n">
        <v>7</v>
      </c>
      <c r="N4" s="6"/>
      <c r="O4" s="6" t="n">
        <v>8</v>
      </c>
      <c r="P4" s="6"/>
      <c r="Q4" s="6" t="n">
        <v>9</v>
      </c>
      <c r="R4" s="6"/>
      <c r="S4" s="6" t="n">
        <v>10</v>
      </c>
      <c r="T4" s="0"/>
    </row>
    <row r="5" customFormat="false" ht="15" hidden="false" customHeight="false" outlineLevel="0" collapsed="false">
      <c r="A5" s="8" t="s">
        <v>13</v>
      </c>
      <c r="B5" s="8" t="s">
        <v>14</v>
      </c>
      <c r="C5" s="3" t="s">
        <v>13</v>
      </c>
      <c r="D5" s="3" t="s">
        <v>14</v>
      </c>
      <c r="E5" s="3" t="s">
        <v>13</v>
      </c>
      <c r="F5" s="3" t="s">
        <v>14</v>
      </c>
      <c r="G5" s="3" t="s">
        <v>13</v>
      </c>
      <c r="H5" s="3" t="s">
        <v>14</v>
      </c>
      <c r="I5" s="3" t="s">
        <v>13</v>
      </c>
      <c r="J5" s="3" t="s">
        <v>14</v>
      </c>
      <c r="K5" s="3" t="s">
        <v>13</v>
      </c>
      <c r="L5" s="3" t="s">
        <v>14</v>
      </c>
      <c r="M5" s="3" t="s">
        <v>13</v>
      </c>
      <c r="N5" s="3" t="s">
        <v>14</v>
      </c>
      <c r="O5" s="3" t="s">
        <v>13</v>
      </c>
      <c r="P5" s="3" t="s">
        <v>14</v>
      </c>
      <c r="Q5" s="3" t="s">
        <v>13</v>
      </c>
      <c r="R5" s="3" t="s">
        <v>14</v>
      </c>
      <c r="S5" s="3" t="s">
        <v>13</v>
      </c>
      <c r="T5" s="3" t="s">
        <v>14</v>
      </c>
    </row>
    <row r="6" customFormat="false" ht="15" hidden="false" customHeight="false" outlineLevel="0" collapsed="false">
      <c r="A6" s="8" t="n">
        <v>2.733333333</v>
      </c>
      <c r="B6" s="8" t="n">
        <v>-1.189245279</v>
      </c>
      <c r="C6" s="3" t="n">
        <v>8.1</v>
      </c>
      <c r="D6" s="3" t="n">
        <v>-1.153207543</v>
      </c>
      <c r="E6" s="3" t="n">
        <v>12.3</v>
      </c>
      <c r="F6" s="3" t="n">
        <v>-1.045094336</v>
      </c>
      <c r="G6" s="3" t="n">
        <v>17.1</v>
      </c>
      <c r="H6" s="3" t="n">
        <v>-1.153207543</v>
      </c>
      <c r="I6" s="3" t="n">
        <v>21.93333333</v>
      </c>
      <c r="J6" s="3" t="n">
        <v>-0.9369811288</v>
      </c>
      <c r="K6" s="3" t="n">
        <v>27.1</v>
      </c>
      <c r="L6" s="3" t="n">
        <v>-0.8288679217</v>
      </c>
      <c r="M6" s="3" t="n">
        <v>31.93333333</v>
      </c>
      <c r="N6" s="3" t="n">
        <v>-0.9369811288</v>
      </c>
      <c r="O6" s="3" t="n">
        <v>31.93333333</v>
      </c>
      <c r="P6" s="3" t="n">
        <v>-0.9369811288</v>
      </c>
      <c r="Q6" s="3" t="n">
        <v>40.8</v>
      </c>
      <c r="R6" s="3" t="n">
        <v>-1.333396222</v>
      </c>
      <c r="S6" s="3" t="n">
        <v>45.33333333</v>
      </c>
      <c r="T6" s="3" t="n">
        <v>-0.9369811288</v>
      </c>
    </row>
    <row r="7" customFormat="false" ht="15" hidden="false" customHeight="false" outlineLevel="0" collapsed="false">
      <c r="A7" s="8" t="n">
        <v>2.766666667</v>
      </c>
      <c r="B7" s="8" t="n">
        <v>-1.801886786</v>
      </c>
      <c r="C7" s="3" t="n">
        <v>8.133333333</v>
      </c>
      <c r="D7" s="3" t="n">
        <v>-1.26132075</v>
      </c>
      <c r="E7" s="3" t="n">
        <v>12.33333333</v>
      </c>
      <c r="F7" s="3" t="n">
        <v>-1.297358486</v>
      </c>
      <c r="G7" s="3" t="n">
        <v>17.13333333</v>
      </c>
      <c r="H7" s="3" t="n">
        <v>-1.5135849</v>
      </c>
      <c r="I7" s="3" t="n">
        <v>21.96666667</v>
      </c>
      <c r="J7" s="3" t="n">
        <v>-1.297358486</v>
      </c>
      <c r="K7" s="3" t="n">
        <v>27.13333333</v>
      </c>
      <c r="L7" s="3" t="n">
        <v>-1.333396222</v>
      </c>
      <c r="M7" s="3" t="n">
        <v>31.96666667</v>
      </c>
      <c r="N7" s="3" t="n">
        <v>-1.225283015</v>
      </c>
      <c r="O7" s="3" t="n">
        <v>31.96666667</v>
      </c>
      <c r="P7" s="3" t="n">
        <v>-1.225283015</v>
      </c>
      <c r="Q7" s="3" t="n">
        <v>40.83333333</v>
      </c>
      <c r="R7" s="3" t="n">
        <v>-1.765849051</v>
      </c>
      <c r="S7" s="3" t="n">
        <v>45.36666667</v>
      </c>
      <c r="T7" s="3" t="n">
        <v>-1.297358486</v>
      </c>
    </row>
    <row r="8" customFormat="false" ht="15" hidden="false" customHeight="false" outlineLevel="0" collapsed="false">
      <c r="A8" s="8" t="n">
        <v>2.8</v>
      </c>
      <c r="B8" s="8" t="n">
        <v>-1.549622636</v>
      </c>
      <c r="C8" s="3" t="n">
        <v>8.166666667</v>
      </c>
      <c r="D8" s="3" t="n">
        <v>-1.657735843</v>
      </c>
      <c r="E8" s="3" t="n">
        <v>12.36666667</v>
      </c>
      <c r="F8" s="3" t="n">
        <v>-1.765849051</v>
      </c>
      <c r="G8" s="3" t="n">
        <v>17.16666667</v>
      </c>
      <c r="H8" s="3" t="n">
        <v>-1.801886786</v>
      </c>
      <c r="I8" s="3" t="n">
        <v>22</v>
      </c>
      <c r="J8" s="3" t="n">
        <v>-1.477547165</v>
      </c>
      <c r="K8" s="3" t="n">
        <v>27.16666667</v>
      </c>
      <c r="L8" s="3" t="n">
        <v>-1.549622636</v>
      </c>
      <c r="M8" s="3" t="n">
        <v>32</v>
      </c>
      <c r="N8" s="3" t="n">
        <v>-1.441509429</v>
      </c>
      <c r="O8" s="3" t="n">
        <v>32</v>
      </c>
      <c r="P8" s="3" t="n">
        <v>-1.441509429</v>
      </c>
      <c r="Q8" s="3" t="n">
        <v>40.86666667</v>
      </c>
      <c r="R8" s="3" t="n">
        <v>-2.126226408</v>
      </c>
      <c r="S8" s="3" t="n">
        <v>45.4</v>
      </c>
      <c r="T8" s="3" t="n">
        <v>-1.369433958</v>
      </c>
    </row>
    <row r="9" customFormat="false" ht="15" hidden="false" customHeight="false" outlineLevel="0" collapsed="false">
      <c r="A9" s="8" t="n">
        <v>2.833333333</v>
      </c>
      <c r="B9" s="8" t="n">
        <v>-1.729811315</v>
      </c>
      <c r="C9" s="3" t="n">
        <v>8.2</v>
      </c>
      <c r="D9" s="3" t="n">
        <v>-1.946037729</v>
      </c>
      <c r="E9" s="3" t="n">
        <v>12.4</v>
      </c>
      <c r="F9" s="3" t="n">
        <v>-2.054150936</v>
      </c>
      <c r="G9" s="3" t="n">
        <v>17.2</v>
      </c>
      <c r="H9" s="3" t="n">
        <v>-2.090188672</v>
      </c>
      <c r="I9" s="3" t="n">
        <v>22.03333333</v>
      </c>
      <c r="J9" s="3" t="n">
        <v>-1.765849051</v>
      </c>
      <c r="K9" s="3" t="n">
        <v>27.2</v>
      </c>
      <c r="L9" s="3" t="n">
        <v>-1.657735843</v>
      </c>
      <c r="M9" s="3" t="n">
        <v>32.03333333</v>
      </c>
      <c r="N9" s="3" t="n">
        <v>-1.909999993</v>
      </c>
      <c r="O9" s="3" t="n">
        <v>32.03333333</v>
      </c>
      <c r="P9" s="3" t="n">
        <v>-1.909999993</v>
      </c>
      <c r="Q9" s="3" t="n">
        <v>40.9</v>
      </c>
      <c r="R9" s="3" t="n">
        <v>-2.126226408</v>
      </c>
      <c r="S9" s="3" t="n">
        <v>45.43333333</v>
      </c>
      <c r="T9" s="3" t="n">
        <v>-1.657735843</v>
      </c>
    </row>
    <row r="10" customFormat="false" ht="15" hidden="false" customHeight="false" outlineLevel="0" collapsed="false">
      <c r="A10" s="8" t="n">
        <v>2.866666667</v>
      </c>
      <c r="B10" s="8" t="n">
        <v>-2.414528294</v>
      </c>
      <c r="C10" s="3" t="n">
        <v>8.233333333</v>
      </c>
      <c r="D10" s="3" t="n">
        <v>-2.162264143</v>
      </c>
      <c r="E10" s="3" t="n">
        <v>12.43333333</v>
      </c>
      <c r="F10" s="3" t="n">
        <v>-2.198301879</v>
      </c>
      <c r="G10" s="3" t="n">
        <v>17.23333333</v>
      </c>
      <c r="H10" s="3" t="n">
        <v>-2.486603765</v>
      </c>
      <c r="I10" s="3" t="n">
        <v>22.06666667</v>
      </c>
      <c r="J10" s="3" t="n">
        <v>-2.234339615</v>
      </c>
      <c r="K10" s="3" t="n">
        <v>27.23333333</v>
      </c>
      <c r="L10" s="3" t="n">
        <v>-2.090188672</v>
      </c>
      <c r="M10" s="3" t="n">
        <v>32.06666667</v>
      </c>
      <c r="N10" s="3" t="n">
        <v>-2.306415086</v>
      </c>
      <c r="O10" s="3" t="n">
        <v>32.06666667</v>
      </c>
      <c r="P10" s="3" t="n">
        <v>-2.306415086</v>
      </c>
      <c r="Q10" s="3" t="n">
        <v>40.93333333</v>
      </c>
      <c r="R10" s="3" t="n">
        <v>-2.810943387</v>
      </c>
      <c r="S10" s="3" t="n">
        <v>45.46666667</v>
      </c>
      <c r="T10" s="3" t="n">
        <v>-1.982075465</v>
      </c>
    </row>
    <row r="11" customFormat="false" ht="15" hidden="false" customHeight="false" outlineLevel="0" collapsed="false">
      <c r="A11" s="8" t="n">
        <v>2.9</v>
      </c>
      <c r="B11" s="8" t="n">
        <v>-2.702830179</v>
      </c>
      <c r="C11" s="3" t="n">
        <v>8.266666667</v>
      </c>
      <c r="D11" s="3" t="n">
        <v>-2.702830179</v>
      </c>
      <c r="E11" s="3" t="n">
        <v>12.46666667</v>
      </c>
      <c r="F11" s="3" t="n">
        <v>-2.666792444</v>
      </c>
      <c r="G11" s="3" t="n">
        <v>17.26666667</v>
      </c>
      <c r="H11" s="3" t="n">
        <v>-2.558679236</v>
      </c>
      <c r="I11" s="3" t="n">
        <v>22.1</v>
      </c>
      <c r="J11" s="3" t="n">
        <v>-2.486603765</v>
      </c>
      <c r="K11" s="3" t="n">
        <v>27.26666667</v>
      </c>
      <c r="L11" s="3" t="n">
        <v>-2.486603765</v>
      </c>
      <c r="M11" s="3" t="n">
        <v>32.1</v>
      </c>
      <c r="N11" s="3" t="n">
        <v>-2.414528294</v>
      </c>
      <c r="O11" s="3" t="n">
        <v>32.1</v>
      </c>
      <c r="P11" s="3" t="n">
        <v>-2.414528294</v>
      </c>
      <c r="Q11" s="3" t="n">
        <v>40.96666667</v>
      </c>
      <c r="R11" s="3" t="n">
        <v>-3.351509422</v>
      </c>
      <c r="S11" s="3" t="n">
        <v>45.5</v>
      </c>
      <c r="T11" s="3" t="n">
        <v>-2.450566029</v>
      </c>
    </row>
    <row r="12" customFormat="false" ht="15" hidden="false" customHeight="false" outlineLevel="0" collapsed="false">
      <c r="A12" s="8" t="n">
        <v>2.933333333</v>
      </c>
      <c r="B12" s="8" t="n">
        <v>-2.991132065</v>
      </c>
      <c r="C12" s="3" t="n">
        <v>8.3</v>
      </c>
      <c r="D12" s="3" t="n">
        <v>-2.991132065</v>
      </c>
      <c r="E12" s="3" t="n">
        <v>12.5</v>
      </c>
      <c r="F12" s="3" t="n">
        <v>-3.279433951</v>
      </c>
      <c r="G12" s="3" t="n">
        <v>17.3</v>
      </c>
      <c r="H12" s="3" t="n">
        <v>-2.846981122</v>
      </c>
      <c r="I12" s="3" t="n">
        <v>22.13333333</v>
      </c>
      <c r="J12" s="3" t="n">
        <v>-2.991132065</v>
      </c>
      <c r="K12" s="3" t="n">
        <v>27.3</v>
      </c>
      <c r="L12" s="3" t="n">
        <v>-2.774905651</v>
      </c>
      <c r="M12" s="3" t="n">
        <v>32.13333333</v>
      </c>
      <c r="N12" s="3" t="n">
        <v>-2.846981122</v>
      </c>
      <c r="O12" s="3" t="n">
        <v>32.13333333</v>
      </c>
      <c r="P12" s="3" t="n">
        <v>-2.846981122</v>
      </c>
      <c r="Q12" s="3" t="n">
        <v>41</v>
      </c>
      <c r="R12" s="3" t="n">
        <v>-3.351509422</v>
      </c>
      <c r="S12" s="3" t="n">
        <v>45.53333333</v>
      </c>
      <c r="T12" s="3" t="n">
        <v>-2.702830179</v>
      </c>
    </row>
    <row r="13" customFormat="false" ht="15" hidden="false" customHeight="false" outlineLevel="0" collapsed="false">
      <c r="A13" s="8" t="n">
        <v>2.966666667</v>
      </c>
      <c r="B13" s="8" t="n">
        <v>-3.45962263</v>
      </c>
      <c r="C13" s="3" t="n">
        <v>8.333333333</v>
      </c>
      <c r="D13" s="3" t="n">
        <v>-3.243396215</v>
      </c>
      <c r="E13" s="3" t="n">
        <v>12.53333333</v>
      </c>
      <c r="F13" s="3" t="n">
        <v>-3.387547158</v>
      </c>
      <c r="G13" s="3" t="n">
        <v>17.33333333</v>
      </c>
      <c r="H13" s="3" t="n">
        <v>-3.423584894</v>
      </c>
      <c r="I13" s="3" t="n">
        <v>22.16666667</v>
      </c>
      <c r="J13" s="3" t="n">
        <v>-3.315471687</v>
      </c>
      <c r="K13" s="3" t="n">
        <v>27.33333333</v>
      </c>
      <c r="L13" s="3" t="n">
        <v>-3.171320744</v>
      </c>
      <c r="M13" s="3" t="n">
        <v>32.16666667</v>
      </c>
      <c r="N13" s="3" t="n">
        <v>-3.20735848</v>
      </c>
      <c r="O13" s="3" t="n">
        <v>32.16666667</v>
      </c>
      <c r="P13" s="3" t="n">
        <v>-3.20735848</v>
      </c>
      <c r="Q13" s="3" t="n">
        <v>41.03333333</v>
      </c>
      <c r="R13" s="3" t="n">
        <v>-3.603773572</v>
      </c>
      <c r="S13" s="3" t="n">
        <v>45.56666667</v>
      </c>
      <c r="T13" s="3" t="n">
        <v>-2.883018858</v>
      </c>
    </row>
    <row r="14" customFormat="false" ht="15" hidden="false" customHeight="false" outlineLevel="0" collapsed="false">
      <c r="A14" s="8" t="n">
        <v>3</v>
      </c>
      <c r="B14" s="8" t="n">
        <v>-3.639811308</v>
      </c>
      <c r="C14" s="3" t="n">
        <v>8.366666667</v>
      </c>
      <c r="D14" s="3" t="n">
        <v>-3.495660365</v>
      </c>
      <c r="E14" s="3" t="n">
        <v>12.56666667</v>
      </c>
      <c r="F14" s="3" t="n">
        <v>-3.387547158</v>
      </c>
      <c r="G14" s="3" t="n">
        <v>17.36666667</v>
      </c>
      <c r="H14" s="3" t="n">
        <v>-3.71188678</v>
      </c>
      <c r="I14" s="3" t="n">
        <v>22.2</v>
      </c>
      <c r="J14" s="3" t="n">
        <v>-3.351509422</v>
      </c>
      <c r="K14" s="3" t="n">
        <v>27.36666667</v>
      </c>
      <c r="L14" s="3" t="n">
        <v>-3.495660365</v>
      </c>
      <c r="M14" s="3" t="n">
        <v>32.2</v>
      </c>
      <c r="N14" s="3" t="n">
        <v>-3.279433951</v>
      </c>
      <c r="O14" s="3" t="n">
        <v>32.2</v>
      </c>
      <c r="P14" s="3" t="n">
        <v>-3.279433951</v>
      </c>
      <c r="Q14" s="3" t="n">
        <v>41.06666667</v>
      </c>
      <c r="R14" s="3" t="n">
        <v>-3.423584894</v>
      </c>
      <c r="S14" s="3" t="n">
        <v>45.6</v>
      </c>
      <c r="T14" s="3" t="n">
        <v>-3.45962263</v>
      </c>
    </row>
    <row r="15" customFormat="false" ht="15" hidden="false" customHeight="false" outlineLevel="0" collapsed="false">
      <c r="A15" s="8" t="n">
        <v>3.033333333</v>
      </c>
      <c r="B15" s="8" t="n">
        <v>-3.675849044</v>
      </c>
      <c r="C15" s="3" t="n">
        <v>8.4</v>
      </c>
      <c r="D15" s="3" t="n">
        <v>-3.96415093</v>
      </c>
      <c r="E15" s="3" t="n">
        <v>12.6</v>
      </c>
      <c r="F15" s="3" t="n">
        <v>-3.856037723</v>
      </c>
      <c r="G15" s="3" t="n">
        <v>17.4</v>
      </c>
      <c r="H15" s="3" t="n">
        <v>-3.928113194</v>
      </c>
      <c r="I15" s="3" t="n">
        <v>22.23333333</v>
      </c>
      <c r="J15" s="3" t="n">
        <v>-3.71188678</v>
      </c>
      <c r="K15" s="3" t="n">
        <v>27.4</v>
      </c>
      <c r="L15" s="3" t="n">
        <v>-3.567735837</v>
      </c>
      <c r="M15" s="3" t="n">
        <v>32.23333333</v>
      </c>
      <c r="N15" s="3" t="n">
        <v>-3.675849044</v>
      </c>
      <c r="O15" s="3" t="n">
        <v>32.23333333</v>
      </c>
      <c r="P15" s="3" t="n">
        <v>-3.675849044</v>
      </c>
      <c r="Q15" s="3" t="n">
        <v>41.1</v>
      </c>
      <c r="R15" s="3" t="n">
        <v>-4.072264137</v>
      </c>
      <c r="S15" s="3" t="n">
        <v>45.63333333</v>
      </c>
      <c r="T15" s="3" t="n">
        <v>-3.639811308</v>
      </c>
    </row>
    <row r="16" customFormat="false" ht="15" hidden="false" customHeight="false" outlineLevel="0" collapsed="false">
      <c r="A16" s="3" t="n">
        <v>3.066666667</v>
      </c>
      <c r="B16" s="3" t="n">
        <v>-4.21641508</v>
      </c>
      <c r="C16" s="3" t="n">
        <v>8.433333333</v>
      </c>
      <c r="D16" s="3" t="n">
        <v>-4.252452816</v>
      </c>
      <c r="E16" s="3" t="n">
        <v>12.63333333</v>
      </c>
      <c r="F16" s="3" t="n">
        <v>-4.360566023</v>
      </c>
      <c r="G16" s="3" t="n">
        <v>17.43333333</v>
      </c>
      <c r="H16" s="3" t="n">
        <v>-4.432641494</v>
      </c>
      <c r="I16" s="3" t="n">
        <v>22.26666667</v>
      </c>
      <c r="J16" s="3" t="n">
        <v>-3.96415093</v>
      </c>
      <c r="K16" s="3" t="n">
        <v>27.43333333</v>
      </c>
      <c r="L16" s="3" t="n">
        <v>-4.108301873</v>
      </c>
      <c r="M16" s="3" t="n">
        <v>32.26666667</v>
      </c>
      <c r="N16" s="3" t="n">
        <v>-4.000188665</v>
      </c>
      <c r="O16" s="3" t="n">
        <v>32.26666667</v>
      </c>
      <c r="P16" s="3" t="n">
        <v>-4.000188665</v>
      </c>
      <c r="Q16" s="3" t="n">
        <v>41.13333333</v>
      </c>
      <c r="R16" s="3" t="n">
        <v>-4.829056587</v>
      </c>
      <c r="S16" s="3" t="n">
        <v>45.66666667</v>
      </c>
      <c r="T16" s="3" t="n">
        <v>-4.000188665</v>
      </c>
    </row>
    <row r="17" customFormat="false" ht="15" hidden="false" customHeight="false" outlineLevel="0" collapsed="false">
      <c r="A17" s="0"/>
      <c r="B17" s="0"/>
      <c r="D17" s="0"/>
      <c r="E17" s="3" t="n">
        <v>12.66666667</v>
      </c>
      <c r="F17" s="3" t="n">
        <v>-4.576792437</v>
      </c>
      <c r="G17" s="3" t="n">
        <v>17.46666667</v>
      </c>
      <c r="H17" s="3" t="n">
        <v>-4.72094338</v>
      </c>
      <c r="I17" s="3" t="n">
        <v>22.3</v>
      </c>
      <c r="J17" s="3" t="n">
        <v>-4.360566023</v>
      </c>
      <c r="K17" s="3" t="n">
        <v>27.46666667</v>
      </c>
      <c r="L17" s="3" t="n">
        <v>-4.46867923</v>
      </c>
      <c r="M17" s="3" t="n">
        <v>32.3</v>
      </c>
      <c r="N17" s="3" t="n">
        <v>-4.144339608</v>
      </c>
      <c r="O17" s="3" t="n">
        <v>32.3</v>
      </c>
      <c r="P17" s="3" t="n">
        <v>-4.144339608</v>
      </c>
      <c r="R17" s="0"/>
      <c r="S17" s="3" t="n">
        <v>45.7</v>
      </c>
      <c r="T17" s="3" t="n">
        <v>-4.288490551</v>
      </c>
    </row>
    <row r="18" customFormat="false" ht="15" hidden="false" customHeight="false" outlineLevel="0" collapsed="false">
      <c r="A18" s="0"/>
      <c r="B18" s="0"/>
      <c r="D18" s="0"/>
      <c r="F18" s="0"/>
      <c r="G18" s="3" t="n">
        <v>17.5</v>
      </c>
      <c r="H18" s="3" t="n">
        <v>-4.97320753</v>
      </c>
      <c r="I18" s="3" t="n">
        <v>22.33333333</v>
      </c>
      <c r="J18" s="3" t="n">
        <v>-4.865094323</v>
      </c>
      <c r="K18" s="3" t="n">
        <v>27.5</v>
      </c>
      <c r="L18" s="3" t="n">
        <v>-4.360566023</v>
      </c>
      <c r="M18" s="3" t="n">
        <v>32.33333333</v>
      </c>
      <c r="N18" s="3" t="n">
        <v>-4.829056587</v>
      </c>
      <c r="O18" s="3" t="n">
        <v>32.33333333</v>
      </c>
      <c r="P18" s="3" t="n">
        <v>-4.829056587</v>
      </c>
      <c r="R18" s="0"/>
      <c r="S18" s="3" t="n">
        <v>45.73333333</v>
      </c>
      <c r="T18" s="3" t="n">
        <v>-4.288490551</v>
      </c>
    </row>
    <row r="19" customFormat="false" ht="15" hidden="false" customHeight="false" outlineLevel="0" collapsed="false">
      <c r="A19" s="3" t="s">
        <v>37</v>
      </c>
      <c r="B19" s="3" t="n">
        <v>-8.9832</v>
      </c>
      <c r="D19" s="3" t="n">
        <v>-9.6122</v>
      </c>
      <c r="F19" s="3" t="n">
        <v>-9.6395</v>
      </c>
      <c r="H19" s="3" t="n">
        <v>-9.6114</v>
      </c>
      <c r="J19" s="3" t="n">
        <v>-9.5163</v>
      </c>
      <c r="L19" s="3" t="n">
        <v>-9.2847</v>
      </c>
      <c r="N19" s="3" t="n">
        <v>-9.2668</v>
      </c>
      <c r="P19" s="3" t="n">
        <v>-9.2668</v>
      </c>
      <c r="R19" s="3" t="n">
        <v>-9.2977</v>
      </c>
      <c r="T19" s="3" t="n">
        <v>-9.053</v>
      </c>
    </row>
    <row r="20" customFormat="false" ht="15" hidden="false" customHeight="false" outlineLevel="0" collapsed="false">
      <c r="A20" s="3" t="s">
        <v>38</v>
      </c>
      <c r="B20" s="3" t="n">
        <v>-9.353</v>
      </c>
    </row>
    <row r="21" customFormat="false" ht="15" hidden="false" customHeight="false" outlineLevel="0" collapsed="false">
      <c r="A21" s="0"/>
      <c r="B21" s="0"/>
    </row>
    <row r="22" customFormat="false" ht="15" hidden="false" customHeight="false" outlineLevel="0" collapsed="false">
      <c r="A22" s="0"/>
      <c r="B22" s="0"/>
    </row>
    <row r="23" customFormat="false" ht="15" hidden="false" customHeight="false" outlineLevel="0" collapsed="false">
      <c r="A23" s="0"/>
      <c r="B23" s="0"/>
    </row>
    <row r="24" customFormat="false" ht="13.8" hidden="false" customHeight="false" outlineLevel="0" collapsed="false">
      <c r="A24" s="3" t="s">
        <v>39</v>
      </c>
      <c r="B24" s="3" t="s">
        <v>40</v>
      </c>
      <c r="C24" s="0"/>
      <c r="D24" s="4" t="s">
        <v>41</v>
      </c>
      <c r="E24" s="4" t="s">
        <v>42</v>
      </c>
    </row>
    <row r="25" customFormat="false" ht="13.8" hidden="false" customHeight="false" outlineLevel="0" collapsed="false">
      <c r="A25" s="3" t="n">
        <v>0.0269</v>
      </c>
      <c r="B25" s="3" t="n">
        <v>0.090163</v>
      </c>
      <c r="C25" s="9" t="s">
        <v>43</v>
      </c>
      <c r="D25" s="10" t="n">
        <v>0.070224</v>
      </c>
      <c r="E25" s="10" t="n">
        <v>0.2421</v>
      </c>
      <c r="F25" s="0"/>
    </row>
    <row r="26" customFormat="false" ht="13.8" hidden="false" customHeight="false" outlineLevel="0" collapsed="false">
      <c r="A26" s="3" t="n">
        <v>0.0134</v>
      </c>
      <c r="B26" s="3" t="n">
        <v>0.064512</v>
      </c>
      <c r="C26" s="9" t="s">
        <v>44</v>
      </c>
      <c r="D26" s="10" t="n">
        <v>0.04465</v>
      </c>
      <c r="E26" s="10" t="n">
        <v>0.16569</v>
      </c>
      <c r="F26" s="0"/>
    </row>
    <row r="27" customFormat="false" ht="13.8" hidden="false" customHeight="false" outlineLevel="0" collapsed="false">
      <c r="A27" s="3" t="n">
        <v>0.00931</v>
      </c>
      <c r="B27" s="3" t="n">
        <v>0.01225</v>
      </c>
      <c r="C27" s="9" t="s">
        <v>45</v>
      </c>
      <c r="D27" s="10" t="n">
        <v>0.041886</v>
      </c>
      <c r="E27" s="10" t="n">
        <v>0.1535</v>
      </c>
      <c r="F27" s="0"/>
    </row>
    <row r="28" customFormat="false" ht="13.8" hidden="false" customHeight="false" outlineLevel="0" collapsed="false">
      <c r="A28" s="3" t="n">
        <v>0.00931</v>
      </c>
      <c r="B28" s="3" t="n">
        <v>0.0207</v>
      </c>
      <c r="C28" s="9" t="s">
        <v>46</v>
      </c>
      <c r="D28" s="10" t="n">
        <v>0.031654</v>
      </c>
      <c r="E28" s="10" t="n">
        <v>0.11084</v>
      </c>
      <c r="F28" s="0"/>
    </row>
    <row r="29" customFormat="false" ht="13.8" hidden="false" customHeight="false" outlineLevel="0" collapsed="false">
      <c r="A29" s="3" t="n">
        <v>0.031654</v>
      </c>
      <c r="B29" s="3" t="n">
        <v>0.11084</v>
      </c>
      <c r="C29" s="9" t="s">
        <v>47</v>
      </c>
      <c r="D29" s="10" t="n">
        <v>0.0269</v>
      </c>
      <c r="E29" s="10" t="n">
        <v>0.090163</v>
      </c>
      <c r="F29" s="0"/>
    </row>
    <row r="30" customFormat="false" ht="13.8" hidden="false" customHeight="false" outlineLevel="0" collapsed="false">
      <c r="A30" s="3" t="n">
        <v>0.070224</v>
      </c>
      <c r="B30" s="3" t="n">
        <v>0.2421</v>
      </c>
      <c r="C30" s="9" t="s">
        <v>48</v>
      </c>
      <c r="D30" s="10" t="n">
        <v>0.0134</v>
      </c>
      <c r="E30" s="10" t="n">
        <v>0.064512</v>
      </c>
      <c r="F30" s="0"/>
    </row>
    <row r="31" customFormat="false" ht="13.8" hidden="false" customHeight="false" outlineLevel="0" collapsed="false">
      <c r="A31" s="3" t="n">
        <v>0.041886</v>
      </c>
      <c r="B31" s="3" t="n">
        <v>0.1535</v>
      </c>
      <c r="C31" s="9" t="s">
        <v>49</v>
      </c>
      <c r="D31" s="10" t="n">
        <v>0.00931</v>
      </c>
      <c r="E31" s="10" t="n">
        <v>0.01225</v>
      </c>
      <c r="F31" s="0"/>
    </row>
    <row r="32" customFormat="false" ht="13.8" hidden="false" customHeight="false" outlineLevel="0" collapsed="false">
      <c r="A32" s="3" t="n">
        <v>0.04465</v>
      </c>
      <c r="B32" s="3" t="n">
        <v>0.16569</v>
      </c>
      <c r="C32" s="9" t="s">
        <v>50</v>
      </c>
      <c r="D32" s="10" t="n">
        <v>0.00931</v>
      </c>
      <c r="E32" s="10" t="n">
        <v>0.0207</v>
      </c>
      <c r="F32" s="0"/>
    </row>
    <row r="33" customFormat="false" ht="15" hidden="false" customHeight="false" outlineLevel="0" collapsed="false">
      <c r="E33" s="3" t="n">
        <f aca="false">STDEV(E25:E32)</f>
        <v>0.0778145473085803</v>
      </c>
    </row>
    <row r="34" customFormat="false" ht="15" hidden="false" customHeight="false" outlineLevel="0" collapsed="false">
      <c r="E34" s="3" t="n">
        <f aca="false">E33/SQRT(8)</f>
        <v>0.0275115970384293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1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7" activeCellId="1" sqref="D25:E32 G27"/>
    </sheetView>
  </sheetViews>
  <sheetFormatPr defaultRowHeight="15"/>
  <cols>
    <col collapsed="false" hidden="false" max="1" min="1" style="3" width="12.0121457489879"/>
    <col collapsed="false" hidden="false" max="1025" min="2" style="3" width="9.10526315789474"/>
  </cols>
  <sheetData>
    <row r="1" customFormat="false" ht="15" hidden="false" customHeight="false" outlineLevel="0" collapsed="false">
      <c r="A1" s="4" t="s">
        <v>2</v>
      </c>
      <c r="B1" s="4" t="n">
        <v>0.031654</v>
      </c>
      <c r="C1" s="4"/>
      <c r="D1" s="4" t="s">
        <v>51</v>
      </c>
      <c r="E1" s="4" t="n">
        <v>0.163</v>
      </c>
      <c r="F1" s="0"/>
      <c r="G1" s="4" t="s">
        <v>52</v>
      </c>
      <c r="H1" s="0"/>
      <c r="I1" s="0"/>
      <c r="J1" s="0"/>
      <c r="K1" s="0"/>
      <c r="L1" s="0"/>
      <c r="M1" s="0"/>
      <c r="N1" s="0"/>
      <c r="O1" s="0"/>
      <c r="Q1" s="0"/>
      <c r="S1" s="0"/>
    </row>
    <row r="2" customFormat="false" ht="15" hidden="false" customHeight="false" outlineLevel="0" collapsed="false">
      <c r="A2" s="0"/>
      <c r="B2" s="0"/>
      <c r="C2" s="0"/>
      <c r="D2" s="0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Q2" s="0"/>
      <c r="S2" s="0"/>
    </row>
    <row r="3" customFormat="false" ht="13.8" hidden="false" customHeight="false" outlineLevel="0" collapsed="false">
      <c r="A3" s="5" t="s">
        <v>32</v>
      </c>
      <c r="B3" s="0"/>
      <c r="C3" s="11" t="n">
        <v>2</v>
      </c>
      <c r="D3" s="11"/>
      <c r="E3" s="11" t="n">
        <v>3</v>
      </c>
      <c r="F3" s="11"/>
      <c r="G3" s="11" t="n">
        <v>4</v>
      </c>
      <c r="H3" s="11"/>
      <c r="I3" s="11" t="n">
        <v>5</v>
      </c>
      <c r="J3" s="11"/>
      <c r="K3" s="11" t="n">
        <v>6</v>
      </c>
      <c r="L3" s="11"/>
      <c r="M3" s="11" t="n">
        <v>7</v>
      </c>
      <c r="N3" s="11"/>
      <c r="O3" s="11" t="n">
        <v>8</v>
      </c>
      <c r="P3" s="11"/>
      <c r="Q3" s="11" t="n">
        <v>9</v>
      </c>
      <c r="R3" s="11"/>
      <c r="S3" s="11" t="n">
        <v>10</v>
      </c>
    </row>
    <row r="4" customFormat="false" ht="13.8" hidden="false" customHeight="false" outlineLevel="0" collapsed="false">
      <c r="B4" s="0"/>
      <c r="D4" s="0"/>
      <c r="F4" s="0"/>
      <c r="H4" s="0"/>
      <c r="J4" s="0"/>
      <c r="L4" s="0"/>
      <c r="N4" s="0"/>
    </row>
    <row r="5" customFormat="false" ht="13.8" hidden="false" customHeight="false" outlineLevel="0" collapsed="false">
      <c r="A5" s="3" t="s">
        <v>13</v>
      </c>
      <c r="B5" s="3" t="s">
        <v>14</v>
      </c>
      <c r="C5" s="3" t="s">
        <v>13</v>
      </c>
      <c r="D5" s="3" t="s">
        <v>14</v>
      </c>
      <c r="E5" s="3" t="s">
        <v>13</v>
      </c>
      <c r="F5" s="3" t="s">
        <v>14</v>
      </c>
      <c r="G5" s="3" t="s">
        <v>13</v>
      </c>
      <c r="H5" s="3" t="s">
        <v>14</v>
      </c>
      <c r="I5" s="3" t="s">
        <v>13</v>
      </c>
      <c r="J5" s="3" t="s">
        <v>14</v>
      </c>
      <c r="K5" s="3" t="s">
        <v>13</v>
      </c>
      <c r="L5" s="3" t="s">
        <v>14</v>
      </c>
      <c r="M5" s="0"/>
      <c r="N5" s="0"/>
    </row>
    <row r="6" customFormat="false" ht="13.8" hidden="false" customHeight="false" outlineLevel="0" collapsed="false">
      <c r="A6" s="3" t="n">
        <v>5.033333333</v>
      </c>
      <c r="B6" s="3" t="n">
        <v>-1.20073187</v>
      </c>
      <c r="C6" s="3" t="n">
        <v>14.06666667</v>
      </c>
      <c r="D6" s="3" t="n">
        <v>-1.419046756</v>
      </c>
      <c r="E6" s="3" t="n">
        <v>18.26666667</v>
      </c>
      <c r="F6" s="3" t="n">
        <v>-1.20073187</v>
      </c>
      <c r="G6" s="3" t="n">
        <v>23.33333333</v>
      </c>
      <c r="H6" s="3" t="n">
        <v>-1.419046756</v>
      </c>
      <c r="I6" s="3" t="n">
        <v>29.1</v>
      </c>
      <c r="J6" s="3" t="n">
        <v>-0.8732595421</v>
      </c>
      <c r="K6" s="3" t="n">
        <v>33.63333333</v>
      </c>
      <c r="L6" s="3" t="n">
        <v>-1.819290713</v>
      </c>
      <c r="M6" s="0"/>
      <c r="N6" s="0"/>
    </row>
    <row r="7" customFormat="false" ht="13.8" hidden="false" customHeight="false" outlineLevel="0" collapsed="false">
      <c r="A7" s="3" t="n">
        <v>5.066666667</v>
      </c>
      <c r="B7" s="3" t="n">
        <v>-1.600975827</v>
      </c>
      <c r="C7" s="3" t="n">
        <v>14.1</v>
      </c>
      <c r="D7" s="3" t="n">
        <v>-1.782904898</v>
      </c>
      <c r="E7" s="3" t="n">
        <v>18.3</v>
      </c>
      <c r="F7" s="3" t="n">
        <v>-1.564590013</v>
      </c>
      <c r="G7" s="3" t="n">
        <v>23.36666667</v>
      </c>
      <c r="H7" s="3" t="n">
        <v>-1.855676527</v>
      </c>
      <c r="I7" s="3" t="n">
        <v>29.13333333</v>
      </c>
      <c r="J7" s="3" t="n">
        <v>-1.20073187</v>
      </c>
      <c r="K7" s="3" t="n">
        <v>33.66666667</v>
      </c>
      <c r="L7" s="3" t="n">
        <v>-2.328692112</v>
      </c>
      <c r="M7" s="0"/>
      <c r="N7" s="0"/>
    </row>
    <row r="8" customFormat="false" ht="13.8" hidden="false" customHeight="false" outlineLevel="0" collapsed="false">
      <c r="A8" s="3" t="n">
        <v>5.1</v>
      </c>
      <c r="B8" s="3" t="n">
        <v>-1.928448156</v>
      </c>
      <c r="C8" s="3" t="n">
        <v>14.13333333</v>
      </c>
      <c r="D8" s="3" t="n">
        <v>-2.110377227</v>
      </c>
      <c r="E8" s="3" t="n">
        <v>18.33333333</v>
      </c>
      <c r="F8" s="3" t="n">
        <v>-2.110377227</v>
      </c>
      <c r="G8" s="3" t="n">
        <v>23.4</v>
      </c>
      <c r="H8" s="3" t="n">
        <v>-2.183148855</v>
      </c>
      <c r="I8" s="3" t="n">
        <v>29.16666667</v>
      </c>
      <c r="J8" s="3" t="n">
        <v>-1.528204199</v>
      </c>
      <c r="K8" s="3" t="n">
        <v>33.7</v>
      </c>
      <c r="L8" s="3" t="n">
        <v>-2.91086514</v>
      </c>
      <c r="M8" s="0"/>
      <c r="N8" s="0"/>
    </row>
    <row r="9" customFormat="false" ht="13.8" hidden="false" customHeight="false" outlineLevel="0" collapsed="false">
      <c r="A9" s="3" t="n">
        <v>5.133333333</v>
      </c>
      <c r="B9" s="3" t="n">
        <v>-2.146763041</v>
      </c>
      <c r="C9" s="3" t="n">
        <v>14.16666667</v>
      </c>
      <c r="D9" s="3" t="n">
        <v>-2.510621184</v>
      </c>
      <c r="E9" s="3" t="n">
        <v>18.36666667</v>
      </c>
      <c r="F9" s="3" t="n">
        <v>-2.510621184</v>
      </c>
      <c r="G9" s="3" t="n">
        <v>23.43333333</v>
      </c>
      <c r="H9" s="3" t="n">
        <v>-2.474235369</v>
      </c>
      <c r="I9" s="3" t="n">
        <v>29.2</v>
      </c>
      <c r="J9" s="3" t="n">
        <v>-1.928448156</v>
      </c>
      <c r="K9" s="3" t="n">
        <v>33.73333333</v>
      </c>
      <c r="L9" s="3" t="n">
        <v>-3.238337469</v>
      </c>
      <c r="M9" s="0"/>
      <c r="N9" s="0"/>
    </row>
    <row r="10" customFormat="false" ht="13.8" hidden="false" customHeight="false" outlineLevel="0" collapsed="false">
      <c r="A10" s="3" t="n">
        <v>5.166666667</v>
      </c>
      <c r="B10" s="3" t="n">
        <v>-2.474235369</v>
      </c>
      <c r="C10" s="3" t="n">
        <v>14.2</v>
      </c>
      <c r="D10" s="3" t="n">
        <v>-2.838093512</v>
      </c>
      <c r="E10" s="3" t="n">
        <v>18.4</v>
      </c>
      <c r="F10" s="3" t="n">
        <v>-2.692550255</v>
      </c>
      <c r="G10" s="3" t="n">
        <v>23.46666667</v>
      </c>
      <c r="H10" s="3" t="n">
        <v>-2.801707698</v>
      </c>
      <c r="I10" s="3" t="n">
        <v>29.23333333</v>
      </c>
      <c r="J10" s="3" t="n">
        <v>-2.110377227</v>
      </c>
      <c r="K10" s="3" t="n">
        <v>33.76666667</v>
      </c>
      <c r="L10" s="3" t="n">
        <v>-3.565809797</v>
      </c>
      <c r="M10" s="0"/>
      <c r="N10" s="0"/>
    </row>
    <row r="11" customFormat="false" ht="13.8" hidden="false" customHeight="false" outlineLevel="0" collapsed="false">
      <c r="A11" s="3" t="n">
        <v>5.2</v>
      </c>
      <c r="B11" s="3" t="n">
        <v>-2.874479326</v>
      </c>
      <c r="C11" s="3" t="n">
        <v>14.23333333</v>
      </c>
      <c r="D11" s="3" t="n">
        <v>-2.947250955</v>
      </c>
      <c r="E11" s="3" t="n">
        <v>18.43333333</v>
      </c>
      <c r="F11" s="3" t="n">
        <v>-2.838093512</v>
      </c>
      <c r="G11" s="3" t="n">
        <v>23.5</v>
      </c>
      <c r="H11" s="3" t="n">
        <v>-3.16556584</v>
      </c>
      <c r="I11" s="3" t="n">
        <v>29.26666667</v>
      </c>
      <c r="J11" s="3" t="n">
        <v>-2.073991413</v>
      </c>
      <c r="K11" s="3" t="n">
        <v>33.8</v>
      </c>
      <c r="L11" s="3" t="n">
        <v>-3.820510497</v>
      </c>
      <c r="M11" s="0"/>
      <c r="N11" s="0"/>
    </row>
    <row r="12" customFormat="false" ht="13.8" hidden="false" customHeight="false" outlineLevel="0" collapsed="false">
      <c r="A12" s="3" t="n">
        <v>5.233333333</v>
      </c>
      <c r="B12" s="3" t="n">
        <v>-3.020022583</v>
      </c>
      <c r="C12" s="3" t="n">
        <v>14.26666667</v>
      </c>
      <c r="D12" s="3" t="n">
        <v>-3.311109097</v>
      </c>
      <c r="E12" s="3" t="n">
        <v>18.46666667</v>
      </c>
      <c r="F12" s="3" t="n">
        <v>-3.311109097</v>
      </c>
      <c r="G12" s="3" t="n">
        <v>23.53333333</v>
      </c>
      <c r="H12" s="3" t="n">
        <v>-3.529423983</v>
      </c>
      <c r="I12" s="3" t="n">
        <v>29.3</v>
      </c>
      <c r="J12" s="3" t="n">
        <v>-2.656164441</v>
      </c>
      <c r="K12" s="3" t="n">
        <v>33.83333333</v>
      </c>
      <c r="L12" s="3" t="n">
        <v>-4.002439568</v>
      </c>
      <c r="M12" s="0"/>
      <c r="N12" s="0"/>
    </row>
    <row r="13" customFormat="false" ht="13.8" hidden="false" customHeight="false" outlineLevel="0" collapsed="false">
      <c r="A13" s="3" t="n">
        <v>5.266666667</v>
      </c>
      <c r="B13" s="3" t="n">
        <v>-3.347494911</v>
      </c>
      <c r="C13" s="3" t="n">
        <v>14.3</v>
      </c>
      <c r="D13" s="3" t="n">
        <v>-3.784124682</v>
      </c>
      <c r="E13" s="3" t="n">
        <v>18.5</v>
      </c>
      <c r="F13" s="3" t="n">
        <v>-3.638581425</v>
      </c>
      <c r="G13" s="3" t="n">
        <v>23.56666667</v>
      </c>
      <c r="H13" s="3" t="n">
        <v>-3.784124682</v>
      </c>
      <c r="I13" s="3" t="n">
        <v>29.33333333</v>
      </c>
      <c r="J13" s="3" t="n">
        <v>-3.311109097</v>
      </c>
      <c r="K13" s="3" t="n">
        <v>33.86666667</v>
      </c>
      <c r="L13" s="3" t="n">
        <v>-4.293526082</v>
      </c>
      <c r="M13" s="0"/>
      <c r="N13" s="0"/>
    </row>
    <row r="14" customFormat="false" ht="13.8" hidden="false" customHeight="false" outlineLevel="0" collapsed="false">
      <c r="A14" s="3" t="n">
        <v>5.3</v>
      </c>
      <c r="B14" s="3" t="n">
        <v>-3.67496724</v>
      </c>
      <c r="C14" s="3" t="n">
        <v>14.33333333</v>
      </c>
      <c r="D14" s="3" t="n">
        <v>-4.002439568</v>
      </c>
      <c r="E14" s="3" t="n">
        <v>18.53333333</v>
      </c>
      <c r="F14" s="3" t="n">
        <v>-3.747738868</v>
      </c>
      <c r="G14" s="3" t="n">
        <v>23.6</v>
      </c>
      <c r="H14" s="3" t="n">
        <v>-3.893282125</v>
      </c>
      <c r="I14" s="3" t="n">
        <v>29.36666667</v>
      </c>
      <c r="J14" s="3" t="n">
        <v>-3.456652354</v>
      </c>
      <c r="K14" s="3" t="n">
        <v>33.9</v>
      </c>
      <c r="L14" s="3" t="n">
        <v>-4.548226782</v>
      </c>
      <c r="M14" s="0"/>
      <c r="N14" s="0"/>
    </row>
    <row r="15" customFormat="false" ht="13.8" hidden="false" customHeight="false" outlineLevel="0" collapsed="false">
      <c r="A15" s="3" t="n">
        <v>5.333333333</v>
      </c>
      <c r="B15" s="3" t="n">
        <v>-3.820510497</v>
      </c>
      <c r="C15" s="3" t="n">
        <v>14.36666667</v>
      </c>
      <c r="D15" s="3" t="n">
        <v>-3.92966794</v>
      </c>
      <c r="E15" s="3" t="n">
        <v>18.56666667</v>
      </c>
      <c r="F15" s="3" t="n">
        <v>-4.002439568</v>
      </c>
      <c r="G15" s="3" t="n">
        <v>23.63333333</v>
      </c>
      <c r="H15" s="3" t="n">
        <v>-4.329911896</v>
      </c>
      <c r="I15" s="3" t="n">
        <v>29.4</v>
      </c>
      <c r="J15" s="3" t="n">
        <v>-3.67496724</v>
      </c>
      <c r="M15" s="0"/>
      <c r="N15" s="0"/>
    </row>
    <row r="16" customFormat="false" ht="13.8" hidden="false" customHeight="false" outlineLevel="0" collapsed="false">
      <c r="A16" s="3" t="n">
        <v>5.366666667</v>
      </c>
      <c r="B16" s="3" t="n">
        <v>-4.184368639</v>
      </c>
      <c r="C16" s="3" t="n">
        <v>14.4</v>
      </c>
      <c r="D16" s="3" t="n">
        <v>-4.402683525</v>
      </c>
      <c r="F16" s="0"/>
      <c r="H16" s="0"/>
      <c r="J16" s="0"/>
      <c r="M16" s="0"/>
      <c r="N16" s="0"/>
    </row>
    <row r="17" customFormat="false" ht="13.8" hidden="false" customHeight="false" outlineLevel="0" collapsed="false">
      <c r="A17" s="0"/>
      <c r="B17" s="0"/>
      <c r="D17" s="0"/>
      <c r="F17" s="0"/>
      <c r="H17" s="0"/>
      <c r="J17" s="0"/>
      <c r="M17" s="0"/>
      <c r="N17" s="0"/>
    </row>
    <row r="18" customFormat="false" ht="13.8" hidden="false" customHeight="false" outlineLevel="0" collapsed="false">
      <c r="A18" s="3" t="s">
        <v>15</v>
      </c>
      <c r="B18" s="3" t="n">
        <v>-8.7227</v>
      </c>
      <c r="D18" s="3" t="n">
        <v>-8.7822</v>
      </c>
      <c r="F18" s="3" t="n">
        <v>-9.2155</v>
      </c>
      <c r="H18" s="3" t="n">
        <v>-9.4537</v>
      </c>
      <c r="J18" s="3" t="n">
        <v>-9.4669</v>
      </c>
      <c r="M18" s="0"/>
      <c r="N18" s="0"/>
    </row>
    <row r="19" customFormat="false" ht="15" hidden="false" customHeight="false" outlineLevel="0" collapsed="false">
      <c r="A19" s="3" t="s">
        <v>16</v>
      </c>
      <c r="B19" s="3" t="n">
        <v>-9.1282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2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6" activeCellId="1" sqref="D25:E32 C26"/>
    </sheetView>
  </sheetViews>
  <sheetFormatPr defaultRowHeight="15"/>
  <cols>
    <col collapsed="false" hidden="false" max="1025" min="1" style="0" width="8.57085020242915"/>
  </cols>
  <sheetData>
    <row r="1" customFormat="false" ht="15" hidden="false" customHeight="false" outlineLevel="0" collapsed="false">
      <c r="A1" s="0" t="s">
        <v>53</v>
      </c>
    </row>
    <row r="2" customFormat="false" ht="15" hidden="false" customHeight="false" outlineLevel="0" collapsed="false">
      <c r="A2" s="0" t="s">
        <v>54</v>
      </c>
      <c r="B2" s="0" t="n">
        <v>0.070224</v>
      </c>
      <c r="D2" s="0" t="s">
        <v>55</v>
      </c>
    </row>
    <row r="4" customFormat="false" ht="15" hidden="false" customHeight="false" outlineLevel="0" collapsed="false">
      <c r="A4" s="7" t="s">
        <v>32</v>
      </c>
      <c r="B4" s="6"/>
      <c r="C4" s="6" t="n">
        <v>2</v>
      </c>
      <c r="D4" s="6"/>
      <c r="E4" s="6" t="n">
        <v>3</v>
      </c>
      <c r="F4" s="6"/>
      <c r="G4" s="6" t="n">
        <v>4</v>
      </c>
      <c r="H4" s="6"/>
      <c r="I4" s="6" t="n">
        <v>5</v>
      </c>
      <c r="J4" s="6"/>
      <c r="K4" s="6" t="n">
        <v>6</v>
      </c>
      <c r="L4" s="6"/>
      <c r="M4" s="6" t="n">
        <v>7</v>
      </c>
      <c r="N4" s="6"/>
      <c r="O4" s="6" t="n">
        <v>8</v>
      </c>
      <c r="P4" s="6"/>
      <c r="Q4" s="6" t="n">
        <v>9</v>
      </c>
      <c r="R4" s="6"/>
      <c r="S4" s="6" t="n">
        <v>10</v>
      </c>
      <c r="T4" s="3"/>
    </row>
    <row r="5" customFormat="false" ht="15" hidden="false" customHeight="false" outlineLevel="0" collapsed="false">
      <c r="A5" s="0" t="s">
        <v>20</v>
      </c>
      <c r="C5" s="0" t="s">
        <v>20</v>
      </c>
      <c r="E5" s="0" t="s">
        <v>20</v>
      </c>
      <c r="G5" s="0" t="s">
        <v>20</v>
      </c>
      <c r="I5" s="0" t="s">
        <v>20</v>
      </c>
      <c r="K5" s="0" t="s">
        <v>20</v>
      </c>
      <c r="M5" s="0" t="s">
        <v>20</v>
      </c>
    </row>
    <row r="6" customFormat="false" ht="15" hidden="false" customHeight="false" outlineLevel="0" collapsed="false">
      <c r="A6" s="0" t="s">
        <v>13</v>
      </c>
      <c r="B6" s="0" t="s">
        <v>14</v>
      </c>
      <c r="C6" s="0" t="s">
        <v>13</v>
      </c>
      <c r="D6" s="0" t="s">
        <v>14</v>
      </c>
      <c r="E6" s="0" t="s">
        <v>13</v>
      </c>
      <c r="F6" s="0" t="s">
        <v>14</v>
      </c>
      <c r="G6" s="0" t="s">
        <v>13</v>
      </c>
      <c r="H6" s="0" t="s">
        <v>14</v>
      </c>
      <c r="I6" s="0" t="s">
        <v>13</v>
      </c>
      <c r="J6" s="0" t="s">
        <v>14</v>
      </c>
      <c r="K6" s="0" t="s">
        <v>13</v>
      </c>
      <c r="L6" s="0" t="s">
        <v>14</v>
      </c>
      <c r="M6" s="0" t="s">
        <v>13</v>
      </c>
      <c r="N6" s="0" t="s">
        <v>14</v>
      </c>
    </row>
    <row r="7" customFormat="false" ht="15" hidden="false" customHeight="false" outlineLevel="0" collapsed="false">
      <c r="A7" s="12" t="n">
        <v>2.5</v>
      </c>
      <c r="B7" s="12" t="n">
        <v>-1.125280295</v>
      </c>
      <c r="C7" s="12" t="n">
        <v>6.933333333</v>
      </c>
      <c r="D7" s="12" t="n">
        <v>-0.7622866512</v>
      </c>
      <c r="E7" s="12" t="n">
        <v>11.4</v>
      </c>
      <c r="F7" s="12" t="n">
        <v>-1.343076481</v>
      </c>
      <c r="G7" s="12" t="n">
        <v>17.26666667</v>
      </c>
      <c r="H7" s="12" t="n">
        <v>-1.197879023</v>
      </c>
      <c r="I7" s="12" t="n">
        <v>22.3</v>
      </c>
      <c r="J7" s="12" t="n">
        <v>-0.8711847443</v>
      </c>
      <c r="K7" s="12" t="n">
        <v>26.6</v>
      </c>
      <c r="L7" s="12" t="n">
        <v>-1.234178388</v>
      </c>
      <c r="M7" s="12" t="n">
        <v>31.23333333</v>
      </c>
      <c r="N7" s="12" t="n">
        <v>-1.08898093</v>
      </c>
    </row>
    <row r="8" customFormat="false" ht="15" hidden="false" customHeight="false" outlineLevel="0" collapsed="false">
      <c r="A8" s="12" t="n">
        <v>2.533333333</v>
      </c>
      <c r="B8" s="12" t="n">
        <v>-1.488273938</v>
      </c>
      <c r="C8" s="12" t="n">
        <v>6.966666667</v>
      </c>
      <c r="D8" s="12" t="n">
        <v>-1.125280295</v>
      </c>
      <c r="E8" s="12" t="n">
        <v>11.43333333</v>
      </c>
      <c r="F8" s="12" t="n">
        <v>-1.488273938</v>
      </c>
      <c r="G8" s="12" t="n">
        <v>17.3</v>
      </c>
      <c r="H8" s="12" t="n">
        <v>-1.379375845</v>
      </c>
      <c r="I8" s="12" t="n">
        <v>22.33333333</v>
      </c>
      <c r="J8" s="12" t="n">
        <v>-1.016382202</v>
      </c>
      <c r="K8" s="12" t="n">
        <v>26.63333333</v>
      </c>
      <c r="L8" s="12" t="n">
        <v>-1.451974574</v>
      </c>
      <c r="M8" s="12" t="n">
        <v>31.26666667</v>
      </c>
      <c r="N8" s="12" t="n">
        <v>-1.379375845</v>
      </c>
    </row>
    <row r="9" customFormat="false" ht="15" hidden="false" customHeight="false" outlineLevel="0" collapsed="false">
      <c r="A9" s="12" t="n">
        <v>2.566666667</v>
      </c>
      <c r="B9" s="12" t="n">
        <v>-1.742369489</v>
      </c>
      <c r="C9" s="12" t="n">
        <v>7</v>
      </c>
      <c r="D9" s="12" t="n">
        <v>-1.488273938</v>
      </c>
      <c r="E9" s="12" t="n">
        <v>11.46666667</v>
      </c>
      <c r="F9" s="12" t="n">
        <v>-1.742369489</v>
      </c>
      <c r="G9" s="12" t="n">
        <v>17.33333333</v>
      </c>
      <c r="H9" s="12" t="n">
        <v>-1.597172031</v>
      </c>
      <c r="I9" s="12" t="n">
        <v>22.36666667</v>
      </c>
      <c r="J9" s="12" t="n">
        <v>-1.379375845</v>
      </c>
      <c r="K9" s="12" t="n">
        <v>26.66666667</v>
      </c>
      <c r="L9" s="12" t="n">
        <v>-1.814968217</v>
      </c>
      <c r="M9" s="12" t="n">
        <v>31.3</v>
      </c>
      <c r="N9" s="12" t="n">
        <v>-1.633471395</v>
      </c>
    </row>
    <row r="10" customFormat="false" ht="15" hidden="false" customHeight="false" outlineLevel="0" collapsed="false">
      <c r="A10" s="12" t="n">
        <v>2.6</v>
      </c>
      <c r="B10" s="12" t="n">
        <v>-1.960165675</v>
      </c>
      <c r="C10" s="12" t="n">
        <v>7.033333333</v>
      </c>
      <c r="D10" s="12" t="n">
        <v>-1.851267582</v>
      </c>
      <c r="E10" s="12" t="n">
        <v>11.5</v>
      </c>
      <c r="F10" s="12" t="n">
        <v>-2.105363132</v>
      </c>
      <c r="G10" s="12" t="n">
        <v>17.36666667</v>
      </c>
      <c r="H10" s="12" t="n">
        <v>-1.996465039</v>
      </c>
      <c r="I10" s="12" t="n">
        <v>22.4</v>
      </c>
      <c r="J10" s="12" t="n">
        <v>-1.814968217</v>
      </c>
      <c r="K10" s="12" t="n">
        <v>26.7</v>
      </c>
      <c r="L10" s="12" t="n">
        <v>-2.105363132</v>
      </c>
      <c r="M10" s="12" t="n">
        <v>31.33333333</v>
      </c>
      <c r="N10" s="12" t="n">
        <v>-1.887566946</v>
      </c>
    </row>
    <row r="11" customFormat="false" ht="15" hidden="false" customHeight="false" outlineLevel="0" collapsed="false">
      <c r="A11" s="12" t="n">
        <v>2.633333333</v>
      </c>
      <c r="B11" s="12" t="n">
        <v>-2.286859954</v>
      </c>
      <c r="C11" s="12" t="n">
        <v>7.066666667</v>
      </c>
      <c r="D11" s="12" t="n">
        <v>-1.887566946</v>
      </c>
      <c r="E11" s="12" t="n">
        <v>11.53333333</v>
      </c>
      <c r="F11" s="12" t="n">
        <v>-2.395758047</v>
      </c>
      <c r="G11" s="12" t="n">
        <v>17.4</v>
      </c>
      <c r="H11" s="12" t="n">
        <v>-2.323159318</v>
      </c>
      <c r="I11" s="12" t="n">
        <v>22.43333333</v>
      </c>
      <c r="J11" s="12" t="n">
        <v>-2.141662496</v>
      </c>
      <c r="K11" s="12" t="n">
        <v>26.73333333</v>
      </c>
      <c r="L11" s="12" t="n">
        <v>-2.395758047</v>
      </c>
      <c r="M11" s="12" t="n">
        <v>31.36666667</v>
      </c>
      <c r="N11" s="12" t="n">
        <v>-2.177961861</v>
      </c>
    </row>
    <row r="12" customFormat="false" ht="15" hidden="false" customHeight="false" outlineLevel="0" collapsed="false">
      <c r="A12" s="12" t="n">
        <v>2.666666667</v>
      </c>
      <c r="B12" s="12" t="n">
        <v>-2.649853597</v>
      </c>
      <c r="C12" s="12" t="n">
        <v>7.1</v>
      </c>
      <c r="D12" s="12" t="n">
        <v>-2.177961861</v>
      </c>
      <c r="E12" s="12" t="n">
        <v>11.56666667</v>
      </c>
      <c r="F12" s="12" t="n">
        <v>-2.613554233</v>
      </c>
      <c r="G12" s="12" t="n">
        <v>17.43333333</v>
      </c>
      <c r="H12" s="12" t="n">
        <v>-2.722452326</v>
      </c>
      <c r="I12" s="12" t="n">
        <v>22.46666667</v>
      </c>
      <c r="J12" s="12" t="n">
        <v>-2.359458682</v>
      </c>
      <c r="K12" s="12" t="n">
        <v>26.76666667</v>
      </c>
      <c r="L12" s="12" t="n">
        <v>-2.686152961</v>
      </c>
      <c r="M12" s="12" t="n">
        <v>31.4</v>
      </c>
      <c r="N12" s="12" t="n">
        <v>-2.50465614</v>
      </c>
    </row>
    <row r="13" customFormat="false" ht="15" hidden="false" customHeight="false" outlineLevel="0" collapsed="false">
      <c r="A13" s="12" t="n">
        <v>2.7</v>
      </c>
      <c r="B13" s="12" t="n">
        <v>-2.940248512</v>
      </c>
      <c r="C13" s="12" t="n">
        <v>7.133333333</v>
      </c>
      <c r="D13" s="12" t="n">
        <v>-2.468356775</v>
      </c>
      <c r="E13" s="12" t="n">
        <v>11.6</v>
      </c>
      <c r="F13" s="12" t="n">
        <v>-2.940248512</v>
      </c>
      <c r="G13" s="12" t="n">
        <v>17.46666667</v>
      </c>
      <c r="H13" s="12" t="n">
        <v>-2.940248512</v>
      </c>
      <c r="I13" s="12" t="n">
        <v>22.5</v>
      </c>
      <c r="J13" s="12" t="n">
        <v>-2.613554233</v>
      </c>
      <c r="K13" s="12" t="n">
        <v>26.8</v>
      </c>
      <c r="L13" s="12" t="n">
        <v>-2.867649783</v>
      </c>
      <c r="M13" s="12" t="n">
        <v>31.43333333</v>
      </c>
      <c r="N13" s="12" t="n">
        <v>-2.795051055</v>
      </c>
    </row>
    <row r="14" customFormat="false" ht="15" hidden="false" customHeight="false" outlineLevel="0" collapsed="false">
      <c r="A14" s="12" t="n">
        <v>2.733333333</v>
      </c>
      <c r="B14" s="12" t="n">
        <v>-2.976547876</v>
      </c>
      <c r="C14" s="12" t="n">
        <v>7.166666667</v>
      </c>
      <c r="D14" s="12" t="n">
        <v>-2.795051055</v>
      </c>
      <c r="E14" s="12" t="n">
        <v>11.63333333</v>
      </c>
      <c r="F14" s="12" t="n">
        <v>-3.121745334</v>
      </c>
      <c r="G14" s="12" t="n">
        <v>17.5</v>
      </c>
      <c r="H14" s="12" t="n">
        <v>-3.194344062</v>
      </c>
      <c r="I14" s="12" t="n">
        <v>22.53333333</v>
      </c>
      <c r="J14" s="12" t="n">
        <v>-2.831350419</v>
      </c>
      <c r="K14" s="12" t="n">
        <v>26.83333333</v>
      </c>
      <c r="L14" s="12" t="n">
        <v>-3.194344062</v>
      </c>
      <c r="M14" s="12" t="n">
        <v>31.46666667</v>
      </c>
      <c r="N14" s="12" t="n">
        <v>-3.012847241</v>
      </c>
    </row>
    <row r="15" customFormat="false" ht="15" hidden="false" customHeight="false" outlineLevel="0" collapsed="false">
      <c r="A15" s="12" t="n">
        <v>2.766666667</v>
      </c>
      <c r="B15" s="12" t="n">
        <v>-3.230643427</v>
      </c>
      <c r="C15" s="12" t="n">
        <v>7.2</v>
      </c>
      <c r="D15" s="12" t="n">
        <v>-3.012847241</v>
      </c>
      <c r="E15" s="12" t="n">
        <v>11.66666667</v>
      </c>
      <c r="F15" s="12" t="n">
        <v>-3.085445969</v>
      </c>
      <c r="G15" s="12" t="n">
        <v>17.53333333</v>
      </c>
      <c r="H15" s="12" t="n">
        <v>-3.557337706</v>
      </c>
      <c r="I15" s="12" t="n">
        <v>22.56666667</v>
      </c>
      <c r="J15" s="12" t="n">
        <v>-2.940248512</v>
      </c>
      <c r="K15" s="12" t="n">
        <v>26.86666667</v>
      </c>
      <c r="L15" s="12" t="n">
        <v>-3.557337706</v>
      </c>
      <c r="M15" s="12" t="n">
        <v>31.5</v>
      </c>
      <c r="N15" s="12" t="n">
        <v>-3.303242155</v>
      </c>
    </row>
    <row r="16" customFormat="false" ht="15" hidden="false" customHeight="false" outlineLevel="0" collapsed="false">
      <c r="A16" s="12" t="n">
        <v>2.8</v>
      </c>
      <c r="B16" s="12" t="n">
        <v>-3.59363707</v>
      </c>
      <c r="C16" s="12" t="n">
        <v>7.233333333</v>
      </c>
      <c r="D16" s="12" t="n">
        <v>-3.085445969</v>
      </c>
      <c r="E16" s="12" t="n">
        <v>11.7</v>
      </c>
      <c r="F16" s="12" t="n">
        <v>-3.557337706</v>
      </c>
      <c r="G16" s="12" t="n">
        <v>17.56666667</v>
      </c>
      <c r="H16" s="12" t="n">
        <v>-3.666235799</v>
      </c>
      <c r="I16" s="12" t="n">
        <v>22.6</v>
      </c>
      <c r="J16" s="12" t="n">
        <v>-3.266942791</v>
      </c>
      <c r="K16" s="12" t="n">
        <v>26.9</v>
      </c>
      <c r="L16" s="12" t="n">
        <v>-3.629936434</v>
      </c>
      <c r="M16" s="12" t="n">
        <v>31.53333333</v>
      </c>
      <c r="N16" s="12" t="n">
        <v>-3.375840884</v>
      </c>
    </row>
    <row r="17" customFormat="false" ht="15" hidden="false" customHeight="false" outlineLevel="0" collapsed="false">
      <c r="A17" s="12" t="n">
        <v>2.833333333</v>
      </c>
      <c r="B17" s="12" t="n">
        <v>-3.521038341</v>
      </c>
      <c r="C17" s="12" t="n">
        <v>7.266666667</v>
      </c>
      <c r="D17" s="12" t="n">
        <v>-3.158044698</v>
      </c>
      <c r="E17" s="12" t="n">
        <v>11.73333333</v>
      </c>
      <c r="F17" s="12" t="n">
        <v>-3.629936434</v>
      </c>
      <c r="G17" s="12" t="n">
        <v>17.6</v>
      </c>
      <c r="H17" s="12" t="n">
        <v>-3.920331349</v>
      </c>
      <c r="I17" s="12" t="n">
        <v>22.63333333</v>
      </c>
      <c r="J17" s="12" t="n">
        <v>-3.521038341</v>
      </c>
      <c r="K17" s="12" t="n">
        <v>26.93333333</v>
      </c>
      <c r="L17" s="12" t="n">
        <v>-3.702535163</v>
      </c>
      <c r="M17" s="12" t="n">
        <v>31.56666667</v>
      </c>
      <c r="N17" s="12" t="n">
        <v>-3.448439613</v>
      </c>
    </row>
    <row r="18" customFormat="false" ht="15" hidden="false" customHeight="false" outlineLevel="0" collapsed="false">
      <c r="A18" s="12" t="n">
        <v>2.866666667</v>
      </c>
      <c r="B18" s="12" t="n">
        <v>-3.666235799</v>
      </c>
      <c r="C18" s="12" t="n">
        <v>7.3</v>
      </c>
      <c r="D18" s="12" t="n">
        <v>-3.266942791</v>
      </c>
      <c r="E18" s="12" t="n">
        <v>11.76666667</v>
      </c>
      <c r="F18" s="12" t="n">
        <v>-3.702535163</v>
      </c>
      <c r="G18" s="12" t="n">
        <v>17.63333333</v>
      </c>
      <c r="H18" s="12" t="n">
        <v>-4.029229442</v>
      </c>
      <c r="I18" s="12" t="n">
        <v>22.66666667</v>
      </c>
      <c r="J18" s="12" t="n">
        <v>-3.702535163</v>
      </c>
      <c r="K18" s="12" t="n">
        <v>26.96666667</v>
      </c>
      <c r="L18" s="12" t="n">
        <v>-3.775133892</v>
      </c>
      <c r="M18" s="12" t="n">
        <v>31.6</v>
      </c>
      <c r="N18" s="12" t="n">
        <v>-3.992930078</v>
      </c>
    </row>
    <row r="19" customFormat="false" ht="15" hidden="false" customHeight="false" outlineLevel="0" collapsed="false">
      <c r="A19" s="12" t="n">
        <v>2.9</v>
      </c>
      <c r="B19" s="12" t="n">
        <v>-3.956630714</v>
      </c>
      <c r="C19" s="12" t="n">
        <v>7.333333333</v>
      </c>
      <c r="D19" s="12" t="n">
        <v>-3.521038341</v>
      </c>
      <c r="E19" s="12" t="n">
        <v>11.8</v>
      </c>
      <c r="F19" s="12" t="n">
        <v>-4.029229442</v>
      </c>
      <c r="G19" s="12" t="n">
        <v>17.66666667</v>
      </c>
      <c r="H19" s="12" t="n">
        <v>-4.065528807</v>
      </c>
      <c r="I19" s="12" t="n">
        <v>22.7</v>
      </c>
      <c r="J19" s="12" t="n">
        <v>-4.101828171</v>
      </c>
      <c r="K19" s="12" t="n">
        <v>27</v>
      </c>
      <c r="L19" s="12" t="n">
        <v>-4.065528807</v>
      </c>
      <c r="M19" s="12" t="n">
        <v>31.63333333</v>
      </c>
      <c r="N19" s="12" t="n">
        <v>-4.138127535</v>
      </c>
    </row>
    <row r="20" customFormat="false" ht="15" hidden="false" customHeight="false" outlineLevel="0" collapsed="false">
      <c r="C20" s="12" t="n">
        <v>7.366666667</v>
      </c>
      <c r="D20" s="12" t="n">
        <v>-3.920331349</v>
      </c>
      <c r="G20" s="12" t="n">
        <v>17.7</v>
      </c>
      <c r="H20" s="12" t="n">
        <v>-4.42852245</v>
      </c>
      <c r="I20" s="12" t="n">
        <v>22.73333333</v>
      </c>
      <c r="J20" s="12" t="n">
        <v>-4.247025628</v>
      </c>
      <c r="K20" s="12" t="n">
        <v>27.03333333</v>
      </c>
      <c r="L20" s="12" t="n">
        <v>-4.501121179</v>
      </c>
      <c r="M20" s="12" t="n">
        <v>31.66666667</v>
      </c>
      <c r="N20" s="12" t="n">
        <v>-4.065528807</v>
      </c>
    </row>
    <row r="21" customFormat="false" ht="15" hidden="false" customHeight="false" outlineLevel="0" collapsed="false">
      <c r="I21" s="12" t="n">
        <v>22.76666667</v>
      </c>
      <c r="J21" s="12" t="n">
        <v>-4.1744269</v>
      </c>
      <c r="M21" s="12" t="n">
        <v>31.7</v>
      </c>
      <c r="N21" s="12" t="n">
        <v>-4.392223086</v>
      </c>
    </row>
    <row r="23" customFormat="false" ht="15" hidden="false" customHeight="false" outlineLevel="0" collapsed="false">
      <c r="A23" s="0" t="s">
        <v>56</v>
      </c>
      <c r="B23" s="12" t="n">
        <v>-6.9408</v>
      </c>
      <c r="D23" s="12" t="n">
        <v>-6.6847</v>
      </c>
      <c r="F23" s="0" t="n">
        <v>-6.7553</v>
      </c>
      <c r="H23" s="12" t="n">
        <v>-7.6731</v>
      </c>
      <c r="J23" s="12" t="n">
        <v>-7.4945</v>
      </c>
      <c r="L23" s="12" t="n">
        <v>-7.1968</v>
      </c>
      <c r="N23" s="12" t="n">
        <v>-7.0978</v>
      </c>
    </row>
    <row r="24" customFormat="false" ht="15" hidden="false" customHeight="false" outlineLevel="0" collapsed="false">
      <c r="A24" s="0" t="s">
        <v>57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8" activeCellId="1" sqref="D25:E32 D8"/>
    </sheetView>
  </sheetViews>
  <sheetFormatPr defaultRowHeight="15"/>
  <cols>
    <col collapsed="false" hidden="false" max="1025" min="1" style="0" width="8.57085020242915"/>
  </cols>
  <sheetData>
    <row r="1" customFormat="false" ht="15" hidden="false" customHeight="false" outlineLevel="0" collapsed="false">
      <c r="A1" s="0" t="s">
        <v>58</v>
      </c>
    </row>
    <row r="4" customFormat="false" ht="15" hidden="false" customHeight="false" outlineLevel="0" collapsed="false">
      <c r="A4" s="0" t="s">
        <v>20</v>
      </c>
      <c r="C4" s="0" t="s">
        <v>20</v>
      </c>
    </row>
    <row r="5" customFormat="false" ht="15" hidden="false" customHeight="false" outlineLevel="0" collapsed="false">
      <c r="A5" s="0" t="s">
        <v>13</v>
      </c>
      <c r="B5" s="0" t="s">
        <v>14</v>
      </c>
      <c r="C5" s="0" t="s">
        <v>13</v>
      </c>
      <c r="D5" s="0" t="s">
        <v>14</v>
      </c>
    </row>
    <row r="6" customFormat="false" ht="15" hidden="false" customHeight="false" outlineLevel="0" collapsed="false">
      <c r="A6" s="12" t="s">
        <v>20</v>
      </c>
      <c r="B6" s="12"/>
      <c r="C6" s="12" t="n">
        <v>12.83333333</v>
      </c>
      <c r="D6" s="12" t="n">
        <v>-1.604944526</v>
      </c>
    </row>
    <row r="7" customFormat="false" ht="15" hidden="false" customHeight="false" outlineLevel="0" collapsed="false">
      <c r="A7" s="12" t="s">
        <v>13</v>
      </c>
      <c r="B7" s="12" t="s">
        <v>14</v>
      </c>
      <c r="C7" s="12" t="n">
        <v>12.86666667</v>
      </c>
      <c r="D7" s="12" t="n">
        <v>-1.896752622</v>
      </c>
    </row>
    <row r="8" customFormat="false" ht="15" hidden="false" customHeight="false" outlineLevel="0" collapsed="false">
      <c r="A8" s="12" t="n">
        <v>7.833333333</v>
      </c>
      <c r="B8" s="12" t="n">
        <v>-1.240184407</v>
      </c>
      <c r="C8" s="12" t="n">
        <v>12.9</v>
      </c>
      <c r="D8" s="12" t="n">
        <v>-2.225036729</v>
      </c>
    </row>
    <row r="9" customFormat="false" ht="15" hidden="false" customHeight="false" outlineLevel="0" collapsed="false">
      <c r="A9" s="12" t="n">
        <v>7.866666667</v>
      </c>
      <c r="B9" s="12" t="n">
        <v>-1.531992502</v>
      </c>
      <c r="C9" s="12" t="n">
        <v>12.93333333</v>
      </c>
      <c r="D9" s="12" t="n">
        <v>-2.589796849</v>
      </c>
    </row>
    <row r="10" customFormat="false" ht="15" hidden="false" customHeight="false" outlineLevel="0" collapsed="false">
      <c r="A10" s="12" t="n">
        <v>7.9</v>
      </c>
      <c r="B10" s="12" t="n">
        <v>-1.568468514</v>
      </c>
      <c r="C10" s="12" t="n">
        <v>12.96666667</v>
      </c>
      <c r="D10" s="12" t="n">
        <v>-3.17341304</v>
      </c>
    </row>
    <row r="11" customFormat="false" ht="15" hidden="false" customHeight="false" outlineLevel="0" collapsed="false">
      <c r="A11" s="12" t="n">
        <v>7.933333333</v>
      </c>
      <c r="B11" s="12" t="n">
        <v>-2.079132681</v>
      </c>
      <c r="C11" s="12" t="n">
        <v>13</v>
      </c>
      <c r="D11" s="12" t="n">
        <v>-3.574649172</v>
      </c>
    </row>
    <row r="12" customFormat="false" ht="15" hidden="false" customHeight="false" outlineLevel="0" collapsed="false">
      <c r="A12" s="12" t="n">
        <v>7.966666667</v>
      </c>
      <c r="B12" s="12" t="n">
        <v>-2.370940777</v>
      </c>
      <c r="C12" s="12" t="n">
        <v>13.03333333</v>
      </c>
      <c r="D12" s="12" t="n">
        <v>-3.939409291</v>
      </c>
    </row>
    <row r="13" customFormat="false" ht="15" hidden="false" customHeight="false" outlineLevel="0" collapsed="false">
      <c r="A13" s="12" t="n">
        <v>8</v>
      </c>
      <c r="B13" s="12" t="n">
        <v>-2.699224885</v>
      </c>
      <c r="C13" s="12" t="n">
        <v>13.06666667</v>
      </c>
      <c r="D13" s="12" t="n">
        <v>-4.158265363</v>
      </c>
    </row>
    <row r="14" customFormat="false" ht="15" hidden="false" customHeight="false" outlineLevel="0" collapsed="false">
      <c r="A14" s="12" t="n">
        <v>8.033333333</v>
      </c>
      <c r="B14" s="12" t="n">
        <v>-3.063985004</v>
      </c>
    </row>
    <row r="15" customFormat="false" ht="15" hidden="false" customHeight="false" outlineLevel="0" collapsed="false">
      <c r="A15" s="12" t="n">
        <v>8.066666667</v>
      </c>
      <c r="B15" s="12" t="n">
        <v>-3.3557931</v>
      </c>
    </row>
    <row r="16" customFormat="false" ht="15" hidden="false" customHeight="false" outlineLevel="0" collapsed="false">
      <c r="A16" s="12" t="n">
        <v>8.1</v>
      </c>
      <c r="B16" s="12" t="n">
        <v>-3.939409291</v>
      </c>
    </row>
    <row r="17" customFormat="false" ht="15" hidden="false" customHeight="false" outlineLevel="0" collapsed="false">
      <c r="A17" s="12" t="n">
        <v>8.133333333</v>
      </c>
      <c r="B17" s="12" t="n">
        <v>-4.486549471</v>
      </c>
    </row>
    <row r="18" customFormat="false" ht="15" hidden="false" customHeight="false" outlineLevel="0" collapsed="false">
      <c r="A18" s="12" t="n">
        <v>8.166666667</v>
      </c>
      <c r="B18" s="12" t="n">
        <v>-5.289021734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LibreOffice/5.1.4.2$Linux_X86_64 LibreOffice_project/10m0$Build-2</Application>
  <Company>Emory University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2016-11-08T19:43:13Z</dcterms:created>
  <dc:creator>Harmon, Wesley Duncan</dc:creator>
  <dc:description/>
  <dc:language>en-US</dc:language>
  <cp:lastModifiedBy/>
  <dcterms:modified xsi:type="dcterms:W3CDTF">2016-11-30T14:01:29Z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Emory University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