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armon\Desktop\"/>
    </mc:Choice>
  </mc:AlternateContent>
  <bookViews>
    <workbookView xWindow="0" yWindow="0" windowWidth="21300" windowHeight="76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J13" i="1"/>
  <c r="J12" i="1"/>
  <c r="J11" i="1"/>
  <c r="J10" i="1"/>
  <c r="J9" i="1"/>
  <c r="J8" i="1"/>
  <c r="J7" i="1"/>
  <c r="J6" i="1"/>
  <c r="J5" i="1"/>
  <c r="H13" i="1"/>
  <c r="H12" i="1"/>
  <c r="H11" i="1"/>
  <c r="H10" i="1"/>
  <c r="H9" i="1"/>
  <c r="H8" i="1"/>
  <c r="H7" i="1"/>
  <c r="H6" i="1"/>
  <c r="H5" i="1"/>
  <c r="F13" i="1"/>
  <c r="F12" i="1"/>
  <c r="F11" i="1"/>
  <c r="F10" i="1"/>
  <c r="F9" i="1"/>
  <c r="F8" i="1"/>
  <c r="F7" i="1"/>
  <c r="F6" i="1"/>
  <c r="F5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<sst xmlns="http://schemas.openxmlformats.org/spreadsheetml/2006/main" count="133" uniqueCount="27">
  <si>
    <t>Max surface area</t>
  </si>
  <si>
    <t>Trial 1</t>
  </si>
  <si>
    <t>Trial 2</t>
  </si>
  <si>
    <t>Trial 3</t>
  </si>
  <si>
    <t>Trial 4</t>
  </si>
  <si>
    <t>Trial 5</t>
  </si>
  <si>
    <t>Both masses taped together</t>
  </si>
  <si>
    <t>mass_A</t>
  </si>
  <si>
    <t>t</t>
  </si>
  <si>
    <t>v_{x}</t>
  </si>
  <si>
    <t>SA</t>
  </si>
  <si>
    <t>Acc.</t>
  </si>
  <si>
    <t>mass_B</t>
  </si>
  <si>
    <t>Trial 6</t>
  </si>
  <si>
    <t>Trial 7</t>
  </si>
  <si>
    <t>Trial 8</t>
  </si>
  <si>
    <t>Trial 9</t>
  </si>
  <si>
    <t>Trial 10</t>
  </si>
  <si>
    <t>Avg=</t>
  </si>
  <si>
    <t>Surface area cut in half</t>
  </si>
  <si>
    <t xml:space="preserve">Trial5 </t>
  </si>
  <si>
    <t>0.0134m ^2</t>
  </si>
  <si>
    <t>Accel=</t>
  </si>
  <si>
    <t xml:space="preserve">Least surface area </t>
  </si>
  <si>
    <t>trial 4</t>
  </si>
  <si>
    <t>Avg.</t>
  </si>
  <si>
    <t>mass_E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</si>
</sst>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Sheet3!$A$31:$A$40</c:f>
              <c:numCache>
                <c:formatCode>0.00000</c:formatCode>
                <c:ptCount val="10"/>
                <c:pt idx="0">
                  <c:v>8.1</c:v>
                </c:pt>
                <c:pt idx="1">
                  <c:v>8.1333333329999995</c:v>
                </c:pt>
                <c:pt idx="2">
                  <c:v>8.1666666669999994</c:v>
                </c:pt>
                <c:pt idx="3">
                  <c:v>8.1999999999999993</c:v>
                </c:pt>
                <c:pt idx="4">
                  <c:v>8.2333333329999991</c:v>
                </c:pt>
                <c:pt idx="5">
                  <c:v>8.2666666670000009</c:v>
                </c:pt>
                <c:pt idx="6">
                  <c:v>8.3000000000000007</c:v>
                </c:pt>
                <c:pt idx="7">
                  <c:v>8.3333333330000006</c:v>
                </c:pt>
                <c:pt idx="8">
                  <c:v>8.3666666670000005</c:v>
                </c:pt>
                <c:pt idx="9">
                  <c:v>8.4</c:v>
                </c:pt>
              </c:numCache>
            </c:numRef>
          </c:xVal>
          <c:yVal>
            <c:numRef>
              <c:f>Sheet3!$B$31:$B$40</c:f>
              <c:numCache>
                <c:formatCode>0.00000</c:formatCode>
                <c:ptCount val="10"/>
                <c:pt idx="0">
                  <c:v>-1.4717986890000001</c:v>
                </c:pt>
                <c:pt idx="1">
                  <c:v>-1.824263848</c:v>
                </c:pt>
                <c:pt idx="2">
                  <c:v>-2.295301024</c:v>
                </c:pt>
                <c:pt idx="3">
                  <c:v>-2.6797618070000002</c:v>
                </c:pt>
                <c:pt idx="4">
                  <c:v>-2.990991964</c:v>
                </c:pt>
                <c:pt idx="5">
                  <c:v>-3.4249005289999999</c:v>
                </c:pt>
                <c:pt idx="6">
                  <c:v>-3.7670997129999999</c:v>
                </c:pt>
                <c:pt idx="7">
                  <c:v>-4.0268288930000002</c:v>
                </c:pt>
                <c:pt idx="8">
                  <c:v>-4.2937442560000001</c:v>
                </c:pt>
                <c:pt idx="9">
                  <c:v>-4.7719676150000003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38368"/>
        <c:axId val="181036016"/>
      </c:scatterChart>
      <c:valAx>
        <c:axId val="1810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6016"/>
        <c:crosses val="autoZero"/>
        <c:crossBetween val="midCat"/>
      </c:valAx>
      <c:valAx>
        <c:axId val="1810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23</xdr:row>
      <xdr:rowOff>171450</xdr:rowOff>
    </xdr:from>
    <xdr:to>
      <xdr:col>12</xdr:col>
      <xdr:colOff>257175</xdr:colOff>
      <xdr:row>38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F1" workbookViewId="0">
      <selection activeCell="D1" sqref="D1"/>
    </sheetView>
  </sheetViews>
  <sheetFormatPr defaultRowHeight="15" x14ac:dyDescent="0.25"/>
  <cols>
    <col min="1" max="1" width="9.42578125" style="2" bestFit="1" customWidth="1"/>
    <col min="2" max="2" width="11.28515625" style="2" bestFit="1" customWidth="1"/>
    <col min="3" max="3" width="9.5703125" style="2" bestFit="1" customWidth="1"/>
    <col min="4" max="4" width="11.28515625" style="2" bestFit="1" customWidth="1"/>
    <col min="5" max="5" width="9.5703125" style="2" bestFit="1" customWidth="1"/>
    <col min="6" max="6" width="11.28515625" style="2" bestFit="1" customWidth="1"/>
    <col min="7" max="7" width="9.5703125" style="2" bestFit="1" customWidth="1"/>
    <col min="8" max="8" width="11.28515625" style="2" bestFit="1" customWidth="1"/>
    <col min="9" max="9" width="9.5703125" style="2" bestFit="1" customWidth="1"/>
    <col min="10" max="10" width="11.28515625" style="2" bestFit="1" customWidth="1"/>
    <col min="11" max="11" width="9.140625" style="2"/>
    <col min="12" max="12" width="9.28515625" style="2" bestFit="1" customWidth="1"/>
    <col min="13" max="14" width="9.140625" style="2"/>
    <col min="15" max="15" width="9.5703125" style="2" bestFit="1" customWidth="1"/>
    <col min="16" max="16" width="10.28515625" style="2" bestFit="1" customWidth="1"/>
    <col min="17" max="17" width="9.5703125" style="2" bestFit="1" customWidth="1"/>
    <col min="18" max="18" width="10.28515625" style="2" bestFit="1" customWidth="1"/>
    <col min="19" max="19" width="9.5703125" style="2" bestFit="1" customWidth="1"/>
    <col min="20" max="16384" width="9.140625" style="2"/>
  </cols>
  <sheetData>
    <row r="1" spans="1:20" x14ac:dyDescent="0.25">
      <c r="A1" s="2" t="s">
        <v>0</v>
      </c>
      <c r="C1" s="2" t="s">
        <v>6</v>
      </c>
      <c r="K1" s="2" t="s">
        <v>10</v>
      </c>
      <c r="L1" s="2">
        <v>2.6904000000000001E-2</v>
      </c>
    </row>
    <row r="2" spans="1:20" x14ac:dyDescent="0.25">
      <c r="A2" s="2" t="s">
        <v>1</v>
      </c>
      <c r="C2" s="2" t="s">
        <v>2</v>
      </c>
      <c r="E2" s="2" t="s">
        <v>3</v>
      </c>
      <c r="G2" s="2" t="s">
        <v>4</v>
      </c>
      <c r="I2" s="2" t="s">
        <v>5</v>
      </c>
      <c r="K2" s="2" t="s">
        <v>13</v>
      </c>
      <c r="M2" s="2" t="s">
        <v>14</v>
      </c>
      <c r="O2" s="2" t="s">
        <v>15</v>
      </c>
      <c r="Q2" s="2" t="s">
        <v>16</v>
      </c>
      <c r="S2" s="2" t="s">
        <v>17</v>
      </c>
    </row>
    <row r="3" spans="1:20" x14ac:dyDescent="0.25">
      <c r="A3" s="2" t="s">
        <v>7</v>
      </c>
      <c r="C3" s="2" t="s">
        <v>7</v>
      </c>
      <c r="E3" s="2" t="s">
        <v>7</v>
      </c>
      <c r="G3" s="2" t="s">
        <v>7</v>
      </c>
      <c r="I3" s="2" t="s">
        <v>7</v>
      </c>
      <c r="K3" s="2" t="s">
        <v>7</v>
      </c>
      <c r="M3" s="2" t="s">
        <v>7</v>
      </c>
      <c r="O3" s="2" t="s">
        <v>7</v>
      </c>
      <c r="Q3" s="2" t="s">
        <v>7</v>
      </c>
      <c r="S3" s="2" t="s">
        <v>7</v>
      </c>
    </row>
    <row r="4" spans="1:20" x14ac:dyDescent="0.25">
      <c r="A4" s="2" t="s">
        <v>8</v>
      </c>
      <c r="B4" s="2" t="s">
        <v>9</v>
      </c>
      <c r="C4" s="2" t="s">
        <v>8</v>
      </c>
      <c r="D4" s="2" t="s">
        <v>9</v>
      </c>
      <c r="E4" s="2" t="s">
        <v>8</v>
      </c>
      <c r="F4" s="2" t="s">
        <v>9</v>
      </c>
      <c r="G4" s="2" t="s">
        <v>8</v>
      </c>
      <c r="H4" s="2" t="s">
        <v>9</v>
      </c>
      <c r="I4" s="2" t="s">
        <v>8</v>
      </c>
      <c r="J4" s="2" t="s">
        <v>9</v>
      </c>
      <c r="K4" s="2" t="s">
        <v>8</v>
      </c>
      <c r="L4" s="2" t="s">
        <v>9</v>
      </c>
      <c r="M4" s="2" t="s">
        <v>8</v>
      </c>
      <c r="N4" s="2" t="s">
        <v>9</v>
      </c>
      <c r="O4" s="2" t="s">
        <v>8</v>
      </c>
      <c r="P4" s="2" t="s">
        <v>9</v>
      </c>
      <c r="Q4" s="2" t="s">
        <v>8</v>
      </c>
      <c r="R4" s="2" t="s">
        <v>9</v>
      </c>
      <c r="S4" s="2" t="s">
        <v>8</v>
      </c>
      <c r="T4" s="2" t="s">
        <v>9</v>
      </c>
    </row>
    <row r="5" spans="1:20" x14ac:dyDescent="0.25">
      <c r="A5" s="2">
        <v>4.1666666670000003</v>
      </c>
      <c r="B5" s="2">
        <f>-302.7184344/100</f>
        <v>-3.0271843439999997</v>
      </c>
      <c r="C5" s="2">
        <v>9.7333333329999991</v>
      </c>
      <c r="D5" s="2">
        <f>-265.9013275/100</f>
        <v>-2.659013275</v>
      </c>
      <c r="E5" s="2">
        <v>9.7333333329999991</v>
      </c>
      <c r="F5" s="2">
        <f>-265.9013275/100</f>
        <v>-2.659013275</v>
      </c>
      <c r="G5" s="2">
        <v>19.43333333</v>
      </c>
      <c r="H5" s="2">
        <f>-257.7197482/100</f>
        <v>-2.5771974820000003</v>
      </c>
      <c r="I5" s="2">
        <v>24</v>
      </c>
      <c r="J5" s="2">
        <f>-286.3552758/100</f>
        <v>-2.863552758</v>
      </c>
      <c r="K5" s="2">
        <v>3.4333333330000002</v>
      </c>
      <c r="L5" s="2">
        <v>-2.6066836759999998</v>
      </c>
      <c r="M5" s="2">
        <v>9.1333333329999995</v>
      </c>
      <c r="N5" s="2">
        <v>-2.56777795</v>
      </c>
      <c r="O5" s="2">
        <v>13.733333330000001</v>
      </c>
      <c r="P5" s="2">
        <v>-2.8012123089999998</v>
      </c>
      <c r="Q5" s="2">
        <v>18.866666670000001</v>
      </c>
      <c r="R5" s="2">
        <v>-2.56777795</v>
      </c>
      <c r="S5" s="2">
        <v>23.866666670000001</v>
      </c>
      <c r="T5" s="2">
        <v>-2.56777795</v>
      </c>
    </row>
    <row r="6" spans="1:20" x14ac:dyDescent="0.25">
      <c r="A6" s="2">
        <v>4.2</v>
      </c>
      <c r="B6" s="2">
        <f>-335.4447517/100</f>
        <v>-3.3544475169999997</v>
      </c>
      <c r="C6" s="2">
        <v>9.7666666670000009</v>
      </c>
      <c r="D6" s="2">
        <f>-339.5355413/100</f>
        <v>-3.3953554129999999</v>
      </c>
      <c r="E6" s="2">
        <v>9.7666666670000009</v>
      </c>
      <c r="F6" s="2">
        <f>-339.5355413/100</f>
        <v>-3.3953554129999999</v>
      </c>
      <c r="G6" s="2">
        <v>19.466666669999999</v>
      </c>
      <c r="H6" s="2">
        <f>-294.5368551/100</f>
        <v>-2.9453685510000001</v>
      </c>
      <c r="I6" s="2">
        <v>24.033333330000001</v>
      </c>
      <c r="J6" s="2">
        <f>-331.353962/100</f>
        <v>-3.3135396200000002</v>
      </c>
      <c r="K6" s="2">
        <v>3.4666666670000001</v>
      </c>
      <c r="L6" s="2">
        <v>-2.723400856</v>
      </c>
      <c r="M6" s="2">
        <v>9.1666666669999994</v>
      </c>
      <c r="N6" s="2">
        <v>-2.2954378640000002</v>
      </c>
      <c r="O6" s="2">
        <v>13.766666669999999</v>
      </c>
      <c r="P6" s="2">
        <v>-2.8790237620000001</v>
      </c>
      <c r="Q6" s="2">
        <v>18.899999999999999</v>
      </c>
      <c r="R6" s="2">
        <v>-2.7623065819999999</v>
      </c>
      <c r="S6" s="2">
        <v>23.9</v>
      </c>
      <c r="T6" s="2">
        <v>-2.56777795</v>
      </c>
    </row>
    <row r="7" spans="1:20" x14ac:dyDescent="0.25">
      <c r="A7" s="2">
        <v>4.233333333</v>
      </c>
      <c r="B7" s="2">
        <f>-347.7171206/100</f>
        <v>-3.477171206</v>
      </c>
      <c r="C7" s="2">
        <v>9.8000000000000007</v>
      </c>
      <c r="D7" s="2">
        <f>-347.7171206/100</f>
        <v>-3.477171206</v>
      </c>
      <c r="E7" s="2">
        <v>9.8000000000000007</v>
      </c>
      <c r="F7" s="2">
        <f>-347.7171206/100</f>
        <v>-3.477171206</v>
      </c>
      <c r="G7" s="2">
        <v>19.5</v>
      </c>
      <c r="H7" s="2">
        <f>-327.2631723/100</f>
        <v>-3.2726317229999999</v>
      </c>
      <c r="I7" s="2">
        <v>24.06666667</v>
      </c>
      <c r="J7" s="2">
        <f>-331.353962/100</f>
        <v>-3.3135396200000002</v>
      </c>
      <c r="K7" s="2">
        <v>3.5</v>
      </c>
      <c r="L7" s="2">
        <v>-2.723400856</v>
      </c>
      <c r="M7" s="2">
        <v>9.1999999999999993</v>
      </c>
      <c r="N7" s="2">
        <v>-2.7623065819999999</v>
      </c>
      <c r="O7" s="2">
        <v>13.8</v>
      </c>
      <c r="P7" s="2">
        <v>-2.917929488</v>
      </c>
      <c r="Q7" s="2">
        <v>18.93333333</v>
      </c>
      <c r="R7" s="2">
        <v>-3.0346466680000002</v>
      </c>
      <c r="S7" s="2">
        <v>23.93333333</v>
      </c>
      <c r="T7" s="2">
        <v>-3.0346466680000002</v>
      </c>
    </row>
    <row r="8" spans="1:20" x14ac:dyDescent="0.25">
      <c r="A8" s="2">
        <v>4.266666667</v>
      </c>
      <c r="B8" s="2">
        <f>-359.9894896/100</f>
        <v>-3.5998948960000003</v>
      </c>
      <c r="C8" s="2">
        <v>9.8333333330000006</v>
      </c>
      <c r="D8" s="2">
        <f>-343.626331/100</f>
        <v>-3.4362633099999997</v>
      </c>
      <c r="E8" s="2">
        <v>9.8333333330000006</v>
      </c>
      <c r="F8" s="2">
        <f>-343.626331/100</f>
        <v>-3.4362633099999997</v>
      </c>
      <c r="G8" s="2">
        <v>19.533333330000001</v>
      </c>
      <c r="H8" s="2">
        <f>-384.5342275/100</f>
        <v>-3.8453422749999997</v>
      </c>
      <c r="I8" s="2">
        <v>24.1</v>
      </c>
      <c r="J8" s="2">
        <f>-343.626331/100</f>
        <v>-3.4362633099999997</v>
      </c>
      <c r="K8" s="2">
        <v>3.5333333329999999</v>
      </c>
      <c r="L8" s="2">
        <v>-3.268081027</v>
      </c>
      <c r="M8" s="2">
        <v>9.2333333329999991</v>
      </c>
      <c r="N8" s="2">
        <v>-3.5793268390000001</v>
      </c>
      <c r="O8" s="2">
        <v>13.83333333</v>
      </c>
      <c r="P8" s="2">
        <v>-3.6182325660000001</v>
      </c>
      <c r="Q8" s="2">
        <v>18.966666669999999</v>
      </c>
      <c r="R8" s="2">
        <v>-3.4237039330000001</v>
      </c>
      <c r="S8" s="2">
        <v>23.966666669999999</v>
      </c>
      <c r="T8" s="2">
        <v>-3.657138292</v>
      </c>
    </row>
    <row r="9" spans="1:20" x14ac:dyDescent="0.25">
      <c r="A9" s="2">
        <v>4.3</v>
      </c>
      <c r="B9" s="2">
        <f>-413.1697551/100</f>
        <v>-4.1316975509999994</v>
      </c>
      <c r="C9" s="2">
        <v>9.8666666670000005</v>
      </c>
      <c r="D9" s="2">
        <f>-376.3526482/100</f>
        <v>-3.7635264819999996</v>
      </c>
      <c r="E9" s="2">
        <v>9.8666666670000005</v>
      </c>
      <c r="F9" s="2">
        <f>-376.3526482/100</f>
        <v>-3.7635264819999996</v>
      </c>
      <c r="G9" s="2">
        <v>19.56666667</v>
      </c>
      <c r="H9" s="2">
        <f>-392.7158068/100</f>
        <v>-3.9271580679999998</v>
      </c>
      <c r="I9" s="2">
        <v>24.133333329999999</v>
      </c>
      <c r="J9" s="2">
        <f>-384.5342275/100</f>
        <v>-3.8453422749999997</v>
      </c>
      <c r="K9" s="2">
        <v>3.5666666669999998</v>
      </c>
      <c r="L9" s="2">
        <v>-4.2018184630000004</v>
      </c>
      <c r="M9" s="2">
        <v>9.2666666670000009</v>
      </c>
      <c r="N9" s="2">
        <v>-3.7738554720000002</v>
      </c>
      <c r="O9" s="2">
        <v>13.866666670000001</v>
      </c>
      <c r="P9" s="2">
        <v>-3.9683841040000001</v>
      </c>
      <c r="Q9" s="2">
        <v>19</v>
      </c>
      <c r="R9" s="2">
        <v>-3.8905726509999998</v>
      </c>
      <c r="S9" s="2">
        <v>24</v>
      </c>
      <c r="T9" s="2">
        <v>-3.6960440189999999</v>
      </c>
    </row>
    <row r="10" spans="1:20" x14ac:dyDescent="0.25">
      <c r="A10" s="2">
        <v>4.3333333329999997</v>
      </c>
      <c r="B10" s="2">
        <f>-466.3500206/100</f>
        <v>-4.6635002060000001</v>
      </c>
      <c r="C10" s="2">
        <v>9.9</v>
      </c>
      <c r="D10" s="2">
        <f>-421.3513344/100</f>
        <v>-4.2135133439999999</v>
      </c>
      <c r="E10" s="2">
        <v>9.9</v>
      </c>
      <c r="F10" s="2">
        <f>-421.3513344/100</f>
        <v>-4.2135133439999999</v>
      </c>
      <c r="G10" s="2">
        <v>19.600000000000001</v>
      </c>
      <c r="H10" s="2">
        <f>-409.0789654/100</f>
        <v>-4.0907896539999999</v>
      </c>
      <c r="I10" s="2">
        <v>24.166666670000001</v>
      </c>
      <c r="J10" s="2">
        <f>-429.5329137/100</f>
        <v>-4.2953291369999995</v>
      </c>
      <c r="K10" s="2">
        <v>3.6</v>
      </c>
      <c r="L10" s="2">
        <v>-4.0851012840000003</v>
      </c>
      <c r="M10" s="2">
        <v>9.3000000000000007</v>
      </c>
      <c r="N10" s="2">
        <v>-4.0851012840000003</v>
      </c>
      <c r="O10" s="2">
        <v>13.9</v>
      </c>
      <c r="P10" s="2">
        <v>-4.1240070099999997</v>
      </c>
      <c r="Q10" s="2">
        <v>19.033333330000001</v>
      </c>
      <c r="R10" s="2">
        <v>-3.9683841040000001</v>
      </c>
      <c r="S10" s="2">
        <v>24.033333330000001</v>
      </c>
      <c r="T10" s="2">
        <v>-3.9683841040000001</v>
      </c>
    </row>
    <row r="11" spans="1:20" x14ac:dyDescent="0.25">
      <c r="A11" s="2">
        <v>4.3666666669999996</v>
      </c>
      <c r="B11" s="2">
        <f>-494.9855482/100</f>
        <v>-4.9498554820000003</v>
      </c>
      <c r="C11" s="2">
        <v>9.9333333330000002</v>
      </c>
      <c r="D11" s="2">
        <f>-458.1684413/100</f>
        <v>-4.5816844129999996</v>
      </c>
      <c r="E11" s="2">
        <v>9.9333333330000002</v>
      </c>
      <c r="F11" s="2">
        <f>-458.1684413/100</f>
        <v>-4.5816844129999996</v>
      </c>
      <c r="G11" s="2">
        <v>19.633333329999999</v>
      </c>
      <c r="H11" s="2">
        <f>-466.3500206/100</f>
        <v>-4.6635002060000001</v>
      </c>
      <c r="I11" s="2">
        <v>24.2</v>
      </c>
      <c r="J11" s="2">
        <f>-458.1684413/100</f>
        <v>-4.5816844129999996</v>
      </c>
      <c r="K11" s="2">
        <v>3.6333333329999999</v>
      </c>
      <c r="L11" s="2">
        <v>-3.851666925</v>
      </c>
      <c r="M11" s="2">
        <v>9.3333333330000006</v>
      </c>
      <c r="N11" s="2">
        <v>-4.2018184630000004</v>
      </c>
      <c r="O11" s="2">
        <v>13.93333333</v>
      </c>
      <c r="P11" s="2">
        <v>-4.5908757280000003</v>
      </c>
      <c r="Q11" s="2">
        <v>19.06666667</v>
      </c>
      <c r="R11" s="2">
        <v>-4.2796299160000002</v>
      </c>
      <c r="S11" s="2">
        <v>24.06666667</v>
      </c>
      <c r="T11" s="2">
        <v>-4.357441369</v>
      </c>
    </row>
    <row r="12" spans="1:20" x14ac:dyDescent="0.25">
      <c r="A12" s="2">
        <v>4.4000000000000004</v>
      </c>
      <c r="B12" s="2">
        <f>-490.8947585/100</f>
        <v>-4.9089475849999999</v>
      </c>
      <c r="C12" s="2">
        <v>9.9666666670000001</v>
      </c>
      <c r="D12" s="2">
        <f>-458.1684413/100</f>
        <v>-4.5816844129999996</v>
      </c>
      <c r="E12" s="2">
        <v>9.9666666670000001</v>
      </c>
      <c r="F12" s="2">
        <f>-458.1684413/100</f>
        <v>-4.5816844129999996</v>
      </c>
      <c r="G12" s="2">
        <v>19.666666670000001</v>
      </c>
      <c r="H12" s="2">
        <f>-490.8947585/100</f>
        <v>-4.9089475849999999</v>
      </c>
      <c r="I12" s="2">
        <v>24.233333330000001</v>
      </c>
      <c r="J12" s="2">
        <f>-478.6223896/100</f>
        <v>-4.7862238960000001</v>
      </c>
      <c r="K12" s="2">
        <v>3.6666666669999999</v>
      </c>
      <c r="L12" s="2">
        <v>-4.4352528219999998</v>
      </c>
      <c r="M12" s="2">
        <v>9.3666666670000005</v>
      </c>
      <c r="N12" s="2">
        <v>-4.5130642749999996</v>
      </c>
      <c r="O12" s="2">
        <v>13.96666667</v>
      </c>
      <c r="P12" s="2">
        <v>-5.1355559</v>
      </c>
      <c r="Q12" s="2">
        <v>19.100000000000001</v>
      </c>
      <c r="R12" s="2">
        <v>-4.9021215409999996</v>
      </c>
      <c r="S12" s="2">
        <v>24.1</v>
      </c>
      <c r="T12" s="2">
        <v>-4.3963470960000004</v>
      </c>
    </row>
    <row r="13" spans="1:20" x14ac:dyDescent="0.25">
      <c r="A13" s="2">
        <v>4.4333333330000002</v>
      </c>
      <c r="B13" s="2">
        <f>-470.4408102/100</f>
        <v>-4.7044081019999995</v>
      </c>
      <c r="C13" s="2">
        <v>10</v>
      </c>
      <c r="D13" s="2">
        <f>-449.986862/100</f>
        <v>-4.49986862</v>
      </c>
      <c r="E13" s="2">
        <v>10</v>
      </c>
      <c r="F13" s="2">
        <f>-449.986862/100</f>
        <v>-4.49986862</v>
      </c>
      <c r="G13" s="2">
        <v>19.7</v>
      </c>
      <c r="H13" s="2">
        <f>-511.3487068/100</f>
        <v>-5.1134870680000004</v>
      </c>
      <c r="I13" s="2">
        <v>24.266666669999999</v>
      </c>
      <c r="J13" s="2">
        <f>-494.9855482/100</f>
        <v>-4.9498554820000003</v>
      </c>
      <c r="K13" s="2">
        <v>3.7</v>
      </c>
      <c r="L13" s="2">
        <v>-4.7464986339999999</v>
      </c>
      <c r="M13" s="2">
        <v>9.4</v>
      </c>
      <c r="N13" s="2">
        <v>-4.7464986339999999</v>
      </c>
      <c r="O13" s="2">
        <v>14</v>
      </c>
      <c r="P13" s="2">
        <v>-5.1744616260000003</v>
      </c>
      <c r="Q13" s="2">
        <v>19.133333329999999</v>
      </c>
      <c r="R13" s="2">
        <v>-5.2911788059999996</v>
      </c>
      <c r="S13" s="2">
        <v>24.133333329999999</v>
      </c>
      <c r="T13" s="2">
        <v>-4.7854043610000003</v>
      </c>
    </row>
    <row r="14" spans="1:20" x14ac:dyDescent="0.25">
      <c r="A14" s="2" t="s">
        <v>11</v>
      </c>
      <c r="B14" s="2">
        <v>-7.6906999999999996</v>
      </c>
      <c r="D14" s="2">
        <v>-6.9542999999999999</v>
      </c>
      <c r="F14" s="2">
        <v>-6.9542999999999999</v>
      </c>
      <c r="H14" s="2">
        <v>-9.5299999999999994</v>
      </c>
      <c r="J14" s="2">
        <v>-8.0792999999999999</v>
      </c>
      <c r="L14" s="2">
        <v>-8.3841999999999999</v>
      </c>
      <c r="N14" s="2">
        <v>-9.3699999999999992</v>
      </c>
      <c r="P14" s="2">
        <v>-10.57</v>
      </c>
      <c r="R14" s="2">
        <v>-10.17</v>
      </c>
      <c r="T14" s="2">
        <v>-8.66</v>
      </c>
    </row>
    <row r="15" spans="1:20" x14ac:dyDescent="0.25">
      <c r="A15" s="2" t="s">
        <v>18</v>
      </c>
      <c r="B15" s="2">
        <v>-8.6359999999999992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E21" sqref="E21:E22"/>
    </sheetView>
  </sheetViews>
  <sheetFormatPr defaultRowHeight="15" x14ac:dyDescent="0.25"/>
  <sheetData>
    <row r="1" spans="1:20" x14ac:dyDescent="0.25">
      <c r="A1" t="s">
        <v>19</v>
      </c>
      <c r="D1" t="s">
        <v>21</v>
      </c>
    </row>
    <row r="2" spans="1:20" x14ac:dyDescent="0.25">
      <c r="A2" t="s">
        <v>1</v>
      </c>
      <c r="C2" t="s">
        <v>2</v>
      </c>
      <c r="E2" t="s">
        <v>3</v>
      </c>
      <c r="G2" t="s">
        <v>4</v>
      </c>
      <c r="I2" t="s">
        <v>20</v>
      </c>
      <c r="K2" t="s">
        <v>13</v>
      </c>
      <c r="M2" t="s">
        <v>14</v>
      </c>
      <c r="O2" t="s">
        <v>15</v>
      </c>
      <c r="Q2" t="s">
        <v>16</v>
      </c>
      <c r="S2" t="s">
        <v>17</v>
      </c>
    </row>
    <row r="3" spans="1:20" x14ac:dyDescent="0.25">
      <c r="A3" t="s">
        <v>7</v>
      </c>
      <c r="C3" t="s">
        <v>7</v>
      </c>
      <c r="E3" s="3" t="s">
        <v>7</v>
      </c>
      <c r="F3" s="3"/>
      <c r="G3" s="3" t="s">
        <v>7</v>
      </c>
      <c r="H3" s="3"/>
      <c r="I3" t="s">
        <v>12</v>
      </c>
      <c r="K3" s="3" t="s">
        <v>12</v>
      </c>
      <c r="L3" s="3"/>
      <c r="M3" s="3" t="s">
        <v>12</v>
      </c>
      <c r="N3" s="3"/>
      <c r="O3" s="3" t="s">
        <v>12</v>
      </c>
      <c r="P3" s="3"/>
      <c r="Q3" s="3" t="s">
        <v>12</v>
      </c>
      <c r="R3" s="3"/>
      <c r="S3" s="3" t="s">
        <v>12</v>
      </c>
      <c r="T3" s="3"/>
    </row>
    <row r="4" spans="1:20" x14ac:dyDescent="0.25">
      <c r="A4" t="s">
        <v>8</v>
      </c>
      <c r="B4" t="s">
        <v>9</v>
      </c>
      <c r="C4" t="s">
        <v>8</v>
      </c>
      <c r="D4" t="s">
        <v>9</v>
      </c>
      <c r="E4" s="3" t="s">
        <v>8</v>
      </c>
      <c r="F4" s="3" t="s">
        <v>9</v>
      </c>
      <c r="G4" s="3" t="s">
        <v>8</v>
      </c>
      <c r="H4" s="3" t="s">
        <v>9</v>
      </c>
      <c r="I4" s="3" t="s">
        <v>8</v>
      </c>
      <c r="J4" s="3" t="s">
        <v>9</v>
      </c>
      <c r="K4" s="3" t="s">
        <v>8</v>
      </c>
      <c r="L4" s="3" t="s">
        <v>9</v>
      </c>
      <c r="M4" s="3" t="s">
        <v>8</v>
      </c>
      <c r="N4" s="3" t="s">
        <v>9</v>
      </c>
      <c r="O4" s="3" t="s">
        <v>8</v>
      </c>
      <c r="P4" s="3" t="s">
        <v>9</v>
      </c>
      <c r="Q4" s="3" t="s">
        <v>8</v>
      </c>
      <c r="R4" s="3" t="s">
        <v>9</v>
      </c>
      <c r="S4" s="3" t="s">
        <v>8</v>
      </c>
      <c r="T4" s="3" t="s">
        <v>9</v>
      </c>
    </row>
    <row r="5" spans="1:20" x14ac:dyDescent="0.25">
      <c r="A5" s="3">
        <v>2.1666666669999999</v>
      </c>
      <c r="B5" s="3">
        <v>-2.7263605270000002</v>
      </c>
      <c r="C5" s="3">
        <v>11.5</v>
      </c>
      <c r="D5" s="3">
        <v>-2.6110829930000001</v>
      </c>
      <c r="E5" s="3">
        <v>16.93333333</v>
      </c>
      <c r="F5" s="3">
        <v>-2.5731257570000001</v>
      </c>
      <c r="G5" s="3">
        <v>28.8</v>
      </c>
      <c r="H5" s="3">
        <v>-2.6504460540000001</v>
      </c>
      <c r="I5" s="3">
        <v>35.333333330000002</v>
      </c>
      <c r="J5" s="3">
        <v>-2.5370429520000002</v>
      </c>
      <c r="K5" s="3">
        <v>41.433333330000004</v>
      </c>
      <c r="L5" s="3">
        <v>-2.383808181</v>
      </c>
      <c r="M5" s="3">
        <v>46.5</v>
      </c>
      <c r="N5" s="3">
        <v>-2.4597226550000002</v>
      </c>
      <c r="O5" s="3">
        <v>51.466666670000002</v>
      </c>
      <c r="P5" s="3">
        <v>-2.6851230350000002</v>
      </c>
      <c r="Q5" s="3">
        <v>55.933333330000004</v>
      </c>
      <c r="R5" s="3">
        <v>-2.6513832690000001</v>
      </c>
      <c r="S5" s="3">
        <v>59.7</v>
      </c>
      <c r="T5" s="3">
        <v>-2.4569110080000001</v>
      </c>
    </row>
    <row r="6" spans="1:20" x14ac:dyDescent="0.25">
      <c r="A6" s="3">
        <v>2.2000000000000002</v>
      </c>
      <c r="B6" s="3">
        <v>-3.3411740390000002</v>
      </c>
      <c r="C6" s="3">
        <v>11.53333333</v>
      </c>
      <c r="D6" s="3">
        <v>-2.6513832690000001</v>
      </c>
      <c r="E6" s="3">
        <v>16.966666669999999</v>
      </c>
      <c r="F6" s="3">
        <v>-2.9208327879999998</v>
      </c>
      <c r="G6" s="3">
        <v>28.833333329999999</v>
      </c>
      <c r="H6" s="3">
        <v>-3.0750047739999999</v>
      </c>
      <c r="I6" s="3">
        <v>35.366666670000001</v>
      </c>
      <c r="J6" s="3">
        <v>-2.8810011200000001</v>
      </c>
      <c r="K6" s="3">
        <v>41.466666670000002</v>
      </c>
      <c r="L6" s="3">
        <v>-2.805086647</v>
      </c>
      <c r="M6" s="3">
        <v>46.533333329999998</v>
      </c>
      <c r="N6" s="3">
        <v>-3.034704498</v>
      </c>
      <c r="O6" s="3">
        <v>51.5</v>
      </c>
      <c r="P6" s="3">
        <v>-2.8416380600000002</v>
      </c>
      <c r="Q6" s="3">
        <v>55.966666670000002</v>
      </c>
      <c r="R6" s="3">
        <v>-2.9573842020000001</v>
      </c>
      <c r="S6" s="3">
        <v>59.733333330000001</v>
      </c>
      <c r="T6" s="3">
        <v>-2.7643177630000002</v>
      </c>
    </row>
    <row r="7" spans="1:20" x14ac:dyDescent="0.25">
      <c r="A7" s="3">
        <v>2.233333333</v>
      </c>
      <c r="B7" s="3">
        <v>-3.6879438549999999</v>
      </c>
      <c r="C7" s="3">
        <v>11.56666667</v>
      </c>
      <c r="D7" s="3">
        <v>-2.9213013960000001</v>
      </c>
      <c r="E7" s="3">
        <v>17</v>
      </c>
      <c r="F7" s="3">
        <v>-3.3819429219999999</v>
      </c>
      <c r="G7" s="3">
        <v>28.866666670000001</v>
      </c>
      <c r="H7" s="3">
        <v>-3.5740721450000001</v>
      </c>
      <c r="I7" s="3">
        <v>35.4</v>
      </c>
      <c r="J7" s="3">
        <v>-3.3810057069999999</v>
      </c>
      <c r="K7" s="3">
        <v>41.5</v>
      </c>
      <c r="L7" s="3">
        <v>-3.223084858</v>
      </c>
      <c r="M7" s="3">
        <v>46.566666669999996</v>
      </c>
      <c r="N7" s="3">
        <v>-3.5328346530000001</v>
      </c>
      <c r="O7" s="3">
        <v>51.533333329999998</v>
      </c>
      <c r="P7" s="3">
        <v>-3.3027481939999999</v>
      </c>
      <c r="Q7" s="3">
        <v>56</v>
      </c>
      <c r="R7" s="3">
        <v>-3.4194315510000002</v>
      </c>
      <c r="S7" s="3">
        <v>59.766666669999999</v>
      </c>
      <c r="T7" s="3">
        <v>-2.9587900249999999</v>
      </c>
    </row>
    <row r="8" spans="1:20" x14ac:dyDescent="0.25">
      <c r="A8" s="3">
        <v>2.266666667</v>
      </c>
      <c r="B8" s="3">
        <v>-3.691692717</v>
      </c>
      <c r="C8" s="3">
        <v>11.6</v>
      </c>
      <c r="D8" s="3">
        <v>-3.3416426459999999</v>
      </c>
      <c r="E8" s="3">
        <v>17.033333330000001</v>
      </c>
      <c r="F8" s="3">
        <v>-3.8416472320000001</v>
      </c>
      <c r="G8" s="3">
        <v>28.9</v>
      </c>
      <c r="H8" s="3">
        <v>-4.1087537120000004</v>
      </c>
      <c r="I8" s="3">
        <v>35.433333330000004</v>
      </c>
      <c r="J8" s="3">
        <v>-3.728712738</v>
      </c>
      <c r="K8" s="3">
        <v>41.533333329999998</v>
      </c>
      <c r="L8" s="3">
        <v>-3.378662667</v>
      </c>
      <c r="M8" s="3">
        <v>46.6</v>
      </c>
      <c r="N8" s="3">
        <v>-3.8416472320000001</v>
      </c>
      <c r="O8" s="3">
        <v>51.566666669999996</v>
      </c>
      <c r="P8" s="3">
        <v>-3.4986262789999998</v>
      </c>
      <c r="Q8" s="3">
        <v>56.033333329999998</v>
      </c>
      <c r="R8" s="3">
        <v>-3.5347090840000002</v>
      </c>
      <c r="S8" s="3">
        <v>59.8</v>
      </c>
      <c r="T8" s="3">
        <v>-3.3421112540000002</v>
      </c>
    </row>
    <row r="9" spans="1:20" x14ac:dyDescent="0.25">
      <c r="A9" s="3">
        <v>2.2999999999999998</v>
      </c>
      <c r="B9" s="3">
        <v>-4.269486208</v>
      </c>
      <c r="C9" s="3">
        <v>11.633333329999999</v>
      </c>
      <c r="D9" s="3">
        <v>-3.4583260029999998</v>
      </c>
      <c r="E9" s="3">
        <v>17.06666667</v>
      </c>
      <c r="F9" s="3">
        <v>-4.4972296280000004</v>
      </c>
      <c r="G9" s="3">
        <v>28.93333333</v>
      </c>
      <c r="H9" s="3">
        <v>-4.4588037839999997</v>
      </c>
      <c r="I9" s="3">
        <v>35.466666670000002</v>
      </c>
      <c r="J9" s="3">
        <v>-4.2268428929999997</v>
      </c>
      <c r="K9" s="3">
        <v>41.566666669999996</v>
      </c>
      <c r="L9" s="3">
        <v>-3.8439902720000001</v>
      </c>
      <c r="M9" s="3">
        <v>46.633333329999999</v>
      </c>
      <c r="N9" s="3">
        <v>-4.4170976839999998</v>
      </c>
      <c r="O9" s="3">
        <v>51.6</v>
      </c>
      <c r="P9" s="3">
        <v>-3.6893496780000001</v>
      </c>
      <c r="Q9" s="3">
        <v>56.066666669999996</v>
      </c>
      <c r="R9" s="3">
        <v>-3.9199047450000002</v>
      </c>
      <c r="S9" s="3">
        <v>59.833333330000002</v>
      </c>
      <c r="T9" s="3">
        <v>-3.9166244899999998</v>
      </c>
    </row>
    <row r="10" spans="1:20" x14ac:dyDescent="0.25">
      <c r="A10" s="3">
        <v>2.3333333330000001</v>
      </c>
      <c r="B10" s="3">
        <v>-4.609226906</v>
      </c>
      <c r="C10" s="3">
        <v>11.66666667</v>
      </c>
      <c r="D10" s="3">
        <v>-4.2666745610000003</v>
      </c>
      <c r="E10" s="3">
        <v>17.100000000000001</v>
      </c>
      <c r="F10" s="3">
        <v>-4.5717382779999998</v>
      </c>
      <c r="G10" s="3">
        <v>28.966666669999999</v>
      </c>
      <c r="H10" s="3">
        <v>-4.5370612960000001</v>
      </c>
      <c r="I10" s="3">
        <v>35.5</v>
      </c>
      <c r="J10" s="3">
        <v>-4.457866568</v>
      </c>
      <c r="K10" s="3">
        <v>41.6</v>
      </c>
      <c r="L10" s="3">
        <v>-4.380546271</v>
      </c>
      <c r="M10" s="3">
        <v>46.666666669999998</v>
      </c>
      <c r="N10" s="3">
        <v>-4.4550549210000003</v>
      </c>
      <c r="O10" s="3">
        <v>51.633333329999999</v>
      </c>
      <c r="P10" s="3">
        <v>-4.4550549210000003</v>
      </c>
      <c r="Q10" s="3">
        <v>56.1</v>
      </c>
      <c r="R10" s="3">
        <v>-4.2259056770000001</v>
      </c>
      <c r="S10" s="3">
        <v>59.866666670000001</v>
      </c>
      <c r="T10" s="3">
        <v>-4.1851367939999999</v>
      </c>
    </row>
    <row r="11" spans="1:20" x14ac:dyDescent="0.25">
      <c r="A11" s="3">
        <v>2.3666666670000001</v>
      </c>
      <c r="B11" s="3">
        <v>-4.7254416560000001</v>
      </c>
      <c r="C11" s="3">
        <v>11.7</v>
      </c>
      <c r="D11" s="3">
        <v>-4.5323752170000002</v>
      </c>
      <c r="E11" s="3">
        <v>17.133333329999999</v>
      </c>
      <c r="F11" s="3">
        <v>-4.5708010620000001</v>
      </c>
      <c r="G11" s="3">
        <v>29</v>
      </c>
      <c r="H11" s="3">
        <v>-4.765741931</v>
      </c>
      <c r="I11" s="3">
        <v>35.533333329999998</v>
      </c>
      <c r="J11" s="3">
        <v>-4.494886589</v>
      </c>
      <c r="K11" s="3">
        <v>41.633333329999999</v>
      </c>
      <c r="L11" s="3">
        <v>-4.3407146030000003</v>
      </c>
      <c r="M11" s="3">
        <v>46.7</v>
      </c>
      <c r="N11" s="3">
        <v>-4.6902960660000002</v>
      </c>
      <c r="O11" s="3">
        <v>51.666666669999998</v>
      </c>
      <c r="P11" s="3">
        <v>-4.9166336619999997</v>
      </c>
      <c r="Q11" s="3">
        <v>56.133333329999999</v>
      </c>
      <c r="R11" s="3">
        <v>-4.4555235279999996</v>
      </c>
      <c r="S11" s="3">
        <v>59.9</v>
      </c>
      <c r="T11" s="3">
        <v>-4.1490539880000004</v>
      </c>
    </row>
    <row r="12" spans="1:20" x14ac:dyDescent="0.25">
      <c r="A12" s="3">
        <v>2.4</v>
      </c>
      <c r="B12" s="3">
        <v>-4.8065108150000002</v>
      </c>
      <c r="C12" s="3">
        <v>11.733333330000001</v>
      </c>
      <c r="D12" s="3">
        <v>-4.880082249</v>
      </c>
      <c r="E12" s="3">
        <v>17.166666670000001</v>
      </c>
      <c r="F12" s="3">
        <v>-4.9958283909999999</v>
      </c>
      <c r="G12" s="3">
        <v>29.033333330000001</v>
      </c>
      <c r="H12" s="3">
        <v>-5.3440040299999998</v>
      </c>
      <c r="I12" s="3">
        <v>35.566666669999996</v>
      </c>
      <c r="J12" s="3">
        <v>-4.8416564050000002</v>
      </c>
      <c r="K12" s="3">
        <v>41.666666669999998</v>
      </c>
      <c r="L12" s="3">
        <v>-4.572206886</v>
      </c>
      <c r="M12" s="3">
        <v>46.733333330000001</v>
      </c>
      <c r="N12" s="3">
        <v>-5.2254462420000003</v>
      </c>
      <c r="O12" s="3">
        <v>51.7</v>
      </c>
      <c r="P12" s="3">
        <v>-4.6514016140000001</v>
      </c>
      <c r="Q12" s="3">
        <v>56.166666669999998</v>
      </c>
      <c r="R12" s="3">
        <v>-5.2610604390000004</v>
      </c>
      <c r="S12" s="3">
        <v>59.933333330000004</v>
      </c>
      <c r="T12" s="3">
        <v>-4.5731441009999996</v>
      </c>
    </row>
    <row r="13" spans="1:20" x14ac:dyDescent="0.25">
      <c r="A13" s="3">
        <v>2.4333333330000002</v>
      </c>
      <c r="B13" s="3">
        <v>-5.0361286659999998</v>
      </c>
      <c r="C13" s="3">
        <v>11.766666669999999</v>
      </c>
      <c r="D13" s="3">
        <v>-5.8435400079999997</v>
      </c>
      <c r="E13" s="3">
        <v>17.2</v>
      </c>
      <c r="F13" s="3">
        <v>-5.4560013090000004</v>
      </c>
      <c r="G13" s="3">
        <v>29.06666667</v>
      </c>
      <c r="H13" s="3">
        <v>-4.8425936199999997</v>
      </c>
      <c r="I13" s="3">
        <v>35.6</v>
      </c>
      <c r="J13" s="3">
        <v>-4.7273160870000002</v>
      </c>
      <c r="K13" s="3">
        <v>41.7</v>
      </c>
      <c r="L13" s="3">
        <v>-4.6471841429999996</v>
      </c>
      <c r="M13" s="3">
        <v>46.766666669999999</v>
      </c>
      <c r="N13" s="3">
        <v>-5.4152324250000001</v>
      </c>
      <c r="O13" s="3">
        <v>51.733333330000001</v>
      </c>
      <c r="P13" s="3">
        <v>-5.5347274290000001</v>
      </c>
      <c r="Q13" s="3">
        <v>56.2</v>
      </c>
      <c r="R13" s="3">
        <v>-5.3018293229999998</v>
      </c>
      <c r="S13" s="3">
        <v>59.966666670000002</v>
      </c>
      <c r="T13" s="3">
        <v>-5.0679940009999997</v>
      </c>
    </row>
    <row r="14" spans="1:20" x14ac:dyDescent="0.25">
      <c r="A14" s="3">
        <v>2.4666666670000001</v>
      </c>
      <c r="B14" s="3">
        <v>-4.8824252890000004</v>
      </c>
      <c r="C14" s="3">
        <v>11.8</v>
      </c>
      <c r="D14" s="3">
        <v>-5.1504689839999998</v>
      </c>
      <c r="I14" s="3">
        <v>35.633333329999999</v>
      </c>
      <c r="J14" s="3">
        <v>-4.4953551970000003</v>
      </c>
      <c r="K14" s="3">
        <v>41.733333330000001</v>
      </c>
      <c r="L14" s="3">
        <v>-5.145782906</v>
      </c>
      <c r="M14" s="3">
        <v>46.8</v>
      </c>
      <c r="N14" s="3">
        <v>-4.9953597829999996</v>
      </c>
      <c r="O14" s="3">
        <v>51.766666669999999</v>
      </c>
      <c r="P14" s="3">
        <v>-5.26527791</v>
      </c>
      <c r="Q14" s="3">
        <v>56.233333330000001</v>
      </c>
      <c r="R14" s="3">
        <v>-4.5736127089999998</v>
      </c>
      <c r="S14" s="3">
        <v>60</v>
      </c>
      <c r="T14" s="3">
        <v>-5.2985490679999998</v>
      </c>
    </row>
    <row r="15" spans="1:20" x14ac:dyDescent="0.25">
      <c r="C15" s="3">
        <v>11.83333333</v>
      </c>
      <c r="D15" s="3">
        <v>-5.1870203970000004</v>
      </c>
      <c r="K15" s="3">
        <v>41.766666669999999</v>
      </c>
      <c r="L15" s="3">
        <v>-5.6462561000000004</v>
      </c>
    </row>
    <row r="16" spans="1:20" x14ac:dyDescent="0.25">
      <c r="A16" t="s">
        <v>22</v>
      </c>
      <c r="B16" s="3">
        <v>-7.33</v>
      </c>
      <c r="D16" s="3">
        <v>-9.76</v>
      </c>
      <c r="F16" s="3">
        <v>-10.43</v>
      </c>
      <c r="H16" s="3">
        <v>-9.19</v>
      </c>
      <c r="J16" s="3">
        <v>-7.34</v>
      </c>
      <c r="L16" s="3">
        <v>-8.9499999999999993</v>
      </c>
      <c r="N16" s="3">
        <v>-9.18</v>
      </c>
      <c r="P16" s="3">
        <v>-9.6</v>
      </c>
      <c r="R16" s="3">
        <v>-8.36</v>
      </c>
      <c r="T16" s="3">
        <v>-9.5299999999999994</v>
      </c>
    </row>
    <row r="17" spans="1:2" x14ac:dyDescent="0.25">
      <c r="A17" t="s">
        <v>18</v>
      </c>
      <c r="B17" s="3">
        <v>-8.9700000000000006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9" workbookViewId="0">
      <selection activeCell="L22" sqref="L22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23</v>
      </c>
      <c r="D1" s="1" t="s">
        <v>10</v>
      </c>
    </row>
    <row r="2" spans="1:18" x14ac:dyDescent="0.25">
      <c r="A2" s="1" t="s">
        <v>1</v>
      </c>
      <c r="C2" s="1" t="s">
        <v>2</v>
      </c>
      <c r="E2" s="1" t="s">
        <v>3</v>
      </c>
      <c r="G2" s="1" t="s">
        <v>24</v>
      </c>
      <c r="I2" s="1" t="s">
        <v>5</v>
      </c>
      <c r="K2" s="1" t="s">
        <v>13</v>
      </c>
      <c r="M2" s="1" t="s">
        <v>14</v>
      </c>
      <c r="O2" s="1" t="s">
        <v>15</v>
      </c>
      <c r="Q2" s="1" t="s">
        <v>16</v>
      </c>
    </row>
    <row r="3" spans="1:18" x14ac:dyDescent="0.25">
      <c r="A3" s="1" t="s">
        <v>7</v>
      </c>
      <c r="C3" s="1" t="s">
        <v>7</v>
      </c>
      <c r="E3" s="1" t="s">
        <v>7</v>
      </c>
      <c r="G3" s="1" t="s">
        <v>7</v>
      </c>
      <c r="I3" s="1" t="s">
        <v>7</v>
      </c>
      <c r="K3" s="1" t="s">
        <v>7</v>
      </c>
      <c r="M3" s="1" t="s">
        <v>7</v>
      </c>
      <c r="O3" s="1" t="s">
        <v>7</v>
      </c>
      <c r="Q3" s="1" t="s">
        <v>7</v>
      </c>
    </row>
    <row r="4" spans="1:18" x14ac:dyDescent="0.25">
      <c r="A4" s="1" t="s">
        <v>8</v>
      </c>
      <c r="B4" s="1" t="s">
        <v>9</v>
      </c>
      <c r="C4" s="1" t="s">
        <v>8</v>
      </c>
      <c r="D4" s="1" t="s">
        <v>9</v>
      </c>
      <c r="E4" s="1" t="s">
        <v>8</v>
      </c>
      <c r="F4" s="1" t="s">
        <v>9</v>
      </c>
      <c r="G4" s="1" t="s">
        <v>8</v>
      </c>
      <c r="H4" s="1" t="s">
        <v>9</v>
      </c>
      <c r="I4" s="1" t="s">
        <v>8</v>
      </c>
      <c r="J4" s="1" t="s">
        <v>9</v>
      </c>
      <c r="K4" s="1" t="s">
        <v>8</v>
      </c>
      <c r="L4" s="1" t="s">
        <v>9</v>
      </c>
      <c r="M4" s="1" t="s">
        <v>8</v>
      </c>
      <c r="N4" s="1" t="s">
        <v>9</v>
      </c>
      <c r="O4" s="1" t="s">
        <v>8</v>
      </c>
      <c r="P4" s="1" t="s">
        <v>9</v>
      </c>
      <c r="Q4" s="1" t="s">
        <v>8</v>
      </c>
      <c r="R4" s="1" t="s">
        <v>9</v>
      </c>
    </row>
    <row r="5" spans="1:18" x14ac:dyDescent="0.25">
      <c r="A5" s="1">
        <v>3.0666666669999998</v>
      </c>
      <c r="B5" s="1">
        <v>1.9514170289999999</v>
      </c>
      <c r="C5" s="1">
        <v>8.1</v>
      </c>
      <c r="D5" s="1">
        <v>1.635277173</v>
      </c>
      <c r="E5" s="1">
        <v>13.53333333</v>
      </c>
      <c r="F5" s="1">
        <v>1.6826466630000001</v>
      </c>
      <c r="G5" s="1">
        <v>18.8</v>
      </c>
      <c r="H5" s="1">
        <v>1.8154871889999999</v>
      </c>
      <c r="I5" s="1">
        <v>22.766666669999999</v>
      </c>
      <c r="J5" s="1">
        <v>1.993637662</v>
      </c>
      <c r="K5" s="1">
        <v>29.333333329999999</v>
      </c>
      <c r="L5" s="1">
        <v>1.5096450480000001</v>
      </c>
      <c r="M5" s="1">
        <v>33.933333330000004</v>
      </c>
      <c r="N5" s="1">
        <v>2.0379178370000002</v>
      </c>
      <c r="O5" s="1">
        <v>38.200000000000003</v>
      </c>
      <c r="P5" s="1">
        <v>1.8134276460000001</v>
      </c>
      <c r="Q5" s="1">
        <v>43.433333330000004</v>
      </c>
      <c r="R5" s="1">
        <v>1.903017768</v>
      </c>
    </row>
    <row r="6" spans="1:18" x14ac:dyDescent="0.25">
      <c r="A6" s="1">
        <v>3.1</v>
      </c>
      <c r="B6" s="1">
        <v>2.481749362</v>
      </c>
      <c r="C6" s="1">
        <v>8.1333333329999995</v>
      </c>
      <c r="D6" s="1">
        <v>1.948327715</v>
      </c>
      <c r="E6" s="1">
        <v>13.56666667</v>
      </c>
      <c r="F6" s="1">
        <v>1.993637662</v>
      </c>
      <c r="G6" s="1">
        <v>18.833333329999999</v>
      </c>
      <c r="H6" s="1">
        <v>2.0399773799999998</v>
      </c>
      <c r="I6" s="1">
        <v>22.8</v>
      </c>
      <c r="J6" s="1">
        <v>2.3035988889999999</v>
      </c>
      <c r="K6" s="1">
        <v>29.366666670000001</v>
      </c>
      <c r="L6" s="1">
        <v>1.8597673640000001</v>
      </c>
      <c r="M6" s="1">
        <v>33.966666670000002</v>
      </c>
      <c r="N6" s="1">
        <v>2.308747747</v>
      </c>
      <c r="O6" s="1">
        <v>38.233333330000001</v>
      </c>
      <c r="P6" s="1">
        <v>2.1717881349999999</v>
      </c>
      <c r="Q6" s="1">
        <v>43.466666670000002</v>
      </c>
      <c r="R6" s="1">
        <v>2.3911294679999999</v>
      </c>
    </row>
    <row r="7" spans="1:18" x14ac:dyDescent="0.25">
      <c r="A7" s="1">
        <v>3.1333333329999999</v>
      </c>
      <c r="B7" s="1">
        <v>3.0563618699999999</v>
      </c>
      <c r="C7" s="1">
        <v>8.1666666669999994</v>
      </c>
      <c r="D7" s="1">
        <v>2.4838089050000001</v>
      </c>
      <c r="E7" s="1">
        <v>13.6</v>
      </c>
      <c r="F7" s="1">
        <v>2.5249997660000001</v>
      </c>
      <c r="G7" s="1">
        <v>18.866666670000001</v>
      </c>
      <c r="H7" s="1">
        <v>2.5703097129999999</v>
      </c>
      <c r="I7" s="1">
        <v>22.833333329999999</v>
      </c>
      <c r="J7" s="1">
        <v>2.5249997660000001</v>
      </c>
      <c r="K7" s="1">
        <v>29.4</v>
      </c>
      <c r="L7" s="1">
        <v>2.3046286610000002</v>
      </c>
      <c r="M7" s="1">
        <v>34</v>
      </c>
      <c r="N7" s="1">
        <v>2.753609043</v>
      </c>
      <c r="O7" s="1">
        <v>38.266666669999999</v>
      </c>
      <c r="P7" s="1">
        <v>2.6990311519999999</v>
      </c>
      <c r="Q7" s="1">
        <v>43.5</v>
      </c>
      <c r="R7" s="1">
        <v>2.437469187</v>
      </c>
    </row>
    <row r="8" spans="1:18" x14ac:dyDescent="0.25">
      <c r="A8" s="1">
        <v>3.1666666669999999</v>
      </c>
      <c r="B8" s="1">
        <v>3.3292513220000002</v>
      </c>
      <c r="C8" s="1">
        <v>8.1999999999999993</v>
      </c>
      <c r="D8" s="1">
        <v>2.835990765</v>
      </c>
      <c r="E8" s="1">
        <v>13.633333329999999</v>
      </c>
      <c r="F8" s="1">
        <v>3.1016718170000002</v>
      </c>
      <c r="G8" s="1">
        <v>18.899999999999999</v>
      </c>
      <c r="H8" s="1">
        <v>3.014141237</v>
      </c>
      <c r="I8" s="1">
        <v>22.866666670000001</v>
      </c>
      <c r="J8" s="1">
        <v>3.017230552</v>
      </c>
      <c r="K8" s="1">
        <v>29.43333333</v>
      </c>
      <c r="L8" s="1">
        <v>2.7062395530000001</v>
      </c>
      <c r="M8" s="1">
        <v>34.033333329999998</v>
      </c>
      <c r="N8" s="1">
        <v>3.0563618699999999</v>
      </c>
      <c r="O8" s="1">
        <v>38.299999999999997</v>
      </c>
      <c r="P8" s="1">
        <v>3.0985825020000002</v>
      </c>
      <c r="Q8" s="1">
        <v>43.533333329999998</v>
      </c>
      <c r="R8" s="1">
        <v>2.8349609930000002</v>
      </c>
    </row>
    <row r="9" spans="1:18" x14ac:dyDescent="0.25">
      <c r="A9" s="1">
        <v>3.2</v>
      </c>
      <c r="B9" s="1">
        <v>3.6371530070000002</v>
      </c>
      <c r="C9" s="1">
        <v>8.2333333329999991</v>
      </c>
      <c r="D9" s="1">
        <v>2.745370871</v>
      </c>
      <c r="E9" s="1">
        <v>13.66666667</v>
      </c>
      <c r="F9" s="1">
        <v>3.2818818319999998</v>
      </c>
      <c r="G9" s="1">
        <v>18.93333333</v>
      </c>
      <c r="H9" s="1">
        <v>3.0151710089999999</v>
      </c>
      <c r="I9" s="1">
        <v>22.9</v>
      </c>
      <c r="J9" s="1">
        <v>3.7246835859999998</v>
      </c>
      <c r="K9" s="1">
        <v>29.466666669999999</v>
      </c>
      <c r="L9" s="1">
        <v>2.929699973</v>
      </c>
      <c r="M9" s="1">
        <v>34.066666669999996</v>
      </c>
      <c r="N9" s="1">
        <v>3.369412412</v>
      </c>
      <c r="O9" s="1">
        <v>38.333333330000002</v>
      </c>
      <c r="P9" s="1">
        <v>3.0604809560000001</v>
      </c>
      <c r="Q9" s="1">
        <v>43.566666669999996</v>
      </c>
      <c r="R9" s="1">
        <v>3.4548834479999999</v>
      </c>
    </row>
    <row r="10" spans="1:18" x14ac:dyDescent="0.25">
      <c r="A10" s="1">
        <v>3.233333333</v>
      </c>
      <c r="B10" s="1">
        <v>3.9841860090000001</v>
      </c>
      <c r="C10" s="1">
        <v>8.2666666670000009</v>
      </c>
      <c r="D10" s="1">
        <v>3.2798222890000002</v>
      </c>
      <c r="E10" s="1">
        <v>13.7</v>
      </c>
      <c r="F10" s="1">
        <v>3.555801057</v>
      </c>
      <c r="G10" s="1">
        <v>18.966666669999999</v>
      </c>
      <c r="H10" s="1">
        <v>3.5001933950000002</v>
      </c>
      <c r="I10" s="1">
        <v>22.93333333</v>
      </c>
      <c r="J10" s="1">
        <v>3.9419653760000002</v>
      </c>
      <c r="K10" s="1">
        <v>29.5</v>
      </c>
      <c r="L10" s="1">
        <v>3.4579727619999998</v>
      </c>
      <c r="M10" s="1">
        <v>34.1</v>
      </c>
      <c r="N10" s="1">
        <v>3.64642095</v>
      </c>
      <c r="O10" s="1">
        <v>38.366666670000001</v>
      </c>
      <c r="P10" s="1">
        <v>3.2365718860000001</v>
      </c>
      <c r="Q10" s="1">
        <v>43.6</v>
      </c>
      <c r="R10" s="1">
        <v>3.4497345899999998</v>
      </c>
    </row>
    <row r="11" spans="1:18" x14ac:dyDescent="0.25">
      <c r="A11" s="1">
        <v>3.266666667</v>
      </c>
      <c r="B11" s="1">
        <v>3.9069531450000001</v>
      </c>
      <c r="C11" s="1">
        <v>8.3000000000000007</v>
      </c>
      <c r="D11" s="1">
        <v>4.1674853389999997</v>
      </c>
      <c r="E11" s="1">
        <v>13.733333330000001</v>
      </c>
      <c r="F11" s="1">
        <v>3.8564943399999998</v>
      </c>
      <c r="G11" s="1">
        <v>19</v>
      </c>
      <c r="H11" s="1">
        <v>3.901804287</v>
      </c>
      <c r="I11" s="1">
        <v>22.966666669999999</v>
      </c>
      <c r="J11" s="1">
        <v>4.0799547599999997</v>
      </c>
      <c r="K11" s="1">
        <v>29.533333330000001</v>
      </c>
      <c r="L11" s="1">
        <v>3.6773140959999999</v>
      </c>
      <c r="M11" s="1">
        <v>34.133333329999999</v>
      </c>
      <c r="N11" s="1">
        <v>4.4764167949999996</v>
      </c>
      <c r="O11" s="1">
        <v>38.4</v>
      </c>
      <c r="P11" s="1">
        <v>4.0346448129999999</v>
      </c>
      <c r="Q11" s="1">
        <v>43.633333329999999</v>
      </c>
      <c r="R11" s="1">
        <v>3.7617553610000001</v>
      </c>
    </row>
    <row r="12" spans="1:18" x14ac:dyDescent="0.25">
      <c r="A12" s="1">
        <v>3.3</v>
      </c>
      <c r="B12" s="1">
        <v>4.4383152490000004</v>
      </c>
      <c r="C12" s="1">
        <v>8.3333333330000006</v>
      </c>
      <c r="D12" s="1">
        <v>4.2529563750000001</v>
      </c>
      <c r="E12" s="1">
        <v>13.766666669999999</v>
      </c>
      <c r="F12" s="1">
        <v>4.4311068479999998</v>
      </c>
      <c r="G12" s="1">
        <v>19.033333330000001</v>
      </c>
      <c r="H12" s="1">
        <v>4.5299649139999998</v>
      </c>
      <c r="I12" s="1">
        <v>23</v>
      </c>
      <c r="J12" s="1">
        <v>4.1664555679999999</v>
      </c>
      <c r="K12" s="1">
        <v>29.56666667</v>
      </c>
      <c r="L12" s="1">
        <v>4.2117655149999997</v>
      </c>
      <c r="M12" s="1">
        <v>34.166666669999998</v>
      </c>
      <c r="N12" s="1">
        <v>5.1807805140000003</v>
      </c>
      <c r="O12" s="1">
        <v>38.433333330000004</v>
      </c>
      <c r="P12" s="1">
        <v>4.209705971</v>
      </c>
      <c r="Q12" s="1">
        <v>43.666666669999998</v>
      </c>
      <c r="R12" s="1">
        <v>4.7801993930000002</v>
      </c>
    </row>
    <row r="13" spans="1:18" x14ac:dyDescent="0.25">
      <c r="A13" s="1">
        <v>3.3333333330000001</v>
      </c>
      <c r="B13" s="1">
        <v>5.2281500039999997</v>
      </c>
      <c r="C13" s="1">
        <v>8.3666666670000005</v>
      </c>
      <c r="D13" s="1">
        <v>4.6535374960000002</v>
      </c>
      <c r="E13" s="1">
        <v>13.8</v>
      </c>
      <c r="F13" s="1">
        <v>5.1457682829999998</v>
      </c>
      <c r="G13" s="1">
        <v>19.06666667</v>
      </c>
      <c r="H13" s="1">
        <v>5.0983987930000003</v>
      </c>
      <c r="I13" s="1">
        <v>23.033333330000001</v>
      </c>
      <c r="J13" s="1">
        <v>4.4764167949999996</v>
      </c>
      <c r="K13" s="1">
        <v>29.6</v>
      </c>
      <c r="L13" s="1">
        <v>4.693698586</v>
      </c>
      <c r="M13" s="1">
        <v>34.200000000000003</v>
      </c>
      <c r="N13" s="1">
        <v>5.1437087400000001</v>
      </c>
      <c r="O13" s="1">
        <v>38.466666670000002</v>
      </c>
      <c r="P13" s="1">
        <v>5.1395896539999999</v>
      </c>
      <c r="Q13" s="1">
        <v>43.7</v>
      </c>
      <c r="R13" s="1">
        <v>5.0881010780000002</v>
      </c>
    </row>
    <row r="14" spans="1:18" x14ac:dyDescent="0.25">
      <c r="E14" s="1">
        <v>13.83333333</v>
      </c>
      <c r="F14" s="1">
        <v>5.2271202329999999</v>
      </c>
      <c r="G14" s="1">
        <v>19.100000000000001</v>
      </c>
      <c r="H14" s="1">
        <v>4.8244795690000002</v>
      </c>
      <c r="I14" s="1">
        <v>23.06666667</v>
      </c>
      <c r="J14" s="1">
        <v>5.1900484579999997</v>
      </c>
      <c r="K14" s="1">
        <v>29.633333329999999</v>
      </c>
      <c r="L14" s="1">
        <v>5.0036598129999996</v>
      </c>
      <c r="M14" s="1">
        <v>34.233333330000001</v>
      </c>
      <c r="N14" s="1">
        <v>5.7193510190000003</v>
      </c>
      <c r="O14" s="1">
        <v>38.5</v>
      </c>
      <c r="P14" s="1">
        <v>5.9819427559999996</v>
      </c>
      <c r="Q14" s="1">
        <v>43.733333330000001</v>
      </c>
      <c r="R14" s="1">
        <v>5.4546997380000004</v>
      </c>
    </row>
    <row r="15" spans="1:18" x14ac:dyDescent="0.25">
      <c r="E15" s="1">
        <v>13.866666670000001</v>
      </c>
      <c r="F15" s="1">
        <v>5.6297608969999997</v>
      </c>
      <c r="G15" s="1">
        <v>19.133333329999999</v>
      </c>
      <c r="H15" s="1">
        <v>5.0530888459999996</v>
      </c>
      <c r="I15" s="1">
        <v>23.1</v>
      </c>
      <c r="J15" s="1">
        <v>6.0725626500000001</v>
      </c>
      <c r="K15" s="1">
        <v>29.666666670000001</v>
      </c>
      <c r="L15" s="1">
        <v>5.5844509499999999</v>
      </c>
      <c r="M15" s="1">
        <v>34.266666669999999</v>
      </c>
      <c r="N15" s="1">
        <v>5.1437087400000001</v>
      </c>
      <c r="Q15" s="1">
        <v>43.766666669999999</v>
      </c>
      <c r="R15" s="1">
        <v>5.0582377029999996</v>
      </c>
    </row>
    <row r="16" spans="1:18" x14ac:dyDescent="0.25">
      <c r="G16" s="1">
        <v>19.166666670000001</v>
      </c>
      <c r="H16" s="1">
        <v>5.1818102860000002</v>
      </c>
      <c r="K16" s="1">
        <v>29.7</v>
      </c>
      <c r="L16" s="1">
        <v>5.187988915</v>
      </c>
    </row>
    <row r="19" spans="1:18" x14ac:dyDescent="0.25">
      <c r="A19" s="1" t="s">
        <v>11</v>
      </c>
      <c r="B19" s="1">
        <v>10.666</v>
      </c>
      <c r="D19" s="1">
        <v>11.398999999999999</v>
      </c>
      <c r="F19" s="1">
        <v>11.936</v>
      </c>
      <c r="H19" s="1">
        <v>9.99</v>
      </c>
      <c r="J19" s="1">
        <v>11.031000000000001</v>
      </c>
      <c r="L19" s="1">
        <v>11.211</v>
      </c>
      <c r="N19" s="1">
        <v>11.372</v>
      </c>
      <c r="P19" s="1">
        <v>12.513999999999999</v>
      </c>
      <c r="R19" s="1">
        <v>10.958</v>
      </c>
    </row>
    <row r="20" spans="1:18" x14ac:dyDescent="0.25">
      <c r="A20" s="1" t="s">
        <v>25</v>
      </c>
      <c r="B20" s="1">
        <v>11.231</v>
      </c>
    </row>
    <row r="21" spans="1:18" x14ac:dyDescent="0.25">
      <c r="A21" s="1" t="s">
        <v>10</v>
      </c>
      <c r="B21" s="1">
        <v>6.966E-3</v>
      </c>
    </row>
    <row r="29" spans="1:18" x14ac:dyDescent="0.25">
      <c r="A29" s="1" t="s">
        <v>26</v>
      </c>
    </row>
    <row r="30" spans="1:18" x14ac:dyDescent="0.25">
      <c r="A30" s="1" t="s">
        <v>8</v>
      </c>
      <c r="B30" s="1" t="s">
        <v>9</v>
      </c>
    </row>
    <row r="31" spans="1:18" x14ac:dyDescent="0.25">
      <c r="A31" s="1">
        <v>8.1</v>
      </c>
      <c r="B31" s="1">
        <v>-1.4717986890000001</v>
      </c>
    </row>
    <row r="32" spans="1:18" x14ac:dyDescent="0.25">
      <c r="A32" s="1">
        <v>8.1333333329999995</v>
      </c>
      <c r="B32" s="1">
        <v>-1.824263848</v>
      </c>
    </row>
    <row r="33" spans="1:2" x14ac:dyDescent="0.25">
      <c r="A33" s="1">
        <v>8.1666666669999994</v>
      </c>
      <c r="B33" s="1">
        <v>-2.295301024</v>
      </c>
    </row>
    <row r="34" spans="1:2" x14ac:dyDescent="0.25">
      <c r="A34" s="1">
        <v>8.1999999999999993</v>
      </c>
      <c r="B34" s="1">
        <v>-2.6797618070000002</v>
      </c>
    </row>
    <row r="35" spans="1:2" x14ac:dyDescent="0.25">
      <c r="A35" s="1">
        <v>8.2333333329999991</v>
      </c>
      <c r="B35" s="1">
        <v>-2.990991964</v>
      </c>
    </row>
    <row r="36" spans="1:2" x14ac:dyDescent="0.25">
      <c r="A36" s="1">
        <v>8.2666666670000009</v>
      </c>
      <c r="B36" s="1">
        <v>-3.4249005289999999</v>
      </c>
    </row>
    <row r="37" spans="1:2" x14ac:dyDescent="0.25">
      <c r="A37" s="1">
        <v>8.3000000000000007</v>
      </c>
      <c r="B37" s="1">
        <v>-3.7670997129999999</v>
      </c>
    </row>
    <row r="38" spans="1:2" x14ac:dyDescent="0.25">
      <c r="A38" s="1">
        <v>8.3333333330000006</v>
      </c>
      <c r="B38" s="1">
        <v>-4.0268288930000002</v>
      </c>
    </row>
    <row r="39" spans="1:2" x14ac:dyDescent="0.25">
      <c r="A39" s="1">
        <v>8.3666666670000005</v>
      </c>
      <c r="B39" s="1">
        <v>-4.2937442560000001</v>
      </c>
    </row>
    <row r="40" spans="1:2" x14ac:dyDescent="0.25">
      <c r="A40" s="1">
        <v>8.4</v>
      </c>
      <c r="B40" s="1">
        <v>-4.7719676150000003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Wesley Duncan</dc:creator>
  <cp:lastModifiedBy>Harmon, Wesley Duncan</cp:lastModifiedBy>
  <dcterms:created xsi:type="dcterms:W3CDTF">2016-11-08T19:43:13Z</dcterms:created>
  <dcterms:modified xsi:type="dcterms:W3CDTF">2016-11-08T22:31:24Z</dcterms:modified>
</cp:coreProperties>
</file>