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rc\computex\examples\WebIndexSimple\"/>
    </mc:Choice>
  </mc:AlternateContent>
  <bookViews>
    <workbookView xWindow="0" yWindow="0" windowWidth="16536" windowHeight="7908" tabRatio="554" firstSheet="20" activeTab="21"/>
  </bookViews>
  <sheets>
    <sheet name="A-RAW" sheetId="2" r:id="rId1"/>
    <sheet name="B-RAW" sheetId="6" r:id="rId2"/>
    <sheet name="C-RAW" sheetId="7" r:id="rId3"/>
    <sheet name="D-Raw" sheetId="8" r:id="rId4"/>
    <sheet name="A-Imputed" sheetId="28" r:id="rId5"/>
    <sheet name="B-Imputed" sheetId="29" r:id="rId6"/>
    <sheet name="C-Imputed" sheetId="30" r:id="rId7"/>
    <sheet name="D-Imputed" sheetId="31" r:id="rId8"/>
    <sheet name="A-Ordered" sheetId="4" r:id="rId9"/>
    <sheet name="B-Ordered" sheetId="12" r:id="rId10"/>
    <sheet name="C-Ordered" sheetId="11" r:id="rId11"/>
    <sheet name="D-Ordered" sheetId="13" r:id="rId12"/>
    <sheet name="A-Normalised" sheetId="5" r:id="rId13"/>
    <sheet name="B-Normalised" sheetId="15" r:id="rId14"/>
    <sheet name="C-Normalised" sheetId="14" r:id="rId15"/>
    <sheet name="D-Normalised" sheetId="16" r:id="rId16"/>
    <sheet name="Indicators-Normalised" sheetId="21" r:id="rId17"/>
    <sheet name="Indicators-Adjusted" sheetId="24" r:id="rId18"/>
    <sheet name="Indicators-Weighted" sheetId="25" r:id="rId19"/>
    <sheet name="Clusters-Grouped" sheetId="22" r:id="rId20"/>
    <sheet name="Subindex-Grouped" sheetId="26" r:id="rId21"/>
    <sheet name="Composite" sheetId="27" r:id="rId22"/>
    <sheet name="Rankings" sheetId="20" r:id="rId23"/>
    <sheet name="Survey-Raw" sheetId="34" r:id="rId24"/>
    <sheet name="Survey-Normalised" sheetId="35" r:id="rId25"/>
  </sheets>
  <definedNames>
    <definedName name="countries">#REF!</definedName>
    <definedName name="datatype">#REF!</definedName>
    <definedName name="indicators">#REF!</definedName>
  </definedNames>
  <calcPr calcId="152511" concurrentCalc="0"/>
</workbook>
</file>

<file path=xl/calcChain.xml><?xml version="1.0" encoding="utf-8"?>
<calcChain xmlns="http://schemas.openxmlformats.org/spreadsheetml/2006/main">
  <c r="B4" i="27" l="1"/>
  <c r="B3" i="27"/>
  <c r="B2" i="27"/>
  <c r="B7" i="34"/>
  <c r="B8" i="34"/>
  <c r="B5" i="35"/>
  <c r="G5" i="21"/>
  <c r="B4" i="35"/>
  <c r="G4" i="21"/>
  <c r="B3" i="35"/>
  <c r="G3" i="21"/>
  <c r="C7" i="34"/>
  <c r="C8" i="34"/>
  <c r="C5" i="35"/>
  <c r="D5" i="21"/>
  <c r="C4" i="35"/>
  <c r="D4" i="21"/>
  <c r="C3" i="35"/>
  <c r="D3" i="21"/>
  <c r="D6" i="13"/>
  <c r="D7" i="13"/>
  <c r="D4" i="16"/>
  <c r="D3" i="16"/>
  <c r="D2" i="16"/>
  <c r="C6" i="13"/>
  <c r="C7" i="13"/>
  <c r="C4" i="16"/>
  <c r="C3" i="16"/>
  <c r="C2" i="16"/>
  <c r="B6" i="13"/>
  <c r="B7" i="13"/>
  <c r="B4" i="16"/>
  <c r="B3" i="16"/>
  <c r="B2" i="16"/>
  <c r="D6" i="12"/>
  <c r="D7" i="12"/>
  <c r="D4" i="15"/>
  <c r="D3" i="15"/>
  <c r="D2" i="15"/>
  <c r="C6" i="12"/>
  <c r="C7" i="12"/>
  <c r="C4" i="15"/>
  <c r="C3" i="15"/>
  <c r="C2" i="15"/>
  <c r="B6" i="12"/>
  <c r="B7" i="12"/>
  <c r="B4" i="15"/>
  <c r="B3" i="15"/>
  <c r="B2" i="15"/>
  <c r="D4" i="11"/>
  <c r="D6" i="11"/>
  <c r="D7" i="11"/>
  <c r="D4" i="14"/>
  <c r="D3" i="14"/>
  <c r="D2" i="14"/>
  <c r="C3" i="11"/>
  <c r="C6" i="11"/>
  <c r="C7" i="11"/>
  <c r="C4" i="14"/>
  <c r="C3" i="14"/>
  <c r="C2" i="14"/>
  <c r="B6" i="11"/>
  <c r="B7" i="11"/>
  <c r="B4" i="14"/>
  <c r="B3" i="14"/>
  <c r="B2" i="14"/>
  <c r="D6" i="4"/>
  <c r="D7" i="4"/>
  <c r="D4" i="5"/>
  <c r="D3" i="5"/>
  <c r="C3" i="4"/>
  <c r="C6" i="4"/>
  <c r="C7" i="4"/>
  <c r="C4" i="5"/>
  <c r="C3" i="5"/>
  <c r="C2" i="5"/>
  <c r="B6" i="4"/>
  <c r="B7" i="4"/>
  <c r="B4" i="5"/>
  <c r="B3" i="5"/>
  <c r="D2" i="5"/>
  <c r="B2" i="5"/>
  <c r="D4" i="30"/>
  <c r="C3" i="30"/>
  <c r="C3" i="28"/>
  <c r="G4" i="24"/>
  <c r="G5" i="25"/>
  <c r="G3" i="24"/>
  <c r="G4" i="25"/>
  <c r="G2" i="24"/>
  <c r="G3" i="25"/>
  <c r="F5" i="21"/>
  <c r="F4" i="24"/>
  <c r="F5" i="25"/>
  <c r="F4" i="21"/>
  <c r="F3" i="24"/>
  <c r="F4" i="25"/>
  <c r="F3" i="21"/>
  <c r="F2" i="24"/>
  <c r="F3" i="25"/>
  <c r="E5" i="21"/>
  <c r="E4" i="24"/>
  <c r="E5" i="25"/>
  <c r="E4" i="21"/>
  <c r="E3" i="24"/>
  <c r="E4" i="25"/>
  <c r="E3" i="21"/>
  <c r="E2" i="24"/>
  <c r="E3" i="25"/>
  <c r="D4" i="24"/>
  <c r="D5" i="25"/>
  <c r="D3" i="24"/>
  <c r="D4" i="25"/>
  <c r="D2" i="24"/>
  <c r="D3" i="25"/>
  <c r="C5" i="21"/>
  <c r="C4" i="24"/>
  <c r="C5" i="25"/>
  <c r="C4" i="21"/>
  <c r="C3" i="24"/>
  <c r="C4" i="25"/>
  <c r="C3" i="21"/>
  <c r="C2" i="24"/>
  <c r="C3" i="25"/>
  <c r="B5" i="21"/>
  <c r="B4" i="24"/>
  <c r="B5" i="25"/>
  <c r="B4" i="21"/>
  <c r="B3" i="24"/>
  <c r="B4" i="25"/>
  <c r="B3" i="21"/>
  <c r="B2" i="24"/>
  <c r="B3" i="25"/>
  <c r="B4" i="22"/>
  <c r="C4" i="22"/>
  <c r="B5" i="26"/>
  <c r="E4" i="22"/>
  <c r="D4" i="22"/>
  <c r="C5" i="26"/>
  <c r="B2" i="22"/>
  <c r="C2" i="22"/>
  <c r="B3" i="26"/>
  <c r="E2" i="22"/>
  <c r="D2" i="22"/>
  <c r="C3" i="26"/>
  <c r="B3" i="22"/>
  <c r="C3" i="22"/>
  <c r="B4" i="26"/>
  <c r="E3" i="22"/>
  <c r="D3" i="22"/>
  <c r="C4" i="26"/>
  <c r="H5" i="20"/>
  <c r="H4" i="20"/>
  <c r="H3" i="20"/>
  <c r="G5" i="20"/>
  <c r="G4" i="20"/>
  <c r="G3" i="20"/>
  <c r="F5" i="20"/>
  <c r="F4" i="20"/>
  <c r="F3" i="20"/>
  <c r="E5" i="20"/>
  <c r="E4" i="20"/>
  <c r="E3" i="20"/>
  <c r="D5" i="20"/>
  <c r="D4" i="20"/>
  <c r="D3" i="20"/>
  <c r="C5" i="20"/>
  <c r="C4" i="20"/>
  <c r="C3" i="20"/>
  <c r="B5" i="20"/>
  <c r="B4" i="20"/>
  <c r="B3" i="20"/>
</calcChain>
</file>

<file path=xl/sharedStrings.xml><?xml version="1.0" encoding="utf-8"?>
<sst xmlns="http://schemas.openxmlformats.org/spreadsheetml/2006/main" count="145" uniqueCount="24">
  <si>
    <t>Armenia</t>
  </si>
  <si>
    <t>Chile</t>
  </si>
  <si>
    <t>Finland</t>
  </si>
  <si>
    <t>Spain</t>
  </si>
  <si>
    <t>Q1</t>
  </si>
  <si>
    <t>Indicator</t>
  </si>
  <si>
    <t>A</t>
  </si>
  <si>
    <t>B</t>
  </si>
  <si>
    <t>C</t>
  </si>
  <si>
    <t>D</t>
  </si>
  <si>
    <t>Q2</t>
  </si>
  <si>
    <t xml:space="preserve"> </t>
  </si>
  <si>
    <t>SD</t>
  </si>
  <si>
    <t>AB</t>
  </si>
  <si>
    <t>DQ1</t>
  </si>
  <si>
    <t>Subindex</t>
  </si>
  <si>
    <t>Component</t>
  </si>
  <si>
    <t>ABQ2</t>
  </si>
  <si>
    <t>CDQ1</t>
  </si>
  <si>
    <t>Weight</t>
  </si>
  <si>
    <t xml:space="preserve">C </t>
  </si>
  <si>
    <t>Index</t>
  </si>
  <si>
    <t>Composite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</si>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</sst>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0"/>
      <name val="Verdana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rgb="FFFF0000"/>
      <name val="Verdana"/>
      <family val="2"/>
    </font>
    <font>
      <b/>
      <sz val="10"/>
      <name val="Verdana"/>
      <family val="2"/>
    </font>
    <font>
      <sz val="14"/>
      <name val="Arial"/>
      <family val="2"/>
    </font>
    <font>
      <sz val="10"/>
      <name val="Arial"/>
      <family val="2"/>
    </font>
    <font>
      <b/>
      <sz val="10"/>
      <color rgb="FFC00000"/>
      <name val="Verdana"/>
      <family val="2"/>
    </font>
    <font>
      <b/>
      <sz val="10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3" fillId="3" borderId="0" xfId="0" applyFont="1" applyFill="1" applyBorder="1"/>
    <xf numFmtId="0" fontId="0" fillId="3" borderId="0" xfId="0" applyFont="1" applyFill="1" applyBorder="1"/>
    <xf numFmtId="0" fontId="0" fillId="0" borderId="0" xfId="0" applyFill="1" applyBorder="1"/>
    <xf numFmtId="0" fontId="2" fillId="3" borderId="0" xfId="0" applyFont="1" applyFill="1" applyBorder="1"/>
    <xf numFmtId="0" fontId="4" fillId="0" borderId="0" xfId="0" applyFont="1" applyBorder="1"/>
    <xf numFmtId="0" fontId="4" fillId="0" borderId="0" xfId="0" applyFont="1" applyFill="1" applyBorder="1"/>
    <xf numFmtId="0" fontId="5" fillId="3" borderId="0" xfId="0" applyFont="1" applyFill="1" applyBorder="1"/>
    <xf numFmtId="0" fontId="6" fillId="3" borderId="0" xfId="0" applyFont="1" applyFill="1" applyBorder="1"/>
    <xf numFmtId="0" fontId="0" fillId="0" borderId="0" xfId="0" applyFont="1" applyBorder="1"/>
    <xf numFmtId="164" fontId="0" fillId="4" borderId="0" xfId="0" applyNumberFormat="1" applyFill="1" applyAlignment="1">
      <alignment horizontal="center"/>
    </xf>
    <xf numFmtId="164" fontId="0" fillId="0" borderId="0" xfId="0" applyNumberFormat="1"/>
    <xf numFmtId="0" fontId="7" fillId="4" borderId="1" xfId="0" applyFont="1" applyFill="1" applyBorder="1" applyAlignment="1">
      <alignment horizontal="center"/>
    </xf>
    <xf numFmtId="0" fontId="8" fillId="0" borderId="0" xfId="0" applyFont="1"/>
    <xf numFmtId="0" fontId="9" fillId="4" borderId="1" xfId="0" applyFont="1" applyFill="1" applyBorder="1" applyAlignment="1">
      <alignment horizontal="center"/>
    </xf>
    <xf numFmtId="0" fontId="0" fillId="0" borderId="0" xfId="0" applyFont="1"/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B8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omposite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os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D5"/>
  <sheetViews>
    <sheetView zoomScaleNormal="100" workbookViewId="0">
      <selection activeCell="F25" sqref="F25"/>
    </sheetView>
  </sheetViews>
  <sheetFormatPr baseColWidth="10" defaultColWidth="9" defaultRowHeight="12.6" x14ac:dyDescent="0.2"/>
  <cols>
    <col min="1" max="16384" width="9" style="1"/>
  </cols>
  <sheetData>
    <row r="1" spans="1:4" s="2" customFormat="1" ht="15.6" x14ac:dyDescent="0.3">
      <c r="B1" s="2">
        <v>2009</v>
      </c>
      <c r="C1" s="2">
        <v>2010</v>
      </c>
      <c r="D1" s="2">
        <v>2011</v>
      </c>
    </row>
    <row r="2" spans="1:4" x14ac:dyDescent="0.2">
      <c r="A2" s="9" t="s">
        <v>3</v>
      </c>
      <c r="B2" s="1">
        <v>2</v>
      </c>
      <c r="C2" s="1">
        <v>3</v>
      </c>
      <c r="D2" s="1">
        <v>5</v>
      </c>
    </row>
    <row r="3" spans="1:4" ht="15.6" x14ac:dyDescent="0.3">
      <c r="A3" s="3" t="s">
        <v>2</v>
      </c>
      <c r="B3" s="1">
        <v>1</v>
      </c>
      <c r="D3" s="1">
        <v>3</v>
      </c>
    </row>
    <row r="4" spans="1:4" ht="15.6" x14ac:dyDescent="0.3">
      <c r="A4" s="3" t="s">
        <v>1</v>
      </c>
      <c r="B4" s="5">
        <v>3</v>
      </c>
      <c r="C4" s="1">
        <v>5</v>
      </c>
      <c r="D4" s="5">
        <v>7</v>
      </c>
    </row>
    <row r="5" spans="1:4" x14ac:dyDescent="0.2">
      <c r="A5" s="18" t="s">
        <v>0</v>
      </c>
      <c r="B5" s="5">
        <v>1</v>
      </c>
      <c r="C5" s="5"/>
      <c r="D5" s="5">
        <v>1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E7"/>
  <sheetViews>
    <sheetView zoomScale="145" zoomScaleNormal="145" workbookViewId="0">
      <selection activeCell="B6" sqref="B6"/>
    </sheetView>
  </sheetViews>
  <sheetFormatPr baseColWidth="10" defaultColWidth="9" defaultRowHeight="12.6" x14ac:dyDescent="0.2"/>
  <cols>
    <col min="1" max="16384" width="9" style="1"/>
  </cols>
  <sheetData>
    <row r="1" spans="1:5" s="2" customFormat="1" ht="15.6" x14ac:dyDescent="0.3">
      <c r="B1" s="2">
        <v>2009</v>
      </c>
      <c r="C1" s="2">
        <v>2010</v>
      </c>
      <c r="D1" s="2">
        <v>2011</v>
      </c>
    </row>
    <row r="2" spans="1:5" x14ac:dyDescent="0.2">
      <c r="A2" s="4" t="s">
        <v>3</v>
      </c>
      <c r="B2" s="1">
        <v>6</v>
      </c>
      <c r="C2" s="1">
        <v>8</v>
      </c>
      <c r="D2" s="1">
        <v>10</v>
      </c>
    </row>
    <row r="3" spans="1:5" ht="15.6" x14ac:dyDescent="0.3">
      <c r="A3" s="6" t="s">
        <v>2</v>
      </c>
      <c r="B3" s="1">
        <v>5</v>
      </c>
      <c r="C3" s="1">
        <v>6</v>
      </c>
      <c r="D3" s="1">
        <v>7</v>
      </c>
    </row>
    <row r="4" spans="1:5" ht="15.6" x14ac:dyDescent="0.3">
      <c r="A4" s="6" t="s">
        <v>1</v>
      </c>
      <c r="B4" s="5">
        <v>4</v>
      </c>
      <c r="C4" s="1">
        <v>4</v>
      </c>
      <c r="D4" s="5">
        <v>4</v>
      </c>
    </row>
    <row r="6" spans="1:5" x14ac:dyDescent="0.2">
      <c r="B6" s="1">
        <f>AVERAGE(B2:B4)</f>
        <v>5</v>
      </c>
      <c r="C6" s="1">
        <f>AVERAGE(C2:C4)</f>
        <v>6</v>
      </c>
      <c r="D6" s="1">
        <f>AVERAGE(D2:D4)</f>
        <v>7</v>
      </c>
      <c r="E6" s="1" t="s">
        <v>23</v>
      </c>
    </row>
    <row r="7" spans="1:5" x14ac:dyDescent="0.2">
      <c r="B7" s="1">
        <f>STDEV(B2:B4)</f>
        <v>1</v>
      </c>
      <c r="C7" s="1">
        <f>STDEV(C2:C4)</f>
        <v>2</v>
      </c>
      <c r="D7" s="1">
        <f>STDEV(D2:D4)</f>
        <v>3</v>
      </c>
      <c r="E7" s="1" t="s">
        <v>12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E7"/>
  <sheetViews>
    <sheetView zoomScale="145" zoomScaleNormal="145" workbookViewId="0">
      <selection activeCell="B6" sqref="B6:E7"/>
    </sheetView>
  </sheetViews>
  <sheetFormatPr baseColWidth="10" defaultColWidth="9" defaultRowHeight="12.6" x14ac:dyDescent="0.2"/>
  <cols>
    <col min="1" max="16384" width="9" style="1"/>
  </cols>
  <sheetData>
    <row r="1" spans="1:5" s="2" customFormat="1" ht="15.6" x14ac:dyDescent="0.3">
      <c r="B1" s="2">
        <v>2009</v>
      </c>
      <c r="C1" s="2">
        <v>2010</v>
      </c>
      <c r="D1" s="2">
        <v>2011</v>
      </c>
    </row>
    <row r="2" spans="1:5" x14ac:dyDescent="0.2">
      <c r="A2" s="4" t="s">
        <v>3</v>
      </c>
      <c r="B2" s="1">
        <v>4</v>
      </c>
      <c r="C2" s="1">
        <v>5</v>
      </c>
      <c r="D2" s="1">
        <v>3</v>
      </c>
    </row>
    <row r="3" spans="1:5" ht="15.6" x14ac:dyDescent="0.3">
      <c r="A3" s="6" t="s">
        <v>2</v>
      </c>
      <c r="B3" s="1">
        <v>4</v>
      </c>
      <c r="C3" s="7">
        <f>AVERAGE(B3,D3)</f>
        <v>5</v>
      </c>
      <c r="D3" s="1">
        <v>6</v>
      </c>
    </row>
    <row r="4" spans="1:5" ht="15.6" x14ac:dyDescent="0.3">
      <c r="A4" s="6" t="s">
        <v>1</v>
      </c>
      <c r="B4" s="5">
        <v>6</v>
      </c>
      <c r="C4" s="1">
        <v>8</v>
      </c>
      <c r="D4" s="8">
        <f>C4*AVERAGE(C4/B4)</f>
        <v>10.666666666666666</v>
      </c>
    </row>
    <row r="6" spans="1:5" x14ac:dyDescent="0.2">
      <c r="B6" s="1">
        <f>AVERAGE(B2:B4)</f>
        <v>4.666666666666667</v>
      </c>
      <c r="C6" s="1">
        <f>AVERAGE(C2:C4)</f>
        <v>6</v>
      </c>
      <c r="D6" s="1">
        <f>AVERAGE(D2:D4)</f>
        <v>6.5555555555555545</v>
      </c>
      <c r="E6" s="1" t="s">
        <v>23</v>
      </c>
    </row>
    <row r="7" spans="1:5" x14ac:dyDescent="0.2">
      <c r="B7" s="1">
        <f>STDEV(B2:B4)</f>
        <v>1.1547005383792526</v>
      </c>
      <c r="C7" s="1">
        <f>STDEV(C2:C4)</f>
        <v>1.7320508075688772</v>
      </c>
      <c r="D7" s="1">
        <f>STDEV(D2:D4)</f>
        <v>3.8634085890474927</v>
      </c>
      <c r="E7" s="1" t="s">
        <v>12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E7"/>
  <sheetViews>
    <sheetView zoomScale="145" zoomScaleNormal="145" workbookViewId="0">
      <selection activeCell="B6" sqref="B6"/>
    </sheetView>
  </sheetViews>
  <sheetFormatPr baseColWidth="10" defaultColWidth="9" defaultRowHeight="12.6" x14ac:dyDescent="0.2"/>
  <cols>
    <col min="1" max="16384" width="9" style="1"/>
  </cols>
  <sheetData>
    <row r="1" spans="1:5" s="2" customFormat="1" ht="15.6" x14ac:dyDescent="0.3">
      <c r="B1" s="2">
        <v>2009</v>
      </c>
      <c r="C1" s="2">
        <v>2010</v>
      </c>
      <c r="D1" s="2">
        <v>2011</v>
      </c>
    </row>
    <row r="2" spans="1:5" x14ac:dyDescent="0.2">
      <c r="A2" s="4" t="s">
        <v>3</v>
      </c>
      <c r="B2" s="1">
        <v>4</v>
      </c>
      <c r="C2" s="1">
        <v>6</v>
      </c>
      <c r="D2" s="1">
        <v>8</v>
      </c>
    </row>
    <row r="3" spans="1:5" ht="15.6" x14ac:dyDescent="0.3">
      <c r="A3" s="6" t="s">
        <v>2</v>
      </c>
      <c r="B3" s="1">
        <v>2</v>
      </c>
      <c r="C3" s="1">
        <v>3</v>
      </c>
      <c r="D3" s="1">
        <v>4</v>
      </c>
    </row>
    <row r="4" spans="1:5" ht="15.6" x14ac:dyDescent="0.3">
      <c r="A4" s="6" t="s">
        <v>1</v>
      </c>
      <c r="B4" s="5">
        <v>4</v>
      </c>
      <c r="C4" s="1">
        <v>6</v>
      </c>
      <c r="D4" s="5">
        <v>8</v>
      </c>
    </row>
    <row r="6" spans="1:5" x14ac:dyDescent="0.2">
      <c r="B6" s="1">
        <f>AVERAGE(B2:B4)</f>
        <v>3.3333333333333335</v>
      </c>
      <c r="C6" s="1">
        <f>AVERAGE(C2:C4)</f>
        <v>5</v>
      </c>
      <c r="D6" s="1">
        <f>AVERAGE(D2:D4)</f>
        <v>6.666666666666667</v>
      </c>
      <c r="E6" s="1" t="s">
        <v>23</v>
      </c>
    </row>
    <row r="7" spans="1:5" x14ac:dyDescent="0.2">
      <c r="B7" s="1">
        <f>STDEV(B2:B4)</f>
        <v>1.154700538379251</v>
      </c>
      <c r="C7" s="1">
        <f>STDEV(C2:C4)</f>
        <v>1.7320508075688772</v>
      </c>
      <c r="D7" s="1">
        <f>STDEV(D2:D4)</f>
        <v>2.309401076758502</v>
      </c>
      <c r="E7" s="1" t="s">
        <v>12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D4"/>
  <sheetViews>
    <sheetView zoomScaleNormal="100" workbookViewId="0">
      <selection activeCell="B2" sqref="B2:D4"/>
    </sheetView>
  </sheetViews>
  <sheetFormatPr baseColWidth="10" defaultColWidth="9" defaultRowHeight="12.6" x14ac:dyDescent="0.2"/>
  <cols>
    <col min="1" max="16384" width="9" style="1"/>
  </cols>
  <sheetData>
    <row r="1" spans="1:4" s="2" customFormat="1" ht="15.6" x14ac:dyDescent="0.3">
      <c r="B1" s="2">
        <v>2009</v>
      </c>
      <c r="C1" s="2">
        <v>2010</v>
      </c>
      <c r="D1" s="2">
        <v>2011</v>
      </c>
    </row>
    <row r="2" spans="1:4" ht="17.399999999999999" x14ac:dyDescent="0.3">
      <c r="A2" s="10" t="s">
        <v>3</v>
      </c>
      <c r="B2" s="1">
        <f>('A-Ordered'!B$2-'A-Ordered'!B$6)/'A-Ordered'!B$7</f>
        <v>0</v>
      </c>
      <c r="C2" s="1">
        <f>('A-Ordered'!C$2-'A-Ordered'!C$6)/'A-Ordered'!C$7</f>
        <v>0</v>
      </c>
      <c r="D2" s="1">
        <f>('A-Ordered'!D$2-'A-Ordered'!D$6)/'A-Ordered'!D$7</f>
        <v>0</v>
      </c>
    </row>
    <row r="3" spans="1:4" ht="17.399999999999999" x14ac:dyDescent="0.3">
      <c r="A3" s="10" t="s">
        <v>2</v>
      </c>
      <c r="B3" s="1">
        <f>('A-Ordered'!B$3-'A-Ordered'!B$6)/'A-Ordered'!B$7</f>
        <v>-1</v>
      </c>
      <c r="C3" s="1">
        <f>('A-Ordered'!C$3-'A-Ordered'!C$6)/'A-Ordered'!C$7</f>
        <v>-1</v>
      </c>
      <c r="D3" s="1">
        <f>('A-Ordered'!D$3-'A-Ordered'!D$6)/'A-Ordered'!D$7</f>
        <v>-1</v>
      </c>
    </row>
    <row r="4" spans="1:4" ht="17.399999999999999" x14ac:dyDescent="0.3">
      <c r="A4" s="10" t="s">
        <v>1</v>
      </c>
      <c r="B4" s="1">
        <f>('A-Ordered'!B$4-'A-Ordered'!B$6)/'A-Ordered'!B$7</f>
        <v>1</v>
      </c>
      <c r="C4" s="1">
        <f>('A-Ordered'!C$4-'A-Ordered'!C$6)/'A-Ordered'!C$7</f>
        <v>1</v>
      </c>
      <c r="D4" s="1">
        <f>('A-Ordered'!D$4-'A-Ordered'!D$6)/'A-Ordered'!D$7</f>
        <v>1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D4"/>
  <sheetViews>
    <sheetView zoomScaleNormal="100" workbookViewId="0">
      <selection activeCell="D2" sqref="D2:D4"/>
    </sheetView>
  </sheetViews>
  <sheetFormatPr baseColWidth="10" defaultColWidth="9" defaultRowHeight="12.6" x14ac:dyDescent="0.2"/>
  <cols>
    <col min="1" max="16384" width="9" style="1"/>
  </cols>
  <sheetData>
    <row r="1" spans="1:4" s="2" customFormat="1" ht="15.6" x14ac:dyDescent="0.3">
      <c r="B1" s="2">
        <v>2009</v>
      </c>
      <c r="C1" s="2">
        <v>2010</v>
      </c>
      <c r="D1" s="2">
        <v>2011</v>
      </c>
    </row>
    <row r="2" spans="1:4" ht="17.399999999999999" x14ac:dyDescent="0.3">
      <c r="A2" s="10" t="s">
        <v>3</v>
      </c>
      <c r="B2" s="1">
        <f>('B-Ordered'!B$6-'B-Ordered'!B$2)/'B-Ordered'!B$7</f>
        <v>-1</v>
      </c>
      <c r="C2" s="1">
        <f>('B-Ordered'!C$6-'B-Ordered'!C$2)/'B-Ordered'!C$7</f>
        <v>-1</v>
      </c>
      <c r="D2" s="1">
        <f>('B-Ordered'!D$6-'B-Ordered'!D$2)/'B-Ordered'!D$7</f>
        <v>-1</v>
      </c>
    </row>
    <row r="3" spans="1:4" ht="17.399999999999999" x14ac:dyDescent="0.3">
      <c r="A3" s="10" t="s">
        <v>2</v>
      </c>
      <c r="B3" s="1">
        <f>('B-Ordered'!B$6-'B-Ordered'!B$3)/'B-Ordered'!B$7</f>
        <v>0</v>
      </c>
      <c r="C3" s="1">
        <f>('B-Ordered'!C$6-'B-Ordered'!C$3)/'B-Ordered'!C$7</f>
        <v>0</v>
      </c>
      <c r="D3" s="1">
        <f>('B-Ordered'!D$6-'B-Ordered'!D$3)/'B-Ordered'!D$7</f>
        <v>0</v>
      </c>
    </row>
    <row r="4" spans="1:4" ht="17.399999999999999" x14ac:dyDescent="0.3">
      <c r="A4" s="10" t="s">
        <v>1</v>
      </c>
      <c r="B4" s="1">
        <f>('B-Ordered'!B$6-'B-Ordered'!B$4)/'B-Ordered'!B$7</f>
        <v>1</v>
      </c>
      <c r="C4" s="1">
        <f>('B-Ordered'!C$6-'B-Ordered'!C$4)/'B-Ordered'!C$7</f>
        <v>1</v>
      </c>
      <c r="D4" s="1">
        <f>('B-Ordered'!D$6-'B-Ordered'!D$4)/'B-Ordered'!D$7</f>
        <v>1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D4"/>
  <sheetViews>
    <sheetView zoomScaleNormal="100" workbookViewId="0">
      <selection activeCell="B2" sqref="B2:B4"/>
    </sheetView>
  </sheetViews>
  <sheetFormatPr baseColWidth="10" defaultColWidth="9" defaultRowHeight="12.6" x14ac:dyDescent="0.2"/>
  <cols>
    <col min="1" max="16384" width="9" style="1"/>
  </cols>
  <sheetData>
    <row r="1" spans="1:4" s="2" customFormat="1" ht="15.6" x14ac:dyDescent="0.3">
      <c r="B1" s="2">
        <v>2009</v>
      </c>
      <c r="C1" s="2">
        <v>2010</v>
      </c>
      <c r="D1" s="2">
        <v>2011</v>
      </c>
    </row>
    <row r="2" spans="1:4" ht="17.399999999999999" x14ac:dyDescent="0.3">
      <c r="A2" s="10" t="s">
        <v>3</v>
      </c>
      <c r="B2" s="1">
        <f>('C-Ordered'!B$2-'C-Ordered'!B$6)/'C-Ordered'!B$7</f>
        <v>-0.57735026918962551</v>
      </c>
      <c r="C2" s="1">
        <f>('C-Ordered'!C$2-'C-Ordered'!C$6)/'C-Ordered'!C$7</f>
        <v>-0.57735026918962584</v>
      </c>
      <c r="D2" s="1">
        <f>('C-Ordered'!D$2-'C-Ordered'!D$6)/'C-Ordered'!D$7</f>
        <v>-0.92031569366888055</v>
      </c>
    </row>
    <row r="3" spans="1:4" ht="17.399999999999999" x14ac:dyDescent="0.3">
      <c r="A3" s="10" t="s">
        <v>2</v>
      </c>
      <c r="B3" s="1">
        <f>('C-Ordered'!B$3-'C-Ordered'!B$6)/'C-Ordered'!B$7</f>
        <v>-0.57735026918962551</v>
      </c>
      <c r="C3" s="1">
        <f>('C-Ordered'!C$3-'C-Ordered'!C$6)/'C-Ordered'!C$7</f>
        <v>-0.57735026918962584</v>
      </c>
      <c r="D3" s="1">
        <f>('C-Ordered'!D$3-'C-Ordered'!D$6)/'C-Ordered'!D$7</f>
        <v>-0.14379932713576235</v>
      </c>
    </row>
    <row r="4" spans="1:4" ht="17.399999999999999" x14ac:dyDescent="0.3">
      <c r="A4" s="10" t="s">
        <v>1</v>
      </c>
      <c r="B4" s="1">
        <f>('C-Ordered'!B$4-'C-Ordered'!B$6)/'C-Ordered'!B$7</f>
        <v>1.1547005383792501</v>
      </c>
      <c r="C4" s="1">
        <f>('C-Ordered'!C$4-'C-Ordered'!C$6)/'C-Ordered'!C$7</f>
        <v>1.1547005383792517</v>
      </c>
      <c r="D4" s="1">
        <f>('C-Ordered'!D$4-'C-Ordered'!D$6)/'C-Ordered'!D$7</f>
        <v>1.0641150208046437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D4"/>
  <sheetViews>
    <sheetView zoomScaleNormal="100" workbookViewId="0">
      <selection activeCell="B2" sqref="B2:B4"/>
    </sheetView>
  </sheetViews>
  <sheetFormatPr baseColWidth="10" defaultColWidth="9" defaultRowHeight="12.6" x14ac:dyDescent="0.2"/>
  <cols>
    <col min="1" max="16384" width="9" style="1"/>
  </cols>
  <sheetData>
    <row r="1" spans="1:4" s="2" customFormat="1" ht="15.6" x14ac:dyDescent="0.3">
      <c r="B1" s="2">
        <v>2009</v>
      </c>
      <c r="C1" s="2">
        <v>2010</v>
      </c>
      <c r="D1" s="2">
        <v>2011</v>
      </c>
    </row>
    <row r="2" spans="1:4" ht="17.399999999999999" x14ac:dyDescent="0.3">
      <c r="A2" s="10" t="s">
        <v>3</v>
      </c>
      <c r="B2" s="1">
        <f>('D-Ordered'!B$2-'D-Ordered'!B$6)/'D-Ordered'!B$7</f>
        <v>0.57735026918962584</v>
      </c>
      <c r="C2" s="1">
        <f>('D-Ordered'!C$2-'D-Ordered'!C$6)/'D-Ordered'!C$7</f>
        <v>0.57735026918962584</v>
      </c>
      <c r="D2" s="1">
        <f>('D-Ordered'!D$2-'D-Ordered'!D$6)/'D-Ordered'!D$7</f>
        <v>0.57735026918962584</v>
      </c>
    </row>
    <row r="3" spans="1:4" ht="17.399999999999999" x14ac:dyDescent="0.3">
      <c r="A3" s="10" t="s">
        <v>2</v>
      </c>
      <c r="B3" s="1">
        <f>('D-Ordered'!B$3-'D-Ordered'!B$6)/'D-Ordered'!B$7</f>
        <v>-1.1547005383792521</v>
      </c>
      <c r="C3" s="1">
        <f>('D-Ordered'!C$3-'D-Ordered'!C$6)/'D-Ordered'!C$7</f>
        <v>-1.1547005383792517</v>
      </c>
      <c r="D3" s="1">
        <f>('D-Ordered'!D$3-'D-Ordered'!D$6)/'D-Ordered'!D$7</f>
        <v>-1.1547005383792521</v>
      </c>
    </row>
    <row r="4" spans="1:4" ht="17.399999999999999" x14ac:dyDescent="0.3">
      <c r="A4" s="10" t="s">
        <v>1</v>
      </c>
      <c r="B4" s="1">
        <f>('D-Ordered'!B$4-'D-Ordered'!B$6)/'D-Ordered'!B$7</f>
        <v>0.57735026918962584</v>
      </c>
      <c r="C4" s="1">
        <f>('D-Ordered'!C$4-'D-Ordered'!C$6)/'D-Ordered'!C$7</f>
        <v>0.57735026918962584</v>
      </c>
      <c r="D4" s="1">
        <f>('D-Ordered'!D$4-'D-Ordered'!D$6)/'D-Ordered'!D$7</f>
        <v>0.57735026918962584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2:G5"/>
  <sheetViews>
    <sheetView workbookViewId="0">
      <selection activeCell="C7" sqref="C7"/>
    </sheetView>
  </sheetViews>
  <sheetFormatPr baseColWidth="10" defaultRowHeight="12.6" x14ac:dyDescent="0.2"/>
  <sheetData>
    <row r="2" spans="1:7" ht="15.6" x14ac:dyDescent="0.3">
      <c r="A2" s="2" t="s">
        <v>5</v>
      </c>
      <c r="B2" t="s">
        <v>6</v>
      </c>
      <c r="C2" t="s">
        <v>7</v>
      </c>
      <c r="D2" t="s">
        <v>10</v>
      </c>
      <c r="E2" t="s">
        <v>8</v>
      </c>
      <c r="F2" t="s">
        <v>9</v>
      </c>
      <c r="G2" t="s">
        <v>4</v>
      </c>
    </row>
    <row r="3" spans="1:7" x14ac:dyDescent="0.2">
      <c r="A3" t="s">
        <v>3</v>
      </c>
      <c r="B3" s="1">
        <f>'A-Normalised'!D$2</f>
        <v>0</v>
      </c>
      <c r="C3" s="1">
        <f>'B-Normalised'!D$2</f>
        <v>-1</v>
      </c>
      <c r="D3" s="1">
        <f>'Survey-Normalised'!C$3</f>
        <v>1.1208970766356094</v>
      </c>
      <c r="E3" s="1">
        <f>'C-Normalised'!D$2</f>
        <v>-0.92031569366888055</v>
      </c>
      <c r="F3" s="1">
        <f>'D-Normalised'!D$2</f>
        <v>0.57735026918962584</v>
      </c>
      <c r="G3" s="1">
        <f>'Survey-Normalised'!B$3</f>
        <v>-1</v>
      </c>
    </row>
    <row r="4" spans="1:7" x14ac:dyDescent="0.2">
      <c r="A4" t="s">
        <v>2</v>
      </c>
      <c r="B4" s="1">
        <f>'A-Normalised'!D3</f>
        <v>-1</v>
      </c>
      <c r="C4" s="1">
        <f>'B-Normalised'!D3</f>
        <v>0</v>
      </c>
      <c r="D4" s="1">
        <f>'Survey-Normalised'!C$4</f>
        <v>-0.80064076902543546</v>
      </c>
      <c r="E4" s="1">
        <f>'C-Normalised'!D3</f>
        <v>-0.14379932713576235</v>
      </c>
      <c r="F4" s="1">
        <f>'D-Normalised'!D3</f>
        <v>-1.1547005383792521</v>
      </c>
      <c r="G4" s="1">
        <f>'Survey-Normalised'!B$4</f>
        <v>0</v>
      </c>
    </row>
    <row r="5" spans="1:7" x14ac:dyDescent="0.2">
      <c r="A5" t="s">
        <v>1</v>
      </c>
      <c r="B5" s="1">
        <f>'A-Normalised'!D4</f>
        <v>1</v>
      </c>
      <c r="C5" s="1">
        <f>'B-Normalised'!D4</f>
        <v>1</v>
      </c>
      <c r="D5" s="1">
        <f>'Survey-Normalised'!C$5</f>
        <v>-0.32025630761017426</v>
      </c>
      <c r="E5" s="1">
        <f>'C-Normalised'!D4</f>
        <v>1.0641150208046437</v>
      </c>
      <c r="F5" s="1">
        <f>'D-Normalised'!D4</f>
        <v>0.57735026918962584</v>
      </c>
      <c r="G5" s="1">
        <f>'Survey-Normalised'!B$5</f>
        <v>1</v>
      </c>
    </row>
  </sheetData>
  <dataValidations count="1">
    <dataValidation type="list" allowBlank="1" showInputMessage="1" showErrorMessage="1" sqref="A75:A339 A3:A6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B2:O2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G4"/>
  <sheetViews>
    <sheetView workbookViewId="0">
      <selection activeCell="G4" sqref="G4"/>
    </sheetView>
  </sheetViews>
  <sheetFormatPr baseColWidth="10" defaultRowHeight="12.6" x14ac:dyDescent="0.2"/>
  <sheetData>
    <row r="1" spans="1:7" ht="15.6" x14ac:dyDescent="0.3">
      <c r="A1" s="2" t="s">
        <v>5</v>
      </c>
      <c r="B1" t="s">
        <v>6</v>
      </c>
      <c r="C1" t="s">
        <v>7</v>
      </c>
      <c r="D1" t="s">
        <v>10</v>
      </c>
      <c r="E1" t="s">
        <v>8</v>
      </c>
      <c r="F1" t="s">
        <v>9</v>
      </c>
      <c r="G1" t="s">
        <v>4</v>
      </c>
    </row>
    <row r="2" spans="1:7" x14ac:dyDescent="0.2">
      <c r="A2" t="s">
        <v>3</v>
      </c>
      <c r="B2" s="1">
        <f>'Indicators-Normalised'!B3+8</f>
        <v>8</v>
      </c>
      <c r="C2" s="1">
        <f>'Indicators-Normalised'!C3+8</f>
        <v>7</v>
      </c>
      <c r="D2" s="1">
        <f>'Indicators-Normalised'!D3+8</f>
        <v>9.1208970766356092</v>
      </c>
      <c r="E2" s="1">
        <f>'Indicators-Normalised'!E3+8</f>
        <v>7.079684306331119</v>
      </c>
      <c r="F2" s="1">
        <f>'Indicators-Normalised'!F3+8</f>
        <v>8.5773502691896262</v>
      </c>
      <c r="G2" s="1">
        <f>'Indicators-Normalised'!G3+8</f>
        <v>7</v>
      </c>
    </row>
    <row r="3" spans="1:7" x14ac:dyDescent="0.2">
      <c r="A3" t="s">
        <v>2</v>
      </c>
      <c r="B3" s="1">
        <f>'Indicators-Normalised'!B4+8</f>
        <v>7</v>
      </c>
      <c r="C3" s="1">
        <f>'Indicators-Normalised'!C4+8</f>
        <v>8</v>
      </c>
      <c r="D3" s="1">
        <f>'Indicators-Normalised'!D4+8</f>
        <v>7.1993592309745642</v>
      </c>
      <c r="E3" s="1">
        <f>'Indicators-Normalised'!E4+8</f>
        <v>7.8562006728642375</v>
      </c>
      <c r="F3" s="1">
        <f>'Indicators-Normalised'!F4+8</f>
        <v>6.8452994616207476</v>
      </c>
      <c r="G3" s="1">
        <f>'Indicators-Normalised'!G4+8</f>
        <v>8</v>
      </c>
    </row>
    <row r="4" spans="1:7" x14ac:dyDescent="0.2">
      <c r="A4" t="s">
        <v>1</v>
      </c>
      <c r="B4" s="1">
        <f>'Indicators-Normalised'!B5+8</f>
        <v>9</v>
      </c>
      <c r="C4" s="1">
        <f>'Indicators-Normalised'!C5+8</f>
        <v>9</v>
      </c>
      <c r="D4" s="1">
        <f>'Indicators-Normalised'!D5+8</f>
        <v>7.6797436923898257</v>
      </c>
      <c r="E4" s="1">
        <f>'Indicators-Normalised'!E5+8</f>
        <v>9.0641150208046444</v>
      </c>
      <c r="F4" s="1">
        <f>'Indicators-Normalised'!F5+8</f>
        <v>8.5773502691896262</v>
      </c>
      <c r="G4" s="1">
        <f>'Indicators-Normalised'!G5+8</f>
        <v>9</v>
      </c>
    </row>
  </sheetData>
  <dataValidations count="1">
    <dataValidation type="list" allowBlank="1" showInputMessage="1" showErrorMessage="1" sqref="A73:A337 A2:A4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B1:O1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G5"/>
  <sheetViews>
    <sheetView workbookViewId="0">
      <selection activeCell="G2" sqref="G2"/>
    </sheetView>
  </sheetViews>
  <sheetFormatPr baseColWidth="10" defaultRowHeight="12.6" x14ac:dyDescent="0.2"/>
  <sheetData>
    <row r="1" spans="1:7" ht="15.6" x14ac:dyDescent="0.3">
      <c r="A1" s="2" t="s">
        <v>5</v>
      </c>
      <c r="B1" t="s">
        <v>6</v>
      </c>
      <c r="C1" t="s">
        <v>7</v>
      </c>
      <c r="D1" t="s">
        <v>10</v>
      </c>
      <c r="E1" t="s">
        <v>8</v>
      </c>
      <c r="F1" t="s">
        <v>9</v>
      </c>
      <c r="G1" t="s">
        <v>4</v>
      </c>
    </row>
    <row r="2" spans="1:7" ht="15.6" x14ac:dyDescent="0.3">
      <c r="A2" s="2" t="s">
        <v>19</v>
      </c>
      <c r="B2">
        <v>1</v>
      </c>
      <c r="C2">
        <v>0.5</v>
      </c>
      <c r="D2">
        <v>1</v>
      </c>
      <c r="E2">
        <v>0.5</v>
      </c>
      <c r="F2">
        <v>1</v>
      </c>
      <c r="G2">
        <v>0.5</v>
      </c>
    </row>
    <row r="3" spans="1:7" x14ac:dyDescent="0.2">
      <c r="A3" t="s">
        <v>3</v>
      </c>
      <c r="B3" s="12">
        <f>IF(B2&gt;0,'Indicators-Adjusted'!B2*B2)</f>
        <v>8</v>
      </c>
      <c r="C3" s="12">
        <f>IF(C2&gt;0,'Indicators-Adjusted'!C2*C2)</f>
        <v>3.5</v>
      </c>
      <c r="D3" s="12">
        <f>IF(D2&gt;0,'Indicators-Adjusted'!D2*D2)</f>
        <v>9.1208970766356092</v>
      </c>
      <c r="E3" s="12">
        <f>IF(E2&gt;0,'Indicators-Adjusted'!E2*E2)</f>
        <v>3.5398421531655595</v>
      </c>
      <c r="F3" s="12">
        <f>IF(F2&gt;0,'Indicators-Adjusted'!F2*F2)</f>
        <v>8.5773502691896262</v>
      </c>
      <c r="G3" s="12">
        <f>IF(G2&gt;0,'Indicators-Adjusted'!G2*G2)</f>
        <v>3.5</v>
      </c>
    </row>
    <row r="4" spans="1:7" x14ac:dyDescent="0.2">
      <c r="A4" t="s">
        <v>2</v>
      </c>
      <c r="B4" s="12">
        <f>IF(B2&gt;0,'Indicators-Adjusted'!B3*B2)</f>
        <v>7</v>
      </c>
      <c r="C4" s="12">
        <f>IF(C2&gt;0,'Indicators-Adjusted'!C3*C2)</f>
        <v>4</v>
      </c>
      <c r="D4" s="12">
        <f>IF(D2&gt;0,'Indicators-Adjusted'!D3*D2)</f>
        <v>7.1993592309745642</v>
      </c>
      <c r="E4" s="12">
        <f>IF(E2&gt;0,'Indicators-Adjusted'!E3*E2)</f>
        <v>3.9281003364321188</v>
      </c>
      <c r="F4" s="12">
        <f>IF(F2&gt;0,'Indicators-Adjusted'!F3*F2)</f>
        <v>6.8452994616207476</v>
      </c>
      <c r="G4" s="12">
        <f>IF(G2&gt;0,'Indicators-Adjusted'!G3*G2)</f>
        <v>4</v>
      </c>
    </row>
    <row r="5" spans="1:7" x14ac:dyDescent="0.2">
      <c r="A5" t="s">
        <v>1</v>
      </c>
      <c r="B5" s="12">
        <f>IF(B2&gt;0,'Indicators-Adjusted'!B4*B2)</f>
        <v>9</v>
      </c>
      <c r="C5" s="12">
        <f>IF(C2&gt;0,'Indicators-Adjusted'!C4*C2)</f>
        <v>4.5</v>
      </c>
      <c r="D5" s="12">
        <f>IF(D2&gt;0,'Indicators-Adjusted'!D4*D2)</f>
        <v>7.6797436923898257</v>
      </c>
      <c r="E5" s="12">
        <f>IF(E2&gt;0,'Indicators-Adjusted'!E4*E2)</f>
        <v>4.5320575104023222</v>
      </c>
      <c r="F5" s="12">
        <f>IF(F2&gt;0,'Indicators-Adjusted'!F4*F2)</f>
        <v>8.5773502691896262</v>
      </c>
      <c r="G5" s="12">
        <f>IF(G2&gt;0,'Indicators-Adjusted'!G4*G2)</f>
        <v>4.5</v>
      </c>
    </row>
  </sheetData>
  <dataValidations count="1">
    <dataValidation type="list" allowBlank="1" showInputMessage="1" showErrorMessage="1" sqref="A73:A337 A3:A5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B1:O1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5"/>
  <sheetViews>
    <sheetView zoomScale="145" zoomScaleNormal="145" workbookViewId="0">
      <selection activeCell="F25" sqref="F25"/>
    </sheetView>
  </sheetViews>
  <sheetFormatPr baseColWidth="10" defaultColWidth="9" defaultRowHeight="12.6" x14ac:dyDescent="0.2"/>
  <cols>
    <col min="1" max="16384" width="9" style="1"/>
  </cols>
  <sheetData>
    <row r="1" spans="1:4" s="2" customFormat="1" ht="15.6" x14ac:dyDescent="0.3">
      <c r="B1" s="2">
        <v>2009</v>
      </c>
      <c r="C1" s="2">
        <v>2010</v>
      </c>
      <c r="D1" s="2">
        <v>2011</v>
      </c>
    </row>
    <row r="2" spans="1:4" x14ac:dyDescent="0.2">
      <c r="A2" s="4" t="s">
        <v>3</v>
      </c>
      <c r="B2" s="1">
        <v>6</v>
      </c>
      <c r="C2" s="1">
        <v>8</v>
      </c>
      <c r="D2" s="1">
        <v>10</v>
      </c>
    </row>
    <row r="3" spans="1:4" ht="15.6" x14ac:dyDescent="0.3">
      <c r="A3" s="6" t="s">
        <v>2</v>
      </c>
      <c r="B3" s="1">
        <v>5</v>
      </c>
      <c r="C3" s="1">
        <v>6</v>
      </c>
      <c r="D3" s="1">
        <v>7</v>
      </c>
    </row>
    <row r="4" spans="1:4" ht="15.6" x14ac:dyDescent="0.3">
      <c r="A4" s="6" t="s">
        <v>1</v>
      </c>
      <c r="B4" s="5">
        <v>4</v>
      </c>
      <c r="C4" s="1">
        <v>4</v>
      </c>
      <c r="D4" s="5">
        <v>4</v>
      </c>
    </row>
    <row r="5" spans="1:4" x14ac:dyDescent="0.2">
      <c r="A5" s="1" t="s">
        <v>0</v>
      </c>
      <c r="B5" s="5">
        <v>2</v>
      </c>
      <c r="C5" s="5"/>
      <c r="D5" s="5">
        <v>4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A1:E4"/>
  <sheetViews>
    <sheetView workbookViewId="0">
      <selection activeCell="B2" sqref="B2"/>
    </sheetView>
  </sheetViews>
  <sheetFormatPr baseColWidth="10" defaultRowHeight="12.6" x14ac:dyDescent="0.2"/>
  <sheetData>
    <row r="1" spans="1:5" ht="15.6" x14ac:dyDescent="0.3">
      <c r="A1" s="2" t="s">
        <v>16</v>
      </c>
      <c r="B1" t="s">
        <v>13</v>
      </c>
      <c r="C1" t="s">
        <v>10</v>
      </c>
      <c r="D1" t="s">
        <v>20</v>
      </c>
      <c r="E1" t="s">
        <v>14</v>
      </c>
    </row>
    <row r="2" spans="1:5" x14ac:dyDescent="0.2">
      <c r="A2" t="s">
        <v>3</v>
      </c>
      <c r="B2" s="13">
        <f>AVERAGE('Indicators-Weighted'!B$3:'Indicators-Weighted'!C$3)</f>
        <v>5.75</v>
      </c>
      <c r="C2" s="13">
        <f>AVERAGE('Indicators-Weighted'!D3)</f>
        <v>9.1208970766356092</v>
      </c>
      <c r="D2" s="13">
        <f>AVERAGE('Indicators-Weighted'!E3)</f>
        <v>3.5398421531655595</v>
      </c>
      <c r="E2" s="13">
        <f>AVERAGE('Indicators-Weighted'!G3:'Indicators-Weighted'!F3)</f>
        <v>6.0386751345948131</v>
      </c>
    </row>
    <row r="3" spans="1:5" x14ac:dyDescent="0.2">
      <c r="A3" t="s">
        <v>2</v>
      </c>
      <c r="B3" s="13">
        <f>AVERAGE('Indicators-Weighted'!B$4:'Indicators-Weighted'!C$4)</f>
        <v>5.5</v>
      </c>
      <c r="C3" s="13">
        <f>AVERAGE('Indicators-Weighted'!D4)</f>
        <v>7.1993592309745642</v>
      </c>
      <c r="D3" s="13">
        <f>AVERAGE('Indicators-Weighted'!E4)</f>
        <v>3.9281003364321188</v>
      </c>
      <c r="E3" s="13">
        <f>AVERAGE('Indicators-Weighted'!G4:'Indicators-Weighted'!F4)</f>
        <v>5.4226497308103738</v>
      </c>
    </row>
    <row r="4" spans="1:5" x14ac:dyDescent="0.2">
      <c r="A4" t="s">
        <v>1</v>
      </c>
      <c r="B4" s="13">
        <f>AVERAGE('Indicators-Weighted'!B$5:'Indicators-Weighted'!C$5)</f>
        <v>6.75</v>
      </c>
      <c r="C4" s="13">
        <f>AVERAGE('Indicators-Weighted'!D5)</f>
        <v>7.6797436923898257</v>
      </c>
      <c r="D4" s="13">
        <f>AVERAGE('Indicators-Weighted'!E5)</f>
        <v>4.5320575104023222</v>
      </c>
      <c r="E4" s="13">
        <f>AVERAGE('Indicators-Weighted'!G5:'Indicators-Weighted'!F5)</f>
        <v>6.5386751345948131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B1:O1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C5"/>
  <sheetViews>
    <sheetView workbookViewId="0">
      <selection activeCell="A4" sqref="A4"/>
    </sheetView>
  </sheetViews>
  <sheetFormatPr baseColWidth="10" defaultRowHeight="12.6" x14ac:dyDescent="0.2"/>
  <sheetData>
    <row r="1" spans="1:3" ht="15.6" x14ac:dyDescent="0.3">
      <c r="A1" s="2" t="s">
        <v>15</v>
      </c>
      <c r="B1" t="s">
        <v>17</v>
      </c>
      <c r="C1" t="s">
        <v>18</v>
      </c>
    </row>
    <row r="2" spans="1:3" ht="15.6" x14ac:dyDescent="0.3">
      <c r="A2" s="2" t="s">
        <v>19</v>
      </c>
      <c r="B2" s="13">
        <v>0.4</v>
      </c>
      <c r="C2" s="13">
        <v>0.6</v>
      </c>
    </row>
    <row r="3" spans="1:3" x14ac:dyDescent="0.2">
      <c r="A3" t="s">
        <v>3</v>
      </c>
      <c r="B3" s="13">
        <f>AVERAGE('Clusters-Grouped'!B2:'Clusters-Grouped'!C2)</f>
        <v>7.4354485383178046</v>
      </c>
      <c r="C3" s="13">
        <f>AVERAGE('Clusters-Grouped'!D2:'Clusters-Grouped'!E2)</f>
        <v>4.7892586438801867</v>
      </c>
    </row>
    <row r="4" spans="1:3" x14ac:dyDescent="0.2">
      <c r="A4" t="s">
        <v>2</v>
      </c>
      <c r="B4" s="13">
        <f>AVERAGE('Clusters-Grouped'!B3:'Clusters-Grouped'!C3)</f>
        <v>6.3496796154872825</v>
      </c>
      <c r="C4" s="13">
        <f>AVERAGE('Clusters-Grouped'!D3:'Clusters-Grouped'!E3)</f>
        <v>4.6753750336212461</v>
      </c>
    </row>
    <row r="5" spans="1:3" x14ac:dyDescent="0.2">
      <c r="A5" t="s">
        <v>1</v>
      </c>
      <c r="B5" s="13">
        <f>AVERAGE('Clusters-Grouped'!B4:'Clusters-Grouped'!C4)</f>
        <v>7.2148718461949128</v>
      </c>
      <c r="C5" s="13">
        <f>AVERAGE('Clusters-Grouped'!D4:'Clusters-Grouped'!E4)</f>
        <v>5.5353663224985681</v>
      </c>
    </row>
  </sheetData>
  <dataConsolidate/>
  <dataValidations count="1">
    <dataValidation type="list" allowBlank="1" showInputMessage="1" showErrorMessage="1" sqref="A3:A5">
      <formula1>countries</formula1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B1:C1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A1:B4"/>
  <sheetViews>
    <sheetView tabSelected="1" zoomScale="145" zoomScaleNormal="145" workbookViewId="0">
      <selection activeCell="B2" sqref="B2"/>
    </sheetView>
  </sheetViews>
  <sheetFormatPr baseColWidth="10" defaultRowHeight="12.6" x14ac:dyDescent="0.2"/>
  <sheetData>
    <row r="1" spans="1:2" ht="15.6" x14ac:dyDescent="0.3">
      <c r="A1" s="2" t="s">
        <v>21</v>
      </c>
      <c r="B1" t="s">
        <v>22</v>
      </c>
    </row>
    <row r="2" spans="1:2" x14ac:dyDescent="0.2">
      <c r="A2" t="s">
        <v>3</v>
      </c>
      <c r="B2">
        <f>'Subindex-Grouped'!B3*'Subindex-Grouped'!B2+'Subindex-Grouped'!C3*'Subindex-Grouped'!C2</f>
        <v>5.8477346016552341</v>
      </c>
    </row>
    <row r="3" spans="1:2" x14ac:dyDescent="0.2">
      <c r="A3" t="s">
        <v>2</v>
      </c>
      <c r="B3">
        <f>'Subindex-Grouped'!B4*'Subindex-Grouped'!B2+'Subindex-Grouped'!C4*'Subindex-Grouped'!C2</f>
        <v>5.3450968663676601</v>
      </c>
    </row>
    <row r="4" spans="1:2" x14ac:dyDescent="0.2">
      <c r="A4" t="s">
        <v>1</v>
      </c>
      <c r="B4">
        <f>'Subindex-Grouped'!B5*'Subindex-Grouped'!B2+'Subindex-Grouped'!C5*'Subindex-Grouped'!C2</f>
        <v>6.2071685319771062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/>
  <dimension ref="A1:H5"/>
  <sheetViews>
    <sheetView topLeftCell="G1" zoomScale="175" zoomScaleNormal="175" workbookViewId="0">
      <selection activeCell="H5" sqref="H5"/>
    </sheetView>
  </sheetViews>
  <sheetFormatPr baseColWidth="10" defaultRowHeight="12.6" x14ac:dyDescent="0.2"/>
  <sheetData>
    <row r="1" spans="1:8" ht="12.75" x14ac:dyDescent="0.2">
      <c r="B1" t="s">
        <v>16</v>
      </c>
      <c r="C1" t="s">
        <v>16</v>
      </c>
      <c r="D1" t="s">
        <v>15</v>
      </c>
      <c r="E1" t="s">
        <v>16</v>
      </c>
      <c r="F1" t="s">
        <v>16</v>
      </c>
      <c r="G1" t="s">
        <v>15</v>
      </c>
      <c r="H1" s="15" t="s">
        <v>21</v>
      </c>
    </row>
    <row r="2" spans="1:8" ht="12.75" x14ac:dyDescent="0.2">
      <c r="B2" t="s">
        <v>13</v>
      </c>
      <c r="C2" t="s">
        <v>10</v>
      </c>
      <c r="D2" t="s">
        <v>17</v>
      </c>
      <c r="E2" t="s">
        <v>8</v>
      </c>
      <c r="F2" t="s">
        <v>14</v>
      </c>
      <c r="G2" t="s">
        <v>18</v>
      </c>
      <c r="H2" s="15" t="s">
        <v>22</v>
      </c>
    </row>
    <row r="3" spans="1:8" ht="13.2" x14ac:dyDescent="0.25">
      <c r="A3" s="17" t="s">
        <v>3</v>
      </c>
      <c r="B3" s="14">
        <f>RANK('Clusters-Grouped'!B2,'Clusters-Grouped'!B$2:B$4)</f>
        <v>2</v>
      </c>
      <c r="C3" s="14">
        <f>RANK('Clusters-Grouped'!C2,'Clusters-Grouped'!C$2:C$4)</f>
        <v>1</v>
      </c>
      <c r="D3" s="14">
        <f>RANK('Subindex-Grouped'!B3,'Subindex-Grouped'!B$3:B$5)</f>
        <v>1</v>
      </c>
      <c r="E3" s="14">
        <f>RANK('Clusters-Grouped'!D2,'Clusters-Grouped'!D$2:D$4)</f>
        <v>3</v>
      </c>
      <c r="F3" s="14">
        <f>RANK('Clusters-Grouped'!E2,'Clusters-Grouped'!E$2:E$4)</f>
        <v>2</v>
      </c>
      <c r="G3" s="14">
        <f>RANK('Subindex-Grouped'!C3,'Subindex-Grouped'!C$3:C$5)</f>
        <v>2</v>
      </c>
      <c r="H3" s="16">
        <f>RANK(Composite!B2,Composite!B$2:B$4)</f>
        <v>2</v>
      </c>
    </row>
    <row r="4" spans="1:8" ht="13.2" x14ac:dyDescent="0.25">
      <c r="A4" t="s">
        <v>2</v>
      </c>
      <c r="B4" s="14">
        <f>RANK('Clusters-Grouped'!B3,'Clusters-Grouped'!B$2:B$4)</f>
        <v>3</v>
      </c>
      <c r="C4" s="14">
        <f>RANK('Clusters-Grouped'!C3,'Clusters-Grouped'!C$2:C$4)</f>
        <v>3</v>
      </c>
      <c r="D4" s="14">
        <f>RANK('Subindex-Grouped'!B4,'Subindex-Grouped'!B$3:B$5)</f>
        <v>3</v>
      </c>
      <c r="E4" s="14">
        <f>RANK('Clusters-Grouped'!D3,'Clusters-Grouped'!D$2:D$4)</f>
        <v>2</v>
      </c>
      <c r="F4" s="14">
        <f>RANK('Clusters-Grouped'!E3,'Clusters-Grouped'!E$2:E$4)</f>
        <v>3</v>
      </c>
      <c r="G4" s="14">
        <f>RANK('Subindex-Grouped'!C4,'Subindex-Grouped'!C$3:C$5)</f>
        <v>3</v>
      </c>
      <c r="H4" s="16">
        <f>RANK(Composite!B3,Composite!B$2:B$4)</f>
        <v>3</v>
      </c>
    </row>
    <row r="5" spans="1:8" ht="13.2" x14ac:dyDescent="0.25">
      <c r="A5" t="s">
        <v>1</v>
      </c>
      <c r="B5" s="14">
        <f>RANK('Clusters-Grouped'!B4,'Clusters-Grouped'!B$2:B$4)</f>
        <v>1</v>
      </c>
      <c r="C5" s="14">
        <f>RANK('Clusters-Grouped'!C4,'Clusters-Grouped'!C$2:C$4)</f>
        <v>2</v>
      </c>
      <c r="D5" s="14">
        <f>RANK('Subindex-Grouped'!B5,'Subindex-Grouped'!B$3:B$5)</f>
        <v>2</v>
      </c>
      <c r="E5" s="14">
        <f>RANK('Clusters-Grouped'!D4,'Clusters-Grouped'!D$2:D$4)</f>
        <v>1</v>
      </c>
      <c r="F5" s="14">
        <f>RANK('Clusters-Grouped'!E4,'Clusters-Grouped'!E$2:E$4)</f>
        <v>1</v>
      </c>
      <c r="G5" s="14">
        <f>RANK('Subindex-Grouped'!C5,'Subindex-Grouped'!C$3:C$5)</f>
        <v>1</v>
      </c>
      <c r="H5" s="16">
        <f>RANK(Composite!B4,Composite!B$2:B$4)</f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/>
  <dimension ref="A2:D8"/>
  <sheetViews>
    <sheetView workbookViewId="0">
      <selection activeCell="B7" sqref="B7"/>
    </sheetView>
  </sheetViews>
  <sheetFormatPr baseColWidth="10" defaultRowHeight="12.6" x14ac:dyDescent="0.2"/>
  <sheetData>
    <row r="2" spans="1:4" x14ac:dyDescent="0.2">
      <c r="B2" t="s">
        <v>4</v>
      </c>
      <c r="C2" t="s">
        <v>10</v>
      </c>
    </row>
    <row r="3" spans="1:4" x14ac:dyDescent="0.2">
      <c r="A3" s="4" t="s">
        <v>3</v>
      </c>
      <c r="B3" s="1">
        <v>6</v>
      </c>
      <c r="C3" s="1">
        <v>7</v>
      </c>
    </row>
    <row r="4" spans="1:4" ht="15.6" x14ac:dyDescent="0.3">
      <c r="A4" s="6" t="s">
        <v>2</v>
      </c>
      <c r="B4" s="1">
        <v>7</v>
      </c>
      <c r="C4" s="1">
        <v>3</v>
      </c>
    </row>
    <row r="5" spans="1:4" ht="15.6" x14ac:dyDescent="0.3">
      <c r="A5" s="6" t="s">
        <v>1</v>
      </c>
      <c r="B5" s="5">
        <v>8</v>
      </c>
      <c r="C5" s="5">
        <v>4</v>
      </c>
    </row>
    <row r="7" spans="1:4" x14ac:dyDescent="0.2">
      <c r="B7">
        <f>AVERAGE(B3:B5)</f>
        <v>7</v>
      </c>
      <c r="C7">
        <f>AVERAGE(C3:C5)</f>
        <v>4.666666666666667</v>
      </c>
      <c r="D7" t="s">
        <v>23</v>
      </c>
    </row>
    <row r="8" spans="1:4" x14ac:dyDescent="0.2">
      <c r="B8">
        <f>STDEV(B3:B5)</f>
        <v>1</v>
      </c>
      <c r="C8">
        <f>STDEV(C3:C5)</f>
        <v>2.0816659994661335</v>
      </c>
      <c r="D8" t="s">
        <v>12</v>
      </c>
    </row>
  </sheetData>
  <dataValidations count="1">
    <dataValidation type="list" allowBlank="1" showInputMessage="1" showErrorMessage="1" sqref="A3:A5">
      <formula1>countries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D13" sqref="D13"/>
    </sheetView>
  </sheetViews>
  <sheetFormatPr baseColWidth="10" defaultRowHeight="12.6" x14ac:dyDescent="0.2"/>
  <sheetData>
    <row r="2" spans="1:3" x14ac:dyDescent="0.2">
      <c r="B2" t="s">
        <v>4</v>
      </c>
      <c r="C2" t="s">
        <v>10</v>
      </c>
    </row>
    <row r="3" spans="1:3" x14ac:dyDescent="0.2">
      <c r="A3" s="4" t="s">
        <v>3</v>
      </c>
      <c r="B3" s="1">
        <f>('Survey-Raw'!B$3-'Survey-Raw'!B$7)/'Survey-Raw'!B$8</f>
        <v>-1</v>
      </c>
      <c r="C3" s="1">
        <f>('Survey-Raw'!C$3-'Survey-Raw'!C$7)/'Survey-Raw'!C$8</f>
        <v>1.1208970766356094</v>
      </c>
    </row>
    <row r="4" spans="1:3" ht="15.6" x14ac:dyDescent="0.3">
      <c r="A4" s="6" t="s">
        <v>2</v>
      </c>
      <c r="B4" s="1">
        <f>('Survey-Raw'!B$4-'Survey-Raw'!B$7)/'Survey-Raw'!B$8</f>
        <v>0</v>
      </c>
      <c r="C4" s="1">
        <f>('Survey-Raw'!C$4-'Survey-Raw'!C$7)/'Survey-Raw'!C$8</f>
        <v>-0.80064076902543546</v>
      </c>
    </row>
    <row r="5" spans="1:3" ht="15.6" x14ac:dyDescent="0.3">
      <c r="A5" s="6" t="s">
        <v>1</v>
      </c>
      <c r="B5" s="1">
        <f>('Survey-Raw'!B$5-'Survey-Raw'!B$7)/'Survey-Raw'!B$8</f>
        <v>1</v>
      </c>
      <c r="C5" s="1">
        <f>('Survey-Raw'!C$5-'Survey-Raw'!C$7)/'Survey-Raw'!C$8</f>
        <v>-0.32025630761017426</v>
      </c>
    </row>
  </sheetData>
  <dataValidations count="1">
    <dataValidation type="list" allowBlank="1" showInputMessage="1" showErrorMessage="1" sqref="A3:A5">
      <formula1>countries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5"/>
  <sheetViews>
    <sheetView zoomScale="145" zoomScaleNormal="145" workbookViewId="0">
      <selection activeCell="F25" sqref="F25"/>
    </sheetView>
  </sheetViews>
  <sheetFormatPr baseColWidth="10" defaultColWidth="9" defaultRowHeight="12.6" x14ac:dyDescent="0.2"/>
  <cols>
    <col min="1" max="16384" width="9" style="1"/>
  </cols>
  <sheetData>
    <row r="1" spans="1:4" s="2" customFormat="1" ht="15.6" x14ac:dyDescent="0.3">
      <c r="B1" s="2">
        <v>2009</v>
      </c>
      <c r="C1" s="2">
        <v>2010</v>
      </c>
      <c r="D1" s="2">
        <v>2011</v>
      </c>
    </row>
    <row r="2" spans="1:4" x14ac:dyDescent="0.2">
      <c r="A2" s="4" t="s">
        <v>3</v>
      </c>
      <c r="B2" s="1">
        <v>4</v>
      </c>
      <c r="C2" s="1">
        <v>5</v>
      </c>
      <c r="D2" s="1">
        <v>6</v>
      </c>
    </row>
    <row r="3" spans="1:4" ht="15.6" x14ac:dyDescent="0.3">
      <c r="A3" s="6" t="s">
        <v>2</v>
      </c>
      <c r="B3" s="1">
        <v>4</v>
      </c>
      <c r="C3" s="1" t="s">
        <v>11</v>
      </c>
      <c r="D3" s="1">
        <v>6</v>
      </c>
    </row>
    <row r="4" spans="1:4" ht="15.6" x14ac:dyDescent="0.3">
      <c r="A4" s="6" t="s">
        <v>1</v>
      </c>
      <c r="B4" s="5">
        <v>6</v>
      </c>
      <c r="C4" s="1">
        <v>8</v>
      </c>
      <c r="D4" s="5"/>
    </row>
    <row r="5" spans="1:4" x14ac:dyDescent="0.2">
      <c r="A5" s="1" t="s">
        <v>0</v>
      </c>
      <c r="B5" s="5">
        <v>2</v>
      </c>
      <c r="C5" s="5"/>
      <c r="D5" s="5">
        <v>4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5"/>
  <sheetViews>
    <sheetView zoomScale="145" zoomScaleNormal="145" workbookViewId="0">
      <selection activeCell="F25" sqref="F25"/>
    </sheetView>
  </sheetViews>
  <sheetFormatPr baseColWidth="10" defaultColWidth="9" defaultRowHeight="12.6" x14ac:dyDescent="0.2"/>
  <cols>
    <col min="1" max="16384" width="9" style="1"/>
  </cols>
  <sheetData>
    <row r="1" spans="1:4" s="2" customFormat="1" ht="15.6" x14ac:dyDescent="0.3">
      <c r="B1" s="2">
        <v>2009</v>
      </c>
      <c r="C1" s="2">
        <v>2010</v>
      </c>
      <c r="D1" s="2">
        <v>2011</v>
      </c>
    </row>
    <row r="2" spans="1:4" x14ac:dyDescent="0.2">
      <c r="A2" s="4" t="s">
        <v>3</v>
      </c>
      <c r="B2" s="1">
        <v>4</v>
      </c>
      <c r="C2" s="1">
        <v>6</v>
      </c>
      <c r="D2" s="1">
        <v>8</v>
      </c>
    </row>
    <row r="3" spans="1:4" ht="15.6" x14ac:dyDescent="0.3">
      <c r="A3" s="6" t="s">
        <v>2</v>
      </c>
      <c r="B3" s="1">
        <v>2</v>
      </c>
      <c r="C3" s="1">
        <v>3</v>
      </c>
      <c r="D3" s="1">
        <v>4</v>
      </c>
    </row>
    <row r="4" spans="1:4" ht="15.6" x14ac:dyDescent="0.3">
      <c r="A4" s="6" t="s">
        <v>1</v>
      </c>
      <c r="B4" s="5">
        <v>4</v>
      </c>
      <c r="C4" s="1">
        <v>6</v>
      </c>
      <c r="D4" s="5">
        <v>8</v>
      </c>
    </row>
    <row r="5" spans="1:4" x14ac:dyDescent="0.2">
      <c r="A5" s="1" t="s">
        <v>0</v>
      </c>
      <c r="B5" s="5">
        <v>1</v>
      </c>
      <c r="D5" s="5">
        <v>3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D6"/>
  <sheetViews>
    <sheetView zoomScale="145" zoomScaleNormal="145" workbookViewId="0">
      <selection activeCell="F25" sqref="F25"/>
    </sheetView>
  </sheetViews>
  <sheetFormatPr baseColWidth="10" defaultColWidth="9" defaultRowHeight="12.6" x14ac:dyDescent="0.2"/>
  <cols>
    <col min="1" max="1" width="9" style="1"/>
    <col min="2" max="2" width="11.08984375" style="1" bestFit="1" customWidth="1"/>
    <col min="3" max="16384" width="9" style="1"/>
  </cols>
  <sheetData>
    <row r="1" spans="1:4" s="2" customFormat="1" ht="15.6" x14ac:dyDescent="0.3">
      <c r="B1" s="2">
        <v>2009</v>
      </c>
      <c r="C1" s="2">
        <v>2010</v>
      </c>
      <c r="D1" s="2">
        <v>2011</v>
      </c>
    </row>
    <row r="2" spans="1:4" x14ac:dyDescent="0.2">
      <c r="A2" s="4" t="s">
        <v>3</v>
      </c>
      <c r="B2" s="1">
        <v>2</v>
      </c>
      <c r="C2" s="1">
        <v>3</v>
      </c>
      <c r="D2" s="1">
        <v>5</v>
      </c>
    </row>
    <row r="3" spans="1:4" ht="15.6" x14ac:dyDescent="0.3">
      <c r="A3" s="6" t="s">
        <v>2</v>
      </c>
      <c r="B3" s="1">
        <v>1</v>
      </c>
      <c r="C3" s="7">
        <f>AVERAGE(B3,D3)</f>
        <v>2</v>
      </c>
      <c r="D3" s="1">
        <v>3</v>
      </c>
    </row>
    <row r="4" spans="1:4" ht="15.6" x14ac:dyDescent="0.3">
      <c r="A4" s="6" t="s">
        <v>1</v>
      </c>
      <c r="B4" s="5">
        <v>3</v>
      </c>
      <c r="C4" s="1">
        <v>4</v>
      </c>
      <c r="D4" s="5">
        <v>7</v>
      </c>
    </row>
    <row r="5" spans="1:4" x14ac:dyDescent="0.2">
      <c r="A5" s="1" t="s">
        <v>0</v>
      </c>
      <c r="B5" s="5">
        <v>1</v>
      </c>
      <c r="C5" s="8">
        <v>1</v>
      </c>
      <c r="D5" s="5">
        <v>1</v>
      </c>
    </row>
    <row r="6" spans="1:4" x14ac:dyDescent="0.2">
      <c r="B6" s="5"/>
      <c r="C6" s="5"/>
      <c r="D6" s="5"/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D6"/>
  <sheetViews>
    <sheetView zoomScale="145" zoomScaleNormal="145" workbookViewId="0">
      <selection activeCell="F25" sqref="F25"/>
    </sheetView>
  </sheetViews>
  <sheetFormatPr baseColWidth="10" defaultColWidth="9" defaultRowHeight="12.6" x14ac:dyDescent="0.2"/>
  <cols>
    <col min="1" max="16384" width="9" style="1"/>
  </cols>
  <sheetData>
    <row r="1" spans="1:4" s="2" customFormat="1" ht="15.6" x14ac:dyDescent="0.3">
      <c r="B1" s="2">
        <v>2009</v>
      </c>
      <c r="C1" s="2">
        <v>2010</v>
      </c>
      <c r="D1" s="2">
        <v>2011</v>
      </c>
    </row>
    <row r="2" spans="1:4" x14ac:dyDescent="0.2">
      <c r="A2" s="4" t="s">
        <v>3</v>
      </c>
      <c r="B2" s="1">
        <v>6</v>
      </c>
      <c r="C2" s="1">
        <v>8</v>
      </c>
      <c r="D2" s="1">
        <v>10</v>
      </c>
    </row>
    <row r="3" spans="1:4" ht="15.6" x14ac:dyDescent="0.3">
      <c r="A3" s="6" t="s">
        <v>2</v>
      </c>
      <c r="B3" s="1">
        <v>5</v>
      </c>
      <c r="C3" s="1">
        <v>6</v>
      </c>
      <c r="D3" s="1">
        <v>7</v>
      </c>
    </row>
    <row r="4" spans="1:4" ht="15.6" x14ac:dyDescent="0.3">
      <c r="A4" s="6" t="s">
        <v>1</v>
      </c>
      <c r="B4" s="5">
        <v>4</v>
      </c>
      <c r="C4" s="1">
        <v>4</v>
      </c>
      <c r="D4" s="5">
        <v>4</v>
      </c>
    </row>
    <row r="5" spans="1:4" x14ac:dyDescent="0.2">
      <c r="A5" s="1" t="s">
        <v>0</v>
      </c>
      <c r="B5" s="5">
        <v>2</v>
      </c>
      <c r="C5" s="8">
        <v>3</v>
      </c>
      <c r="D5" s="5">
        <v>4</v>
      </c>
    </row>
    <row r="6" spans="1:4" x14ac:dyDescent="0.2">
      <c r="B6" s="5"/>
      <c r="C6" s="5"/>
      <c r="D6" s="5"/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D6"/>
  <sheetViews>
    <sheetView zoomScale="145" zoomScaleNormal="145" workbookViewId="0">
      <selection activeCell="F25" sqref="F25"/>
    </sheetView>
  </sheetViews>
  <sheetFormatPr baseColWidth="10" defaultColWidth="9" defaultRowHeight="12.6" x14ac:dyDescent="0.2"/>
  <cols>
    <col min="1" max="16384" width="9" style="1"/>
  </cols>
  <sheetData>
    <row r="1" spans="1:4" s="2" customFormat="1" ht="15.6" x14ac:dyDescent="0.3">
      <c r="B1" s="2">
        <v>2009</v>
      </c>
      <c r="C1" s="2">
        <v>2010</v>
      </c>
      <c r="D1" s="2">
        <v>2011</v>
      </c>
    </row>
    <row r="2" spans="1:4" x14ac:dyDescent="0.2">
      <c r="A2" s="4" t="s">
        <v>3</v>
      </c>
      <c r="B2" s="1">
        <v>4</v>
      </c>
      <c r="C2" s="1">
        <v>5</v>
      </c>
      <c r="D2" s="1">
        <v>3</v>
      </c>
    </row>
    <row r="3" spans="1:4" ht="15.6" x14ac:dyDescent="0.3">
      <c r="A3" s="6" t="s">
        <v>2</v>
      </c>
      <c r="B3" s="1">
        <v>4</v>
      </c>
      <c r="C3" s="7">
        <f>AVERAGE(B3,D3)</f>
        <v>5</v>
      </c>
      <c r="D3" s="1">
        <v>6</v>
      </c>
    </row>
    <row r="4" spans="1:4" ht="15.6" x14ac:dyDescent="0.3">
      <c r="A4" s="6" t="s">
        <v>1</v>
      </c>
      <c r="B4" s="5">
        <v>6</v>
      </c>
      <c r="C4" s="1">
        <v>8</v>
      </c>
      <c r="D4" s="8">
        <f>C4*AVERAGE(C4/B4)</f>
        <v>10.666666666666666</v>
      </c>
    </row>
    <row r="5" spans="1:4" x14ac:dyDescent="0.2">
      <c r="A5" s="1" t="s">
        <v>0</v>
      </c>
      <c r="B5" s="5">
        <v>2</v>
      </c>
      <c r="C5" s="8">
        <v>3</v>
      </c>
      <c r="D5" s="5">
        <v>4</v>
      </c>
    </row>
    <row r="6" spans="1:4" x14ac:dyDescent="0.2">
      <c r="B6" s="5"/>
      <c r="C6" s="5"/>
      <c r="D6" s="5"/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D7"/>
  <sheetViews>
    <sheetView zoomScale="145" zoomScaleNormal="145" workbookViewId="0">
      <selection activeCell="F25" sqref="F25"/>
    </sheetView>
  </sheetViews>
  <sheetFormatPr baseColWidth="10" defaultColWidth="9" defaultRowHeight="12.6" x14ac:dyDescent="0.2"/>
  <cols>
    <col min="1" max="16384" width="9" style="1"/>
  </cols>
  <sheetData>
    <row r="1" spans="1:4" s="2" customFormat="1" ht="15.6" x14ac:dyDescent="0.3">
      <c r="B1" s="2">
        <v>2009</v>
      </c>
      <c r="C1" s="2">
        <v>2010</v>
      </c>
      <c r="D1" s="2">
        <v>2011</v>
      </c>
    </row>
    <row r="2" spans="1:4" x14ac:dyDescent="0.2">
      <c r="A2" s="4" t="s">
        <v>3</v>
      </c>
      <c r="B2" s="1">
        <v>4</v>
      </c>
      <c r="C2" s="1">
        <v>6</v>
      </c>
      <c r="D2" s="1">
        <v>8</v>
      </c>
    </row>
    <row r="3" spans="1:4" ht="15.6" x14ac:dyDescent="0.3">
      <c r="A3" s="6" t="s">
        <v>2</v>
      </c>
      <c r="B3" s="1">
        <v>2</v>
      </c>
      <c r="C3" s="1">
        <v>3</v>
      </c>
      <c r="D3" s="1">
        <v>4</v>
      </c>
    </row>
    <row r="4" spans="1:4" ht="15.6" x14ac:dyDescent="0.3">
      <c r="A4" s="6" t="s">
        <v>1</v>
      </c>
      <c r="B4" s="5">
        <v>4</v>
      </c>
      <c r="C4" s="1">
        <v>6</v>
      </c>
      <c r="D4" s="5">
        <v>8</v>
      </c>
    </row>
    <row r="5" spans="1:4" x14ac:dyDescent="0.2">
      <c r="A5" s="1" t="s">
        <v>0</v>
      </c>
      <c r="B5" s="5">
        <v>1</v>
      </c>
      <c r="C5" s="8">
        <v>2</v>
      </c>
      <c r="D5" s="5">
        <v>3</v>
      </c>
    </row>
    <row r="7" spans="1:4" x14ac:dyDescent="0.2">
      <c r="D7" s="11"/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E7"/>
  <sheetViews>
    <sheetView zoomScale="145" zoomScaleNormal="145" workbookViewId="0">
      <selection activeCell="B6" sqref="B6:E7"/>
    </sheetView>
  </sheetViews>
  <sheetFormatPr baseColWidth="10" defaultColWidth="9" defaultRowHeight="12.6" x14ac:dyDescent="0.2"/>
  <cols>
    <col min="1" max="1" width="9" style="1"/>
    <col min="2" max="2" width="11.08984375" style="1" bestFit="1" customWidth="1"/>
    <col min="3" max="16384" width="9" style="1"/>
  </cols>
  <sheetData>
    <row r="1" spans="1:5" s="2" customFormat="1" ht="15.6" x14ac:dyDescent="0.3">
      <c r="B1" s="2">
        <v>2009</v>
      </c>
      <c r="C1" s="2">
        <v>2010</v>
      </c>
      <c r="D1" s="2">
        <v>2011</v>
      </c>
    </row>
    <row r="2" spans="1:5" x14ac:dyDescent="0.2">
      <c r="A2" s="4" t="s">
        <v>3</v>
      </c>
      <c r="B2" s="1">
        <v>2</v>
      </c>
      <c r="C2" s="1">
        <v>3</v>
      </c>
      <c r="D2" s="1">
        <v>5</v>
      </c>
    </row>
    <row r="3" spans="1:5" ht="15.6" x14ac:dyDescent="0.3">
      <c r="A3" s="6" t="s">
        <v>2</v>
      </c>
      <c r="B3" s="1">
        <v>1</v>
      </c>
      <c r="C3" s="7">
        <f>AVERAGE(B3,D3)</f>
        <v>2</v>
      </c>
      <c r="D3" s="1">
        <v>3</v>
      </c>
    </row>
    <row r="4" spans="1:5" ht="15.6" x14ac:dyDescent="0.3">
      <c r="A4" s="6" t="s">
        <v>1</v>
      </c>
      <c r="B4" s="5">
        <v>3</v>
      </c>
      <c r="C4" s="1">
        <v>4</v>
      </c>
      <c r="D4" s="5">
        <v>7</v>
      </c>
    </row>
    <row r="5" spans="1:5" x14ac:dyDescent="0.2">
      <c r="B5" s="5"/>
      <c r="C5" s="5"/>
      <c r="D5" s="5"/>
    </row>
    <row r="6" spans="1:5" x14ac:dyDescent="0.2">
      <c r="B6" s="1">
        <f>AVERAGE(B2:B4)</f>
        <v>2</v>
      </c>
      <c r="C6" s="1">
        <f>AVERAGE(C2:C4)</f>
        <v>3</v>
      </c>
      <c r="D6" s="1">
        <f>AVERAGE(D2:D4)</f>
        <v>5</v>
      </c>
      <c r="E6" s="1" t="s">
        <v>23</v>
      </c>
    </row>
    <row r="7" spans="1:5" x14ac:dyDescent="0.2">
      <c r="B7" s="1">
        <f>STDEV(B2:B4)</f>
        <v>1</v>
      </c>
      <c r="C7" s="1">
        <f>STDEV(C2:C4)</f>
        <v>1</v>
      </c>
      <c r="D7" s="1">
        <f>STDEV(D2:D4)</f>
        <v>2</v>
      </c>
      <c r="E7" s="1" t="s">
        <v>12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A-RAW</vt:lpstr>
      <vt:lpstr>B-RAW</vt:lpstr>
      <vt:lpstr>C-RAW</vt:lpstr>
      <vt:lpstr>D-Raw</vt:lpstr>
      <vt:lpstr>A-Imputed</vt:lpstr>
      <vt:lpstr>B-Imputed</vt:lpstr>
      <vt:lpstr>C-Imputed</vt:lpstr>
      <vt:lpstr>D-Imputed</vt:lpstr>
      <vt:lpstr>A-Ordered</vt:lpstr>
      <vt:lpstr>B-Ordered</vt:lpstr>
      <vt:lpstr>C-Ordered</vt:lpstr>
      <vt:lpstr>D-Ordered</vt:lpstr>
      <vt:lpstr>A-Normalised</vt:lpstr>
      <vt:lpstr>B-Normalised</vt:lpstr>
      <vt:lpstr>C-Normalised</vt:lpstr>
      <vt:lpstr>D-Normalised</vt:lpstr>
      <vt:lpstr>Indicators-Normalised</vt:lpstr>
      <vt:lpstr>Indicators-Adjusted</vt:lpstr>
      <vt:lpstr>Indicators-Weighted</vt:lpstr>
      <vt:lpstr>Clusters-Grouped</vt:lpstr>
      <vt:lpstr>Subindex-Grouped</vt:lpstr>
      <vt:lpstr>Composite</vt:lpstr>
      <vt:lpstr>Rankings</vt:lpstr>
      <vt:lpstr>Survey-Raw</vt:lpstr>
      <vt:lpstr>Survey-Normalised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CR</dc:creator>
  <cp:lastModifiedBy>Jose Labra</cp:lastModifiedBy>
  <dcterms:created xsi:type="dcterms:W3CDTF">2013-04-30T12:41:36Z</dcterms:created>
  <dcterms:modified xsi:type="dcterms:W3CDTF">2013-10-16T09:48:35Z</dcterms:modified>
</cp:coreProperties>
</file>