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rc\computex\examples\WebIndexSimple\"/>
    </mc:Choice>
  </mc:AlternateContent>
  <bookViews>
    <workbookView xWindow="0" yWindow="0" windowWidth="16536" windowHeight="7908" tabRatio="554" firstSheet="2" activeTab="6"/>
  </bookViews>
  <sheets>
    <sheet name="Metadata" sheetId="1" r:id="rId1"/>
    <sheet name="A-RAW" sheetId="2" r:id="rId2"/>
    <sheet name="B-RAW" sheetId="6" r:id="rId3"/>
    <sheet name="C-RAW" sheetId="7" r:id="rId4"/>
    <sheet name="Q1" sheetId="32" r:id="rId5"/>
    <sheet name="Q2" sheetId="33" r:id="rId6"/>
    <sheet name="D-Raw" sheetId="8" r:id="rId7"/>
    <sheet name="A-Imputed" sheetId="28" r:id="rId8"/>
    <sheet name="B-Imputed" sheetId="29" r:id="rId9"/>
    <sheet name="C-Imputed" sheetId="30" r:id="rId10"/>
    <sheet name="D-Imputed" sheetId="31" r:id="rId11"/>
    <sheet name="A-Ordered" sheetId="4" r:id="rId12"/>
    <sheet name="B-Ordered" sheetId="12" r:id="rId13"/>
    <sheet name="C-Ordered" sheetId="11" r:id="rId14"/>
    <sheet name="D-Ordered" sheetId="13" r:id="rId15"/>
    <sheet name="A-Normalised" sheetId="5" r:id="rId16"/>
    <sheet name="B-Normalised" sheetId="15" r:id="rId17"/>
    <sheet name="C-Normalised" sheetId="14" r:id="rId18"/>
    <sheet name="D-Normalised" sheetId="16" r:id="rId19"/>
    <sheet name="Indicators-SelectYear" sheetId="21" r:id="rId20"/>
    <sheet name="Indicators-Adjusted" sheetId="24" r:id="rId21"/>
    <sheet name="Indicators-Weighted" sheetId="25" r:id="rId22"/>
    <sheet name="Clusters-Grouped" sheetId="22" r:id="rId23"/>
    <sheet name="Subindex-Grouped" sheetId="26" r:id="rId24"/>
    <sheet name="Composite" sheetId="27" r:id="rId25"/>
    <sheet name="Rankings" sheetId="20" r:id="rId26"/>
    <sheet name="Survey-Raw" sheetId="34" r:id="rId27"/>
    <sheet name="Survey-Normalised" sheetId="35" r:id="rId28"/>
  </sheets>
  <definedNames>
    <definedName name="countries">Metadata!$A$14:$A$249</definedName>
    <definedName name="datatype">Metadata!$A$5:$A$7</definedName>
    <definedName name="indicators">Metadata!$A$252:$A$336</definedName>
  </definedNames>
  <calcPr calcId="152511"/>
</workbook>
</file>

<file path=xl/calcChain.xml><?xml version="1.0" encoding="utf-8"?>
<calcChain xmlns="http://schemas.openxmlformats.org/spreadsheetml/2006/main">
  <c r="B7" i="34" l="1"/>
  <c r="B8" i="34"/>
  <c r="B5" i="35"/>
  <c r="G5" i="21"/>
  <c r="B4" i="35"/>
  <c r="G4" i="21"/>
  <c r="B3" i="35"/>
  <c r="G3" i="21"/>
  <c r="C7" i="34"/>
  <c r="C8" i="34"/>
  <c r="C5" i="35"/>
  <c r="D5" i="21"/>
  <c r="C4" i="35"/>
  <c r="D4" i="21"/>
  <c r="C3" i="35"/>
  <c r="D3" i="21"/>
  <c r="D6" i="13"/>
  <c r="D7" i="13"/>
  <c r="D4" i="16"/>
  <c r="D3" i="16"/>
  <c r="D2" i="16"/>
  <c r="C6" i="13"/>
  <c r="C7" i="13"/>
  <c r="C4" i="16"/>
  <c r="C3" i="16"/>
  <c r="C2" i="16"/>
  <c r="B6" i="13"/>
  <c r="B7" i="13"/>
  <c r="B4" i="16"/>
  <c r="B3" i="16"/>
  <c r="B2" i="16"/>
  <c r="D6" i="12"/>
  <c r="D7" i="12"/>
  <c r="D4" i="15"/>
  <c r="D3" i="15"/>
  <c r="D2" i="15"/>
  <c r="C6" i="12"/>
  <c r="C7" i="12"/>
  <c r="C4" i="15"/>
  <c r="C3" i="15"/>
  <c r="C2" i="15"/>
  <c r="B6" i="12"/>
  <c r="B7" i="12"/>
  <c r="B4" i="15"/>
  <c r="B3" i="15"/>
  <c r="B2" i="15"/>
  <c r="D4" i="11"/>
  <c r="D6" i="11"/>
  <c r="D7" i="11"/>
  <c r="D4" i="14"/>
  <c r="D3" i="14"/>
  <c r="D2" i="14"/>
  <c r="C3" i="11"/>
  <c r="C6" i="11"/>
  <c r="C7" i="11"/>
  <c r="C4" i="14"/>
  <c r="C3" i="14"/>
  <c r="C2" i="14"/>
  <c r="B6" i="11"/>
  <c r="B7" i="11"/>
  <c r="B4" i="14"/>
  <c r="B3" i="14"/>
  <c r="B2" i="14"/>
  <c r="D6" i="4"/>
  <c r="D7" i="4"/>
  <c r="D4" i="5"/>
  <c r="D3" i="5"/>
  <c r="C3" i="4"/>
  <c r="C6" i="4"/>
  <c r="C7" i="4"/>
  <c r="C4" i="5"/>
  <c r="C3" i="5"/>
  <c r="C2" i="5"/>
  <c r="B6" i="4"/>
  <c r="B7" i="4"/>
  <c r="B4" i="5"/>
  <c r="B3" i="5"/>
  <c r="D2" i="5"/>
  <c r="B2" i="5"/>
  <c r="D4" i="30"/>
  <c r="C3" i="30"/>
  <c r="C3" i="28"/>
  <c r="G4" i="24"/>
  <c r="G5" i="25"/>
  <c r="G3" i="24"/>
  <c r="G4" i="25"/>
  <c r="G2" i="24"/>
  <c r="G3" i="25"/>
  <c r="F5" i="21"/>
  <c r="F4" i="24"/>
  <c r="F5" i="25"/>
  <c r="F4" i="21"/>
  <c r="F3" i="24"/>
  <c r="F4" i="25"/>
  <c r="F3" i="21"/>
  <c r="F2" i="24"/>
  <c r="F3" i="25"/>
  <c r="E5" i="21"/>
  <c r="E4" i="24"/>
  <c r="E5" i="25"/>
  <c r="E4" i="21"/>
  <c r="E3" i="24"/>
  <c r="E4" i="25"/>
  <c r="E3" i="21"/>
  <c r="E2" i="24"/>
  <c r="E3" i="25"/>
  <c r="D4" i="24"/>
  <c r="D5" i="25"/>
  <c r="D3" i="24"/>
  <c r="D4" i="25"/>
  <c r="D2" i="24"/>
  <c r="D3" i="25"/>
  <c r="C5" i="21"/>
  <c r="C4" i="24"/>
  <c r="C5" i="25"/>
  <c r="C4" i="21"/>
  <c r="C3" i="24"/>
  <c r="C4" i="25"/>
  <c r="C3" i="21"/>
  <c r="C2" i="24"/>
  <c r="C3" i="25"/>
  <c r="B5" i="21"/>
  <c r="B4" i="24"/>
  <c r="B5" i="25"/>
  <c r="B4" i="21"/>
  <c r="B3" i="24"/>
  <c r="B4" i="25"/>
  <c r="B3" i="21"/>
  <c r="B2" i="24"/>
  <c r="B3" i="25"/>
  <c r="B4" i="22"/>
  <c r="B4" i="26" s="1"/>
  <c r="C4" i="22"/>
  <c r="E4" i="22"/>
  <c r="D4" i="22"/>
  <c r="C4" i="26"/>
  <c r="B2" i="22"/>
  <c r="C2" i="22"/>
  <c r="B2" i="26"/>
  <c r="E2" i="22"/>
  <c r="C2" i="26" s="1"/>
  <c r="B2" i="27" s="1"/>
  <c r="D2" i="22"/>
  <c r="B3" i="22"/>
  <c r="C3" i="22"/>
  <c r="B3" i="26"/>
  <c r="D4" i="20" s="1"/>
  <c r="E3" i="22"/>
  <c r="F4" i="20" s="1"/>
  <c r="D3" i="22"/>
  <c r="F5" i="20"/>
  <c r="F3" i="20"/>
  <c r="E5" i="20"/>
  <c r="E4" i="20"/>
  <c r="E3" i="20"/>
  <c r="C5" i="20"/>
  <c r="C4" i="20"/>
  <c r="C3" i="20"/>
  <c r="B4" i="20"/>
  <c r="B3" i="20"/>
  <c r="B4" i="27" l="1"/>
  <c r="D5" i="20"/>
  <c r="D3" i="20"/>
  <c r="C3" i="26"/>
  <c r="G5" i="20" s="1"/>
  <c r="B5" i="20"/>
  <c r="G3" i="20" l="1"/>
  <c r="B3" i="27"/>
  <c r="G4" i="20"/>
  <c r="H4" i="20" l="1"/>
  <c r="H3" i="20"/>
  <c r="H5" i="20"/>
</calcChain>
</file>

<file path=xl/sharedStrings.xml><?xml version="1.0" encoding="utf-8"?>
<sst xmlns="http://schemas.openxmlformats.org/spreadsheetml/2006/main" count="444" uniqueCount="283">
  <si>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</si>
  <si>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</si>
  <si>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</si>
  <si>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</si>
  <si>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</si>
  <si>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</si>
  <si>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</si>
  <si>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</si>
  <si>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</si>
  <si>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</si>
  <si>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</si>
  <si>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</si>
  <si>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</si>
  <si>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</si>
  <si>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</si>
  <si>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</si>
  <si>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</si>
  <si>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</si>
  <si>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</si>
  <si>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</si>
  <si>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</si>
  <si>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</si>
  <si>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</si>
  <si>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</si>
  <si>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</si>
  <si>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</si>
  <si>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</si>
  <si>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</si>
  <si>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</si>
  <si>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</si>
  <si>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</si>
  <si>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</si>
  <si>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</si>
  <si>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</si>
  <si>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</si>
  <si>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</si>
  <si>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</si>
  <si>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</si>
  <si>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</si>
  <si>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</si>
  <si>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</si>
  <si>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</si>
  <si>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</si>
  <si>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</si>
  <si>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</si>
  <si>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</si>
  <si>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</si>
  <si>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</si>
  <si>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</si>
  <si>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</si>
  <si>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</si>
  <si>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</si>
  <si>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</si>
  <si>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</si>
  <si>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</si>
  <si>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</si>
  <si>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</si>
  <si>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</si>
  <si>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</si>
  <si>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</si>
  <si>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</si>
  <si>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</si>
  <si>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</si>
  <si>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</si>
  <si>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</si>
  <si>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</si>
  <si>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</si>
  <si>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</si>
  <si>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</si>
  <si>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</si>
  <si>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</si>
  <si>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</si>
  <si>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</si>
  <si>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</si>
  <si>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</si>
  <si>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</si>
  <si>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</si>
  <si>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</si>
  <si>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</si>
  <si>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</si>
  <si>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</si>
  <si>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</si>
  <si>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</si>
  <si>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</si>
  <si>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</si>
  <si>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</si>
  <si>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</si>
  <si>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</si>
  <si>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</si>
  <si>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</si>
  <si>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</si>
  <si>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</si>
  <si>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</si>
  <si>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</si>
  <si>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</si>
  <si>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</si>
  <si>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</si>
  <si>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</si>
  <si>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</si>
  <si>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</si>
  <si>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</si>
  <si>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</si>
  <si>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</si>
  <si>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</si>
  <si>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</si>
  <si>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</si>
  <si>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</si>
  <si>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</si>
  <si>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</si>
  <si>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</si>
  <si>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</si>
  <si>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</si>
  <si>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</si>
  <si>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</si>
  <si>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</si>
  <si>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</si>
  <si>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</si>
  <si>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</si>
  <si>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</si>
  <si>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</si>
  <si>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</si>
  <si>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</si>
  <si>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</si>
  <si>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</si>
  <si>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</si>
  <si>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</si>
  <si>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</si>
  <si>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</si>
  <si>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</si>
  <si>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</si>
  <si>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</si>
  <si>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</si>
  <si>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</si>
  <si>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</si>
  <si>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</si>
  <si>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</si>
  <si>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</si>
  <si>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</si>
  <si>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</si>
  <si>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</si>
  <si>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</si>
  <si>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</si>
  <si>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</si>
  <si>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</si>
  <si>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</si>
  <si>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</si>
  <si>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</si>
  <si>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</si>
  <si>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</si>
  <si>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</si>
  <si>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</si>
  <si>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</si>
  <si>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</si>
  <si>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</si>
  <si>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</si>
  <si>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</si>
  <si>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</si>
  <si>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</si>
  <si>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</si>
  <si>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</si>
  <si>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</si>
  <si>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</si>
  <si>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</si>
  <si>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</si>
  <si>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</si>
  <si>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</si>
  <si>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</si>
  <si>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</si>
  <si>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</si>
  <si>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</si>
  <si>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</si>
  <si>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</si>
  <si>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</si>
  <si>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</si>
  <si>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</si>
  <si>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</si>
  <si>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</si>
  <si>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</si>
  <si>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</si>
  <si>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</si>
  <si>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</si>
  <si>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</si>
  <si>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</si>
  <si>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</si>
  <si>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</si>
  <si>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</si>
  <si>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</si>
  <si>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</si>
  <si>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</si>
  <si>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</si>
  <si>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</si>
  <si>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</si>
  <si>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</si>
  <si>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</si>
  <si>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</si>
  <si>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</si>
  <si>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</si>
  <si>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</si>
  <si>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</si>
  <si>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</si>
  <si>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</si>
  <si>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</si>
  <si>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</si>
  <si>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</si>
  <si>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</si>
  <si>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</si>
  <si>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</si>
  <si>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</si>
  <si>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</si>
  <si>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</si>
  <si>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</si>
  <si>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</si>
  <si>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</si>
  <si>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</si>
  <si>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</si>
  <si>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</si>
  <si>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</si>
  <si>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</si>
  <si>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</si>
  <si>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</si>
  <si>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</si>
  <si>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</si>
  <si>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</si>
  <si>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</si>
  <si>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</si>
  <si>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</si>
  <si>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</si>
  <si>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</si>
  <si>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</si>
  <si>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</si>
  <si>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</si>
  <si>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</si>
  <si>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</si>
  <si>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</si>
  <si>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</si>
  <si>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</si>
  <si>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</si>
  <si>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</si>
  <si>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</si>
  <si>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</si>
  <si>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</si>
  <si>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</si>
  <si>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</si>
  <si>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</si>
  <si>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</si>
  <si>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</si>
  <si>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</si>
  <si>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</si>
  <si>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</si>
  <si>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</si>
  <si>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</si>
  <si>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</si>
  <si>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</si>
  <si>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</si>
  <si>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</si>
  <si>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</si>
  <si>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</si>
  <si>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</si>
  <si>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</si>
  <si>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SD</t>
  </si>
  <si>
    <t>High</t>
  </si>
  <si>
    <t>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</si>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</sst>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0"/>
      <color theme="0" tint="-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13" fillId="0" borderId="0" xfId="0" applyFont="1" applyBorder="1"/>
    <xf numFmtId="0" fontId="13" fillId="0" borderId="1" xfId="0" applyFont="1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workbookViewId="0">
      <selection activeCell="F25" sqref="F25"/>
    </sheetView>
  </sheetViews>
  <sheetFormatPr baseColWidth="10" defaultColWidth="9" defaultRowHeight="12.6" x14ac:dyDescent="0.2"/>
  <cols>
    <col min="1" max="1" width="27.08984375" customWidth="1"/>
    <col min="2" max="2" width="32.7265625" customWidth="1"/>
    <col min="3" max="3" width="38.7265625" customWidth="1"/>
  </cols>
  <sheetData>
    <row r="2" spans="1:3" ht="20.399999999999999" x14ac:dyDescent="0.2">
      <c r="A2" s="29" t="s">
        <v>248</v>
      </c>
      <c r="B2" s="29"/>
      <c r="C2" s="4" t="s">
        <v>250</v>
      </c>
    </row>
    <row r="4" spans="1:3" s="2" customFormat="1" ht="15.6" x14ac:dyDescent="0.3">
      <c r="A4" s="1" t="s">
        <v>249</v>
      </c>
    </row>
    <row r="5" spans="1:3" x14ac:dyDescent="0.2">
      <c r="A5" s="3" t="s">
        <v>0</v>
      </c>
      <c r="B5" s="3" t="s">
        <v>1</v>
      </c>
    </row>
    <row r="6" spans="1:3" x14ac:dyDescent="0.2">
      <c r="A6" s="25" t="s">
        <v>281</v>
      </c>
      <c r="B6" s="3" t="s">
        <v>2</v>
      </c>
    </row>
    <row r="7" spans="1:3" x14ac:dyDescent="0.2">
      <c r="A7" s="3" t="s">
        <v>3</v>
      </c>
      <c r="B7" s="3" t="s">
        <v>4</v>
      </c>
    </row>
    <row r="9" spans="1:3" s="1" customFormat="1" ht="15.6" x14ac:dyDescent="0.3">
      <c r="A9" s="1" t="s">
        <v>5</v>
      </c>
    </row>
    <row r="10" spans="1:3" x14ac:dyDescent="0.2">
      <c r="A10" s="25" t="s">
        <v>279</v>
      </c>
      <c r="B10" s="25" t="s">
        <v>278</v>
      </c>
    </row>
    <row r="11" spans="1:3" x14ac:dyDescent="0.2">
      <c r="A11" s="25" t="s">
        <v>280</v>
      </c>
      <c r="B11" s="25" t="s">
        <v>277</v>
      </c>
    </row>
    <row r="13" spans="1:3" s="1" customFormat="1" ht="15.6" x14ac:dyDescent="0.3">
      <c r="A13" s="1" t="s">
        <v>6</v>
      </c>
    </row>
    <row r="14" spans="1:3" x14ac:dyDescent="0.2">
      <c r="A14" t="s">
        <v>7</v>
      </c>
    </row>
    <row r="15" spans="1:3" x14ac:dyDescent="0.2">
      <c r="A15" t="s">
        <v>8</v>
      </c>
    </row>
    <row r="16" spans="1:3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7" spans="1:1" x14ac:dyDescent="0.2">
      <c r="A57" t="s">
        <v>50</v>
      </c>
    </row>
    <row r="58" spans="1:1" x14ac:dyDescent="0.2">
      <c r="A58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54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57</v>
      </c>
    </row>
    <row r="65" spans="1:1" x14ac:dyDescent="0.2">
      <c r="A65" t="s">
        <v>58</v>
      </c>
    </row>
    <row r="66" spans="1:1" x14ac:dyDescent="0.2">
      <c r="A66" t="s">
        <v>59</v>
      </c>
    </row>
    <row r="67" spans="1:1" x14ac:dyDescent="0.2">
      <c r="A67" t="s">
        <v>60</v>
      </c>
    </row>
    <row r="68" spans="1:1" x14ac:dyDescent="0.2">
      <c r="A68" t="s">
        <v>61</v>
      </c>
    </row>
    <row r="69" spans="1:1" x14ac:dyDescent="0.2">
      <c r="A69" t="s">
        <v>62</v>
      </c>
    </row>
    <row r="70" spans="1:1" x14ac:dyDescent="0.2">
      <c r="A70" t="s">
        <v>63</v>
      </c>
    </row>
    <row r="71" spans="1:1" x14ac:dyDescent="0.2">
      <c r="A71" t="s">
        <v>64</v>
      </c>
    </row>
    <row r="72" spans="1:1" x14ac:dyDescent="0.2">
      <c r="A72" t="s">
        <v>65</v>
      </c>
    </row>
    <row r="73" spans="1:1" x14ac:dyDescent="0.2">
      <c r="A73" t="s">
        <v>66</v>
      </c>
    </row>
    <row r="74" spans="1:1" x14ac:dyDescent="0.2">
      <c r="A74" t="s">
        <v>67</v>
      </c>
    </row>
    <row r="75" spans="1:1" x14ac:dyDescent="0.2">
      <c r="A75" t="s">
        <v>68</v>
      </c>
    </row>
    <row r="76" spans="1:1" x14ac:dyDescent="0.2">
      <c r="A76" t="s">
        <v>69</v>
      </c>
    </row>
    <row r="77" spans="1:1" x14ac:dyDescent="0.2">
      <c r="A77" t="s">
        <v>70</v>
      </c>
    </row>
    <row r="78" spans="1:1" x14ac:dyDescent="0.2">
      <c r="A78" t="s">
        <v>71</v>
      </c>
    </row>
    <row r="79" spans="1:1" x14ac:dyDescent="0.2">
      <c r="A79" t="s">
        <v>72</v>
      </c>
    </row>
    <row r="80" spans="1:1" x14ac:dyDescent="0.2">
      <c r="A80" t="s">
        <v>73</v>
      </c>
    </row>
    <row r="81" spans="1:1" x14ac:dyDescent="0.2">
      <c r="A81" t="s">
        <v>74</v>
      </c>
    </row>
    <row r="82" spans="1:1" x14ac:dyDescent="0.2">
      <c r="A82" t="s">
        <v>75</v>
      </c>
    </row>
    <row r="83" spans="1:1" x14ac:dyDescent="0.2">
      <c r="A83" t="s">
        <v>76</v>
      </c>
    </row>
    <row r="84" spans="1:1" x14ac:dyDescent="0.2">
      <c r="A84" t="s">
        <v>77</v>
      </c>
    </row>
    <row r="85" spans="1:1" x14ac:dyDescent="0.2">
      <c r="A85" t="s">
        <v>78</v>
      </c>
    </row>
    <row r="86" spans="1:1" x14ac:dyDescent="0.2">
      <c r="A86" t="s">
        <v>79</v>
      </c>
    </row>
    <row r="87" spans="1:1" x14ac:dyDescent="0.2">
      <c r="A87" t="s">
        <v>80</v>
      </c>
    </row>
    <row r="88" spans="1:1" x14ac:dyDescent="0.2">
      <c r="A88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2" spans="1:1" x14ac:dyDescent="0.2">
      <c r="A102" t="s">
        <v>95</v>
      </c>
    </row>
    <row r="103" spans="1:1" x14ac:dyDescent="0.2">
      <c r="A103" t="s">
        <v>96</v>
      </c>
    </row>
    <row r="104" spans="1:1" x14ac:dyDescent="0.2">
      <c r="A104" t="s">
        <v>97</v>
      </c>
    </row>
    <row r="105" spans="1:1" x14ac:dyDescent="0.2">
      <c r="A105" t="s">
        <v>98</v>
      </c>
    </row>
    <row r="106" spans="1:1" x14ac:dyDescent="0.2">
      <c r="A106" t="s">
        <v>99</v>
      </c>
    </row>
    <row r="107" spans="1:1" x14ac:dyDescent="0.2">
      <c r="A107" t="s">
        <v>100</v>
      </c>
    </row>
    <row r="108" spans="1:1" x14ac:dyDescent="0.2">
      <c r="A108" t="s">
        <v>101</v>
      </c>
    </row>
    <row r="109" spans="1:1" x14ac:dyDescent="0.2">
      <c r="A109" t="s">
        <v>102</v>
      </c>
    </row>
    <row r="110" spans="1:1" x14ac:dyDescent="0.2">
      <c r="A110" t="s">
        <v>103</v>
      </c>
    </row>
    <row r="111" spans="1:1" x14ac:dyDescent="0.2">
      <c r="A111" t="s">
        <v>104</v>
      </c>
    </row>
    <row r="112" spans="1:1" x14ac:dyDescent="0.2">
      <c r="A112" t="s">
        <v>105</v>
      </c>
    </row>
    <row r="113" spans="1:1" x14ac:dyDescent="0.2">
      <c r="A113" t="s">
        <v>106</v>
      </c>
    </row>
    <row r="114" spans="1:1" x14ac:dyDescent="0.2">
      <c r="A114" t="s">
        <v>107</v>
      </c>
    </row>
    <row r="115" spans="1:1" x14ac:dyDescent="0.2">
      <c r="A115" t="s">
        <v>108</v>
      </c>
    </row>
    <row r="116" spans="1:1" x14ac:dyDescent="0.2">
      <c r="A116" t="s">
        <v>109</v>
      </c>
    </row>
    <row r="117" spans="1:1" x14ac:dyDescent="0.2">
      <c r="A117" t="s">
        <v>110</v>
      </c>
    </row>
    <row r="118" spans="1:1" x14ac:dyDescent="0.2">
      <c r="A118" t="s">
        <v>111</v>
      </c>
    </row>
    <row r="119" spans="1:1" x14ac:dyDescent="0.2">
      <c r="A119" t="s">
        <v>112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117</v>
      </c>
    </row>
    <row r="125" spans="1:1" x14ac:dyDescent="0.2">
      <c r="A125" t="s">
        <v>118</v>
      </c>
    </row>
    <row r="126" spans="1:1" x14ac:dyDescent="0.2">
      <c r="A126" t="s">
        <v>119</v>
      </c>
    </row>
    <row r="127" spans="1:1" x14ac:dyDescent="0.2">
      <c r="A127" t="s">
        <v>120</v>
      </c>
    </row>
    <row r="128" spans="1:1" x14ac:dyDescent="0.2">
      <c r="A128" t="s">
        <v>121</v>
      </c>
    </row>
    <row r="129" spans="1:1" x14ac:dyDescent="0.2">
      <c r="A129" t="s">
        <v>122</v>
      </c>
    </row>
    <row r="130" spans="1:1" x14ac:dyDescent="0.2">
      <c r="A130" t="s">
        <v>123</v>
      </c>
    </row>
    <row r="131" spans="1:1" x14ac:dyDescent="0.2">
      <c r="A131" t="s">
        <v>124</v>
      </c>
    </row>
    <row r="132" spans="1:1" x14ac:dyDescent="0.2">
      <c r="A132" t="s">
        <v>125</v>
      </c>
    </row>
    <row r="133" spans="1:1" x14ac:dyDescent="0.2">
      <c r="A133" t="s">
        <v>126</v>
      </c>
    </row>
    <row r="134" spans="1:1" x14ac:dyDescent="0.2">
      <c r="A134" t="s">
        <v>127</v>
      </c>
    </row>
    <row r="135" spans="1:1" x14ac:dyDescent="0.2">
      <c r="A135" t="s">
        <v>128</v>
      </c>
    </row>
    <row r="136" spans="1:1" x14ac:dyDescent="0.2">
      <c r="A136" t="s">
        <v>129</v>
      </c>
    </row>
    <row r="137" spans="1:1" x14ac:dyDescent="0.2">
      <c r="A137" t="s">
        <v>130</v>
      </c>
    </row>
    <row r="138" spans="1:1" x14ac:dyDescent="0.2">
      <c r="A138" t="s">
        <v>131</v>
      </c>
    </row>
    <row r="139" spans="1:1" x14ac:dyDescent="0.2">
      <c r="A139" t="s">
        <v>132</v>
      </c>
    </row>
    <row r="140" spans="1:1" x14ac:dyDescent="0.2">
      <c r="A140" t="s">
        <v>133</v>
      </c>
    </row>
    <row r="141" spans="1:1" x14ac:dyDescent="0.2">
      <c r="A141" t="s">
        <v>134</v>
      </c>
    </row>
    <row r="142" spans="1:1" x14ac:dyDescent="0.2">
      <c r="A142" t="s">
        <v>135</v>
      </c>
    </row>
    <row r="143" spans="1:1" x14ac:dyDescent="0.2">
      <c r="A143" t="s">
        <v>136</v>
      </c>
    </row>
    <row r="144" spans="1:1" x14ac:dyDescent="0.2">
      <c r="A144" t="s">
        <v>137</v>
      </c>
    </row>
    <row r="145" spans="1:1" x14ac:dyDescent="0.2">
      <c r="A145" t="s">
        <v>138</v>
      </c>
    </row>
    <row r="146" spans="1:1" x14ac:dyDescent="0.2">
      <c r="A146" t="s">
        <v>139</v>
      </c>
    </row>
    <row r="147" spans="1:1" x14ac:dyDescent="0.2">
      <c r="A147" t="s">
        <v>140</v>
      </c>
    </row>
    <row r="148" spans="1:1" x14ac:dyDescent="0.2">
      <c r="A148" t="s">
        <v>141</v>
      </c>
    </row>
    <row r="149" spans="1:1" x14ac:dyDescent="0.2">
      <c r="A149" t="s">
        <v>142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145</v>
      </c>
    </row>
    <row r="153" spans="1:1" x14ac:dyDescent="0.2">
      <c r="A153" t="s">
        <v>146</v>
      </c>
    </row>
    <row r="154" spans="1:1" x14ac:dyDescent="0.2">
      <c r="A154" t="s">
        <v>147</v>
      </c>
    </row>
    <row r="155" spans="1:1" x14ac:dyDescent="0.2">
      <c r="A155" t="s">
        <v>148</v>
      </c>
    </row>
    <row r="156" spans="1:1" x14ac:dyDescent="0.2">
      <c r="A156" t="s">
        <v>149</v>
      </c>
    </row>
    <row r="157" spans="1:1" x14ac:dyDescent="0.2">
      <c r="A157" t="s">
        <v>150</v>
      </c>
    </row>
    <row r="158" spans="1:1" x14ac:dyDescent="0.2">
      <c r="A158" t="s">
        <v>151</v>
      </c>
    </row>
    <row r="159" spans="1:1" x14ac:dyDescent="0.2">
      <c r="A159" t="s">
        <v>152</v>
      </c>
    </row>
    <row r="160" spans="1:1" x14ac:dyDescent="0.2">
      <c r="A160" t="s">
        <v>153</v>
      </c>
    </row>
    <row r="161" spans="1:1" x14ac:dyDescent="0.2">
      <c r="A161" t="s">
        <v>154</v>
      </c>
    </row>
    <row r="162" spans="1:1" x14ac:dyDescent="0.2">
      <c r="A162" t="s">
        <v>155</v>
      </c>
    </row>
    <row r="163" spans="1:1" x14ac:dyDescent="0.2">
      <c r="A163" t="s">
        <v>156</v>
      </c>
    </row>
    <row r="164" spans="1:1" x14ac:dyDescent="0.2">
      <c r="A164" t="s">
        <v>157</v>
      </c>
    </row>
    <row r="165" spans="1:1" x14ac:dyDescent="0.2">
      <c r="A165" t="s">
        <v>158</v>
      </c>
    </row>
    <row r="166" spans="1:1" x14ac:dyDescent="0.2">
      <c r="A166" t="s">
        <v>159</v>
      </c>
    </row>
    <row r="167" spans="1:1" x14ac:dyDescent="0.2">
      <c r="A167" t="s">
        <v>160</v>
      </c>
    </row>
    <row r="168" spans="1:1" x14ac:dyDescent="0.2">
      <c r="A168" t="s">
        <v>161</v>
      </c>
    </row>
    <row r="169" spans="1:1" x14ac:dyDescent="0.2">
      <c r="A169" t="s">
        <v>162</v>
      </c>
    </row>
    <row r="170" spans="1:1" x14ac:dyDescent="0.2">
      <c r="A170" t="s">
        <v>163</v>
      </c>
    </row>
    <row r="171" spans="1:1" x14ac:dyDescent="0.2">
      <c r="A171" t="s">
        <v>164</v>
      </c>
    </row>
    <row r="172" spans="1:1" x14ac:dyDescent="0.2">
      <c r="A172" t="s">
        <v>165</v>
      </c>
    </row>
    <row r="173" spans="1:1" x14ac:dyDescent="0.2">
      <c r="A173" t="s">
        <v>166</v>
      </c>
    </row>
    <row r="174" spans="1:1" x14ac:dyDescent="0.2">
      <c r="A174" t="s">
        <v>167</v>
      </c>
    </row>
    <row r="175" spans="1:1" x14ac:dyDescent="0.2">
      <c r="A175" t="s">
        <v>168</v>
      </c>
    </row>
    <row r="176" spans="1:1" x14ac:dyDescent="0.2">
      <c r="A176" t="s">
        <v>169</v>
      </c>
    </row>
    <row r="177" spans="1:1" x14ac:dyDescent="0.2">
      <c r="A177" t="s">
        <v>170</v>
      </c>
    </row>
    <row r="178" spans="1:1" x14ac:dyDescent="0.2">
      <c r="A178" t="s">
        <v>171</v>
      </c>
    </row>
    <row r="179" spans="1:1" x14ac:dyDescent="0.2">
      <c r="A179" t="s">
        <v>172</v>
      </c>
    </row>
    <row r="180" spans="1:1" x14ac:dyDescent="0.2">
      <c r="A180" t="s">
        <v>173</v>
      </c>
    </row>
    <row r="181" spans="1:1" x14ac:dyDescent="0.2">
      <c r="A181" t="s">
        <v>174</v>
      </c>
    </row>
    <row r="182" spans="1:1" x14ac:dyDescent="0.2">
      <c r="A182" t="s">
        <v>175</v>
      </c>
    </row>
    <row r="183" spans="1:1" x14ac:dyDescent="0.2">
      <c r="A183" t="s">
        <v>176</v>
      </c>
    </row>
    <row r="184" spans="1:1" x14ac:dyDescent="0.2">
      <c r="A184" t="s">
        <v>177</v>
      </c>
    </row>
    <row r="185" spans="1:1" x14ac:dyDescent="0.2">
      <c r="A185" t="s">
        <v>178</v>
      </c>
    </row>
    <row r="186" spans="1:1" x14ac:dyDescent="0.2">
      <c r="A186" t="s">
        <v>179</v>
      </c>
    </row>
    <row r="187" spans="1:1" x14ac:dyDescent="0.2">
      <c r="A187" t="s">
        <v>180</v>
      </c>
    </row>
    <row r="188" spans="1:1" x14ac:dyDescent="0.2">
      <c r="A188" t="s">
        <v>181</v>
      </c>
    </row>
    <row r="189" spans="1:1" x14ac:dyDescent="0.2">
      <c r="A189" t="s">
        <v>182</v>
      </c>
    </row>
    <row r="190" spans="1:1" x14ac:dyDescent="0.2">
      <c r="A190" t="s">
        <v>183</v>
      </c>
    </row>
    <row r="191" spans="1:1" x14ac:dyDescent="0.2">
      <c r="A191" t="s">
        <v>184</v>
      </c>
    </row>
    <row r="192" spans="1:1" x14ac:dyDescent="0.2">
      <c r="A192" t="s">
        <v>185</v>
      </c>
    </row>
    <row r="193" spans="1:1" x14ac:dyDescent="0.2">
      <c r="A193" t="s">
        <v>186</v>
      </c>
    </row>
    <row r="194" spans="1:1" x14ac:dyDescent="0.2">
      <c r="A194" t="s">
        <v>187</v>
      </c>
    </row>
    <row r="195" spans="1:1" x14ac:dyDescent="0.2">
      <c r="A195" t="s">
        <v>188</v>
      </c>
    </row>
    <row r="196" spans="1:1" x14ac:dyDescent="0.2">
      <c r="A196" t="s">
        <v>189</v>
      </c>
    </row>
    <row r="197" spans="1:1" x14ac:dyDescent="0.2">
      <c r="A197" t="s">
        <v>190</v>
      </c>
    </row>
    <row r="198" spans="1:1" x14ac:dyDescent="0.2">
      <c r="A198" t="s">
        <v>191</v>
      </c>
    </row>
    <row r="199" spans="1:1" x14ac:dyDescent="0.2">
      <c r="A199" t="s">
        <v>192</v>
      </c>
    </row>
    <row r="200" spans="1:1" x14ac:dyDescent="0.2">
      <c r="A200" t="s">
        <v>193</v>
      </c>
    </row>
    <row r="201" spans="1:1" x14ac:dyDescent="0.2">
      <c r="A201" t="s">
        <v>194</v>
      </c>
    </row>
    <row r="202" spans="1:1" x14ac:dyDescent="0.2">
      <c r="A202" t="s">
        <v>195</v>
      </c>
    </row>
    <row r="203" spans="1:1" x14ac:dyDescent="0.2">
      <c r="A203" t="s">
        <v>196</v>
      </c>
    </row>
    <row r="204" spans="1:1" x14ac:dyDescent="0.2">
      <c r="A204" t="s">
        <v>197</v>
      </c>
    </row>
    <row r="205" spans="1:1" x14ac:dyDescent="0.2">
      <c r="A205" t="s">
        <v>198</v>
      </c>
    </row>
    <row r="206" spans="1:1" x14ac:dyDescent="0.2">
      <c r="A206" t="s">
        <v>199</v>
      </c>
    </row>
    <row r="207" spans="1:1" x14ac:dyDescent="0.2">
      <c r="A207" t="s">
        <v>200</v>
      </c>
    </row>
    <row r="208" spans="1:1" x14ac:dyDescent="0.2">
      <c r="A208" t="s">
        <v>201</v>
      </c>
    </row>
    <row r="209" spans="1:1" x14ac:dyDescent="0.2">
      <c r="A209" t="s">
        <v>202</v>
      </c>
    </row>
    <row r="210" spans="1:1" x14ac:dyDescent="0.2">
      <c r="A210" t="s">
        <v>203</v>
      </c>
    </row>
    <row r="211" spans="1:1" x14ac:dyDescent="0.2">
      <c r="A211" t="s">
        <v>204</v>
      </c>
    </row>
    <row r="212" spans="1:1" x14ac:dyDescent="0.2">
      <c r="A212" t="s">
        <v>205</v>
      </c>
    </row>
    <row r="213" spans="1:1" x14ac:dyDescent="0.2">
      <c r="A213" t="s">
        <v>206</v>
      </c>
    </row>
    <row r="214" spans="1:1" x14ac:dyDescent="0.2">
      <c r="A214" t="s">
        <v>207</v>
      </c>
    </row>
    <row r="215" spans="1:1" x14ac:dyDescent="0.2">
      <c r="A215" t="s">
        <v>208</v>
      </c>
    </row>
    <row r="216" spans="1:1" x14ac:dyDescent="0.2">
      <c r="A216" t="s">
        <v>209</v>
      </c>
    </row>
    <row r="217" spans="1:1" x14ac:dyDescent="0.2">
      <c r="A217" t="s">
        <v>210</v>
      </c>
    </row>
    <row r="218" spans="1:1" x14ac:dyDescent="0.2">
      <c r="A218" t="s">
        <v>211</v>
      </c>
    </row>
    <row r="219" spans="1:1" x14ac:dyDescent="0.2">
      <c r="A219" t="s">
        <v>212</v>
      </c>
    </row>
    <row r="220" spans="1:1" x14ac:dyDescent="0.2">
      <c r="A220" t="s">
        <v>213</v>
      </c>
    </row>
    <row r="221" spans="1:1" x14ac:dyDescent="0.2">
      <c r="A221" t="s">
        <v>214</v>
      </c>
    </row>
    <row r="222" spans="1:1" x14ac:dyDescent="0.2">
      <c r="A222" t="s">
        <v>215</v>
      </c>
    </row>
    <row r="223" spans="1:1" x14ac:dyDescent="0.2">
      <c r="A223" t="s">
        <v>216</v>
      </c>
    </row>
    <row r="224" spans="1:1" x14ac:dyDescent="0.2">
      <c r="A224" t="s">
        <v>217</v>
      </c>
    </row>
    <row r="225" spans="1:1" x14ac:dyDescent="0.2">
      <c r="A225" t="s">
        <v>218</v>
      </c>
    </row>
    <row r="226" spans="1:1" x14ac:dyDescent="0.2">
      <c r="A226" t="s">
        <v>219</v>
      </c>
    </row>
    <row r="227" spans="1:1" x14ac:dyDescent="0.2">
      <c r="A227" t="s">
        <v>220</v>
      </c>
    </row>
    <row r="228" spans="1:1" x14ac:dyDescent="0.2">
      <c r="A228" t="s">
        <v>221</v>
      </c>
    </row>
    <row r="229" spans="1:1" x14ac:dyDescent="0.2">
      <c r="A229" t="s">
        <v>222</v>
      </c>
    </row>
    <row r="230" spans="1:1" x14ac:dyDescent="0.2">
      <c r="A230" t="s">
        <v>223</v>
      </c>
    </row>
    <row r="231" spans="1:1" x14ac:dyDescent="0.2">
      <c r="A231" t="s">
        <v>224</v>
      </c>
    </row>
    <row r="232" spans="1:1" x14ac:dyDescent="0.2">
      <c r="A232" t="s">
        <v>225</v>
      </c>
    </row>
    <row r="233" spans="1:1" x14ac:dyDescent="0.2">
      <c r="A233" t="s">
        <v>226</v>
      </c>
    </row>
    <row r="234" spans="1:1" x14ac:dyDescent="0.2">
      <c r="A234" t="s">
        <v>227</v>
      </c>
    </row>
    <row r="235" spans="1:1" x14ac:dyDescent="0.2">
      <c r="A235" t="s">
        <v>228</v>
      </c>
    </row>
    <row r="236" spans="1:1" x14ac:dyDescent="0.2">
      <c r="A236" t="s">
        <v>229</v>
      </c>
    </row>
    <row r="237" spans="1:1" x14ac:dyDescent="0.2">
      <c r="A237" t="s">
        <v>230</v>
      </c>
    </row>
    <row r="238" spans="1:1" x14ac:dyDescent="0.2">
      <c r="A238" t="s">
        <v>231</v>
      </c>
    </row>
    <row r="239" spans="1:1" x14ac:dyDescent="0.2">
      <c r="A239" t="s">
        <v>232</v>
      </c>
    </row>
    <row r="240" spans="1:1" x14ac:dyDescent="0.2">
      <c r="A240" t="s">
        <v>233</v>
      </c>
    </row>
    <row r="241" spans="1:3" x14ac:dyDescent="0.2">
      <c r="A241" t="s">
        <v>234</v>
      </c>
    </row>
    <row r="242" spans="1:3" x14ac:dyDescent="0.2">
      <c r="A242" t="s">
        <v>235</v>
      </c>
    </row>
    <row r="243" spans="1:3" x14ac:dyDescent="0.2">
      <c r="A243" t="s">
        <v>236</v>
      </c>
    </row>
    <row r="244" spans="1:3" x14ac:dyDescent="0.2">
      <c r="A244" t="s">
        <v>237</v>
      </c>
    </row>
    <row r="245" spans="1:3" x14ac:dyDescent="0.2">
      <c r="A245" t="s">
        <v>238</v>
      </c>
    </row>
    <row r="246" spans="1:3" x14ac:dyDescent="0.2">
      <c r="A246" t="s">
        <v>239</v>
      </c>
    </row>
    <row r="247" spans="1:3" x14ac:dyDescent="0.2">
      <c r="A247" t="s">
        <v>240</v>
      </c>
    </row>
    <row r="248" spans="1:3" x14ac:dyDescent="0.2">
      <c r="A248" t="s">
        <v>241</v>
      </c>
    </row>
    <row r="249" spans="1:3" x14ac:dyDescent="0.2">
      <c r="A249" t="s">
        <v>242</v>
      </c>
    </row>
    <row r="251" spans="1:3" s="1" customFormat="1" ht="15.6" x14ac:dyDescent="0.3">
      <c r="A251" s="1" t="s">
        <v>243</v>
      </c>
      <c r="B251" s="1" t="s">
        <v>276</v>
      </c>
      <c r="C251" s="1" t="s">
        <v>271</v>
      </c>
    </row>
    <row r="252" spans="1:3" x14ac:dyDescent="0.2">
      <c r="A252" t="s">
        <v>253</v>
      </c>
      <c r="B252" t="s">
        <v>260</v>
      </c>
      <c r="C252">
        <v>1</v>
      </c>
    </row>
    <row r="253" spans="1:3" x14ac:dyDescent="0.2">
      <c r="A253" t="s">
        <v>254</v>
      </c>
      <c r="B253" t="s">
        <v>261</v>
      </c>
      <c r="C253">
        <v>0.5</v>
      </c>
    </row>
    <row r="254" spans="1:3" x14ac:dyDescent="0.2">
      <c r="A254" t="s">
        <v>255</v>
      </c>
      <c r="B254" t="s">
        <v>260</v>
      </c>
      <c r="C254">
        <v>0.5</v>
      </c>
    </row>
    <row r="255" spans="1:3" x14ac:dyDescent="0.2">
      <c r="A255" t="s">
        <v>256</v>
      </c>
      <c r="B255" t="s">
        <v>260</v>
      </c>
      <c r="C255">
        <v>1</v>
      </c>
    </row>
    <row r="256" spans="1:3" x14ac:dyDescent="0.2">
      <c r="A256" t="s">
        <v>244</v>
      </c>
      <c r="B256" t="s">
        <v>260</v>
      </c>
      <c r="C256">
        <v>0.5</v>
      </c>
    </row>
    <row r="257" spans="1:3" x14ac:dyDescent="0.2">
      <c r="A257" t="s">
        <v>257</v>
      </c>
      <c r="B257" t="s">
        <v>260</v>
      </c>
      <c r="C257">
        <v>1</v>
      </c>
    </row>
    <row r="260" spans="1:3" s="1" customFormat="1" ht="15.6" x14ac:dyDescent="0.3">
      <c r="A260" s="1" t="s">
        <v>262</v>
      </c>
      <c r="B260" s="1" t="s">
        <v>271</v>
      </c>
    </row>
    <row r="261" spans="1:3" x14ac:dyDescent="0.2">
      <c r="A261" t="s">
        <v>263</v>
      </c>
      <c r="B261">
        <v>1</v>
      </c>
    </row>
    <row r="262" spans="1:3" x14ac:dyDescent="0.2">
      <c r="A262" t="s">
        <v>257</v>
      </c>
      <c r="B262">
        <v>1</v>
      </c>
    </row>
    <row r="263" spans="1:3" x14ac:dyDescent="0.2">
      <c r="A263" t="s">
        <v>272</v>
      </c>
      <c r="B263">
        <v>1</v>
      </c>
    </row>
    <row r="264" spans="1:3" x14ac:dyDescent="0.2">
      <c r="A264" t="s">
        <v>264</v>
      </c>
      <c r="B264">
        <v>1</v>
      </c>
    </row>
    <row r="266" spans="1:3" s="1" customFormat="1" ht="15.6" x14ac:dyDescent="0.3">
      <c r="A266" s="1" t="s">
        <v>265</v>
      </c>
    </row>
    <row r="267" spans="1:3" x14ac:dyDescent="0.2">
      <c r="A267" t="s">
        <v>269</v>
      </c>
      <c r="B267">
        <v>0.4</v>
      </c>
    </row>
    <row r="268" spans="1:3" x14ac:dyDescent="0.2">
      <c r="A268" t="s">
        <v>270</v>
      </c>
      <c r="B268">
        <v>0.6</v>
      </c>
    </row>
    <row r="270" spans="1:3" s="1" customFormat="1" ht="15.6" x14ac:dyDescent="0.3">
      <c r="A270" s="1" t="s">
        <v>275</v>
      </c>
    </row>
    <row r="271" spans="1:3" x14ac:dyDescent="0.2">
      <c r="A271" t="s">
        <v>268</v>
      </c>
    </row>
    <row r="272" spans="1:3" x14ac:dyDescent="0.2">
      <c r="A272" t="s">
        <v>267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5</v>
      </c>
      <c r="D2" s="5">
        <v>3</v>
      </c>
    </row>
    <row r="3" spans="1:4" ht="15.6" x14ac:dyDescent="0.3">
      <c r="A3" s="14" t="s">
        <v>78</v>
      </c>
      <c r="B3" s="5">
        <v>4</v>
      </c>
      <c r="C3" s="15">
        <f>AVERAGE(B3,D3)</f>
        <v>5</v>
      </c>
      <c r="D3" s="5">
        <v>6</v>
      </c>
    </row>
    <row r="4" spans="1:4" ht="15.6" x14ac:dyDescent="0.3">
      <c r="A4" s="14" t="s">
        <v>48</v>
      </c>
      <c r="B4" s="13">
        <v>6</v>
      </c>
      <c r="C4" s="5">
        <v>8</v>
      </c>
      <c r="D4" s="16">
        <f>C4*AVERAGE(C4/B4)</f>
        <v>10.666666666666666</v>
      </c>
    </row>
    <row r="5" spans="1:4" x14ac:dyDescent="0.2">
      <c r="A5" s="5" t="s">
        <v>17</v>
      </c>
      <c r="B5" s="13">
        <v>2</v>
      </c>
      <c r="C5" s="16">
        <v>3</v>
      </c>
      <c r="D5" s="13">
        <v>4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7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6</v>
      </c>
      <c r="D2" s="5">
        <v>8</v>
      </c>
    </row>
    <row r="3" spans="1:4" ht="15.6" x14ac:dyDescent="0.3">
      <c r="A3" s="14" t="s">
        <v>78</v>
      </c>
      <c r="B3" s="5">
        <v>2</v>
      </c>
      <c r="C3" s="5">
        <v>3</v>
      </c>
      <c r="D3" s="5">
        <v>4</v>
      </c>
    </row>
    <row r="4" spans="1:4" ht="15.6" x14ac:dyDescent="0.3">
      <c r="A4" s="14" t="s">
        <v>48</v>
      </c>
      <c r="B4" s="13">
        <v>4</v>
      </c>
      <c r="C4" s="5">
        <v>6</v>
      </c>
      <c r="D4" s="13">
        <v>8</v>
      </c>
    </row>
    <row r="5" spans="1:4" x14ac:dyDescent="0.2">
      <c r="A5" s="5" t="s">
        <v>17</v>
      </c>
      <c r="B5" s="13">
        <v>1</v>
      </c>
      <c r="C5" s="16">
        <v>2</v>
      </c>
      <c r="D5" s="13">
        <v>3</v>
      </c>
    </row>
    <row r="7" spans="1:4" x14ac:dyDescent="0.2">
      <c r="D7" s="19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7"/>
  <sheetViews>
    <sheetView zoomScale="145" zoomScaleNormal="145" workbookViewId="0">
      <selection activeCell="B6" sqref="B6:E7"/>
    </sheetView>
  </sheetViews>
  <sheetFormatPr baseColWidth="10" defaultColWidth="9" defaultRowHeight="12.6" x14ac:dyDescent="0.2"/>
  <cols>
    <col min="1" max="1" width="9" style="5"/>
    <col min="2" max="2" width="11.08984375" style="5" bestFit="1" customWidth="1"/>
    <col min="3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2</v>
      </c>
      <c r="C2" s="5">
        <v>3</v>
      </c>
      <c r="D2" s="5">
        <v>5</v>
      </c>
    </row>
    <row r="3" spans="1:5" ht="15.6" x14ac:dyDescent="0.3">
      <c r="A3" s="14" t="s">
        <v>78</v>
      </c>
      <c r="B3" s="5">
        <v>1</v>
      </c>
      <c r="C3" s="15">
        <f>AVERAGE(B3,D3)</f>
        <v>2</v>
      </c>
      <c r="D3" s="5">
        <v>3</v>
      </c>
    </row>
    <row r="4" spans="1:5" ht="15.6" x14ac:dyDescent="0.3">
      <c r="A4" s="14" t="s">
        <v>48</v>
      </c>
      <c r="B4" s="13">
        <v>3</v>
      </c>
      <c r="C4" s="5">
        <v>4</v>
      </c>
      <c r="D4" s="13">
        <v>7</v>
      </c>
    </row>
    <row r="5" spans="1:5" x14ac:dyDescent="0.2">
      <c r="B5" s="13"/>
      <c r="C5" s="13"/>
      <c r="D5" s="13"/>
    </row>
    <row r="6" spans="1:5" x14ac:dyDescent="0.2">
      <c r="B6" s="5">
        <f>AVERAGE(B2:B4)</f>
        <v>2</v>
      </c>
      <c r="C6" s="5">
        <f>AVERAGE(C2:C4)</f>
        <v>3</v>
      </c>
      <c r="D6" s="5">
        <f>AVERAGE(D2:D4)</f>
        <v>5</v>
      </c>
      <c r="E6" s="5" t="s">
        <v>282</v>
      </c>
    </row>
    <row r="7" spans="1:5" x14ac:dyDescent="0.2">
      <c r="B7" s="5">
        <f>STDEV(B2:B4)</f>
        <v>1</v>
      </c>
      <c r="C7" s="5">
        <f>STDEV(C2:C4)</f>
        <v>1</v>
      </c>
      <c r="D7" s="5">
        <f>STDEV(D2:D4)</f>
        <v>2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E7"/>
  <sheetViews>
    <sheetView zoomScale="145" zoomScaleNormal="145" workbookViewId="0">
      <selection activeCell="B6" sqref="B6"/>
    </sheetView>
  </sheetViews>
  <sheetFormatPr baseColWidth="10" defaultColWidth="9" defaultRowHeight="12.6" x14ac:dyDescent="0.2"/>
  <cols>
    <col min="1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6</v>
      </c>
      <c r="C2" s="5">
        <v>8</v>
      </c>
      <c r="D2" s="5">
        <v>10</v>
      </c>
    </row>
    <row r="3" spans="1:5" ht="15.6" x14ac:dyDescent="0.3">
      <c r="A3" s="14" t="s">
        <v>78</v>
      </c>
      <c r="B3" s="5">
        <v>5</v>
      </c>
      <c r="C3" s="5">
        <v>6</v>
      </c>
      <c r="D3" s="5">
        <v>7</v>
      </c>
    </row>
    <row r="4" spans="1:5" ht="15.6" x14ac:dyDescent="0.3">
      <c r="A4" s="14" t="s">
        <v>48</v>
      </c>
      <c r="B4" s="13">
        <v>4</v>
      </c>
      <c r="C4" s="5">
        <v>4</v>
      </c>
      <c r="D4" s="13">
        <v>4</v>
      </c>
    </row>
    <row r="6" spans="1:5" x14ac:dyDescent="0.2">
      <c r="B6" s="5">
        <f>AVERAGE(B2:B4)</f>
        <v>5</v>
      </c>
      <c r="C6" s="5">
        <f>AVERAGE(C2:C4)</f>
        <v>6</v>
      </c>
      <c r="D6" s="5">
        <f>AVERAGE(D2:D4)</f>
        <v>7</v>
      </c>
      <c r="E6" s="5" t="s">
        <v>282</v>
      </c>
    </row>
    <row r="7" spans="1:5" x14ac:dyDescent="0.2">
      <c r="B7" s="5">
        <f>STDEV(B2:B4)</f>
        <v>1</v>
      </c>
      <c r="C7" s="5">
        <f>STDEV(C2:C4)</f>
        <v>2</v>
      </c>
      <c r="D7" s="5">
        <f>STDEV(D2:D4)</f>
        <v>3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7"/>
  <sheetViews>
    <sheetView zoomScale="145" zoomScaleNormal="145" workbookViewId="0">
      <selection activeCell="B6" sqref="B6:E7"/>
    </sheetView>
  </sheetViews>
  <sheetFormatPr baseColWidth="10" defaultColWidth="9" defaultRowHeight="12.6" x14ac:dyDescent="0.2"/>
  <cols>
    <col min="1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4</v>
      </c>
      <c r="C2" s="5">
        <v>5</v>
      </c>
      <c r="D2" s="5">
        <v>3</v>
      </c>
    </row>
    <row r="3" spans="1:5" ht="15.6" x14ac:dyDescent="0.3">
      <c r="A3" s="14" t="s">
        <v>78</v>
      </c>
      <c r="B3" s="5">
        <v>4</v>
      </c>
      <c r="C3" s="15">
        <f>AVERAGE(B3,D3)</f>
        <v>5</v>
      </c>
      <c r="D3" s="5">
        <v>6</v>
      </c>
    </row>
    <row r="4" spans="1:5" ht="15.6" x14ac:dyDescent="0.3">
      <c r="A4" s="14" t="s">
        <v>48</v>
      </c>
      <c r="B4" s="13">
        <v>6</v>
      </c>
      <c r="C4" s="5">
        <v>8</v>
      </c>
      <c r="D4" s="16">
        <f>C4*AVERAGE(C4/B4)</f>
        <v>10.666666666666666</v>
      </c>
    </row>
    <row r="6" spans="1:5" x14ac:dyDescent="0.2">
      <c r="B6" s="5">
        <f>AVERAGE(B2:B4)</f>
        <v>4.666666666666667</v>
      </c>
      <c r="C6" s="5">
        <f>AVERAGE(C2:C4)</f>
        <v>6</v>
      </c>
      <c r="D6" s="5">
        <f>AVERAGE(D2:D4)</f>
        <v>6.5555555555555545</v>
      </c>
      <c r="E6" s="5" t="s">
        <v>282</v>
      </c>
    </row>
    <row r="7" spans="1:5" x14ac:dyDescent="0.2">
      <c r="B7" s="5">
        <f>STDEV(B2:B4)</f>
        <v>1.1547005383792526</v>
      </c>
      <c r="C7" s="5">
        <f>STDEV(C2:C4)</f>
        <v>1.7320508075688772</v>
      </c>
      <c r="D7" s="5">
        <f>STDEV(D2:D4)</f>
        <v>3.8634085890474927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E7"/>
  <sheetViews>
    <sheetView zoomScale="145" zoomScaleNormal="145" workbookViewId="0">
      <selection activeCell="A8" sqref="A8"/>
    </sheetView>
  </sheetViews>
  <sheetFormatPr baseColWidth="10" defaultColWidth="9" defaultRowHeight="12.6" x14ac:dyDescent="0.2"/>
  <cols>
    <col min="1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4</v>
      </c>
      <c r="C2" s="5">
        <v>6</v>
      </c>
      <c r="D2" s="5">
        <v>8</v>
      </c>
    </row>
    <row r="3" spans="1:5" ht="15.6" x14ac:dyDescent="0.3">
      <c r="A3" s="14" t="s">
        <v>78</v>
      </c>
      <c r="B3" s="5">
        <v>2</v>
      </c>
      <c r="C3" s="5">
        <v>3</v>
      </c>
      <c r="D3" s="5">
        <v>4</v>
      </c>
    </row>
    <row r="4" spans="1:5" ht="15.6" x14ac:dyDescent="0.3">
      <c r="A4" s="14" t="s">
        <v>48</v>
      </c>
      <c r="B4" s="13">
        <v>4</v>
      </c>
      <c r="C4" s="5">
        <v>6</v>
      </c>
      <c r="D4" s="13">
        <v>8</v>
      </c>
    </row>
    <row r="6" spans="1:5" x14ac:dyDescent="0.2">
      <c r="B6" s="5">
        <f>AVERAGE(B2:B4)</f>
        <v>3.3333333333333335</v>
      </c>
      <c r="C6" s="5">
        <f>AVERAGE(C2:C4)</f>
        <v>5</v>
      </c>
      <c r="D6" s="5">
        <f>AVERAGE(D2:D4)</f>
        <v>6.666666666666667</v>
      </c>
      <c r="E6" s="5" t="s">
        <v>282</v>
      </c>
    </row>
    <row r="7" spans="1:5" x14ac:dyDescent="0.2">
      <c r="B7" s="5">
        <f>STDEV(B2:B4)</f>
        <v>1.154700538379251</v>
      </c>
      <c r="C7" s="5">
        <f>STDEV(C2:C4)</f>
        <v>1.7320508075688772</v>
      </c>
      <c r="D7" s="5">
        <f>STDEV(D2:D4)</f>
        <v>2.309401076758502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D4"/>
  <sheetViews>
    <sheetView zoomScaleNormal="100" workbookViewId="0">
      <selection activeCell="D2" sqref="D2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('A-Ordered'!B$2-'A-Ordered'!B$6)/'A-Ordered'!B$7</f>
        <v>0</v>
      </c>
      <c r="C2" s="5">
        <f>('A-Ordered'!C$2-'A-Ordered'!C$6)/'A-Ordered'!C$7</f>
        <v>0</v>
      </c>
      <c r="D2" s="5">
        <f>('A-Ordered'!D$2-'A-Ordered'!D$6)/'A-Ordered'!D$7</f>
        <v>0</v>
      </c>
    </row>
    <row r="3" spans="1:4" ht="17.399999999999999" x14ac:dyDescent="0.3">
      <c r="A3" s="18" t="s">
        <v>78</v>
      </c>
      <c r="B3" s="5">
        <f>('A-Ordered'!B$3-'A-Ordered'!B$6)/'A-Ordered'!B$7</f>
        <v>-1</v>
      </c>
      <c r="C3" s="5">
        <f>('A-Ordered'!C$3-'A-Ordered'!C$6)/'A-Ordered'!C$7</f>
        <v>-1</v>
      </c>
      <c r="D3" s="5">
        <f>('A-Ordered'!D$3-'A-Ordered'!D$6)/'A-Ordered'!D$7</f>
        <v>-1</v>
      </c>
    </row>
    <row r="4" spans="1:4" ht="17.399999999999999" x14ac:dyDescent="0.3">
      <c r="A4" s="18" t="s">
        <v>48</v>
      </c>
      <c r="B4" s="5">
        <f>('A-Ordered'!B$4-'A-Ordered'!B$6)/'A-Ordered'!B$7</f>
        <v>1</v>
      </c>
      <c r="C4" s="5">
        <f>('A-Ordered'!C$4-'A-Ordered'!C$6)/'A-Ordered'!C$7</f>
        <v>1</v>
      </c>
      <c r="D4" s="5">
        <f>('A-Ordered'!D$4-'A-Ordered'!D$6)/'A-Ordered'!D$7</f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D4"/>
  <sheetViews>
    <sheetView zoomScaleNormal="100" workbookViewId="0">
      <selection activeCell="D2" sqref="D2:D4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('B-Ordered'!B$6-'B-Ordered'!B$2)/'B-Ordered'!B$7</f>
        <v>-1</v>
      </c>
      <c r="C2" s="5">
        <f>('B-Ordered'!C$6-'B-Ordered'!C$2)/'B-Ordered'!C$7</f>
        <v>-1</v>
      </c>
      <c r="D2" s="5">
        <f>('B-Ordered'!D$6-'B-Ordered'!D$2)/'B-Ordered'!D$7</f>
        <v>-1</v>
      </c>
    </row>
    <row r="3" spans="1:4" ht="17.399999999999999" x14ac:dyDescent="0.3">
      <c r="A3" s="18" t="s">
        <v>78</v>
      </c>
      <c r="B3" s="5">
        <f>('B-Ordered'!B$6-'B-Ordered'!B$3)/'B-Ordered'!B$7</f>
        <v>0</v>
      </c>
      <c r="C3" s="5">
        <f>('B-Ordered'!C$6-'B-Ordered'!C$3)/'B-Ordered'!C$7</f>
        <v>0</v>
      </c>
      <c r="D3" s="5">
        <f>('B-Ordered'!D$6-'B-Ordered'!D$3)/'B-Ordered'!D$7</f>
        <v>0</v>
      </c>
    </row>
    <row r="4" spans="1:4" ht="17.399999999999999" x14ac:dyDescent="0.3">
      <c r="A4" s="18" t="s">
        <v>48</v>
      </c>
      <c r="B4" s="5">
        <f>('B-Ordered'!B$6-'B-Ordered'!B$4)/'B-Ordered'!B$7</f>
        <v>1</v>
      </c>
      <c r="C4" s="5">
        <f>('B-Ordered'!C$6-'B-Ordered'!C$4)/'B-Ordered'!C$7</f>
        <v>1</v>
      </c>
      <c r="D4" s="5">
        <f>('B-Ordered'!D$6-'B-Ordered'!D$4)/'B-Ordered'!D$7</f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D4"/>
  <sheetViews>
    <sheetView zoomScaleNormal="100" workbookViewId="0">
      <selection activeCell="B2" sqref="B2:B4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('C-Ordered'!B$2-'C-Ordered'!B$6)/'C-Ordered'!B$7</f>
        <v>-0.57735026918962551</v>
      </c>
      <c r="C2" s="5">
        <f>('C-Ordered'!C$2-'C-Ordered'!C$6)/'C-Ordered'!C$7</f>
        <v>-0.57735026918962584</v>
      </c>
      <c r="D2" s="5">
        <f>('C-Ordered'!D$2-'C-Ordered'!D$6)/'C-Ordered'!D$7</f>
        <v>-0.92031569366888055</v>
      </c>
    </row>
    <row r="3" spans="1:4" ht="17.399999999999999" x14ac:dyDescent="0.3">
      <c r="A3" s="18" t="s">
        <v>78</v>
      </c>
      <c r="B3" s="5">
        <f>('C-Ordered'!B$3-'C-Ordered'!B$6)/'C-Ordered'!B$7</f>
        <v>-0.57735026918962551</v>
      </c>
      <c r="C3" s="5">
        <f>('C-Ordered'!C$3-'C-Ordered'!C$6)/'C-Ordered'!C$7</f>
        <v>-0.57735026918962584</v>
      </c>
      <c r="D3" s="5">
        <f>('C-Ordered'!D$3-'C-Ordered'!D$6)/'C-Ordered'!D$7</f>
        <v>-0.14379932713576235</v>
      </c>
    </row>
    <row r="4" spans="1:4" ht="17.399999999999999" x14ac:dyDescent="0.3">
      <c r="A4" s="18" t="s">
        <v>48</v>
      </c>
      <c r="B4" s="5">
        <f>('C-Ordered'!B$4-'C-Ordered'!B$6)/'C-Ordered'!B$7</f>
        <v>1.1547005383792501</v>
      </c>
      <c r="C4" s="5">
        <f>('C-Ordered'!C$4-'C-Ordered'!C$6)/'C-Ordered'!C$7</f>
        <v>1.1547005383792517</v>
      </c>
      <c r="D4" s="5">
        <f>('C-Ordered'!D$4-'C-Ordered'!D$6)/'C-Ordered'!D$7</f>
        <v>1.0641150208046437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D4"/>
  <sheetViews>
    <sheetView zoomScaleNormal="100" workbookViewId="0">
      <selection activeCell="B2" sqref="B2:B4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('D-Ordered'!B$2-'D-Ordered'!B$6)/'D-Ordered'!B$7</f>
        <v>0.57735026918962584</v>
      </c>
      <c r="C2" s="5">
        <f>('D-Ordered'!C$2-'D-Ordered'!C$6)/'D-Ordered'!C$7</f>
        <v>0.57735026918962584</v>
      </c>
      <c r="D2" s="5">
        <f>('D-Ordered'!D$2-'D-Ordered'!D$6)/'D-Ordered'!D$7</f>
        <v>0.57735026918962584</v>
      </c>
    </row>
    <row r="3" spans="1:4" ht="17.399999999999999" x14ac:dyDescent="0.3">
      <c r="A3" s="18" t="s">
        <v>78</v>
      </c>
      <c r="B3" s="5">
        <f>('D-Ordered'!B$3-'D-Ordered'!B$6)/'D-Ordered'!B$7</f>
        <v>-1.1547005383792521</v>
      </c>
      <c r="C3" s="5">
        <f>('D-Ordered'!C$3-'D-Ordered'!C$6)/'D-Ordered'!C$7</f>
        <v>-1.1547005383792517</v>
      </c>
      <c r="D3" s="5">
        <f>('D-Ordered'!D$3-'D-Ordered'!D$6)/'D-Ordered'!D$7</f>
        <v>-1.1547005383792521</v>
      </c>
    </row>
    <row r="4" spans="1:4" ht="17.399999999999999" x14ac:dyDescent="0.3">
      <c r="A4" s="18" t="s">
        <v>48</v>
      </c>
      <c r="B4" s="5">
        <f>('D-Ordered'!B$4-'D-Ordered'!B$6)/'D-Ordered'!B$7</f>
        <v>0.57735026918962584</v>
      </c>
      <c r="C4" s="5">
        <f>('D-Ordered'!C$4-'D-Ordered'!C$6)/'D-Ordered'!C$7</f>
        <v>0.57735026918962584</v>
      </c>
      <c r="D4" s="5">
        <f>('D-Ordered'!D$4-'D-Ordered'!D$6)/'D-Ordered'!D$7</f>
        <v>0.57735026918962584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5"/>
  <sheetViews>
    <sheetView zoomScaleNormal="100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7" t="s">
        <v>204</v>
      </c>
      <c r="B2" s="5">
        <v>2</v>
      </c>
      <c r="C2" s="5">
        <v>3</v>
      </c>
      <c r="D2" s="5">
        <v>5</v>
      </c>
    </row>
    <row r="3" spans="1:4" ht="15.6" x14ac:dyDescent="0.3">
      <c r="A3" s="11" t="s">
        <v>78</v>
      </c>
      <c r="B3" s="5">
        <v>1</v>
      </c>
      <c r="D3" s="5">
        <v>3</v>
      </c>
    </row>
    <row r="4" spans="1:4" ht="15.6" x14ac:dyDescent="0.3">
      <c r="A4" s="11" t="s">
        <v>48</v>
      </c>
      <c r="B4" s="13">
        <v>3</v>
      </c>
      <c r="C4" s="5">
        <v>5</v>
      </c>
      <c r="D4" s="13">
        <v>7</v>
      </c>
    </row>
    <row r="5" spans="1:4" x14ac:dyDescent="0.2">
      <c r="A5" s="26" t="s">
        <v>17</v>
      </c>
      <c r="B5" s="13">
        <v>1</v>
      </c>
      <c r="C5" s="13"/>
      <c r="D5" s="13"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2:G5"/>
  <sheetViews>
    <sheetView workbookViewId="0">
      <selection activeCell="B3" sqref="B3"/>
    </sheetView>
  </sheetViews>
  <sheetFormatPr baseColWidth="10" defaultRowHeight="12.6" x14ac:dyDescent="0.2"/>
  <sheetData>
    <row r="2" spans="1:7" ht="15.6" x14ac:dyDescent="0.3">
      <c r="A2" s="6" t="s">
        <v>245</v>
      </c>
      <c r="B2" t="s">
        <v>253</v>
      </c>
      <c r="C2" t="s">
        <v>254</v>
      </c>
      <c r="D2" t="s">
        <v>257</v>
      </c>
      <c r="E2" t="s">
        <v>255</v>
      </c>
      <c r="F2" t="s">
        <v>256</v>
      </c>
      <c r="G2" t="s">
        <v>244</v>
      </c>
    </row>
    <row r="3" spans="1:7" x14ac:dyDescent="0.2">
      <c r="A3" t="s">
        <v>204</v>
      </c>
      <c r="B3" s="5">
        <f>'A-Normalised'!D$2</f>
        <v>0</v>
      </c>
      <c r="C3" s="5">
        <f>'B-Normalised'!D$2</f>
        <v>-1</v>
      </c>
      <c r="D3" s="5">
        <f>'Survey-Normalised'!C$3</f>
        <v>1.1208970766356094</v>
      </c>
      <c r="E3" s="5">
        <f>'C-Normalised'!D$2</f>
        <v>-0.92031569366888055</v>
      </c>
      <c r="F3" s="5">
        <f>'D-Normalised'!D$2</f>
        <v>0.57735026918962584</v>
      </c>
      <c r="G3" s="5">
        <f>'Survey-Normalised'!B$3</f>
        <v>-1</v>
      </c>
    </row>
    <row r="4" spans="1:7" x14ac:dyDescent="0.2">
      <c r="A4" t="s">
        <v>78</v>
      </c>
      <c r="B4" s="5">
        <f>'A-Normalised'!D3</f>
        <v>-1</v>
      </c>
      <c r="C4" s="5">
        <f>'B-Normalised'!D3</f>
        <v>0</v>
      </c>
      <c r="D4" s="5">
        <f>'Survey-Normalised'!C$4</f>
        <v>-0.80064076902543546</v>
      </c>
      <c r="E4" s="5">
        <f>'C-Normalised'!D3</f>
        <v>-0.14379932713576235</v>
      </c>
      <c r="F4" s="5">
        <f>'D-Normalised'!D3</f>
        <v>-1.1547005383792521</v>
      </c>
      <c r="G4" s="5">
        <f>'Survey-Normalised'!B$4</f>
        <v>0</v>
      </c>
    </row>
    <row r="5" spans="1:7" x14ac:dyDescent="0.2">
      <c r="A5" t="s">
        <v>48</v>
      </c>
      <c r="B5" s="5">
        <f>'A-Normalised'!D4</f>
        <v>1</v>
      </c>
      <c r="C5" s="5">
        <f>'B-Normalised'!D4</f>
        <v>1</v>
      </c>
      <c r="D5" s="5">
        <f>'Survey-Normalised'!C$5</f>
        <v>-0.32025630761017426</v>
      </c>
      <c r="E5" s="5">
        <f>'C-Normalised'!D4</f>
        <v>1.0641150208046437</v>
      </c>
      <c r="F5" s="5">
        <f>'D-Normalised'!D4</f>
        <v>0.57735026918962584</v>
      </c>
      <c r="G5" s="5">
        <f>'Survey-Normalised'!B$5</f>
        <v>1</v>
      </c>
    </row>
  </sheetData>
  <dataValidations count="1">
    <dataValidation type="list" allowBlank="1" showInputMessage="1" showErrorMessage="1" sqref="A75:A339 A3:A6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B2:O2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G4"/>
  <sheetViews>
    <sheetView workbookViewId="0">
      <selection activeCell="G4" sqref="G4"/>
    </sheetView>
  </sheetViews>
  <sheetFormatPr baseColWidth="10" defaultRowHeight="12.6" x14ac:dyDescent="0.2"/>
  <sheetData>
    <row r="1" spans="1:7" ht="15.6" x14ac:dyDescent="0.3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'Indicators-SelectYear'!B3+8</f>
        <v>8</v>
      </c>
      <c r="C2" s="5">
        <f>'Indicators-SelectYear'!C3+8</f>
        <v>7</v>
      </c>
      <c r="D2" s="5">
        <f>'Indicators-SelectYear'!D3+8</f>
        <v>9.1208970766356092</v>
      </c>
      <c r="E2" s="5">
        <f>'Indicators-SelectYear'!E3+8</f>
        <v>7.079684306331119</v>
      </c>
      <c r="F2" s="5">
        <f>'Indicators-SelectYear'!F3+8</f>
        <v>8.5773502691896262</v>
      </c>
      <c r="G2" s="5">
        <f>'Indicators-SelectYear'!G3+8</f>
        <v>7</v>
      </c>
    </row>
    <row r="3" spans="1:7" x14ac:dyDescent="0.2">
      <c r="A3" t="s">
        <v>78</v>
      </c>
      <c r="B3" s="5">
        <f>'Indicators-SelectYear'!B4+8</f>
        <v>7</v>
      </c>
      <c r="C3" s="5">
        <f>'Indicators-SelectYear'!C4+8</f>
        <v>8</v>
      </c>
      <c r="D3" s="5">
        <f>'Indicators-SelectYear'!D4+8</f>
        <v>7.1993592309745642</v>
      </c>
      <c r="E3" s="5">
        <f>'Indicators-SelectYear'!E4+8</f>
        <v>7.8562006728642375</v>
      </c>
      <c r="F3" s="5">
        <f>'Indicators-SelectYear'!F4+8</f>
        <v>6.8452994616207476</v>
      </c>
      <c r="G3" s="5">
        <f>'Indicators-SelectYear'!G4+8</f>
        <v>8</v>
      </c>
    </row>
    <row r="4" spans="1:7" x14ac:dyDescent="0.2">
      <c r="A4" t="s">
        <v>48</v>
      </c>
      <c r="B4" s="5">
        <f>'Indicators-SelectYear'!B5+8</f>
        <v>9</v>
      </c>
      <c r="C4" s="5">
        <f>'Indicators-SelectYear'!C5+8</f>
        <v>9</v>
      </c>
      <c r="D4" s="5">
        <f>'Indicators-SelectYear'!D5+8</f>
        <v>7.6797436923898257</v>
      </c>
      <c r="E4" s="5">
        <f>'Indicators-SelectYear'!E5+8</f>
        <v>9.0641150208046444</v>
      </c>
      <c r="F4" s="5">
        <f>'Indicators-SelectYear'!F5+8</f>
        <v>8.5773502691896262</v>
      </c>
      <c r="G4" s="5">
        <f>'Indicators-SelectYear'!G5+8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G5"/>
  <sheetViews>
    <sheetView workbookViewId="0">
      <selection activeCell="G4" sqref="G4"/>
    </sheetView>
  </sheetViews>
  <sheetFormatPr baseColWidth="10" defaultRowHeight="12.6" x14ac:dyDescent="0.2"/>
  <sheetData>
    <row r="1" spans="1:7" ht="15.6" x14ac:dyDescent="0.3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6" x14ac:dyDescent="0.3">
      <c r="A2" s="6" t="s">
        <v>271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 t="s">
        <v>204</v>
      </c>
      <c r="B3" s="20">
        <f>IF(B2&gt;0,'Indicators-Adjusted'!B2*B2)</f>
        <v>8</v>
      </c>
      <c r="C3" s="20">
        <f>IF(C2&gt;0,'Indicators-Adjusted'!C2*C2)</f>
        <v>3.5</v>
      </c>
      <c r="D3" s="20">
        <f>IF(D2&gt;0,'Indicators-Adjusted'!D2*D2)</f>
        <v>9.1208970766356092</v>
      </c>
      <c r="E3" s="20">
        <f>IF(E2&gt;0,'Indicators-Adjusted'!E2*E2)</f>
        <v>3.5398421531655595</v>
      </c>
      <c r="F3" s="20">
        <f>IF(F2&gt;0,'Indicators-Adjusted'!F2*F2)</f>
        <v>8.5773502691896262</v>
      </c>
      <c r="G3" s="20">
        <f>IF(G2&gt;0,'Indicators-Adjusted'!G2*G2)</f>
        <v>3.5</v>
      </c>
    </row>
    <row r="4" spans="1:7" x14ac:dyDescent="0.2">
      <c r="A4" t="s">
        <v>78</v>
      </c>
      <c r="B4" s="20">
        <f>IF(B2&gt;0,'Indicators-Adjusted'!B3*B2)</f>
        <v>7</v>
      </c>
      <c r="C4" s="20">
        <f>IF(C2&gt;0,'Indicators-Adjusted'!C3*C2)</f>
        <v>4</v>
      </c>
      <c r="D4" s="20">
        <f>IF(D2&gt;0,'Indicators-Adjusted'!D3*D2)</f>
        <v>7.1993592309745642</v>
      </c>
      <c r="E4" s="20">
        <f>IF(E2&gt;0,'Indicators-Adjusted'!E3*E2)</f>
        <v>3.9281003364321188</v>
      </c>
      <c r="F4" s="20">
        <f>IF(F2&gt;0,'Indicators-Adjusted'!F3*F2)</f>
        <v>6.8452994616207476</v>
      </c>
      <c r="G4" s="20">
        <f>IF(G2&gt;0,'Indicators-Adjusted'!G3*G2)</f>
        <v>4</v>
      </c>
    </row>
    <row r="5" spans="1:7" x14ac:dyDescent="0.2">
      <c r="A5" t="s">
        <v>48</v>
      </c>
      <c r="B5" s="20">
        <f>IF(B2&gt;0,'Indicators-Adjusted'!B4*B2)</f>
        <v>9</v>
      </c>
      <c r="C5" s="20">
        <f>IF(C2&gt;0,'Indicators-Adjusted'!C4*C2)</f>
        <v>4.5</v>
      </c>
      <c r="D5" s="20">
        <f>IF(D2&gt;0,'Indicators-Adjusted'!D4*D2)</f>
        <v>7.6797436923898257</v>
      </c>
      <c r="E5" s="20">
        <f>IF(E2&gt;0,'Indicators-Adjusted'!E4*E2)</f>
        <v>4.5320575104023222</v>
      </c>
      <c r="F5" s="20">
        <f>IF(F2&gt;0,'Indicators-Adjusted'!F4*F2)</f>
        <v>8.5773502691896262</v>
      </c>
      <c r="G5" s="20">
        <f>IF(G2&gt;0,'Indicators-Adjusted'!G4*G2)</f>
        <v>4.5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E4"/>
  <sheetViews>
    <sheetView workbookViewId="0">
      <selection activeCell="F25" sqref="F25"/>
    </sheetView>
  </sheetViews>
  <sheetFormatPr baseColWidth="10" defaultRowHeight="12.6" x14ac:dyDescent="0.2"/>
  <sheetData>
    <row r="1" spans="1:5" ht="15.6" x14ac:dyDescent="0.3">
      <c r="A1" s="6" t="s">
        <v>266</v>
      </c>
      <c r="B1" t="s">
        <v>263</v>
      </c>
      <c r="C1" t="s">
        <v>257</v>
      </c>
      <c r="D1" t="s">
        <v>272</v>
      </c>
      <c r="E1" t="s">
        <v>264</v>
      </c>
    </row>
    <row r="2" spans="1:5" x14ac:dyDescent="0.2">
      <c r="A2" t="s">
        <v>204</v>
      </c>
      <c r="B2" s="21">
        <f>AVERAGE('Indicators-Weighted'!B$3:'Indicators-Weighted'!C$3)</f>
        <v>5.75</v>
      </c>
      <c r="C2" s="21">
        <f>AVERAGE('Indicators-Weighted'!D3)</f>
        <v>9.1208970766356092</v>
      </c>
      <c r="D2" s="21">
        <f>AVERAGE('Indicators-Weighted'!E3)</f>
        <v>3.5398421531655595</v>
      </c>
      <c r="E2" s="21">
        <f>AVERAGE('Indicators-Weighted'!G3:'Indicators-Weighted'!F3)</f>
        <v>6.0386751345948131</v>
      </c>
    </row>
    <row r="3" spans="1:5" x14ac:dyDescent="0.2">
      <c r="A3" t="s">
        <v>78</v>
      </c>
      <c r="B3" s="21">
        <f>AVERAGE('Indicators-Weighted'!B$4:'Indicators-Weighted'!C$4)</f>
        <v>5.5</v>
      </c>
      <c r="C3" s="21">
        <f>AVERAGE('Indicators-Weighted'!D4)</f>
        <v>7.1993592309745642</v>
      </c>
      <c r="D3" s="21">
        <f>AVERAGE('Indicators-Weighted'!E4)</f>
        <v>3.9281003364321188</v>
      </c>
      <c r="E3" s="21">
        <f>AVERAGE('Indicators-Weighted'!G4:'Indicators-Weighted'!F4)</f>
        <v>5.4226497308103738</v>
      </c>
    </row>
    <row r="4" spans="1:5" x14ac:dyDescent="0.2">
      <c r="A4" t="s">
        <v>48</v>
      </c>
      <c r="B4" s="21">
        <f>AVERAGE('Indicators-Weighted'!B$5:'Indicators-Weighted'!C$5)</f>
        <v>6.75</v>
      </c>
      <c r="C4" s="21">
        <f>AVERAGE('Indicators-Weighted'!D5)</f>
        <v>7.6797436923898257</v>
      </c>
      <c r="D4" s="21">
        <f>AVERAGE('Indicators-Weighted'!E5)</f>
        <v>4.5320575104023222</v>
      </c>
      <c r="E4" s="21">
        <f>AVERAGE('Indicators-Weighted'!G5:'Indicators-Weighted'!F5)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C4"/>
  <sheetViews>
    <sheetView workbookViewId="0">
      <selection activeCell="C3" sqref="C3"/>
    </sheetView>
  </sheetViews>
  <sheetFormatPr baseColWidth="10" defaultRowHeight="12.6" x14ac:dyDescent="0.2"/>
  <sheetData>
    <row r="1" spans="1:3" ht="15.6" x14ac:dyDescent="0.3">
      <c r="A1" s="6" t="s">
        <v>265</v>
      </c>
      <c r="B1" t="s">
        <v>269</v>
      </c>
      <c r="C1" t="s">
        <v>270</v>
      </c>
    </row>
    <row r="2" spans="1:3" x14ac:dyDescent="0.2">
      <c r="A2" t="s">
        <v>204</v>
      </c>
      <c r="B2" s="21">
        <f>AVERAGE('Clusters-Grouped'!B2:'Clusters-Grouped'!C2)</f>
        <v>7.4354485383178046</v>
      </c>
      <c r="C2" s="21">
        <f>AVERAGE('Clusters-Grouped'!D2:'Clusters-Grouped'!E2)</f>
        <v>4.7892586438801867</v>
      </c>
    </row>
    <row r="3" spans="1:3" x14ac:dyDescent="0.2">
      <c r="A3" t="s">
        <v>78</v>
      </c>
      <c r="B3" s="21">
        <f>AVERAGE('Clusters-Grouped'!B3:'Clusters-Grouped'!C3)</f>
        <v>6.3496796154872825</v>
      </c>
      <c r="C3" s="21">
        <f>AVERAGE('Clusters-Grouped'!D3:'Clusters-Grouped'!E3)</f>
        <v>4.6753750336212461</v>
      </c>
    </row>
    <row r="4" spans="1:3" x14ac:dyDescent="0.2">
      <c r="A4" t="s">
        <v>48</v>
      </c>
      <c r="B4" s="21">
        <f>AVERAGE('Clusters-Grouped'!B4:'Clusters-Grouped'!C4)</f>
        <v>7.2148718461949128</v>
      </c>
      <c r="C4" s="21">
        <f>AVERAGE('Clusters-Grouped'!D4:'Clusters-Grouped'!E4)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B4"/>
  <sheetViews>
    <sheetView zoomScale="145" zoomScaleNormal="145" workbookViewId="0">
      <selection activeCell="B4" sqref="B4"/>
    </sheetView>
  </sheetViews>
  <sheetFormatPr baseColWidth="10" defaultRowHeight="12.6" x14ac:dyDescent="0.2"/>
  <sheetData>
    <row r="1" spans="1:2" ht="15.6" x14ac:dyDescent="0.3">
      <c r="A1" s="6" t="s">
        <v>273</v>
      </c>
      <c r="B1" t="s">
        <v>274</v>
      </c>
    </row>
    <row r="2" spans="1:2" x14ac:dyDescent="0.2">
      <c r="A2" t="s">
        <v>204</v>
      </c>
      <c r="B2">
        <f>'Subindex-Grouped'!B2*Metadata!B267+'Subindex-Grouped'!C2*Metadata!B268</f>
        <v>5.8477346016552341</v>
      </c>
    </row>
    <row r="3" spans="1:2" x14ac:dyDescent="0.2">
      <c r="A3" t="s">
        <v>78</v>
      </c>
      <c r="B3">
        <f>'Subindex-Grouped'!B3*Metadata!B267+'Subindex-Grouped'!C3*Metadata!B268</f>
        <v>5.3450968663676601</v>
      </c>
    </row>
    <row r="4" spans="1:2" x14ac:dyDescent="0.2">
      <c r="A4" t="s">
        <v>48</v>
      </c>
      <c r="B4">
        <f>'Subindex-Grouped'!B4*Metadata!B267+'Subindex-Grouped'!C4*Metadata!B268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H5"/>
  <sheetViews>
    <sheetView zoomScale="175" zoomScaleNormal="175" workbookViewId="0">
      <selection activeCell="F25" sqref="F25"/>
    </sheetView>
  </sheetViews>
  <sheetFormatPr baseColWidth="10" defaultRowHeight="12.6" x14ac:dyDescent="0.2"/>
  <sheetData>
    <row r="1" spans="1:8" x14ac:dyDescent="0.2">
      <c r="B1" t="s">
        <v>266</v>
      </c>
      <c r="C1" t="s">
        <v>266</v>
      </c>
      <c r="D1" t="s">
        <v>265</v>
      </c>
      <c r="E1" t="s">
        <v>266</v>
      </c>
      <c r="F1" t="s">
        <v>266</v>
      </c>
      <c r="G1" t="s">
        <v>265</v>
      </c>
      <c r="H1" s="23" t="s">
        <v>273</v>
      </c>
    </row>
    <row r="2" spans="1:8" x14ac:dyDescent="0.2">
      <c r="B2" t="s">
        <v>263</v>
      </c>
      <c r="C2" t="s">
        <v>257</v>
      </c>
      <c r="D2" t="s">
        <v>269</v>
      </c>
      <c r="E2" t="s">
        <v>255</v>
      </c>
      <c r="F2" t="s">
        <v>264</v>
      </c>
      <c r="G2" t="s">
        <v>270</v>
      </c>
      <c r="H2" s="23" t="s">
        <v>274</v>
      </c>
    </row>
    <row r="3" spans="1:8" ht="13.2" x14ac:dyDescent="0.25">
      <c r="A3" s="25" t="s">
        <v>204</v>
      </c>
      <c r="B3" s="22">
        <f>RANK('Clusters-Grouped'!B2,'Clusters-Grouped'!B$2:B$4)</f>
        <v>2</v>
      </c>
      <c r="C3" s="22">
        <f>RANK('Clusters-Grouped'!C2,'Clusters-Grouped'!C$2:C$4)</f>
        <v>1</v>
      </c>
      <c r="D3" s="22">
        <f>RANK('Subindex-Grouped'!B2,'Subindex-Grouped'!B$2:B$4)</f>
        <v>1</v>
      </c>
      <c r="E3" s="22">
        <f>RANK('Clusters-Grouped'!D2,'Clusters-Grouped'!D$2:D$4)</f>
        <v>3</v>
      </c>
      <c r="F3" s="22">
        <f>RANK('Clusters-Grouped'!E2,'Clusters-Grouped'!E$2:E$4)</f>
        <v>2</v>
      </c>
      <c r="G3" s="22">
        <f>RANK('Subindex-Grouped'!C2,'Subindex-Grouped'!C$2:C$4)</f>
        <v>2</v>
      </c>
      <c r="H3" s="24">
        <f>RANK(Composite!B2,Composite!B$2:B$4)</f>
        <v>2</v>
      </c>
    </row>
    <row r="4" spans="1:8" ht="13.2" x14ac:dyDescent="0.25">
      <c r="A4" t="s">
        <v>78</v>
      </c>
      <c r="B4" s="22">
        <f>RANK('Clusters-Grouped'!B3,'Clusters-Grouped'!B$2:B$4)</f>
        <v>3</v>
      </c>
      <c r="C4" s="22">
        <f>RANK('Clusters-Grouped'!C3,'Clusters-Grouped'!C$2:C$4)</f>
        <v>3</v>
      </c>
      <c r="D4" s="22">
        <f>RANK('Subindex-Grouped'!B3,'Subindex-Grouped'!B$2:B$4)</f>
        <v>3</v>
      </c>
      <c r="E4" s="22">
        <f>RANK('Clusters-Grouped'!D3,'Clusters-Grouped'!D$2:D$4)</f>
        <v>2</v>
      </c>
      <c r="F4" s="22">
        <f>RANK('Clusters-Grouped'!E3,'Clusters-Grouped'!E$2:E$4)</f>
        <v>3</v>
      </c>
      <c r="G4" s="22">
        <f>RANK('Subindex-Grouped'!C3,'Subindex-Grouped'!C$2:C$4)</f>
        <v>3</v>
      </c>
      <c r="H4" s="24">
        <f>RANK(Composite!B3,Composite!B$2:B$4)</f>
        <v>3</v>
      </c>
    </row>
    <row r="5" spans="1:8" ht="13.2" x14ac:dyDescent="0.25">
      <c r="A5" t="s">
        <v>48</v>
      </c>
      <c r="B5" s="22">
        <f>RANK('Clusters-Grouped'!B4,'Clusters-Grouped'!B$2:B$4)</f>
        <v>1</v>
      </c>
      <c r="C5" s="22">
        <f>RANK('Clusters-Grouped'!C4,'Clusters-Grouped'!C$2:C$4)</f>
        <v>2</v>
      </c>
      <c r="D5" s="22">
        <f>RANK('Subindex-Grouped'!B4,'Subindex-Grouped'!B$2:B$4)</f>
        <v>2</v>
      </c>
      <c r="E5" s="22">
        <f>RANK('Clusters-Grouped'!D4,'Clusters-Grouped'!D$2:D$4)</f>
        <v>1</v>
      </c>
      <c r="F5" s="22">
        <f>RANK('Clusters-Grouped'!E4,'Clusters-Grouped'!E$2:E$4)</f>
        <v>1</v>
      </c>
      <c r="G5" s="22">
        <f>RANK('Subindex-Grouped'!C4,'Subindex-Grouped'!C$2:C$4)</f>
        <v>1</v>
      </c>
      <c r="H5" s="24">
        <f>RANK(Composite!B4,Composite!B$2:B$4)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2:D8"/>
  <sheetViews>
    <sheetView workbookViewId="0">
      <selection activeCell="C12" sqref="C12"/>
    </sheetView>
  </sheetViews>
  <sheetFormatPr baseColWidth="10" defaultRowHeight="12.6" x14ac:dyDescent="0.2"/>
  <sheetData>
    <row r="2" spans="1:4" x14ac:dyDescent="0.2">
      <c r="B2" t="s">
        <v>244</v>
      </c>
      <c r="C2" t="s">
        <v>257</v>
      </c>
    </row>
    <row r="3" spans="1:4" x14ac:dyDescent="0.2">
      <c r="A3" s="12" t="s">
        <v>204</v>
      </c>
      <c r="B3" s="5">
        <v>6</v>
      </c>
      <c r="C3" s="5">
        <v>7</v>
      </c>
    </row>
    <row r="4" spans="1:4" ht="15.6" x14ac:dyDescent="0.3">
      <c r="A4" s="14" t="s">
        <v>78</v>
      </c>
      <c r="B4" s="5">
        <v>7</v>
      </c>
      <c r="C4" s="5">
        <v>3</v>
      </c>
    </row>
    <row r="5" spans="1:4" ht="15.6" x14ac:dyDescent="0.3">
      <c r="A5" s="14" t="s">
        <v>48</v>
      </c>
      <c r="B5" s="13">
        <v>8</v>
      </c>
      <c r="C5" s="13">
        <v>4</v>
      </c>
    </row>
    <row r="7" spans="1:4" x14ac:dyDescent="0.2">
      <c r="B7">
        <f>AVERAGE(B3:B5)</f>
        <v>7</v>
      </c>
      <c r="C7">
        <f>AVERAGE(C3:C5)</f>
        <v>4.666666666666667</v>
      </c>
      <c r="D7" t="s">
        <v>282</v>
      </c>
    </row>
    <row r="8" spans="1:4" x14ac:dyDescent="0.2">
      <c r="B8">
        <f>STDEV(B3:B5)</f>
        <v>1</v>
      </c>
      <c r="C8">
        <f>STDEV(C3:C5)</f>
        <v>2.0816659994661335</v>
      </c>
      <c r="D8" t="s">
        <v>259</v>
      </c>
    </row>
  </sheetData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D13" sqref="D13"/>
    </sheetView>
  </sheetViews>
  <sheetFormatPr baseColWidth="10" defaultRowHeight="12.6" x14ac:dyDescent="0.2"/>
  <sheetData>
    <row r="2" spans="1:3" x14ac:dyDescent="0.2">
      <c r="B2" t="s">
        <v>244</v>
      </c>
      <c r="C2" t="s">
        <v>257</v>
      </c>
    </row>
    <row r="3" spans="1:3" x14ac:dyDescent="0.2">
      <c r="A3" s="12" t="s">
        <v>204</v>
      </c>
      <c r="B3" s="5">
        <f>('Survey-Raw'!B$3-'Survey-Raw'!B$7)/'Survey-Raw'!B$8</f>
        <v>-1</v>
      </c>
      <c r="C3" s="5">
        <f>('Survey-Raw'!C$3-'Survey-Raw'!C$7)/'Survey-Raw'!C$8</f>
        <v>1.1208970766356094</v>
      </c>
    </row>
    <row r="4" spans="1:3" ht="15.6" x14ac:dyDescent="0.3">
      <c r="A4" s="14" t="s">
        <v>78</v>
      </c>
      <c r="B4" s="5">
        <f>('Survey-Raw'!B$4-'Survey-Raw'!B$7)/'Survey-Raw'!B$8</f>
        <v>0</v>
      </c>
      <c r="C4" s="5">
        <f>('Survey-Raw'!C$4-'Survey-Raw'!C$7)/'Survey-Raw'!C$8</f>
        <v>-0.80064076902543546</v>
      </c>
    </row>
    <row r="5" spans="1:3" ht="15.6" x14ac:dyDescent="0.3">
      <c r="A5" s="14" t="s">
        <v>48</v>
      </c>
      <c r="B5" s="5">
        <f>('Survey-Raw'!B$5-'Survey-Raw'!B$7)/'Survey-Raw'!B$8</f>
        <v>1</v>
      </c>
      <c r="C5" s="5">
        <f>('Survey-Raw'!C$5-'Survey-Raw'!C$7)/'Survey-Raw'!C$8</f>
        <v>-0.32025630761017426</v>
      </c>
    </row>
  </sheetData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6</v>
      </c>
      <c r="C2" s="5">
        <v>8</v>
      </c>
      <c r="D2" s="5">
        <v>10</v>
      </c>
    </row>
    <row r="3" spans="1:4" ht="15.6" x14ac:dyDescent="0.3">
      <c r="A3" s="14" t="s">
        <v>78</v>
      </c>
      <c r="B3" s="5">
        <v>5</v>
      </c>
      <c r="C3" s="5">
        <v>6</v>
      </c>
      <c r="D3" s="5">
        <v>7</v>
      </c>
    </row>
    <row r="4" spans="1:4" ht="15.6" x14ac:dyDescent="0.3">
      <c r="A4" s="14" t="s">
        <v>48</v>
      </c>
      <c r="B4" s="13">
        <v>4</v>
      </c>
      <c r="C4" s="5">
        <v>4</v>
      </c>
      <c r="D4" s="13">
        <v>4</v>
      </c>
    </row>
    <row r="5" spans="1:4" x14ac:dyDescent="0.2">
      <c r="A5" s="5" t="s">
        <v>17</v>
      </c>
      <c r="B5" s="13">
        <v>2</v>
      </c>
      <c r="C5" s="13"/>
      <c r="D5" s="13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5</v>
      </c>
      <c r="D2" s="5">
        <v>6</v>
      </c>
    </row>
    <row r="3" spans="1:4" ht="15.6" x14ac:dyDescent="0.3">
      <c r="A3" s="14" t="s">
        <v>78</v>
      </c>
      <c r="B3" s="5">
        <v>4</v>
      </c>
      <c r="C3" s="5" t="s">
        <v>258</v>
      </c>
      <c r="D3" s="5">
        <v>6</v>
      </c>
    </row>
    <row r="4" spans="1:4" ht="15.6" x14ac:dyDescent="0.3">
      <c r="A4" s="14" t="s">
        <v>48</v>
      </c>
      <c r="B4" s="13">
        <v>6</v>
      </c>
      <c r="C4" s="5">
        <v>8</v>
      </c>
      <c r="D4" s="13"/>
    </row>
    <row r="5" spans="1:4" x14ac:dyDescent="0.2">
      <c r="A5" s="5" t="s">
        <v>17</v>
      </c>
      <c r="B5" s="13">
        <v>2</v>
      </c>
      <c r="C5" s="13"/>
      <c r="D5" s="13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0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244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6</v>
      </c>
    </row>
    <row r="6" spans="1:3" ht="15.6" x14ac:dyDescent="0.3">
      <c r="A6" s="14" t="s">
        <v>78</v>
      </c>
      <c r="C6" s="5">
        <v>7</v>
      </c>
    </row>
    <row r="7" spans="1:3" ht="15.6" x14ac:dyDescent="0.3">
      <c r="A7" s="14" t="s">
        <v>48</v>
      </c>
      <c r="C7" s="13">
        <v>8</v>
      </c>
    </row>
    <row r="8" spans="1:3" x14ac:dyDescent="0.2">
      <c r="A8" s="5" t="s">
        <v>17</v>
      </c>
      <c r="C8" s="13">
        <v>3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10"/>
  <sheetViews>
    <sheetView topLeftCell="A4"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257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7</v>
      </c>
    </row>
    <row r="6" spans="1:3" ht="15.6" x14ac:dyDescent="0.3">
      <c r="A6" s="14" t="s">
        <v>78</v>
      </c>
      <c r="C6" s="5">
        <v>3</v>
      </c>
    </row>
    <row r="7" spans="1:3" ht="15.6" x14ac:dyDescent="0.3">
      <c r="A7" s="14" t="s">
        <v>48</v>
      </c>
      <c r="C7" s="13">
        <v>4</v>
      </c>
    </row>
    <row r="8" spans="1:3" x14ac:dyDescent="0.2">
      <c r="A8" s="5" t="s">
        <v>17</v>
      </c>
      <c r="C8" s="13">
        <v>2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"/>
  <sheetViews>
    <sheetView tabSelected="1"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6</v>
      </c>
      <c r="D2" s="5">
        <v>8</v>
      </c>
    </row>
    <row r="3" spans="1:4" ht="15.6" x14ac:dyDescent="0.3">
      <c r="A3" s="14" t="s">
        <v>78</v>
      </c>
      <c r="B3" s="5">
        <v>2</v>
      </c>
      <c r="C3" s="5">
        <v>3</v>
      </c>
      <c r="D3" s="5">
        <v>4</v>
      </c>
    </row>
    <row r="4" spans="1:4" ht="15.6" x14ac:dyDescent="0.3">
      <c r="A4" s="14" t="s">
        <v>48</v>
      </c>
      <c r="B4" s="13">
        <v>4</v>
      </c>
      <c r="C4" s="5">
        <v>6</v>
      </c>
      <c r="D4" s="13">
        <v>8</v>
      </c>
    </row>
    <row r="5" spans="1:4" x14ac:dyDescent="0.2">
      <c r="A5" s="5" t="s">
        <v>17</v>
      </c>
      <c r="B5" s="13">
        <v>1</v>
      </c>
      <c r="D5" s="13">
        <v>3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5"/>
    <col min="2" max="2" width="11.08984375" style="5" bestFit="1" customWidth="1"/>
    <col min="3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2</v>
      </c>
      <c r="C2" s="5">
        <v>3</v>
      </c>
      <c r="D2" s="5">
        <v>5</v>
      </c>
    </row>
    <row r="3" spans="1:4" ht="15.6" x14ac:dyDescent="0.3">
      <c r="A3" s="14" t="s">
        <v>78</v>
      </c>
      <c r="B3" s="5">
        <v>1</v>
      </c>
      <c r="C3" s="15">
        <f>AVERAGE(B3,D3)</f>
        <v>2</v>
      </c>
      <c r="D3" s="5">
        <v>3</v>
      </c>
    </row>
    <row r="4" spans="1:4" ht="15.6" x14ac:dyDescent="0.3">
      <c r="A4" s="14" t="s">
        <v>48</v>
      </c>
      <c r="B4" s="13">
        <v>3</v>
      </c>
      <c r="C4" s="5">
        <v>4</v>
      </c>
      <c r="D4" s="13">
        <v>7</v>
      </c>
    </row>
    <row r="5" spans="1:4" x14ac:dyDescent="0.2">
      <c r="A5" s="5" t="s">
        <v>17</v>
      </c>
      <c r="B5" s="13">
        <v>1</v>
      </c>
      <c r="C5" s="16">
        <v>1</v>
      </c>
      <c r="D5" s="13">
        <v>1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6</v>
      </c>
      <c r="C2" s="5">
        <v>8</v>
      </c>
      <c r="D2" s="5">
        <v>10</v>
      </c>
    </row>
    <row r="3" spans="1:4" ht="15.6" x14ac:dyDescent="0.3">
      <c r="A3" s="14" t="s">
        <v>78</v>
      </c>
      <c r="B3" s="5">
        <v>5</v>
      </c>
      <c r="C3" s="5">
        <v>6</v>
      </c>
      <c r="D3" s="5">
        <v>7</v>
      </c>
    </row>
    <row r="4" spans="1:4" ht="15.6" x14ac:dyDescent="0.3">
      <c r="A4" s="14" t="s">
        <v>48</v>
      </c>
      <c r="B4" s="13">
        <v>4</v>
      </c>
      <c r="C4" s="5">
        <v>4</v>
      </c>
      <c r="D4" s="13">
        <v>4</v>
      </c>
    </row>
    <row r="5" spans="1:4" x14ac:dyDescent="0.2">
      <c r="A5" s="5" t="s">
        <v>17</v>
      </c>
      <c r="B5" s="13">
        <v>2</v>
      </c>
      <c r="C5" s="16">
        <v>3</v>
      </c>
      <c r="D5" s="13">
        <v>4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3</vt:i4>
      </vt:variant>
    </vt:vector>
  </HeadingPairs>
  <TitlesOfParts>
    <vt:vector size="31" baseType="lpstr">
      <vt:lpstr>Metadata</vt:lpstr>
      <vt:lpstr>A-RAW</vt:lpstr>
      <vt:lpstr>B-RAW</vt:lpstr>
      <vt:lpstr>C-RAW</vt:lpstr>
      <vt:lpstr>Q1</vt:lpstr>
      <vt:lpstr>Q2</vt:lpstr>
      <vt:lpstr>D-Raw</vt:lpstr>
      <vt:lpstr>A-Imputed</vt:lpstr>
      <vt:lpstr>B-Imputed</vt:lpstr>
      <vt:lpstr>C-Imputed</vt:lpstr>
      <vt:lpstr>D-Imputed</vt:lpstr>
      <vt:lpstr>A-Ordered</vt:lpstr>
      <vt:lpstr>B-Ordered</vt:lpstr>
      <vt:lpstr>C-Ordered</vt:lpstr>
      <vt:lpstr>D-Ordered</vt:lpstr>
      <vt:lpstr>A-Normalised</vt:lpstr>
      <vt:lpstr>B-Normalised</vt:lpstr>
      <vt:lpstr>C-Normalised</vt:lpstr>
      <vt:lpstr>D-Normalised</vt:lpstr>
      <vt:lpstr>Indicators-SelectYear</vt:lpstr>
      <vt:lpstr>Indicators-Adjusted</vt:lpstr>
      <vt:lpstr>Indicators-Weighted</vt:lpstr>
      <vt:lpstr>Clusters-Grouped</vt:lpstr>
      <vt:lpstr>Subindex-Grouped</vt:lpstr>
      <vt:lpstr>Composite</vt:lpstr>
      <vt:lpstr>Rankings</vt:lpstr>
      <vt:lpstr>Survey-Raw</vt:lpstr>
      <vt:lpstr>Survey-Normalised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2013-10-22T21:25:36Z</dcterms:modified>
</cp:coreProperties>
</file>