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firstSheet="26" activeTab="28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2" sheetId="10" r:id="rId7"/>
    <sheet name="A-Imputed" sheetId="28" r:id="rId8"/>
    <sheet name="B-Imputed" sheetId="29" r:id="rId9"/>
    <sheet name="C-Imputed" sheetId="30" r:id="rId10"/>
    <sheet name="D-Imputed" sheetId="31" r:id="rId11"/>
    <sheet name="A-Sorted" sheetId="4" r:id="rId12"/>
    <sheet name="B-Sorted" sheetId="12" r:id="rId13"/>
    <sheet name="C-Sorted" sheetId="11" r:id="rId14"/>
    <sheet name="D-Sorted" sheetId="13" r:id="rId15"/>
    <sheet name="Q1-Sorted" sheetId="32" r:id="rId16"/>
    <sheet name="Q2-Sorted" sheetId="33" r:id="rId17"/>
    <sheet name="A-Normalized" sheetId="5" r:id="rId18"/>
    <sheet name="B-Normalized" sheetId="15" r:id="rId19"/>
    <sheet name="C-Normalized" sheetId="14" r:id="rId20"/>
    <sheet name="D-Normalized" sheetId="16" r:id="rId21"/>
    <sheet name="Q1-Normalized" sheetId="17" r:id="rId22"/>
    <sheet name="Q2-Normalized" sheetId="18" r:id="rId23"/>
    <sheet name="Indicators-Normalized" sheetId="21" r:id="rId24"/>
    <sheet name="Indicators-Adjusted" sheetId="24" r:id="rId25"/>
    <sheet name="Indicators-Weighted" sheetId="25" r:id="rId26"/>
    <sheet name="Clusters-Weighted" sheetId="22" r:id="rId27"/>
    <sheet name="Subindex-Weighted" sheetId="26" r:id="rId28"/>
    <sheet name="Index-Weighted" sheetId="27" r:id="rId29"/>
    <sheet name="Rankings" sheetId="20" r:id="rId30"/>
  </sheets>
  <definedNames>
    <definedName name="countries">Metadata!$A$14:$A$249</definedName>
    <definedName name="datatype">Metadata!$A$5:$A$7</definedName>
    <definedName name="indicators">Metadata!$A$252:$A$336</definedName>
  </definedNames>
  <calcPr calcId="125725" concurrentCalc="0"/>
</workbook>
</file>

<file path=xl/calcChain.xml><?xml version="1.0" encoding="utf-8"?>
<calcChain xmlns="http://schemas.openxmlformats.org/spreadsheetml/2006/main">
  <c r="C7" i="18"/>
  <c r="C6"/>
  <c r="C5"/>
  <c r="C7" i="17"/>
  <c r="C6"/>
  <c r="C5"/>
  <c r="C10" i="33"/>
  <c r="C9"/>
  <c r="C10" i="32"/>
  <c r="C9"/>
  <c r="C9" i="12"/>
  <c r="C10"/>
  <c r="D9"/>
  <c r="D10"/>
  <c r="E9"/>
  <c r="E10"/>
  <c r="C9" i="11"/>
  <c r="C10"/>
  <c r="D9"/>
  <c r="D10"/>
  <c r="E9"/>
  <c r="E10"/>
  <c r="C9" i="13"/>
  <c r="C10"/>
  <c r="D9"/>
  <c r="D10"/>
  <c r="E9"/>
  <c r="E10"/>
  <c r="C9" i="4"/>
  <c r="C10"/>
  <c r="C5" i="5"/>
  <c r="E7" i="30"/>
  <c r="D6"/>
  <c r="D6" i="28"/>
  <c r="E9" i="4"/>
  <c r="E10"/>
  <c r="D9"/>
  <c r="D10"/>
  <c r="C9" i="10"/>
  <c r="C10"/>
  <c r="C9" i="9"/>
  <c r="C10"/>
  <c r="C2" i="26"/>
  <c r="B2"/>
  <c r="E2" i="22"/>
  <c r="D2"/>
  <c r="C2"/>
  <c r="B2"/>
  <c r="G4" i="21"/>
  <c r="G4" i="24"/>
  <c r="G5" i="25"/>
  <c r="G3" i="21"/>
  <c r="G3" i="24"/>
  <c r="G4" i="25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D4" i="21"/>
  <c r="D4" i="24"/>
  <c r="D5" i="25"/>
  <c r="D3" i="21"/>
  <c r="D3" i="24"/>
  <c r="D4" i="25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5" i="22"/>
  <c r="C5"/>
  <c r="B5" i="26"/>
  <c r="E5" i="22"/>
  <c r="E7" i="11"/>
  <c r="D5" i="22"/>
  <c r="C5" i="26"/>
  <c r="B4" i="27"/>
  <c r="B3" i="22"/>
  <c r="C3"/>
  <c r="B3" i="26"/>
  <c r="E3" i="22"/>
  <c r="D3"/>
  <c r="C3" i="26"/>
  <c r="B2" i="27"/>
  <c r="B4" i="22"/>
  <c r="C4"/>
  <c r="B4" i="26"/>
  <c r="E4" i="22"/>
  <c r="D4"/>
  <c r="C4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  <c r="D6" i="11"/>
  <c r="D6" i="4"/>
  <c r="D6" i="16"/>
  <c r="C6"/>
  <c r="C7" i="15"/>
  <c r="D7"/>
  <c r="D6"/>
  <c r="C6"/>
  <c r="D5"/>
  <c r="C5"/>
  <c r="C7" i="16"/>
  <c r="D7"/>
  <c r="D5"/>
  <c r="C5"/>
  <c r="C7" i="5"/>
  <c r="C6"/>
  <c r="C5" i="14"/>
  <c r="C7"/>
  <c r="C6"/>
  <c r="D6"/>
  <c r="D7"/>
  <c r="D5"/>
  <c r="D7" i="5"/>
  <c r="D6"/>
  <c r="D5"/>
</calcChain>
</file>

<file path=xl/sharedStrings.xml><?xml version="1.0" encoding="utf-8"?>
<sst xmlns="http://schemas.openxmlformats.org/spreadsheetml/2006/main" count="595" uniqueCount="285">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</sst>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72"/>
  <sheetViews>
    <sheetView topLeftCell="A250" workbookViewId="0">
      <selection activeCell="B267" sqref="B267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27" t="s">
        <v>248</v>
      </c>
      <c r="B2" s="27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5" t="s">
        <v>284</v>
      </c>
      <c r="B6" s="3" t="s">
        <v>2</v>
      </c>
    </row>
    <row r="7" spans="1:3">
      <c r="A7" s="3" t="s">
        <v>3</v>
      </c>
      <c r="B7" s="3" t="s">
        <v>4</v>
      </c>
    </row>
    <row r="9" spans="1:3" s="1" customFormat="1" ht="15.75">
      <c r="A9" s="1" t="s">
        <v>5</v>
      </c>
    </row>
    <row r="10" spans="1:3">
      <c r="A10" s="25" t="s">
        <v>282</v>
      </c>
      <c r="B10" s="25" t="s">
        <v>281</v>
      </c>
    </row>
    <row r="11" spans="1:3">
      <c r="A11" s="25" t="s">
        <v>283</v>
      </c>
      <c r="B11" s="25" t="s">
        <v>280</v>
      </c>
    </row>
    <row r="13" spans="1:3" s="1" customFormat="1" ht="15.75">
      <c r="A13" s="1" t="s">
        <v>6</v>
      </c>
    </row>
    <row r="14" spans="1:3">
      <c r="A14" t="s">
        <v>7</v>
      </c>
    </row>
    <row r="15" spans="1:3">
      <c r="A15" t="s">
        <v>8</v>
      </c>
    </row>
    <row r="16" spans="1:3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3">
      <c r="A241" t="s">
        <v>234</v>
      </c>
    </row>
    <row r="242" spans="1:3">
      <c r="A242" t="s">
        <v>235</v>
      </c>
    </row>
    <row r="243" spans="1:3">
      <c r="A243" t="s">
        <v>236</v>
      </c>
    </row>
    <row r="244" spans="1:3">
      <c r="A244" t="s">
        <v>237</v>
      </c>
    </row>
    <row r="245" spans="1:3">
      <c r="A245" t="s">
        <v>238</v>
      </c>
    </row>
    <row r="246" spans="1:3">
      <c r="A246" t="s">
        <v>239</v>
      </c>
    </row>
    <row r="247" spans="1:3">
      <c r="A247" t="s">
        <v>240</v>
      </c>
    </row>
    <row r="248" spans="1:3">
      <c r="A248" t="s">
        <v>241</v>
      </c>
    </row>
    <row r="249" spans="1:3">
      <c r="A249" t="s">
        <v>242</v>
      </c>
    </row>
    <row r="251" spans="1:3" s="1" customFormat="1" ht="15.75">
      <c r="A251" s="1" t="s">
        <v>243</v>
      </c>
      <c r="B251" s="1" t="s">
        <v>279</v>
      </c>
      <c r="C251" s="1" t="s">
        <v>274</v>
      </c>
    </row>
    <row r="252" spans="1:3">
      <c r="A252" t="s">
        <v>253</v>
      </c>
      <c r="B252" t="s">
        <v>262</v>
      </c>
      <c r="C252">
        <v>1</v>
      </c>
    </row>
    <row r="253" spans="1:3">
      <c r="A253" t="s">
        <v>254</v>
      </c>
      <c r="B253" t="s">
        <v>263</v>
      </c>
      <c r="C253">
        <v>0.5</v>
      </c>
    </row>
    <row r="254" spans="1:3">
      <c r="A254" t="s">
        <v>255</v>
      </c>
      <c r="B254" t="s">
        <v>262</v>
      </c>
      <c r="C254">
        <v>0.5</v>
      </c>
    </row>
    <row r="255" spans="1:3">
      <c r="A255" t="s">
        <v>256</v>
      </c>
      <c r="B255" t="s">
        <v>262</v>
      </c>
      <c r="C255">
        <v>1</v>
      </c>
    </row>
    <row r="256" spans="1:3">
      <c r="A256" t="s">
        <v>244</v>
      </c>
      <c r="B256" t="s">
        <v>262</v>
      </c>
      <c r="C256">
        <v>0.5</v>
      </c>
    </row>
    <row r="257" spans="1:3">
      <c r="A257" t="s">
        <v>257</v>
      </c>
      <c r="B257" t="s">
        <v>262</v>
      </c>
      <c r="C257">
        <v>1</v>
      </c>
    </row>
    <row r="260" spans="1:3" s="1" customFormat="1" ht="15.75">
      <c r="A260" s="1" t="s">
        <v>265</v>
      </c>
      <c r="B260" s="1" t="s">
        <v>274</v>
      </c>
    </row>
    <row r="261" spans="1:3">
      <c r="A261" t="s">
        <v>266</v>
      </c>
      <c r="B261">
        <v>1</v>
      </c>
    </row>
    <row r="262" spans="1:3">
      <c r="A262" t="s">
        <v>257</v>
      </c>
      <c r="B262">
        <v>1</v>
      </c>
    </row>
    <row r="263" spans="1:3">
      <c r="A263" t="s">
        <v>275</v>
      </c>
      <c r="B263">
        <v>1</v>
      </c>
    </row>
    <row r="264" spans="1:3">
      <c r="A264" t="s">
        <v>267</v>
      </c>
      <c r="B264">
        <v>1</v>
      </c>
    </row>
    <row r="266" spans="1:3" s="1" customFormat="1" ht="15.75">
      <c r="A266" s="1" t="s">
        <v>268</v>
      </c>
    </row>
    <row r="267" spans="1:3">
      <c r="A267" t="s">
        <v>272</v>
      </c>
      <c r="B267">
        <v>0.4</v>
      </c>
    </row>
    <row r="268" spans="1:3">
      <c r="A268" t="s">
        <v>273</v>
      </c>
      <c r="B268">
        <v>0.6</v>
      </c>
    </row>
    <row r="270" spans="1:3" s="1" customFormat="1" ht="15.75">
      <c r="A270" s="1" t="s">
        <v>278</v>
      </c>
    </row>
    <row r="271" spans="1:3">
      <c r="A271" t="s">
        <v>271</v>
      </c>
    </row>
    <row r="272" spans="1:3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D8" s="16">
        <v>2</v>
      </c>
      <c r="E8" s="13">
        <v>3</v>
      </c>
    </row>
    <row r="10" spans="1:5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D10" sqref="D10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C8" s="13"/>
      <c r="D8" s="13"/>
      <c r="E8" s="13"/>
    </row>
    <row r="9" spans="1:5">
      <c r="B9" s="9" t="s">
        <v>259</v>
      </c>
      <c r="C9" s="13">
        <f>AVERAGE(C5:C8)</f>
        <v>2</v>
      </c>
      <c r="D9" s="13">
        <f>AVERAGE(D5:D8)</f>
        <v>3</v>
      </c>
      <c r="E9" s="13">
        <f>AVERAGE(E5:E8)</f>
        <v>5</v>
      </c>
    </row>
    <row r="10" spans="1:5">
      <c r="B10" s="9" t="s">
        <v>260</v>
      </c>
      <c r="C10" s="5">
        <f>STDEV(C5:C8)</f>
        <v>1</v>
      </c>
      <c r="D10" s="5">
        <f>STDEV(D5:D8)</f>
        <v>1</v>
      </c>
      <c r="E10" s="5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8" sqref="B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9" spans="1:5">
      <c r="B9" s="9" t="s">
        <v>259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>
      <c r="B10" s="9" t="s">
        <v>260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>
      <c r="B9" s="9" t="s">
        <v>259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>
      <c r="B10" s="9" t="s">
        <v>260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C12" sqref="C1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9" spans="1:5">
      <c r="B9" s="9" t="s">
        <v>259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>
      <c r="B10" s="9" t="s">
        <v>260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B9" sqref="B9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C8" s="13"/>
    </row>
    <row r="9" spans="1:3">
      <c r="B9" s="9" t="s">
        <v>261</v>
      </c>
      <c r="C9" s="5">
        <f>AVERAGE(C5:C8)</f>
        <v>7</v>
      </c>
    </row>
    <row r="10" spans="1:3">
      <c r="B10" s="9" t="s">
        <v>260</v>
      </c>
      <c r="C10" s="5">
        <f>STDEV(C5:C8)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D10" sqref="D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C8" s="13"/>
    </row>
    <row r="9" spans="1:3">
      <c r="B9" s="9" t="s">
        <v>261</v>
      </c>
      <c r="C9" s="5">
        <f>AVERAGE(C5:C8)</f>
        <v>4.666666666666667</v>
      </c>
    </row>
    <row r="10" spans="1:3">
      <c r="B10" s="9" t="s">
        <v>260</v>
      </c>
      <c r="C10" s="5">
        <f>STDEV(C5:C8)</f>
        <v>2.0816659994661335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('A-Sorted'!C$5-'A-Sorted'!C$9)/'A-Sorted'!C$10</f>
        <v>0</v>
      </c>
      <c r="D5" s="5">
        <f>('A-Sorted'!D$5-'A-Sorted'!D$9)/'A-Sorted'!D$10</f>
        <v>0</v>
      </c>
      <c r="E5" s="5">
        <f>('A-Sorted'!E$5-'A-Sorted'!E$9)/'A-Sorted'!E$10</f>
        <v>0</v>
      </c>
    </row>
    <row r="6" spans="1:5" ht="18">
      <c r="A6" s="18" t="s">
        <v>78</v>
      </c>
      <c r="C6" s="5">
        <f>('A-Sorted'!C$6-'A-Sorted'!C$9)/'A-Sorted'!C$10</f>
        <v>-1</v>
      </c>
      <c r="D6" s="5">
        <f>('A-Sorted'!D$6-'A-Sorted'!D$9)/'A-Sorted'!D$10</f>
        <v>-1</v>
      </c>
      <c r="E6" s="5">
        <f>('A-Sorted'!E$6-'A-Sorted'!E$9)/'A-Sorted'!E$10</f>
        <v>-1</v>
      </c>
    </row>
    <row r="7" spans="1:5" ht="18">
      <c r="A7" s="18" t="s">
        <v>48</v>
      </c>
      <c r="C7" s="5">
        <f>('A-Sorted'!C$7-'A-Sorted'!C$9)/'A-Sorted'!C$10</f>
        <v>1</v>
      </c>
      <c r="D7" s="5">
        <f>('A-Sorted'!D$7-'A-Sorted'!D$9)/'A-Sorted'!D$10</f>
        <v>1</v>
      </c>
      <c r="E7" s="5">
        <f>('A-Sorted'!E$7-'A-Sorted'!E$9)/'A-Sorted'!E$10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  <c r="C1" s="5" t="s">
        <v>264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('B-Sorted'!C$9-'B-Sorted'!C$5)/'B-Sorted'!C$10</f>
        <v>-1</v>
      </c>
      <c r="D5" s="5">
        <f>('B-Sorted'!D$9-'B-Sorted'!D$5)/'B-Sorted'!D$10</f>
        <v>-1</v>
      </c>
      <c r="E5" s="5">
        <f>('B-Sorted'!E$9-'B-Sorted'!E$5)/'B-Sorted'!E$10</f>
        <v>-1</v>
      </c>
    </row>
    <row r="6" spans="1:5" ht="18">
      <c r="A6" s="18" t="s">
        <v>78</v>
      </c>
      <c r="C6" s="5">
        <f>('B-Sorted'!C$9-'B-Sorted'!C$6)/'B-Sorted'!C$10</f>
        <v>0</v>
      </c>
      <c r="D6" s="5">
        <f>('B-Sorted'!D$9-'B-Sorted'!D$6)/'B-Sorted'!D$10</f>
        <v>0</v>
      </c>
      <c r="E6" s="5">
        <f>('B-Sorted'!E$9-'B-Sorted'!E$6)/'B-Sorted'!E$10</f>
        <v>0</v>
      </c>
    </row>
    <row r="7" spans="1:5" ht="18">
      <c r="A7" s="18" t="s">
        <v>48</v>
      </c>
      <c r="C7" s="5">
        <f>('B-Sorted'!C$9-'B-Sorted'!C$7)/'B-Sorted'!C$10</f>
        <v>1</v>
      </c>
      <c r="D7" s="5">
        <f>('B-Sorted'!D$9-'B-Sorted'!D$7)/'B-Sorted'!D$10</f>
        <v>1</v>
      </c>
      <c r="E7" s="5">
        <f>('B-Sorted'!E$9-'B-Sorted'!E$7)/'B-Sorted'!E$10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1" t="s">
        <v>78</v>
      </c>
      <c r="C6" s="5">
        <v>1</v>
      </c>
      <c r="E6" s="5">
        <v>3</v>
      </c>
    </row>
    <row r="7" spans="1:5" ht="15.75">
      <c r="A7" s="11" t="s">
        <v>48</v>
      </c>
      <c r="C7" s="13">
        <v>3</v>
      </c>
      <c r="D7" s="5">
        <v>5</v>
      </c>
      <c r="E7" s="13">
        <v>7</v>
      </c>
    </row>
    <row r="8" spans="1:5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('C-Sorted'!C$5-'C-Sorted'!C$9)/'C-Sorted'!C$10</f>
        <v>-0.57735026918962551</v>
      </c>
      <c r="D5" s="5">
        <f>('C-Sorted'!D$5-'C-Sorted'!D$9)/'C-Sorted'!D$10</f>
        <v>-0.57735026918962584</v>
      </c>
      <c r="E5" s="5">
        <f>('C-Sorted'!E$5-'C-Sorted'!E$9)/'C-Sorted'!E$10</f>
        <v>-0.92031569366888055</v>
      </c>
    </row>
    <row r="6" spans="1:5" ht="18">
      <c r="A6" s="18" t="s">
        <v>78</v>
      </c>
      <c r="C6" s="5">
        <f>('C-Sorted'!C$6-'C-Sorted'!C$9)/'C-Sorted'!C$10</f>
        <v>-0.57735026918962551</v>
      </c>
      <c r="D6" s="5">
        <f>('C-Sorted'!D$6-'C-Sorted'!D$9)/'C-Sorted'!D$10</f>
        <v>-0.57735026918962584</v>
      </c>
      <c r="E6" s="5">
        <f>('C-Sorted'!E$6-'C-Sorted'!E$9)/'C-Sorted'!E$10</f>
        <v>-0.14379932713576235</v>
      </c>
    </row>
    <row r="7" spans="1:5" ht="18">
      <c r="A7" s="18" t="s">
        <v>48</v>
      </c>
      <c r="C7" s="5">
        <f>('C-Sorted'!C$7-'C-Sorted'!C$9)/'C-Sorted'!C$10</f>
        <v>1.1547005383792501</v>
      </c>
      <c r="D7" s="5">
        <f>('C-Sorted'!D$7-'C-Sorted'!D$9)/'C-Sorted'!D$10</f>
        <v>1.1547005383792517</v>
      </c>
      <c r="E7" s="5">
        <f>('C-Sorted'!E$7-'C-Sorted'!E$9)/'C-Sorted'!E$10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('D-Sorted'!C$5-'D-Sorted'!C$9)/'D-Sorted'!C$10</f>
        <v>0.57735026918962584</v>
      </c>
      <c r="D5" s="5">
        <f>('D-Sorted'!D$5-'D-Sorted'!D$9)/'D-Sorted'!D$10</f>
        <v>0.57735026918962584</v>
      </c>
      <c r="E5" s="5">
        <f>('D-Sorted'!E$5-'D-Sorted'!E$9)/'D-Sorted'!E$10</f>
        <v>0.57735026918962584</v>
      </c>
    </row>
    <row r="6" spans="1:5" ht="18">
      <c r="A6" s="18" t="s">
        <v>78</v>
      </c>
      <c r="C6" s="5">
        <f>('D-Sorted'!C$6-'D-Sorted'!C$9)/'D-Sorted'!C$10</f>
        <v>-1.1547005383792521</v>
      </c>
      <c r="D6" s="5">
        <f>('D-Sorted'!D$6-'D-Sorted'!D$9)/'D-Sorted'!D$10</f>
        <v>-1.1547005383792517</v>
      </c>
      <c r="E6" s="5">
        <f>('D-Sorted'!E$6-'D-Sorted'!E$9)/'D-Sorted'!E$10</f>
        <v>-1.1547005383792521</v>
      </c>
    </row>
    <row r="7" spans="1:5" ht="18">
      <c r="A7" s="18" t="s">
        <v>48</v>
      </c>
      <c r="C7" s="5">
        <f>('D-Sorted'!C$7-'D-Sorted'!C$9)/'D-Sorted'!C$10</f>
        <v>0.57735026918962584</v>
      </c>
      <c r="D7" s="5">
        <f>('D-Sorted'!D$7-'D-Sorted'!D$9)/'D-Sorted'!D$10</f>
        <v>0.57735026918962584</v>
      </c>
      <c r="E7" s="5">
        <f>('D-Sorted'!E$7-'D-Sorted'!E$9)/'D-Sorted'!E$10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('Q1-Sorted'!C$5-'Q1-Sorted'!C$9)/'Q1-Sorted'!C$10</f>
        <v>-1</v>
      </c>
    </row>
    <row r="6" spans="1:3" ht="15.75">
      <c r="A6" s="14" t="s">
        <v>78</v>
      </c>
      <c r="C6" s="5">
        <f>('Q1-Sorted'!C$6-'Q1-Sorted'!C$9)/'Q1-Sorted'!C$10</f>
        <v>0</v>
      </c>
    </row>
    <row r="7" spans="1:3" ht="15.75">
      <c r="A7" s="14" t="s">
        <v>48</v>
      </c>
      <c r="C7" s="5">
        <f>('Q1-Sorted'!C$7-'Q1-Sorted'!C$9)/'Q1-Sorted'!C$10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('Q2-Sorted'!C$5-'Q2-Sorted'!C$9)/'Q2-Sorted'!C$10</f>
        <v>1.1208970766356094</v>
      </c>
    </row>
    <row r="6" spans="1:3" ht="15.75">
      <c r="A6" s="14" t="s">
        <v>78</v>
      </c>
      <c r="C6" s="5">
        <f>('Q2-Sorted'!C$6-'Q2-Sorted'!C$9)/'Q2-Sorted'!C$10</f>
        <v>-0.80064076902543546</v>
      </c>
    </row>
    <row r="7" spans="1:3" ht="15.75">
      <c r="A7" s="14" t="s">
        <v>48</v>
      </c>
      <c r="C7" s="5">
        <f>('Q2-Sorted'!C$7-'Q2-Sorted'!C$9)/'Q2-Sorted'!C$10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2" sqref="G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" sqref="A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baseColWidth="10" defaultRowHeight="12.75"/>
  <sheetData>
    <row r="1" spans="1:5" ht="15.7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ht="15.75">
      <c r="A2" s="6" t="s">
        <v>274</v>
      </c>
      <c r="B2">
        <f>Metadata!B261</f>
        <v>1</v>
      </c>
      <c r="C2">
        <f>Metadata!B262</f>
        <v>1</v>
      </c>
      <c r="D2">
        <f>Metadata!B263</f>
        <v>1</v>
      </c>
      <c r="E2">
        <f>Metadata!B263</f>
        <v>1</v>
      </c>
    </row>
    <row r="3" spans="1:5">
      <c r="A3" t="s">
        <v>204</v>
      </c>
      <c r="B3" s="21">
        <f>AVERAGE('Indicators-Weighted'!B$3:'Indicators-Weighted'!C$3)</f>
        <v>5.75</v>
      </c>
      <c r="C3" s="21">
        <f>AVERAGE('Indicators-Weighted'!D3)</f>
        <v>9.1208970766356092</v>
      </c>
      <c r="D3" s="21">
        <f>AVERAGE('Indicators-Weighted'!E3)</f>
        <v>3.5398421531655595</v>
      </c>
      <c r="E3" s="21">
        <f>AVERAGE('Indicators-Weighted'!G3:'Indicators-Weighted'!F3)</f>
        <v>6.0386751345948131</v>
      </c>
    </row>
    <row r="4" spans="1:5">
      <c r="A4" t="s">
        <v>78</v>
      </c>
      <c r="B4" s="21">
        <f>AVERAGE('Indicators-Weighted'!B$4:'Indicators-Weighted'!C$4)</f>
        <v>5.5</v>
      </c>
      <c r="C4" s="21">
        <f>AVERAGE('Indicators-Weighted'!D4)</f>
        <v>7.1993592309745642</v>
      </c>
      <c r="D4" s="21">
        <f>AVERAGE('Indicators-Weighted'!E4)</f>
        <v>3.9281003364321188</v>
      </c>
      <c r="E4" s="21">
        <f>AVERAGE('Indicators-Weighted'!G4:'Indicators-Weighted'!F4)</f>
        <v>5.4226497308103738</v>
      </c>
    </row>
    <row r="5" spans="1:5">
      <c r="A5" t="s">
        <v>48</v>
      </c>
      <c r="B5" s="21">
        <f>AVERAGE('Indicators-Weighted'!B$5:'Indicators-Weighted'!C$5)</f>
        <v>6.75</v>
      </c>
      <c r="C5" s="21">
        <f>AVERAGE('Indicators-Weighted'!D5)</f>
        <v>7.6797436923898257</v>
      </c>
      <c r="D5" s="21">
        <f>AVERAGE('Indicators-Weighted'!E5)</f>
        <v>4.5320575104023222</v>
      </c>
      <c r="E5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baseColWidth="10" defaultRowHeight="12.75"/>
  <sheetData>
    <row r="1" spans="1:3" ht="15.75">
      <c r="A1" s="6" t="s">
        <v>268</v>
      </c>
      <c r="B1" t="s">
        <v>272</v>
      </c>
      <c r="C1" t="s">
        <v>273</v>
      </c>
    </row>
    <row r="2" spans="1:3" ht="15.75">
      <c r="A2" s="6" t="s">
        <v>274</v>
      </c>
      <c r="B2">
        <f>Metadata!B267</f>
        <v>0.4</v>
      </c>
      <c r="C2">
        <f>Metadata!B268</f>
        <v>0.6</v>
      </c>
    </row>
    <row r="3" spans="1:3">
      <c r="A3" t="s">
        <v>204</v>
      </c>
      <c r="B3" s="21">
        <f>AVERAGE('Clusters-Weighted'!B3:'Clusters-Weighted'!C3)</f>
        <v>7.4354485383178046</v>
      </c>
      <c r="C3" s="21">
        <f>AVERAGE('Clusters-Weighted'!D3:'Clusters-Weighted'!E3)</f>
        <v>4.7892586438801867</v>
      </c>
    </row>
    <row r="4" spans="1:3">
      <c r="A4" t="s">
        <v>78</v>
      </c>
      <c r="B4" s="21">
        <f>AVERAGE('Clusters-Weighted'!B4:'Clusters-Weighted'!C4)</f>
        <v>6.3496796154872825</v>
      </c>
      <c r="C4" s="21">
        <f>AVERAGE('Clusters-Weighted'!D4:'Clusters-Weighted'!E4)</f>
        <v>4.6753750336212461</v>
      </c>
    </row>
    <row r="5" spans="1:3">
      <c r="A5" t="s">
        <v>48</v>
      </c>
      <c r="B5" s="21">
        <f>AVERAGE('Clusters-Weighted'!B5:'Clusters-Weighted'!C5)</f>
        <v>7.2148718461949128</v>
      </c>
      <c r="C5" s="21">
        <f>AVERAGE('Clusters-Weighted'!D5:'Clusters-Weighted'!E5)</f>
        <v>5.5353663224985681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B4"/>
  <sheetViews>
    <sheetView tabSelected="1" zoomScale="145" zoomScaleNormal="145" workbookViewId="0">
      <selection activeCell="B2" sqref="B2"/>
    </sheetView>
  </sheetViews>
  <sheetFormatPr baseColWidth="10" defaultRowHeight="12.75"/>
  <sheetData>
    <row r="1" spans="1:2" ht="15.75">
      <c r="A1" s="6" t="s">
        <v>276</v>
      </c>
      <c r="B1" t="s">
        <v>277</v>
      </c>
    </row>
    <row r="2" spans="1:2">
      <c r="A2" t="s">
        <v>204</v>
      </c>
      <c r="B2">
        <f>'Subindex-Weighted'!B3*Metadata!B267+'Subindex-Weighted'!C3*Metadata!B268</f>
        <v>5.8477346016552341</v>
      </c>
    </row>
    <row r="3" spans="1:2">
      <c r="A3" t="s">
        <v>78</v>
      </c>
      <c r="B3">
        <f>'Subindex-Weighted'!B4*Metadata!B267+'Subindex-Weighted'!C4*Metadata!B268</f>
        <v>5.3450968663676601</v>
      </c>
    </row>
    <row r="4" spans="1:2">
      <c r="A4" t="s">
        <v>48</v>
      </c>
      <c r="B4">
        <f>'Subindex-Weighted'!B5*Metadata!B267+'Subindex-Weighted'!C5*Metadata!B268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A3" sqref="A3"/>
    </sheetView>
  </sheetViews>
  <sheetFormatPr baseColWidth="10" defaultRowHeight="12.75"/>
  <sheetData>
    <row r="1" spans="1:8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>
      <c r="A3" s="25" t="s">
        <v>204</v>
      </c>
      <c r="B3" s="22">
        <f>RANK('Clusters-Weighted'!B3,'Clusters-Weighted'!B$3:B$5)</f>
        <v>2</v>
      </c>
      <c r="C3" s="22">
        <f>RANK('Clusters-Weighted'!C3,'Clusters-Weighted'!C$3:C$5)</f>
        <v>1</v>
      </c>
      <c r="D3" s="22">
        <f>RANK('Subindex-Weighted'!B3,'Subindex-Weighted'!B$3:B$5)</f>
        <v>1</v>
      </c>
      <c r="E3" s="22">
        <f>RANK('Clusters-Weighted'!D3,'Clusters-Weighted'!D$3:D$5)</f>
        <v>3</v>
      </c>
      <c r="F3" s="22">
        <f>RANK('Clusters-Weighted'!E3,'Clusters-Weighted'!E$3:E$5)</f>
        <v>2</v>
      </c>
      <c r="G3" s="22">
        <f>RANK('Subindex-Weighted'!C3,'Subindex-Weighted'!C$3:C$5)</f>
        <v>2</v>
      </c>
      <c r="H3" s="24">
        <f>RANK('Index-Weighted'!B2,'Index-Weighted'!B$2:B$4)</f>
        <v>2</v>
      </c>
    </row>
    <row r="4" spans="1:8">
      <c r="A4" t="s">
        <v>78</v>
      </c>
      <c r="B4" s="22">
        <f>RANK('Clusters-Weighted'!B4,'Clusters-Weighted'!B$3:B$5)</f>
        <v>3</v>
      </c>
      <c r="C4" s="22">
        <f>RANK('Clusters-Weighted'!C4,'Clusters-Weighted'!C$3:C$5)</f>
        <v>3</v>
      </c>
      <c r="D4" s="22">
        <f>RANK('Subindex-Weighted'!B4,'Subindex-Weighted'!B$3:B$5)</f>
        <v>3</v>
      </c>
      <c r="E4" s="22">
        <f>RANK('Clusters-Weighted'!D4,'Clusters-Weighted'!D$3:D$5)</f>
        <v>2</v>
      </c>
      <c r="F4" s="22">
        <f>RANK('Clusters-Weighted'!E4,'Clusters-Weighted'!E$3:E$5)</f>
        <v>3</v>
      </c>
      <c r="G4" s="22">
        <f>RANK('Subindex-Weighted'!C4,'Subindex-Weighted'!C$3:C$5)</f>
        <v>3</v>
      </c>
      <c r="H4" s="24">
        <f>RANK('Index-Weighted'!B3,'Index-Weighted'!B$2:B$4)</f>
        <v>3</v>
      </c>
    </row>
    <row r="5" spans="1:8">
      <c r="A5" t="s">
        <v>48</v>
      </c>
      <c r="B5" s="22">
        <f>RANK('Clusters-Weighted'!B5,'Clusters-Weighted'!B$3:B$5)</f>
        <v>1</v>
      </c>
      <c r="C5" s="22">
        <f>RANK('Clusters-Weighted'!C5,'Clusters-Weighted'!C$3:C$5)</f>
        <v>2</v>
      </c>
      <c r="D5" s="22">
        <f>RANK('Subindex-Weighted'!B5,'Subindex-Weighted'!B$3:B$5)</f>
        <v>2</v>
      </c>
      <c r="E5" s="22">
        <f>RANK('Clusters-Weighted'!D5,'Clusters-Weighted'!D$3:D$5)</f>
        <v>1</v>
      </c>
      <c r="F5" s="22">
        <f>RANK('Clusters-Weighted'!E5,'Clusters-Weighted'!E$3:E$5)</f>
        <v>1</v>
      </c>
      <c r="G5" s="22">
        <f>RANK('Subindex-Weighted'!C5,'Subindex-Weighted'!C$3:C$5)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>
      <c r="A6" s="14" t="s">
        <v>78</v>
      </c>
      <c r="C6" s="5">
        <v>4</v>
      </c>
      <c r="D6" s="5" t="s">
        <v>258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3"/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B9" sqref="B9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A8" s="5" t="s">
        <v>17</v>
      </c>
      <c r="C8" s="13">
        <v>3</v>
      </c>
    </row>
    <row r="9" spans="1:3">
      <c r="B9" s="9" t="s">
        <v>261</v>
      </c>
      <c r="C9" s="5">
        <f>AVERAGE(C5:C8)</f>
        <v>6</v>
      </c>
    </row>
    <row r="10" spans="1:3">
      <c r="B10" s="9" t="s">
        <v>260</v>
      </c>
      <c r="C10" s="5">
        <f>STDEV(C5:C8)</f>
        <v>2.1602468994692869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A8" s="5" t="s">
        <v>17</v>
      </c>
      <c r="C8" s="13">
        <v>2</v>
      </c>
    </row>
    <row r="9" spans="1:3">
      <c r="B9" s="9" t="s">
        <v>261</v>
      </c>
      <c r="C9" s="5">
        <f>AVERAGE(C5:C8)</f>
        <v>4</v>
      </c>
    </row>
    <row r="10" spans="1:3">
      <c r="B10" s="9" t="s">
        <v>260</v>
      </c>
      <c r="C10" s="5">
        <f>STDEV(C5:C8)</f>
        <v>2.1602468994692869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A8" s="5" t="s">
        <v>17</v>
      </c>
      <c r="C8" s="13">
        <v>1</v>
      </c>
      <c r="D8" s="16">
        <v>1</v>
      </c>
      <c r="E8" s="13">
        <v>1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</vt:i4>
      </vt:variant>
    </vt:vector>
  </HeadingPairs>
  <TitlesOfParts>
    <vt:vector size="33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B-Imputed</vt:lpstr>
      <vt:lpstr>C-Imputed</vt:lpstr>
      <vt:lpstr>D-Imputed</vt:lpstr>
      <vt:lpstr>A-Sorted</vt:lpstr>
      <vt:lpstr>B-Sorted</vt:lpstr>
      <vt:lpstr>C-Sorted</vt:lpstr>
      <vt:lpstr>D-Sorted</vt:lpstr>
      <vt:lpstr>Q1-Sorted</vt:lpstr>
      <vt:lpstr>Q2-Sorted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2013-07-20T07:54:33Z</dcterms:modified>
</cp:coreProperties>
</file>