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cho\Downloads\"/>
    </mc:Choice>
  </mc:AlternateContent>
  <bookViews>
    <workbookView xWindow="0" yWindow="0" windowWidth="20490" windowHeight="7905" tabRatio="554" firstSheet="15" activeTab="17"/>
  </bookViews>
  <sheets>
    <sheet name="Metadata" sheetId="1" r:id="rId1"/>
    <sheet name="A-RAW" sheetId="2" r:id="rId2"/>
    <sheet name="B-RAW" sheetId="6" r:id="rId3"/>
    <sheet name="C-RAW" sheetId="7" r:id="rId4"/>
    <sheet name="Q1" sheetId="32" r:id="rId5"/>
    <sheet name="Q2" sheetId="33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Ordered" sheetId="4" r:id="rId12"/>
    <sheet name="B-Ordered" sheetId="12" r:id="rId13"/>
    <sheet name="C-Ordered" sheetId="11" r:id="rId14"/>
    <sheet name="D-Ordered" sheetId="13" r:id="rId15"/>
    <sheet name="Q1-Sorted" sheetId="9" r:id="rId16"/>
    <sheet name="Q2-Sorted" sheetId="10" r:id="rId17"/>
    <sheet name="A-Normalised" sheetId="5" r:id="rId18"/>
    <sheet name="B-Normalised" sheetId="15" r:id="rId19"/>
    <sheet name="C-Normalised" sheetId="14" r:id="rId20"/>
    <sheet name="D-Normalised" sheetId="16" r:id="rId21"/>
    <sheet name="Q1-Normalized" sheetId="17" r:id="rId22"/>
    <sheet name="Q2-Normalized" sheetId="18" r:id="rId23"/>
    <sheet name="Indicators-Normalized" sheetId="21" r:id="rId24"/>
    <sheet name="Indicators-Adjusted" sheetId="24" r:id="rId25"/>
    <sheet name="Indicators-Weighted" sheetId="25" r:id="rId26"/>
    <sheet name="Clusters-Grouped" sheetId="22" r:id="rId27"/>
    <sheet name="Subindex-Grouped" sheetId="26" r:id="rId28"/>
    <sheet name="Composite" sheetId="27" r:id="rId29"/>
    <sheet name="Rankings" sheetId="20" r:id="rId30"/>
    <sheet name="Survey-Raw" sheetId="34" r:id="rId31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concurrentCalc="0"/>
</workbook>
</file>

<file path=xl/calcChain.xml><?xml version="1.0" encoding="utf-8"?>
<calcChain xmlns="http://schemas.openxmlformats.org/spreadsheetml/2006/main">
  <c r="C3" i="11" l="1"/>
  <c r="D4" i="11"/>
  <c r="B2" i="5"/>
  <c r="D4" i="30"/>
  <c r="C3" i="30"/>
  <c r="C3" i="28"/>
  <c r="C3" i="4"/>
  <c r="C9" i="10"/>
  <c r="C10" i="10"/>
  <c r="C9" i="9"/>
  <c r="C10" i="9"/>
  <c r="C7" i="17"/>
  <c r="G4" i="21"/>
  <c r="G4" i="24"/>
  <c r="G5" i="25"/>
  <c r="C6" i="17"/>
  <c r="G3" i="21"/>
  <c r="G3" i="24"/>
  <c r="G4" i="25"/>
  <c r="C5" i="17"/>
  <c r="G2" i="21"/>
  <c r="G2" i="24"/>
  <c r="G3" i="25"/>
  <c r="D4" i="16"/>
  <c r="F4" i="21"/>
  <c r="F4" i="24"/>
  <c r="F5" i="25"/>
  <c r="D3" i="16"/>
  <c r="F3" i="21"/>
  <c r="F3" i="24"/>
  <c r="F4" i="25"/>
  <c r="D2" i="16"/>
  <c r="F2" i="21"/>
  <c r="F2" i="24"/>
  <c r="F3" i="25"/>
  <c r="D4" i="14"/>
  <c r="E4" i="21"/>
  <c r="E4" i="24"/>
  <c r="E5" i="25"/>
  <c r="D3" i="14"/>
  <c r="E3" i="21"/>
  <c r="E3" i="24"/>
  <c r="E4" i="25"/>
  <c r="D2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D4" i="15"/>
  <c r="C4" i="21"/>
  <c r="C4" i="24"/>
  <c r="C5" i="25"/>
  <c r="D3" i="15"/>
  <c r="C3" i="21"/>
  <c r="C3" i="24"/>
  <c r="C4" i="25"/>
  <c r="D2" i="15"/>
  <c r="C2" i="21"/>
  <c r="C2" i="24"/>
  <c r="C3" i="25"/>
  <c r="D4" i="5"/>
  <c r="B4" i="21"/>
  <c r="B4" i="24"/>
  <c r="B5" i="25"/>
  <c r="D3" i="5"/>
  <c r="B3" i="21"/>
  <c r="B3" i="24"/>
  <c r="B4" i="25"/>
  <c r="D2" i="5"/>
  <c r="B2" i="21"/>
  <c r="B2" i="24"/>
  <c r="B3" i="25"/>
  <c r="B4" i="22"/>
  <c r="C4" i="22"/>
  <c r="B4" i="26"/>
  <c r="E4" i="22"/>
  <c r="D4" i="22"/>
  <c r="C4" i="26"/>
  <c r="B4" i="27"/>
  <c r="B2" i="22"/>
  <c r="C2" i="22"/>
  <c r="B2" i="26"/>
  <c r="E2" i="22"/>
  <c r="D2" i="22"/>
  <c r="C2" i="26"/>
  <c r="B2" i="27"/>
  <c r="B3" i="22"/>
  <c r="C3" i="22"/>
  <c r="B3" i="26"/>
  <c r="E3" i="22"/>
  <c r="D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C3" i="16"/>
  <c r="B3" i="16"/>
  <c r="B4" i="15"/>
  <c r="C4" i="15"/>
  <c r="C3" i="15"/>
  <c r="B3" i="15"/>
  <c r="C2" i="15"/>
  <c r="B2" i="15"/>
  <c r="B4" i="16"/>
  <c r="C4" i="16"/>
  <c r="C2" i="16"/>
  <c r="B2" i="16"/>
  <c r="B4" i="5"/>
  <c r="B3" i="5"/>
  <c r="B2" i="14"/>
  <c r="B4" i="14"/>
  <c r="B3" i="14"/>
  <c r="C3" i="14"/>
  <c r="C4" i="14"/>
  <c r="C2" i="14"/>
  <c r="C4" i="5"/>
  <c r="C3" i="5"/>
  <c r="C2" i="5"/>
</calcChain>
</file>

<file path=xl/sharedStrings.xml><?xml version="1.0" encoding="utf-8"?>
<sst xmlns="http://schemas.openxmlformats.org/spreadsheetml/2006/main" count="474" uniqueCount="283">
  <si>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</si>
  <si>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</si>
  <si>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</si>
  <si>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</si>
  <si>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</si>
  <si>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</si>
  <si>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</si>
  <si>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</si>
  <si>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</si>
  <si>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</si>
  <si>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</si>
  <si>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</si>
  <si>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</si>
  <si>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</si>
  <si>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</si>
  <si>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</si>
  <si>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</si>
  <si>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</si>
  <si>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</si>
  <si>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</si>
  <si>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</si>
  <si>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</si>
  <si>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</si>
  <si>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</si>
  <si>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</si>
  <si>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</si>
  <si>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</si>
  <si>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</si>
  <si>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</si>
  <si>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</si>
  <si>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</si>
  <si>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</si>
  <si>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</si>
  <si>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</si>
  <si>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</si>
  <si>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</si>
  <si>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</si>
  <si>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</si>
  <si>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</si>
  <si>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</si>
  <si>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</si>
  <si>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</si>
  <si>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</si>
  <si>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</si>
  <si>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</si>
  <si>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</si>
  <si>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</si>
  <si>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</si>
  <si>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</si>
  <si>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</si>
  <si>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</si>
  <si>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</si>
  <si>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</si>
  <si>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</si>
  <si>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</si>
  <si>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</si>
  <si>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</si>
  <si>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</si>
  <si>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</si>
  <si>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</si>
  <si>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</si>
  <si>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</si>
  <si>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</si>
  <si>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</si>
  <si>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</si>
  <si>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</si>
  <si>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</si>
  <si>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</si>
  <si>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</si>
  <si>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</si>
  <si>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</si>
  <si>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</si>
  <si>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</si>
  <si>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</si>
  <si>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</si>
  <si>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</si>
  <si>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</si>
  <si>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</si>
  <si>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</si>
  <si>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</si>
  <si>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</si>
  <si>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</si>
  <si>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</si>
  <si>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</si>
  <si>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</si>
  <si>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</si>
  <si>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</si>
  <si>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</si>
  <si>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</si>
  <si>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</si>
  <si>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</si>
  <si>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</si>
  <si>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</si>
  <si>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</si>
  <si>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</si>
  <si>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</si>
  <si>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</si>
  <si>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</si>
  <si>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</si>
  <si>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</si>
  <si>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</si>
  <si>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</si>
  <si>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</si>
  <si>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</si>
  <si>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</si>
  <si>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</si>
  <si>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</si>
  <si>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</si>
  <si>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</si>
  <si>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</si>
  <si>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</si>
  <si>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</si>
  <si>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</si>
  <si>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</si>
  <si>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</si>
  <si>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</si>
  <si>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</si>
  <si>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</si>
  <si>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</si>
  <si>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</si>
  <si>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</si>
  <si>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</si>
  <si>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</si>
  <si>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</si>
  <si>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</si>
  <si>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</si>
  <si>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</si>
  <si>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</si>
  <si>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</si>
  <si>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</si>
  <si>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</si>
  <si>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</si>
  <si>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</si>
  <si>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</si>
  <si>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</si>
  <si>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</si>
  <si>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</si>
  <si>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</si>
  <si>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</si>
  <si>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</si>
  <si>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</si>
  <si>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</si>
  <si>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</si>
  <si>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</si>
  <si>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</si>
  <si>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</si>
  <si>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</si>
  <si>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</si>
  <si>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</si>
  <si>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</si>
  <si>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</si>
  <si>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</si>
  <si>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</si>
  <si>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</si>
  <si>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</si>
  <si>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</si>
  <si>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</si>
  <si>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</si>
  <si>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</si>
  <si>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</si>
  <si>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</si>
  <si>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</si>
  <si>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</si>
  <si>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</si>
  <si>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</si>
  <si>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</si>
  <si>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</si>
  <si>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</si>
  <si>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</si>
  <si>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</si>
  <si>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</si>
  <si>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</si>
  <si>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</si>
  <si>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</si>
  <si>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</si>
  <si>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</si>
  <si>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</si>
  <si>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</si>
  <si>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</si>
  <si>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</si>
  <si>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</si>
  <si>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</si>
  <si>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</si>
  <si>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</si>
  <si>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</si>
  <si>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</si>
  <si>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</si>
  <si>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</si>
  <si>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</si>
  <si>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</si>
  <si>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</si>
  <si>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</si>
  <si>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</si>
  <si>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</si>
  <si>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</si>
  <si>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</si>
  <si>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</si>
  <si>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</si>
  <si>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</si>
  <si>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</si>
  <si>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</si>
  <si>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</si>
  <si>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</si>
  <si>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</si>
  <si>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</si>
  <si>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</si>
  <si>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</si>
  <si>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</si>
  <si>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</si>
  <si>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</si>
  <si>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</si>
  <si>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</si>
  <si>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</si>
  <si>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</si>
  <si>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</si>
  <si>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</si>
  <si>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</si>
  <si>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</si>
  <si>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</si>
  <si>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</si>
  <si>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</si>
  <si>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</si>
  <si>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</si>
  <si>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</si>
  <si>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</si>
  <si>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</si>
  <si>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</si>
  <si>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</si>
  <si>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</si>
  <si>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</si>
  <si>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</si>
  <si>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</si>
  <si>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</si>
  <si>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</si>
  <si>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</si>
  <si>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</si>
  <si>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</si>
  <si>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</si>
  <si>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</si>
  <si>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</si>
  <si>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</si>
  <si>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</si>
  <si>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</si>
  <si>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</si>
  <si>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</si>
  <si>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</si>
  <si>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</si>
  <si>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</si>
  <si>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</si>
  <si>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</si>
  <si>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</si>
  <si>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</si>
  <si>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</si>
  <si>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</si>
  <si>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</si>
  <si>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</si>
  <si>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</si>
  <si>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</si>
  <si>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</si>
  <si>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SD</t>
  </si>
  <si>
    <t>MEAN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</si>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</sst>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F25" sqref="F25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29" t="s">
        <v>248</v>
      </c>
      <c r="B2" s="29"/>
      <c r="C2" s="4" t="s">
        <v>250</v>
      </c>
    </row>
    <row r="4" spans="1:3" s="2" customFormat="1" ht="15.75" x14ac:dyDescent="0.25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282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75" x14ac:dyDescent="0.25">
      <c r="A9" s="1" t="s">
        <v>5</v>
      </c>
    </row>
    <row r="10" spans="1:3" x14ac:dyDescent="0.2">
      <c r="A10" s="25" t="s">
        <v>280</v>
      </c>
      <c r="B10" s="25" t="s">
        <v>279</v>
      </c>
    </row>
    <row r="11" spans="1:3" x14ac:dyDescent="0.2">
      <c r="A11" s="25" t="s">
        <v>281</v>
      </c>
      <c r="B11" s="25" t="s">
        <v>278</v>
      </c>
    </row>
    <row r="13" spans="1:3" s="1" customFormat="1" ht="15.75" x14ac:dyDescent="0.25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75" x14ac:dyDescent="0.25">
      <c r="A251" s="1" t="s">
        <v>243</v>
      </c>
      <c r="B251" s="1" t="s">
        <v>277</v>
      </c>
      <c r="C251" s="1" t="s">
        <v>272</v>
      </c>
    </row>
    <row r="252" spans="1:3" x14ac:dyDescent="0.2">
      <c r="A252" t="s">
        <v>253</v>
      </c>
      <c r="B252" t="s">
        <v>261</v>
      </c>
      <c r="C252">
        <v>1</v>
      </c>
    </row>
    <row r="253" spans="1:3" x14ac:dyDescent="0.2">
      <c r="A253" t="s">
        <v>254</v>
      </c>
      <c r="B253" t="s">
        <v>262</v>
      </c>
      <c r="C253">
        <v>0.5</v>
      </c>
    </row>
    <row r="254" spans="1:3" x14ac:dyDescent="0.2">
      <c r="A254" t="s">
        <v>255</v>
      </c>
      <c r="B254" t="s">
        <v>261</v>
      </c>
      <c r="C254">
        <v>0.5</v>
      </c>
    </row>
    <row r="255" spans="1:3" x14ac:dyDescent="0.2">
      <c r="A255" t="s">
        <v>256</v>
      </c>
      <c r="B255" t="s">
        <v>261</v>
      </c>
      <c r="C255">
        <v>1</v>
      </c>
    </row>
    <row r="256" spans="1:3" x14ac:dyDescent="0.2">
      <c r="A256" t="s">
        <v>244</v>
      </c>
      <c r="B256" t="s">
        <v>261</v>
      </c>
      <c r="C256">
        <v>0.5</v>
      </c>
    </row>
    <row r="257" spans="1:3" x14ac:dyDescent="0.2">
      <c r="A257" t="s">
        <v>257</v>
      </c>
      <c r="B257" t="s">
        <v>261</v>
      </c>
      <c r="C257">
        <v>1</v>
      </c>
    </row>
    <row r="260" spans="1:3" s="1" customFormat="1" ht="15.75" x14ac:dyDescent="0.25">
      <c r="A260" s="1" t="s">
        <v>263</v>
      </c>
      <c r="B260" s="1" t="s">
        <v>272</v>
      </c>
    </row>
    <row r="261" spans="1:3" x14ac:dyDescent="0.2">
      <c r="A261" t="s">
        <v>264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273</v>
      </c>
      <c r="B263">
        <v>1</v>
      </c>
    </row>
    <row r="264" spans="1:3" x14ac:dyDescent="0.2">
      <c r="A264" t="s">
        <v>265</v>
      </c>
      <c r="B264">
        <v>1</v>
      </c>
    </row>
    <row r="266" spans="1:3" s="1" customFormat="1" ht="15.75" x14ac:dyDescent="0.25">
      <c r="A266" s="1" t="s">
        <v>266</v>
      </c>
    </row>
    <row r="267" spans="1:3" x14ac:dyDescent="0.2">
      <c r="A267" t="s">
        <v>270</v>
      </c>
      <c r="B267">
        <v>0.4</v>
      </c>
    </row>
    <row r="268" spans="1:3" x14ac:dyDescent="0.2">
      <c r="A268" t="s">
        <v>271</v>
      </c>
      <c r="B268">
        <v>0.6</v>
      </c>
    </row>
    <row r="270" spans="1:3" s="1" customFormat="1" ht="15.75" x14ac:dyDescent="0.25">
      <c r="A270" s="1" t="s">
        <v>276</v>
      </c>
    </row>
    <row r="271" spans="1:3" x14ac:dyDescent="0.2">
      <c r="A271" t="s">
        <v>269</v>
      </c>
    </row>
    <row r="272" spans="1:3" x14ac:dyDescent="0.2">
      <c r="A272" t="s">
        <v>268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6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3</v>
      </c>
    </row>
    <row r="3" spans="1:4" ht="15.75" x14ac:dyDescent="0.25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4" ht="15.75" x14ac:dyDescent="0.25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75" x14ac:dyDescent="0.25">
      <c r="A3" s="14" t="s">
        <v>78</v>
      </c>
      <c r="B3" s="5">
        <v>2</v>
      </c>
      <c r="C3" s="5">
        <v>3</v>
      </c>
      <c r="D3" s="5">
        <v>4</v>
      </c>
    </row>
    <row r="4" spans="1:4" ht="15.75" x14ac:dyDescent="0.25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C5" s="16">
        <v>2</v>
      </c>
      <c r="D5" s="13">
        <v>3</v>
      </c>
    </row>
    <row r="7" spans="1:4" x14ac:dyDescent="0.2">
      <c r="D7" s="19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11.125" style="5" bestFit="1" customWidth="1"/>
    <col min="3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2</v>
      </c>
      <c r="C2" s="5">
        <v>3</v>
      </c>
      <c r="D2" s="5">
        <v>5</v>
      </c>
    </row>
    <row r="3" spans="1:4" ht="15.75" x14ac:dyDescent="0.25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4" ht="15.75" x14ac:dyDescent="0.25">
      <c r="A4" s="14" t="s">
        <v>48</v>
      </c>
      <c r="B4" s="13">
        <v>3</v>
      </c>
      <c r="C4" s="5">
        <v>4</v>
      </c>
      <c r="D4" s="13">
        <v>7</v>
      </c>
    </row>
    <row r="5" spans="1:4" x14ac:dyDescent="0.2">
      <c r="B5" s="13"/>
      <c r="C5" s="13"/>
      <c r="D5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75" x14ac:dyDescent="0.25">
      <c r="A3" s="14" t="s">
        <v>78</v>
      </c>
      <c r="B3" s="5">
        <v>5</v>
      </c>
      <c r="C3" s="5">
        <v>6</v>
      </c>
      <c r="D3" s="5">
        <v>7</v>
      </c>
    </row>
    <row r="4" spans="1:4" ht="15.75" x14ac:dyDescent="0.25">
      <c r="A4" s="14" t="s">
        <v>48</v>
      </c>
      <c r="B4" s="13">
        <v>4</v>
      </c>
      <c r="C4" s="5">
        <v>4</v>
      </c>
      <c r="D4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3</v>
      </c>
    </row>
    <row r="3" spans="1:4" ht="15.75" x14ac:dyDescent="0.25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4" ht="15.75" x14ac:dyDescent="0.25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75" x14ac:dyDescent="0.25">
      <c r="A3" s="14" t="s">
        <v>78</v>
      </c>
      <c r="B3" s="5">
        <v>2</v>
      </c>
      <c r="C3" s="5">
        <v>3</v>
      </c>
      <c r="D3" s="5">
        <v>4</v>
      </c>
    </row>
    <row r="4" spans="1:4" ht="15.75" x14ac:dyDescent="0.25">
      <c r="A4" s="14" t="s">
        <v>48</v>
      </c>
      <c r="B4" s="13">
        <v>4</v>
      </c>
      <c r="C4" s="5">
        <v>6</v>
      </c>
      <c r="D4" s="13">
        <v>8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8" spans="1:3" x14ac:dyDescent="0.2">
      <c r="C8" s="13"/>
    </row>
    <row r="9" spans="1:3" x14ac:dyDescent="0.2">
      <c r="A9" s="27"/>
      <c r="B9" s="28" t="s">
        <v>260</v>
      </c>
      <c r="C9" s="27">
        <f>AVERAGE(C5:C8)</f>
        <v>7</v>
      </c>
    </row>
    <row r="10" spans="1:3" x14ac:dyDescent="0.2">
      <c r="A10" s="27"/>
      <c r="B10" s="28" t="s">
        <v>259</v>
      </c>
      <c r="C10" s="27">
        <f>STDEV(C5:C8)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8" spans="1:3" x14ac:dyDescent="0.2">
      <c r="C8" s="13"/>
    </row>
    <row r="9" spans="1:3" x14ac:dyDescent="0.2">
      <c r="A9" s="27"/>
      <c r="B9" s="28" t="s">
        <v>260</v>
      </c>
      <c r="C9" s="27">
        <f>AVERAGE(C5:C8)</f>
        <v>4.666666666666667</v>
      </c>
    </row>
    <row r="10" spans="1:3" x14ac:dyDescent="0.2">
      <c r="A10" s="27"/>
      <c r="B10" s="28" t="s">
        <v>259</v>
      </c>
      <c r="C10" s="27">
        <f>STDEV(C5:C8)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4"/>
  <sheetViews>
    <sheetView tabSelected="1" zoomScaleNormal="100" workbookViewId="0">
      <selection activeCell="G17" sqref="G17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ht="18" x14ac:dyDescent="0.25">
      <c r="A2" s="18" t="s">
        <v>204</v>
      </c>
      <c r="B2" s="5" t="e">
        <f>('A-Ordered'!B$2-'A-Ordered'!#REF!)/'A-Ordered'!#REF!</f>
        <v>#REF!</v>
      </c>
      <c r="C2" s="5" t="e">
        <f>('A-Ordered'!C$2-'A-Ordered'!#REF!)/'A-Ordered'!#REF!</f>
        <v>#REF!</v>
      </c>
      <c r="D2" s="5" t="e">
        <f>('A-Ordered'!D$2-'A-Ordered'!#REF!)/'A-Ordered'!#REF!</f>
        <v>#REF!</v>
      </c>
    </row>
    <row r="3" spans="1:4" ht="18" x14ac:dyDescent="0.25">
      <c r="A3" s="18" t="s">
        <v>78</v>
      </c>
      <c r="B3" s="5" t="e">
        <f>('A-Ordered'!B$3-'A-Ordered'!#REF!)/'A-Ordered'!#REF!</f>
        <v>#REF!</v>
      </c>
      <c r="C3" s="5" t="e">
        <f>('A-Ordered'!C$3-'A-Ordered'!#REF!)/'A-Ordered'!#REF!</f>
        <v>#REF!</v>
      </c>
      <c r="D3" s="5" t="e">
        <f>('A-Ordered'!D$3-'A-Ordered'!#REF!)/'A-Ordered'!#REF!</f>
        <v>#REF!</v>
      </c>
    </row>
    <row r="4" spans="1:4" ht="18" x14ac:dyDescent="0.25">
      <c r="A4" s="18" t="s">
        <v>48</v>
      </c>
      <c r="B4" s="5" t="e">
        <f>('A-Ordered'!B$4-'A-Ordered'!#REF!)/'A-Ordered'!#REF!</f>
        <v>#REF!</v>
      </c>
      <c r="C4" s="5" t="e">
        <f>('A-Ordered'!C$4-'A-Ordered'!#REF!)/'A-Ordered'!#REF!</f>
        <v>#REF!</v>
      </c>
      <c r="D4" s="5" t="e">
        <f>('A-Ordered'!D$4-'A-Ordered'!#REF!)/'A-Ordered'!#REF!</f>
        <v>#REF!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ht="18" x14ac:dyDescent="0.25">
      <c r="A2" s="18" t="s">
        <v>204</v>
      </c>
      <c r="B2" s="5" t="e">
        <f>('B-Ordered'!#REF!-'B-Ordered'!B$2)/'B-Ordered'!#REF!</f>
        <v>#REF!</v>
      </c>
      <c r="C2" s="5" t="e">
        <f>('B-Ordered'!#REF!-'B-Ordered'!C$2)/'B-Ordered'!#REF!</f>
        <v>#REF!</v>
      </c>
      <c r="D2" s="5" t="e">
        <f>('B-Ordered'!#REF!-'B-Ordered'!D$2)/'B-Ordered'!#REF!</f>
        <v>#REF!</v>
      </c>
    </row>
    <row r="3" spans="1:4" ht="18" x14ac:dyDescent="0.25">
      <c r="A3" s="18" t="s">
        <v>78</v>
      </c>
      <c r="B3" s="5" t="e">
        <f>('B-Ordered'!#REF!-'B-Ordered'!B$3)/'B-Ordered'!#REF!</f>
        <v>#REF!</v>
      </c>
      <c r="C3" s="5" t="e">
        <f>('B-Ordered'!#REF!-'B-Ordered'!C$3)/'B-Ordered'!#REF!</f>
        <v>#REF!</v>
      </c>
      <c r="D3" s="5" t="e">
        <f>('B-Ordered'!#REF!-'B-Ordered'!D$3)/'B-Ordered'!#REF!</f>
        <v>#REF!</v>
      </c>
    </row>
    <row r="4" spans="1:4" ht="18" x14ac:dyDescent="0.25">
      <c r="A4" s="18" t="s">
        <v>48</v>
      </c>
      <c r="B4" s="5" t="e">
        <f>('B-Ordered'!#REF!-'B-Ordered'!B$4)/'B-Ordered'!#REF!</f>
        <v>#REF!</v>
      </c>
      <c r="C4" s="5" t="e">
        <f>('B-Ordered'!#REF!-'B-Ordered'!C$4)/'B-Ordered'!#REF!</f>
        <v>#REF!</v>
      </c>
      <c r="D4" s="5" t="e">
        <f>('B-Ordered'!#REF!-'B-Ordered'!D$4)/'B-Ordered'!#REF!</f>
        <v>#REF!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7" t="s">
        <v>204</v>
      </c>
      <c r="B2" s="5">
        <v>2</v>
      </c>
      <c r="C2" s="5">
        <v>3</v>
      </c>
      <c r="D2" s="5">
        <v>5</v>
      </c>
    </row>
    <row r="3" spans="1:4" ht="15.75" x14ac:dyDescent="0.25">
      <c r="A3" s="11" t="s">
        <v>78</v>
      </c>
      <c r="B3" s="5">
        <v>1</v>
      </c>
      <c r="D3" s="5">
        <v>3</v>
      </c>
    </row>
    <row r="4" spans="1:4" ht="15.75" x14ac:dyDescent="0.25">
      <c r="A4" s="11" t="s">
        <v>48</v>
      </c>
      <c r="B4" s="13">
        <v>3</v>
      </c>
      <c r="C4" s="5">
        <v>5</v>
      </c>
      <c r="D4" s="13">
        <v>7</v>
      </c>
    </row>
    <row r="5" spans="1:4" x14ac:dyDescent="0.2">
      <c r="A5" s="26" t="s">
        <v>17</v>
      </c>
      <c r="B5" s="13">
        <v>1</v>
      </c>
      <c r="C5" s="13"/>
      <c r="D5" s="13"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ht="18" x14ac:dyDescent="0.25">
      <c r="A2" s="18" t="s">
        <v>204</v>
      </c>
      <c r="B2" s="5" t="e">
        <f>('C-Ordered'!B$2-'C-Ordered'!#REF!)/'C-Ordered'!#REF!</f>
        <v>#REF!</v>
      </c>
      <c r="C2" s="5" t="e">
        <f>('C-Ordered'!C$2-'C-Ordered'!#REF!)/'C-Ordered'!#REF!</f>
        <v>#REF!</v>
      </c>
      <c r="D2" s="5" t="e">
        <f>('C-Ordered'!D$2-'C-Ordered'!#REF!)/'C-Ordered'!#REF!</f>
        <v>#REF!</v>
      </c>
    </row>
    <row r="3" spans="1:4" ht="18" x14ac:dyDescent="0.25">
      <c r="A3" s="18" t="s">
        <v>78</v>
      </c>
      <c r="B3" s="5" t="e">
        <f>('C-Ordered'!B$3-'C-Ordered'!#REF!)/'C-Ordered'!#REF!</f>
        <v>#REF!</v>
      </c>
      <c r="C3" s="5" t="e">
        <f>('C-Ordered'!C$3-'C-Ordered'!#REF!)/'C-Ordered'!#REF!</f>
        <v>#REF!</v>
      </c>
      <c r="D3" s="5" t="e">
        <f>('C-Ordered'!D$3-'C-Ordered'!#REF!)/'C-Ordered'!#REF!</f>
        <v>#REF!</v>
      </c>
    </row>
    <row r="4" spans="1:4" ht="18" x14ac:dyDescent="0.25">
      <c r="A4" s="18" t="s">
        <v>48</v>
      </c>
      <c r="B4" s="5" t="e">
        <f>('C-Ordered'!B$4-'C-Ordered'!#REF!)/'C-Ordered'!#REF!</f>
        <v>#REF!</v>
      </c>
      <c r="C4" s="5" t="e">
        <f>('C-Ordered'!C$4-'C-Ordered'!#REF!)/'C-Ordered'!#REF!</f>
        <v>#REF!</v>
      </c>
      <c r="D4" s="5" t="e">
        <f>('C-Ordered'!D$4-'C-Ordered'!#REF!)/'C-Ordered'!#REF!</f>
        <v>#REF!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ht="18" x14ac:dyDescent="0.25">
      <c r="A2" s="18" t="s">
        <v>204</v>
      </c>
      <c r="B2" s="5" t="e">
        <f>('D-Ordered'!B$2-'D-Ordered'!#REF!)/'D-Ordered'!#REF!</f>
        <v>#REF!</v>
      </c>
      <c r="C2" s="5" t="e">
        <f>('D-Ordered'!C$2-'D-Ordered'!#REF!)/'D-Ordered'!#REF!</f>
        <v>#REF!</v>
      </c>
      <c r="D2" s="5" t="e">
        <f>('D-Ordered'!D$2-'D-Ordered'!#REF!)/'D-Ordered'!#REF!</f>
        <v>#REF!</v>
      </c>
    </row>
    <row r="3" spans="1:4" ht="18" x14ac:dyDescent="0.25">
      <c r="A3" s="18" t="s">
        <v>78</v>
      </c>
      <c r="B3" s="5" t="e">
        <f>('D-Ordered'!B$3-'D-Ordered'!#REF!)/'D-Ordered'!#REF!</f>
        <v>#REF!</v>
      </c>
      <c r="C3" s="5" t="e">
        <f>('D-Ordered'!C$3-'D-Ordered'!#REF!)/'D-Ordered'!#REF!</f>
        <v>#REF!</v>
      </c>
      <c r="D3" s="5" t="e">
        <f>('D-Ordered'!D$3-'D-Ordered'!#REF!)/'D-Ordered'!#REF!</f>
        <v>#REF!</v>
      </c>
    </row>
    <row r="4" spans="1:4" ht="18" x14ac:dyDescent="0.25">
      <c r="A4" s="18" t="s">
        <v>48</v>
      </c>
      <c r="B4" s="5" t="e">
        <f>('D-Ordered'!B$4-'D-Ordered'!#REF!)/'D-Ordered'!#REF!</f>
        <v>#REF!</v>
      </c>
      <c r="C4" s="5" t="e">
        <f>('D-Ordered'!C$4-'D-Ordered'!#REF!)/'D-Ordered'!#REF!</f>
        <v>#REF!</v>
      </c>
      <c r="D4" s="5" t="e">
        <f>('D-Ordered'!D$4-'D-Ordered'!#REF!)/'D-Ordered'!#REF!</f>
        <v>#REF!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('Q1-Sorted'!C$5-'Q1-Sorted'!C$9)/'Q1-Sorted'!C$10</f>
        <v>-1</v>
      </c>
    </row>
    <row r="6" spans="1:3" ht="15.75" x14ac:dyDescent="0.25">
      <c r="A6" s="14" t="s">
        <v>78</v>
      </c>
      <c r="C6" s="5">
        <f>('Q1-Sorted'!C$6-'Q1-Sorted'!C$9)/'Q1-Sorted'!C$10</f>
        <v>0</v>
      </c>
    </row>
    <row r="7" spans="1:3" ht="15.75" x14ac:dyDescent="0.25">
      <c r="A7" s="14" t="s">
        <v>48</v>
      </c>
      <c r="C7" s="5">
        <f>('Q1-Sorted'!C$7-'Q1-Sorted'!C$9)/'Q1-Sorted'!C$10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3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f>('Q2-Sorted'!C$5-'Q2-Sorted'!C$9)/'Q2-Sorted'!C$10</f>
        <v>1.1208970766356094</v>
      </c>
    </row>
    <row r="6" spans="1:3" ht="15.75" x14ac:dyDescent="0.25">
      <c r="A6" s="14" t="s">
        <v>78</v>
      </c>
      <c r="C6" s="5">
        <f>('Q2-Sorted'!C$6-'Q2-Sorted'!C$9)/'Q2-Sorted'!C$10</f>
        <v>-0.80064076902543546</v>
      </c>
    </row>
    <row r="7" spans="1:3" ht="15.75" x14ac:dyDescent="0.25">
      <c r="A7" s="14" t="s">
        <v>48</v>
      </c>
      <c r="C7" s="5">
        <f>('Q2-Sorted'!C$7-'Q2-Sorted'!C$9)/'Q2-Sorted'!C$10</f>
        <v>-0.32025630761017426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G4"/>
  <sheetViews>
    <sheetView workbookViewId="0">
      <selection activeCell="F25" sqref="F25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 t="e">
        <f>'A-Normalised'!D$2</f>
        <v>#REF!</v>
      </c>
      <c r="C2" s="5" t="e">
        <f>'B-Normalised'!D$2</f>
        <v>#REF!</v>
      </c>
      <c r="D2" s="5">
        <f>'Q2-Normalized'!C$5</f>
        <v>1.1208970766356094</v>
      </c>
      <c r="E2" s="5" t="e">
        <f>'C-Normalised'!D$2</f>
        <v>#REF!</v>
      </c>
      <c r="F2" s="5" t="e">
        <f>'D-Normalised'!D$2</f>
        <v>#REF!</v>
      </c>
      <c r="G2" s="5">
        <f>'Q1-Normalized'!C$5</f>
        <v>-1</v>
      </c>
    </row>
    <row r="3" spans="1:7" x14ac:dyDescent="0.2">
      <c r="A3" t="s">
        <v>78</v>
      </c>
      <c r="B3" s="5" t="e">
        <f>'A-Normalised'!D3</f>
        <v>#REF!</v>
      </c>
      <c r="C3" s="5" t="e">
        <f>'B-Normalised'!D3</f>
        <v>#REF!</v>
      </c>
      <c r="D3" s="5">
        <f>'Q2-Normalized'!C$6</f>
        <v>-0.80064076902543546</v>
      </c>
      <c r="E3" s="5" t="e">
        <f>'C-Normalised'!D3</f>
        <v>#REF!</v>
      </c>
      <c r="F3" s="5" t="e">
        <f>'D-Normalised'!D3</f>
        <v>#REF!</v>
      </c>
      <c r="G3" s="5">
        <f>'Q1-Normalized'!C$6</f>
        <v>0</v>
      </c>
    </row>
    <row r="4" spans="1:7" x14ac:dyDescent="0.2">
      <c r="A4" t="s">
        <v>48</v>
      </c>
      <c r="B4" s="5" t="e">
        <f>'A-Normalised'!D4</f>
        <v>#REF!</v>
      </c>
      <c r="C4" s="5" t="e">
        <f>'B-Normalised'!D4</f>
        <v>#REF!</v>
      </c>
      <c r="D4" s="5">
        <f>'Q2-Normalized'!C$7</f>
        <v>-0.32025630761017426</v>
      </c>
      <c r="E4" s="5" t="e">
        <f>'C-Normalised'!D4</f>
        <v>#REF!</v>
      </c>
      <c r="F4" s="5" t="e">
        <f>'D-Normalised'!D4</f>
        <v>#REF!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4"/>
  <sheetViews>
    <sheetView workbookViewId="0">
      <selection activeCell="F25" sqref="F25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 t="e">
        <f>'Indicators-Normalized'!B2+8</f>
        <v>#REF!</v>
      </c>
      <c r="C2" s="5" t="e">
        <f>'Indicators-Normalized'!C2+8</f>
        <v>#REF!</v>
      </c>
      <c r="D2" s="5">
        <f>'Indicators-Normalized'!D2+8</f>
        <v>9.1208970766356092</v>
      </c>
      <c r="E2" s="5" t="e">
        <f>'Indicators-Normalized'!E2+8</f>
        <v>#REF!</v>
      </c>
      <c r="F2" s="5" t="e">
        <f>'Indicators-Normalized'!F2+8</f>
        <v>#REF!</v>
      </c>
      <c r="G2" s="5">
        <f>'Indicators-Normalized'!G2+8</f>
        <v>7</v>
      </c>
    </row>
    <row r="3" spans="1:7" x14ac:dyDescent="0.2">
      <c r="A3" t="s">
        <v>78</v>
      </c>
      <c r="B3" s="5" t="e">
        <f>'Indicators-Normalized'!B3+8</f>
        <v>#REF!</v>
      </c>
      <c r="C3" s="5" t="e">
        <f>'Indicators-Normalized'!C3+8</f>
        <v>#REF!</v>
      </c>
      <c r="D3" s="5">
        <f>'Indicators-Normalized'!D3+8</f>
        <v>7.1993592309745642</v>
      </c>
      <c r="E3" s="5" t="e">
        <f>'Indicators-Normalized'!E3+8</f>
        <v>#REF!</v>
      </c>
      <c r="F3" s="5" t="e">
        <f>'Indicators-Normalized'!F3+8</f>
        <v>#REF!</v>
      </c>
      <c r="G3" s="5">
        <f>'Indicators-Normalized'!G3+8</f>
        <v>8</v>
      </c>
    </row>
    <row r="4" spans="1:7" x14ac:dyDescent="0.2">
      <c r="A4" t="s">
        <v>48</v>
      </c>
      <c r="B4" s="5" t="e">
        <f>'Indicators-Normalized'!B4+8</f>
        <v>#REF!</v>
      </c>
      <c r="C4" s="5" t="e">
        <f>'Indicators-Normalized'!C4+8</f>
        <v>#REF!</v>
      </c>
      <c r="D4" s="5">
        <f>'Indicators-Normalized'!D4+8</f>
        <v>7.6797436923898257</v>
      </c>
      <c r="E4" s="5" t="e">
        <f>'Indicators-Normalized'!E4+8</f>
        <v>#REF!</v>
      </c>
      <c r="F4" s="5" t="e">
        <f>'Indicators-Normalized'!F4+8</f>
        <v>#REF!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5"/>
  <sheetViews>
    <sheetView workbookViewId="0">
      <selection activeCell="F25" sqref="F25"/>
    </sheetView>
  </sheetViews>
  <sheetFormatPr baseColWidth="10" defaultRowHeight="12.75" x14ac:dyDescent="0.2"/>
  <sheetData>
    <row r="1" spans="1:7" ht="15.75" x14ac:dyDescent="0.2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 x14ac:dyDescent="0.25">
      <c r="A2" s="6" t="s">
        <v>272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 t="e">
        <f>IF(B2&gt;0,'Indicators-Adjusted'!B2*B2)</f>
        <v>#REF!</v>
      </c>
      <c r="C3" s="20" t="e">
        <f>IF(C2&gt;0,'Indicators-Adjusted'!C2*C2)</f>
        <v>#REF!</v>
      </c>
      <c r="D3" s="20">
        <f>IF(D2&gt;0,'Indicators-Adjusted'!D2*D2)</f>
        <v>9.1208970766356092</v>
      </c>
      <c r="E3" s="20" t="e">
        <f>IF(E2&gt;0,'Indicators-Adjusted'!E2*E2)</f>
        <v>#REF!</v>
      </c>
      <c r="F3" s="20" t="e">
        <f>IF(F2&gt;0,'Indicators-Adjusted'!F2*F2)</f>
        <v>#REF!</v>
      </c>
      <c r="G3" s="20">
        <f>IF(G2&gt;0,'Indicators-Adjusted'!G2*G2)</f>
        <v>3.5</v>
      </c>
    </row>
    <row r="4" spans="1:7" x14ac:dyDescent="0.2">
      <c r="A4" t="s">
        <v>78</v>
      </c>
      <c r="B4" s="20" t="e">
        <f>IF(B2&gt;0,'Indicators-Adjusted'!B3*B2)</f>
        <v>#REF!</v>
      </c>
      <c r="C4" s="20" t="e">
        <f>IF(C2&gt;0,'Indicators-Adjusted'!C3*C2)</f>
        <v>#REF!</v>
      </c>
      <c r="D4" s="20">
        <f>IF(D2&gt;0,'Indicators-Adjusted'!D3*D2)</f>
        <v>7.1993592309745642</v>
      </c>
      <c r="E4" s="20" t="e">
        <f>IF(E2&gt;0,'Indicators-Adjusted'!E3*E2)</f>
        <v>#REF!</v>
      </c>
      <c r="F4" s="20" t="e">
        <f>IF(F2&gt;0,'Indicators-Adjusted'!F3*F2)</f>
        <v>#REF!</v>
      </c>
      <c r="G4" s="20">
        <f>IF(G2&gt;0,'Indicators-Adjusted'!G3*G2)</f>
        <v>4</v>
      </c>
    </row>
    <row r="5" spans="1:7" x14ac:dyDescent="0.2">
      <c r="A5" t="s">
        <v>48</v>
      </c>
      <c r="B5" s="20" t="e">
        <f>IF(B2&gt;0,'Indicators-Adjusted'!B4*B2)</f>
        <v>#REF!</v>
      </c>
      <c r="C5" s="20" t="e">
        <f>IF(C2&gt;0,'Indicators-Adjusted'!C4*C2)</f>
        <v>#REF!</v>
      </c>
      <c r="D5" s="20">
        <f>IF(D2&gt;0,'Indicators-Adjusted'!D4*D2)</f>
        <v>7.6797436923898257</v>
      </c>
      <c r="E5" s="20" t="e">
        <f>IF(E2&gt;0,'Indicators-Adjusted'!E4*E2)</f>
        <v>#REF!</v>
      </c>
      <c r="F5" s="20" t="e">
        <f>IF(F2&gt;0,'Indicators-Adjusted'!F4*F2)</f>
        <v>#REF!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"/>
  <sheetViews>
    <sheetView workbookViewId="0">
      <selection activeCell="F25" sqref="F25"/>
    </sheetView>
  </sheetViews>
  <sheetFormatPr baseColWidth="10" defaultRowHeight="12.75" x14ac:dyDescent="0.2"/>
  <sheetData>
    <row r="1" spans="1:5" ht="15.75" x14ac:dyDescent="0.25">
      <c r="A1" s="6" t="s">
        <v>267</v>
      </c>
      <c r="B1" t="s">
        <v>264</v>
      </c>
      <c r="C1" t="s">
        <v>257</v>
      </c>
      <c r="D1" t="s">
        <v>273</v>
      </c>
      <c r="E1" t="s">
        <v>265</v>
      </c>
    </row>
    <row r="2" spans="1:5" x14ac:dyDescent="0.2">
      <c r="A2" t="s">
        <v>204</v>
      </c>
      <c r="B2" s="21" t="e">
        <f>AVERAGE('Indicators-Weighted'!B$3:'Indicators-Weighted'!C$3)</f>
        <v>#REF!</v>
      </c>
      <c r="C2" s="21">
        <f>AVERAGE('Indicators-Weighted'!D3)</f>
        <v>9.1208970766356092</v>
      </c>
      <c r="D2" s="21" t="e">
        <f>AVERAGE('Indicators-Weighted'!E3)</f>
        <v>#REF!</v>
      </c>
      <c r="E2" s="21" t="e">
        <f>AVERAGE('Indicators-Weighted'!G3:'Indicators-Weighted'!F3)</f>
        <v>#REF!</v>
      </c>
    </row>
    <row r="3" spans="1:5" x14ac:dyDescent="0.2">
      <c r="A3" t="s">
        <v>78</v>
      </c>
      <c r="B3" s="21" t="e">
        <f>AVERAGE('Indicators-Weighted'!B$4:'Indicators-Weighted'!C$4)</f>
        <v>#REF!</v>
      </c>
      <c r="C3" s="21">
        <f>AVERAGE('Indicators-Weighted'!D4)</f>
        <v>7.1993592309745642</v>
      </c>
      <c r="D3" s="21" t="e">
        <f>AVERAGE('Indicators-Weighted'!E4)</f>
        <v>#REF!</v>
      </c>
      <c r="E3" s="21" t="e">
        <f>AVERAGE('Indicators-Weighted'!G4:'Indicators-Weighted'!F4)</f>
        <v>#REF!</v>
      </c>
    </row>
    <row r="4" spans="1:5" x14ac:dyDescent="0.2">
      <c r="A4" t="s">
        <v>48</v>
      </c>
      <c r="B4" s="21" t="e">
        <f>AVERAGE('Indicators-Weighted'!B$5:'Indicators-Weighted'!C$5)</f>
        <v>#REF!</v>
      </c>
      <c r="C4" s="21">
        <f>AVERAGE('Indicators-Weighted'!D5)</f>
        <v>7.6797436923898257</v>
      </c>
      <c r="D4" s="21" t="e">
        <f>AVERAGE('Indicators-Weighted'!E5)</f>
        <v>#REF!</v>
      </c>
      <c r="E4" s="21" t="e">
        <f>AVERAGE('Indicators-Weighted'!G5:'Indicators-Weighted'!F5)</f>
        <v>#REF!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4"/>
  <sheetViews>
    <sheetView workbookViewId="0">
      <selection activeCell="F25" sqref="F25"/>
    </sheetView>
  </sheetViews>
  <sheetFormatPr baseColWidth="10" defaultRowHeight="12.75" x14ac:dyDescent="0.2"/>
  <sheetData>
    <row r="1" spans="1:3" ht="15.75" x14ac:dyDescent="0.25">
      <c r="A1" s="6" t="s">
        <v>266</v>
      </c>
      <c r="B1" t="s">
        <v>270</v>
      </c>
      <c r="C1" t="s">
        <v>271</v>
      </c>
    </row>
    <row r="2" spans="1:3" x14ac:dyDescent="0.2">
      <c r="A2" t="s">
        <v>204</v>
      </c>
      <c r="B2" s="21" t="e">
        <f>AVERAGE('Clusters-Grouped'!B2:'Clusters-Grouped'!C2)</f>
        <v>#REF!</v>
      </c>
      <c r="C2" s="21" t="e">
        <f>AVERAGE('Clusters-Grouped'!D2:'Clusters-Grouped'!E2)</f>
        <v>#REF!</v>
      </c>
    </row>
    <row r="3" spans="1:3" x14ac:dyDescent="0.2">
      <c r="A3" t="s">
        <v>78</v>
      </c>
      <c r="B3" s="21" t="e">
        <f>AVERAGE('Clusters-Grouped'!B3:'Clusters-Grouped'!C3)</f>
        <v>#REF!</v>
      </c>
      <c r="C3" s="21" t="e">
        <f>AVERAGE('Clusters-Grouped'!D3:'Clusters-Grouped'!E3)</f>
        <v>#REF!</v>
      </c>
    </row>
    <row r="4" spans="1:3" x14ac:dyDescent="0.2">
      <c r="A4" t="s">
        <v>48</v>
      </c>
      <c r="B4" s="21" t="e">
        <f>AVERAGE('Clusters-Grouped'!B4:'Clusters-Grouped'!C4)</f>
        <v>#REF!</v>
      </c>
      <c r="C4" s="21" t="e">
        <f>AVERAGE('Clusters-Grouped'!D4:'Clusters-Grouped'!E4)</f>
        <v>#REF!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B4"/>
  <sheetViews>
    <sheetView zoomScale="145" zoomScaleNormal="145" workbookViewId="0">
      <selection activeCell="F25" sqref="F25"/>
    </sheetView>
  </sheetViews>
  <sheetFormatPr baseColWidth="10" defaultRowHeight="12.75" x14ac:dyDescent="0.2"/>
  <sheetData>
    <row r="1" spans="1:2" ht="15.75" x14ac:dyDescent="0.25">
      <c r="A1" s="6" t="s">
        <v>274</v>
      </c>
      <c r="B1" t="s">
        <v>275</v>
      </c>
    </row>
    <row r="2" spans="1:2" x14ac:dyDescent="0.2">
      <c r="A2" t="s">
        <v>204</v>
      </c>
      <c r="B2" t="e">
        <f>'Subindex-Grouped'!B2*Metadata!B267+'Subindex-Grouped'!C2*Metadata!B268</f>
        <v>#REF!</v>
      </c>
    </row>
    <row r="3" spans="1:2" x14ac:dyDescent="0.2">
      <c r="A3" t="s">
        <v>78</v>
      </c>
      <c r="B3" t="e">
        <f>'Subindex-Grouped'!B3*Metadata!B267+'Subindex-Grouped'!C3*Metadata!B268</f>
        <v>#REF!</v>
      </c>
    </row>
    <row r="4" spans="1:2" x14ac:dyDescent="0.2">
      <c r="A4" t="s">
        <v>48</v>
      </c>
      <c r="B4" t="e">
        <f>'Subindex-Grouped'!B4*Metadata!B267+'Subindex-Grouped'!C4*Metadata!B268</f>
        <v>#REF!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75" x14ac:dyDescent="0.25">
      <c r="A3" s="14" t="s">
        <v>78</v>
      </c>
      <c r="B3" s="5">
        <v>5</v>
      </c>
      <c r="C3" s="5">
        <v>6</v>
      </c>
      <c r="D3" s="5">
        <v>7</v>
      </c>
    </row>
    <row r="4" spans="1:4" ht="15.75" x14ac:dyDescent="0.25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5"/>
  <sheetViews>
    <sheetView zoomScale="175" zoomScaleNormal="175" workbookViewId="0">
      <selection activeCell="F25" sqref="F25"/>
    </sheetView>
  </sheetViews>
  <sheetFormatPr baseColWidth="10" defaultRowHeight="12.75" x14ac:dyDescent="0.2"/>
  <sheetData>
    <row r="1" spans="1:8" x14ac:dyDescent="0.2">
      <c r="B1" t="s">
        <v>267</v>
      </c>
      <c r="C1" t="s">
        <v>267</v>
      </c>
      <c r="D1" t="s">
        <v>266</v>
      </c>
      <c r="E1" t="s">
        <v>267</v>
      </c>
      <c r="F1" t="s">
        <v>267</v>
      </c>
      <c r="G1" t="s">
        <v>266</v>
      </c>
      <c r="H1" s="23" t="s">
        <v>274</v>
      </c>
    </row>
    <row r="2" spans="1:8" x14ac:dyDescent="0.2">
      <c r="B2" t="s">
        <v>264</v>
      </c>
      <c r="C2" t="s">
        <v>257</v>
      </c>
      <c r="D2" t="s">
        <v>270</v>
      </c>
      <c r="E2" t="s">
        <v>255</v>
      </c>
      <c r="F2" t="s">
        <v>265</v>
      </c>
      <c r="G2" t="s">
        <v>271</v>
      </c>
      <c r="H2" s="23" t="s">
        <v>275</v>
      </c>
    </row>
    <row r="3" spans="1:8" x14ac:dyDescent="0.2">
      <c r="A3" s="25" t="s">
        <v>204</v>
      </c>
      <c r="B3" s="22" t="e">
        <f>RANK('Clusters-Grouped'!B2,'Clusters-Grouped'!B$2:B$4)</f>
        <v>#REF!</v>
      </c>
      <c r="C3" s="22">
        <f>RANK('Clusters-Grouped'!C2,'Clusters-Grouped'!C$2:C$4)</f>
        <v>1</v>
      </c>
      <c r="D3" s="22" t="e">
        <f>RANK('Subindex-Grouped'!B2,'Subindex-Grouped'!B$2:B$4)</f>
        <v>#REF!</v>
      </c>
      <c r="E3" s="22" t="e">
        <f>RANK('Clusters-Grouped'!D2,'Clusters-Grouped'!D$2:D$4)</f>
        <v>#REF!</v>
      </c>
      <c r="F3" s="22" t="e">
        <f>RANK('Clusters-Grouped'!E2,'Clusters-Grouped'!E$2:E$4)</f>
        <v>#REF!</v>
      </c>
      <c r="G3" s="22" t="e">
        <f>RANK('Subindex-Grouped'!C2,'Subindex-Grouped'!C$2:C$4)</f>
        <v>#REF!</v>
      </c>
      <c r="H3" s="24" t="e">
        <f>RANK(Composite!B2,Composite!B$2:B$4)</f>
        <v>#REF!</v>
      </c>
    </row>
    <row r="4" spans="1:8" x14ac:dyDescent="0.2">
      <c r="A4" t="s">
        <v>78</v>
      </c>
      <c r="B4" s="22" t="e">
        <f>RANK('Clusters-Grouped'!B3,'Clusters-Grouped'!B$2:B$4)</f>
        <v>#REF!</v>
      </c>
      <c r="C4" s="22">
        <f>RANK('Clusters-Grouped'!C3,'Clusters-Grouped'!C$2:C$4)</f>
        <v>3</v>
      </c>
      <c r="D4" s="22" t="e">
        <f>RANK('Subindex-Grouped'!B3,'Subindex-Grouped'!B$2:B$4)</f>
        <v>#REF!</v>
      </c>
      <c r="E4" s="22" t="e">
        <f>RANK('Clusters-Grouped'!D3,'Clusters-Grouped'!D$2:D$4)</f>
        <v>#REF!</v>
      </c>
      <c r="F4" s="22" t="e">
        <f>RANK('Clusters-Grouped'!E3,'Clusters-Grouped'!E$2:E$4)</f>
        <v>#REF!</v>
      </c>
      <c r="G4" s="22" t="e">
        <f>RANK('Subindex-Grouped'!C3,'Subindex-Grouped'!C$2:C$4)</f>
        <v>#REF!</v>
      </c>
      <c r="H4" s="24" t="e">
        <f>RANK(Composite!B3,Composite!B$2:B$4)</f>
        <v>#REF!</v>
      </c>
    </row>
    <row r="5" spans="1:8" x14ac:dyDescent="0.2">
      <c r="A5" t="s">
        <v>48</v>
      </c>
      <c r="B5" s="22" t="e">
        <f>RANK('Clusters-Grouped'!B4,'Clusters-Grouped'!B$2:B$4)</f>
        <v>#REF!</v>
      </c>
      <c r="C5" s="22">
        <f>RANK('Clusters-Grouped'!C4,'Clusters-Grouped'!C$2:C$4)</f>
        <v>2</v>
      </c>
      <c r="D5" s="22" t="e">
        <f>RANK('Subindex-Grouped'!B4,'Subindex-Grouped'!B$2:B$4)</f>
        <v>#REF!</v>
      </c>
      <c r="E5" s="22" t="e">
        <f>RANK('Clusters-Grouped'!D4,'Clusters-Grouped'!D$2:D$4)</f>
        <v>#REF!</v>
      </c>
      <c r="F5" s="22" t="e">
        <f>RANK('Clusters-Grouped'!E4,'Clusters-Grouped'!E$2:E$4)</f>
        <v>#REF!</v>
      </c>
      <c r="G5" s="22" t="e">
        <f>RANK('Subindex-Grouped'!C4,'Subindex-Grouped'!C$2:C$4)</f>
        <v>#REF!</v>
      </c>
      <c r="H5" s="24" t="e">
        <f>RANK(Composite!B4,Composite!B$2:B$4)</f>
        <v>#REF!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C5"/>
  <sheetViews>
    <sheetView workbookViewId="0">
      <selection activeCell="F25" sqref="F25"/>
    </sheetView>
  </sheetViews>
  <sheetFormatPr baseColWidth="10" defaultRowHeight="12.75" x14ac:dyDescent="0.2"/>
  <sheetData>
    <row r="1" spans="1:3" x14ac:dyDescent="0.2">
      <c r="B1" t="s">
        <v>244</v>
      </c>
      <c r="C1" t="s">
        <v>257</v>
      </c>
    </row>
    <row r="2" spans="1:3" x14ac:dyDescent="0.2">
      <c r="A2" s="12" t="s">
        <v>204</v>
      </c>
      <c r="B2" s="5">
        <v>6</v>
      </c>
      <c r="C2" s="5">
        <v>7</v>
      </c>
    </row>
    <row r="3" spans="1:3" ht="15.75" x14ac:dyDescent="0.25">
      <c r="A3" s="14" t="s">
        <v>78</v>
      </c>
      <c r="B3" s="5">
        <v>7</v>
      </c>
      <c r="C3" s="5">
        <v>3</v>
      </c>
    </row>
    <row r="4" spans="1:3" ht="15.75" x14ac:dyDescent="0.25">
      <c r="A4" s="14" t="s">
        <v>48</v>
      </c>
      <c r="B4" s="13">
        <v>8</v>
      </c>
      <c r="C4" s="13">
        <v>4</v>
      </c>
    </row>
    <row r="5" spans="1:3" x14ac:dyDescent="0.2">
      <c r="A5" s="5" t="s">
        <v>17</v>
      </c>
      <c r="B5" s="13">
        <v>3</v>
      </c>
      <c r="C5" s="13">
        <v>2</v>
      </c>
    </row>
  </sheetData>
  <dataValidations count="1">
    <dataValidation type="list" allowBlank="1" showInputMessage="1" showErrorMessage="1" sqref="A2:A5">
      <formula1>countries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6</v>
      </c>
    </row>
    <row r="3" spans="1:4" ht="15.75" x14ac:dyDescent="0.25">
      <c r="A3" s="14" t="s">
        <v>78</v>
      </c>
      <c r="B3" s="5">
        <v>4</v>
      </c>
      <c r="C3" s="5" t="s">
        <v>258</v>
      </c>
      <c r="D3" s="5">
        <v>6</v>
      </c>
    </row>
    <row r="4" spans="1:4" ht="15.75" x14ac:dyDescent="0.25">
      <c r="A4" s="14" t="s">
        <v>48</v>
      </c>
      <c r="B4" s="13">
        <v>6</v>
      </c>
      <c r="C4" s="5">
        <v>8</v>
      </c>
      <c r="D4" s="13"/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244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6</v>
      </c>
    </row>
    <row r="6" spans="1:3" ht="15.75" x14ac:dyDescent="0.25">
      <c r="A6" s="14" t="s">
        <v>78</v>
      </c>
      <c r="C6" s="5">
        <v>7</v>
      </c>
    </row>
    <row r="7" spans="1:3" ht="15.75" x14ac:dyDescent="0.25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245</v>
      </c>
      <c r="B1" s="10" t="s">
        <v>257</v>
      </c>
    </row>
    <row r="2" spans="1:3" ht="15.75" x14ac:dyDescent="0.25">
      <c r="A2" s="6" t="s">
        <v>246</v>
      </c>
      <c r="B2" s="9" t="s">
        <v>0</v>
      </c>
    </row>
    <row r="3" spans="1:3" s="6" customFormat="1" ht="15.75" x14ac:dyDescent="0.25">
      <c r="B3" s="7" t="s">
        <v>251</v>
      </c>
      <c r="C3" s="6">
        <v>2011</v>
      </c>
    </row>
    <row r="4" spans="1:3" ht="15.75" x14ac:dyDescent="0.25">
      <c r="A4" s="6" t="s">
        <v>247</v>
      </c>
      <c r="B4" s="7" t="s">
        <v>252</v>
      </c>
    </row>
    <row r="5" spans="1:3" ht="15.75" x14ac:dyDescent="0.25">
      <c r="A5" s="12" t="s">
        <v>204</v>
      </c>
      <c r="B5" s="8"/>
      <c r="C5" s="5">
        <v>7</v>
      </c>
    </row>
    <row r="6" spans="1:3" ht="15.75" x14ac:dyDescent="0.25">
      <c r="A6" s="14" t="s">
        <v>78</v>
      </c>
      <c r="C6" s="5">
        <v>3</v>
      </c>
    </row>
    <row r="7" spans="1:3" ht="15.75" x14ac:dyDescent="0.25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75" x14ac:dyDescent="0.25">
      <c r="A3" s="14" t="s">
        <v>78</v>
      </c>
      <c r="B3" s="5">
        <v>2</v>
      </c>
      <c r="C3" s="5">
        <v>3</v>
      </c>
      <c r="D3" s="5">
        <v>4</v>
      </c>
    </row>
    <row r="4" spans="1:4" ht="15.75" x14ac:dyDescent="0.25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D5" s="13">
        <v>3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6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" width="9" style="5"/>
    <col min="2" max="2" width="11.125" style="5" bestFit="1" customWidth="1"/>
    <col min="3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2</v>
      </c>
      <c r="C2" s="5">
        <v>3</v>
      </c>
      <c r="D2" s="5">
        <v>5</v>
      </c>
    </row>
    <row r="3" spans="1:4" ht="15.75" x14ac:dyDescent="0.25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4" ht="15.75" x14ac:dyDescent="0.25">
      <c r="A4" s="14" t="s">
        <v>48</v>
      </c>
      <c r="B4" s="13">
        <v>3</v>
      </c>
      <c r="C4" s="5">
        <v>4</v>
      </c>
      <c r="D4" s="13">
        <v>7</v>
      </c>
    </row>
    <row r="5" spans="1:4" x14ac:dyDescent="0.2">
      <c r="A5" s="5" t="s">
        <v>17</v>
      </c>
      <c r="B5" s="13">
        <v>1</v>
      </c>
      <c r="C5" s="16">
        <v>1</v>
      </c>
      <c r="D5" s="13">
        <v>1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6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6384" width="9" style="5"/>
  </cols>
  <sheetData>
    <row r="1" spans="1:4" s="6" customFormat="1" ht="15.75" x14ac:dyDescent="0.25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75" x14ac:dyDescent="0.25">
      <c r="A3" s="14" t="s">
        <v>78</v>
      </c>
      <c r="B3" s="5">
        <v>5</v>
      </c>
      <c r="C3" s="5">
        <v>6</v>
      </c>
      <c r="D3" s="5">
        <v>7</v>
      </c>
    </row>
    <row r="4" spans="1:4" ht="15.75" x14ac:dyDescent="0.25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Q1-Sorted</vt:lpstr>
      <vt:lpstr>Q2-Sorted</vt:lpstr>
      <vt:lpstr>A-Normalised</vt:lpstr>
      <vt:lpstr>B-Normalised</vt:lpstr>
      <vt:lpstr>C-Normalised</vt:lpstr>
      <vt:lpstr>D-Normalised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</cp:lastModifiedBy>
  <dcterms:created xsi:type="dcterms:W3CDTF">2013-04-30T12:41:36Z</dcterms:created>
  <dcterms:modified xsi:type="dcterms:W3CDTF">2013-10-09T10:07:58Z</dcterms:modified>
</cp:coreProperties>
</file>