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260" yWindow="100" windowWidth="30440" windowHeight="15400" tabRatio="783" activeTab="2"/>
  </bookViews>
  <sheets>
    <sheet name="NormalisedData(Primary)" sheetId="9" r:id="rId1"/>
    <sheet name="NormalisedData(Secondary)" sheetId="2" r:id="rId2"/>
    <sheet name="IndexComputation 2014" sheetId="1" r:id="rId3"/>
    <sheet name="Data" sheetId="12" state="hidden" r:id="rId4"/>
    <sheet name="Data(2)" sheetId="14" state="hidden" r:id="rId5"/>
    <sheet name="Sheet4" sheetId="33" state="hidden"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69" i="1" l="1"/>
  <c r="D871" i="1"/>
  <c r="D670" i="1"/>
  <c r="D872" i="1"/>
  <c r="D671" i="1"/>
  <c r="D873" i="1"/>
  <c r="D672" i="1"/>
  <c r="D874" i="1"/>
  <c r="D673" i="1"/>
  <c r="D875" i="1"/>
  <c r="D674" i="1"/>
  <c r="D876" i="1"/>
  <c r="D675" i="1"/>
  <c r="D877" i="1"/>
  <c r="D676" i="1"/>
  <c r="D878" i="1"/>
  <c r="D677" i="1"/>
  <c r="D879" i="1"/>
  <c r="D678" i="1"/>
  <c r="D880" i="1"/>
  <c r="D679" i="1"/>
  <c r="D881" i="1"/>
  <c r="D680" i="1"/>
  <c r="D882" i="1"/>
  <c r="D681" i="1"/>
  <c r="D883" i="1"/>
  <c r="D682" i="1"/>
  <c r="D884" i="1"/>
  <c r="D683" i="1"/>
  <c r="D885" i="1"/>
  <c r="D684" i="1"/>
  <c r="D886" i="1"/>
  <c r="D685" i="1"/>
  <c r="D887" i="1"/>
  <c r="D686" i="1"/>
  <c r="D888" i="1"/>
  <c r="D687" i="1"/>
  <c r="D889" i="1"/>
  <c r="D688" i="1"/>
  <c r="D890" i="1"/>
  <c r="D689" i="1"/>
  <c r="D891" i="1"/>
  <c r="D690" i="1"/>
  <c r="D892" i="1"/>
  <c r="D691" i="1"/>
  <c r="D893" i="1"/>
  <c r="D692" i="1"/>
  <c r="D894" i="1"/>
  <c r="D693" i="1"/>
  <c r="D895" i="1"/>
  <c r="D694" i="1"/>
  <c r="D896" i="1"/>
  <c r="D695" i="1"/>
  <c r="D897" i="1"/>
  <c r="D696" i="1"/>
  <c r="D898" i="1"/>
  <c r="D697" i="1"/>
  <c r="D899" i="1"/>
  <c r="D698" i="1"/>
  <c r="D900" i="1"/>
  <c r="D699" i="1"/>
  <c r="D901" i="1"/>
  <c r="D700" i="1"/>
  <c r="D902" i="1"/>
  <c r="D701" i="1"/>
  <c r="D903" i="1"/>
  <c r="D702" i="1"/>
  <c r="D904" i="1"/>
  <c r="D703" i="1"/>
  <c r="D905" i="1"/>
  <c r="D704" i="1"/>
  <c r="D906" i="1"/>
  <c r="D705" i="1"/>
  <c r="D907" i="1"/>
  <c r="D706" i="1"/>
  <c r="D908" i="1"/>
  <c r="D707" i="1"/>
  <c r="D909" i="1"/>
  <c r="D708" i="1"/>
  <c r="D910" i="1"/>
  <c r="D709" i="1"/>
  <c r="D911" i="1"/>
  <c r="D710" i="1"/>
  <c r="D912" i="1"/>
  <c r="D711" i="1"/>
  <c r="D913" i="1"/>
  <c r="D712" i="1"/>
  <c r="D914" i="1"/>
  <c r="D713" i="1"/>
  <c r="D915" i="1"/>
  <c r="D714" i="1"/>
  <c r="D916" i="1"/>
  <c r="D715" i="1"/>
  <c r="D917" i="1"/>
  <c r="D716" i="1"/>
  <c r="D918" i="1"/>
  <c r="D717" i="1"/>
  <c r="D919" i="1"/>
  <c r="D718" i="1"/>
  <c r="D920" i="1"/>
  <c r="D719" i="1"/>
  <c r="D921" i="1"/>
  <c r="D720" i="1"/>
  <c r="D922" i="1"/>
  <c r="D721" i="1"/>
  <c r="D923" i="1"/>
  <c r="D722" i="1"/>
  <c r="D924" i="1"/>
  <c r="D723" i="1"/>
  <c r="D925" i="1"/>
  <c r="D724" i="1"/>
  <c r="D926" i="1"/>
  <c r="D725" i="1"/>
  <c r="D927" i="1"/>
  <c r="D726" i="1"/>
  <c r="D928" i="1"/>
  <c r="D727" i="1"/>
  <c r="D929" i="1"/>
  <c r="D728" i="1"/>
  <c r="D930" i="1"/>
  <c r="D729" i="1"/>
  <c r="D931" i="1"/>
  <c r="D730" i="1"/>
  <c r="D932" i="1"/>
  <c r="D731" i="1"/>
  <c r="D933" i="1"/>
  <c r="D732" i="1"/>
  <c r="D934" i="1"/>
  <c r="D733" i="1"/>
  <c r="D935" i="1"/>
  <c r="D734" i="1"/>
  <c r="D936" i="1"/>
  <c r="D735" i="1"/>
  <c r="D937" i="1"/>
  <c r="D736" i="1"/>
  <c r="D938" i="1"/>
  <c r="D737" i="1"/>
  <c r="D939" i="1"/>
  <c r="D738" i="1"/>
  <c r="D940" i="1"/>
  <c r="D739" i="1"/>
  <c r="D941" i="1"/>
  <c r="D740" i="1"/>
  <c r="D942" i="1"/>
  <c r="D741" i="1"/>
  <c r="D943" i="1"/>
  <c r="D742" i="1"/>
  <c r="D944" i="1"/>
  <c r="D743" i="1"/>
  <c r="D945" i="1"/>
  <c r="D744" i="1"/>
  <c r="D946" i="1"/>
  <c r="D745" i="1"/>
  <c r="D947" i="1"/>
  <c r="D746" i="1"/>
  <c r="D948" i="1"/>
  <c r="D747" i="1"/>
  <c r="D949" i="1"/>
  <c r="D748" i="1"/>
  <c r="D950" i="1"/>
  <c r="D749" i="1"/>
  <c r="D951" i="1"/>
  <c r="D750" i="1"/>
  <c r="D952" i="1"/>
  <c r="D751" i="1"/>
  <c r="D953" i="1"/>
  <c r="D752" i="1"/>
  <c r="D954" i="1"/>
  <c r="D753" i="1"/>
  <c r="D955" i="1"/>
  <c r="D668" i="1"/>
  <c r="D870" i="1"/>
  <c r="O9" i="1"/>
  <c r="O102" i="1"/>
  <c r="BD9" i="1"/>
  <c r="BD102" i="1"/>
  <c r="N9" i="1"/>
  <c r="N102" i="1"/>
  <c r="BE9" i="1"/>
  <c r="BE102" i="1"/>
  <c r="BJ102" i="1"/>
  <c r="K194" i="1"/>
  <c r="D194" i="1"/>
  <c r="L194" i="1"/>
  <c r="O10" i="1"/>
  <c r="O103" i="1"/>
  <c r="BD10" i="1"/>
  <c r="BD103" i="1"/>
  <c r="N10" i="1"/>
  <c r="N103" i="1"/>
  <c r="BE10" i="1"/>
  <c r="BE103" i="1"/>
  <c r="BJ103" i="1"/>
  <c r="K195" i="1"/>
  <c r="D195" i="1"/>
  <c r="L195" i="1"/>
  <c r="O11" i="1"/>
  <c r="O104" i="1"/>
  <c r="BD11" i="1"/>
  <c r="BD104" i="1"/>
  <c r="N11" i="1"/>
  <c r="N104" i="1"/>
  <c r="M11" i="1"/>
  <c r="M104" i="1"/>
  <c r="BJ104" i="1"/>
  <c r="K196" i="1"/>
  <c r="D196" i="1"/>
  <c r="L196" i="1"/>
  <c r="O12" i="1"/>
  <c r="O105" i="1"/>
  <c r="BD12" i="1"/>
  <c r="BD105" i="1"/>
  <c r="N12" i="1"/>
  <c r="N105" i="1"/>
  <c r="M12" i="1"/>
  <c r="M105" i="1"/>
  <c r="BE12" i="1"/>
  <c r="BE105" i="1"/>
  <c r="BJ105" i="1"/>
  <c r="K197" i="1"/>
  <c r="D197" i="1"/>
  <c r="L197" i="1"/>
  <c r="O13" i="1"/>
  <c r="O106" i="1"/>
  <c r="BD13" i="1"/>
  <c r="BD106" i="1"/>
  <c r="N13" i="1"/>
  <c r="N106" i="1"/>
  <c r="BE13" i="1"/>
  <c r="BE106" i="1"/>
  <c r="BJ106" i="1"/>
  <c r="K198" i="1"/>
  <c r="D198" i="1"/>
  <c r="L198" i="1"/>
  <c r="O14" i="1"/>
  <c r="O107" i="1"/>
  <c r="BD14" i="1"/>
  <c r="BD107" i="1"/>
  <c r="N14" i="1"/>
  <c r="N107" i="1"/>
  <c r="BE14" i="1"/>
  <c r="BE107" i="1"/>
  <c r="BJ107" i="1"/>
  <c r="K199" i="1"/>
  <c r="D199" i="1"/>
  <c r="L199" i="1"/>
  <c r="O15" i="1"/>
  <c r="O108" i="1"/>
  <c r="BD15" i="1"/>
  <c r="BD108" i="1"/>
  <c r="N15" i="1"/>
  <c r="N108" i="1"/>
  <c r="M15" i="1"/>
  <c r="M108" i="1"/>
  <c r="BE15" i="1"/>
  <c r="BE108" i="1"/>
  <c r="BJ108" i="1"/>
  <c r="K200" i="1"/>
  <c r="D200" i="1"/>
  <c r="L200" i="1"/>
  <c r="O16" i="1"/>
  <c r="O109" i="1"/>
  <c r="BD16" i="1"/>
  <c r="BD109" i="1"/>
  <c r="M16" i="1"/>
  <c r="M109" i="1"/>
  <c r="BJ109" i="1"/>
  <c r="K201" i="1"/>
  <c r="D201" i="1"/>
  <c r="L201" i="1"/>
  <c r="O17" i="1"/>
  <c r="O110" i="1"/>
  <c r="BD17" i="1"/>
  <c r="BD110" i="1"/>
  <c r="N17" i="1"/>
  <c r="N110" i="1"/>
  <c r="M17" i="1"/>
  <c r="M110" i="1"/>
  <c r="BE17" i="1"/>
  <c r="BE110" i="1"/>
  <c r="BJ110" i="1"/>
  <c r="K202" i="1"/>
  <c r="D202" i="1"/>
  <c r="L202" i="1"/>
  <c r="O18" i="1"/>
  <c r="O111" i="1"/>
  <c r="BD18" i="1"/>
  <c r="BD111" i="1"/>
  <c r="N18" i="1"/>
  <c r="N111" i="1"/>
  <c r="M18" i="1"/>
  <c r="M111" i="1"/>
  <c r="BE18" i="1"/>
  <c r="BE111" i="1"/>
  <c r="BJ111" i="1"/>
  <c r="K203" i="1"/>
  <c r="D203" i="1"/>
  <c r="L203" i="1"/>
  <c r="O19" i="1"/>
  <c r="O112" i="1"/>
  <c r="BD19" i="1"/>
  <c r="BD112" i="1"/>
  <c r="N19" i="1"/>
  <c r="N112" i="1"/>
  <c r="BE19" i="1"/>
  <c r="BE112" i="1"/>
  <c r="BJ112" i="1"/>
  <c r="K204" i="1"/>
  <c r="D204" i="1"/>
  <c r="L204" i="1"/>
  <c r="O20" i="1"/>
  <c r="O113" i="1"/>
  <c r="BD20" i="1"/>
  <c r="BD113" i="1"/>
  <c r="N20" i="1"/>
  <c r="N113" i="1"/>
  <c r="M20" i="1"/>
  <c r="M113" i="1"/>
  <c r="BE20" i="1"/>
  <c r="BE113" i="1"/>
  <c r="BJ113" i="1"/>
  <c r="K205" i="1"/>
  <c r="D205" i="1"/>
  <c r="L205" i="1"/>
  <c r="O21" i="1"/>
  <c r="O114" i="1"/>
  <c r="BD21" i="1"/>
  <c r="BD114" i="1"/>
  <c r="N21" i="1"/>
  <c r="N114" i="1"/>
  <c r="M21" i="1"/>
  <c r="M114" i="1"/>
  <c r="BE21" i="1"/>
  <c r="BE114" i="1"/>
  <c r="BJ114" i="1"/>
  <c r="K206" i="1"/>
  <c r="D206" i="1"/>
  <c r="L206" i="1"/>
  <c r="O22" i="1"/>
  <c r="O115" i="1"/>
  <c r="BD22" i="1"/>
  <c r="BD115" i="1"/>
  <c r="N22" i="1"/>
  <c r="N115" i="1"/>
  <c r="M22" i="1"/>
  <c r="M115" i="1"/>
  <c r="BE22" i="1"/>
  <c r="BE115" i="1"/>
  <c r="BJ115" i="1"/>
  <c r="K207" i="1"/>
  <c r="D207" i="1"/>
  <c r="L207" i="1"/>
  <c r="O23" i="1"/>
  <c r="O116" i="1"/>
  <c r="BD23" i="1"/>
  <c r="BD116" i="1"/>
  <c r="N23" i="1"/>
  <c r="N116" i="1"/>
  <c r="M23" i="1"/>
  <c r="M116" i="1"/>
  <c r="BE23" i="1"/>
  <c r="BE116" i="1"/>
  <c r="BJ116" i="1"/>
  <c r="K208" i="1"/>
  <c r="D208" i="1"/>
  <c r="L208" i="1"/>
  <c r="O24" i="1"/>
  <c r="O117" i="1"/>
  <c r="BD24" i="1"/>
  <c r="BD117" i="1"/>
  <c r="N24" i="1"/>
  <c r="N117" i="1"/>
  <c r="BE24" i="1"/>
  <c r="BE117" i="1"/>
  <c r="BJ117" i="1"/>
  <c r="K209" i="1"/>
  <c r="D209" i="1"/>
  <c r="L209" i="1"/>
  <c r="O25" i="1"/>
  <c r="O118" i="1"/>
  <c r="BD25" i="1"/>
  <c r="BD118" i="1"/>
  <c r="N25" i="1"/>
  <c r="N118" i="1"/>
  <c r="BE25" i="1"/>
  <c r="BE118" i="1"/>
  <c r="BJ118" i="1"/>
  <c r="K210" i="1"/>
  <c r="D210" i="1"/>
  <c r="L210" i="1"/>
  <c r="O26" i="1"/>
  <c r="O119" i="1"/>
  <c r="BD26" i="1"/>
  <c r="BD119" i="1"/>
  <c r="N26" i="1"/>
  <c r="N119" i="1"/>
  <c r="M26" i="1"/>
  <c r="M119" i="1"/>
  <c r="BE26" i="1"/>
  <c r="BE119" i="1"/>
  <c r="BJ119" i="1"/>
  <c r="K211" i="1"/>
  <c r="D211" i="1"/>
  <c r="L211" i="1"/>
  <c r="O27" i="1"/>
  <c r="O120" i="1"/>
  <c r="BD27" i="1"/>
  <c r="BD120" i="1"/>
  <c r="N27" i="1"/>
  <c r="N120" i="1"/>
  <c r="M27" i="1"/>
  <c r="M120" i="1"/>
  <c r="BE27" i="1"/>
  <c r="BE120" i="1"/>
  <c r="BJ120" i="1"/>
  <c r="K212" i="1"/>
  <c r="D212" i="1"/>
  <c r="L212" i="1"/>
  <c r="O28" i="1"/>
  <c r="O121" i="1"/>
  <c r="BD28" i="1"/>
  <c r="BD121" i="1"/>
  <c r="N28" i="1"/>
  <c r="N121" i="1"/>
  <c r="M28" i="1"/>
  <c r="M121" i="1"/>
  <c r="BE28" i="1"/>
  <c r="BE121" i="1"/>
  <c r="BJ121" i="1"/>
  <c r="K213" i="1"/>
  <c r="D213" i="1"/>
  <c r="L213" i="1"/>
  <c r="O29" i="1"/>
  <c r="O122" i="1"/>
  <c r="BD29" i="1"/>
  <c r="BD122" i="1"/>
  <c r="M29" i="1"/>
  <c r="M122" i="1"/>
  <c r="BE29" i="1"/>
  <c r="BJ122" i="1"/>
  <c r="K214" i="1"/>
  <c r="D214" i="1"/>
  <c r="L214" i="1"/>
  <c r="O30" i="1"/>
  <c r="O123" i="1"/>
  <c r="BD30" i="1"/>
  <c r="BD123" i="1"/>
  <c r="N30" i="1"/>
  <c r="N123" i="1"/>
  <c r="BE30" i="1"/>
  <c r="BE123" i="1"/>
  <c r="BJ123" i="1"/>
  <c r="K215" i="1"/>
  <c r="D215" i="1"/>
  <c r="L215" i="1"/>
  <c r="O31" i="1"/>
  <c r="O124" i="1"/>
  <c r="BD31" i="1"/>
  <c r="BD124" i="1"/>
  <c r="N31" i="1"/>
  <c r="N124" i="1"/>
  <c r="BE31" i="1"/>
  <c r="BE124" i="1"/>
  <c r="BJ124" i="1"/>
  <c r="K216" i="1"/>
  <c r="D216" i="1"/>
  <c r="L216" i="1"/>
  <c r="O32" i="1"/>
  <c r="O125" i="1"/>
  <c r="BD32" i="1"/>
  <c r="BD125" i="1"/>
  <c r="N32" i="1"/>
  <c r="N125" i="1"/>
  <c r="BE32" i="1"/>
  <c r="BE125" i="1"/>
  <c r="BJ125" i="1"/>
  <c r="K217" i="1"/>
  <c r="D217" i="1"/>
  <c r="L217" i="1"/>
  <c r="O33" i="1"/>
  <c r="O126" i="1"/>
  <c r="BD33" i="1"/>
  <c r="BD126" i="1"/>
  <c r="N33" i="1"/>
  <c r="N126" i="1"/>
  <c r="M33" i="1"/>
  <c r="M126" i="1"/>
  <c r="BE33" i="1"/>
  <c r="BE126" i="1"/>
  <c r="BJ126" i="1"/>
  <c r="K218" i="1"/>
  <c r="D218" i="1"/>
  <c r="L218" i="1"/>
  <c r="O34" i="1"/>
  <c r="O127" i="1"/>
  <c r="BD34" i="1"/>
  <c r="BD127" i="1"/>
  <c r="N34" i="1"/>
  <c r="N127" i="1"/>
  <c r="M34" i="1"/>
  <c r="M127" i="1"/>
  <c r="BE34" i="1"/>
  <c r="BE127" i="1"/>
  <c r="BJ127" i="1"/>
  <c r="K219" i="1"/>
  <c r="D219" i="1"/>
  <c r="L219" i="1"/>
  <c r="O35" i="1"/>
  <c r="O128" i="1"/>
  <c r="BD35" i="1"/>
  <c r="BD128" i="1"/>
  <c r="BJ128" i="1"/>
  <c r="K220" i="1"/>
  <c r="D220" i="1"/>
  <c r="L220" i="1"/>
  <c r="O36" i="1"/>
  <c r="O129" i="1"/>
  <c r="BD36" i="1"/>
  <c r="BD129" i="1"/>
  <c r="N36" i="1"/>
  <c r="N129" i="1"/>
  <c r="M36" i="1"/>
  <c r="M129" i="1"/>
  <c r="BE36" i="1"/>
  <c r="BE129" i="1"/>
  <c r="BJ129" i="1"/>
  <c r="K221" i="1"/>
  <c r="D221" i="1"/>
  <c r="L221" i="1"/>
  <c r="O37" i="1"/>
  <c r="O130" i="1"/>
  <c r="BD37" i="1"/>
  <c r="BD130" i="1"/>
  <c r="N37" i="1"/>
  <c r="N130" i="1"/>
  <c r="BE37" i="1"/>
  <c r="BE130" i="1"/>
  <c r="BJ130" i="1"/>
  <c r="K222" i="1"/>
  <c r="D222" i="1"/>
  <c r="L222" i="1"/>
  <c r="O38" i="1"/>
  <c r="O131" i="1"/>
  <c r="BD38" i="1"/>
  <c r="BD131" i="1"/>
  <c r="N38" i="1"/>
  <c r="N131" i="1"/>
  <c r="BE38" i="1"/>
  <c r="BE131" i="1"/>
  <c r="BJ131" i="1"/>
  <c r="K223" i="1"/>
  <c r="D223" i="1"/>
  <c r="L223" i="1"/>
  <c r="O39" i="1"/>
  <c r="O132" i="1"/>
  <c r="BD39" i="1"/>
  <c r="BD132" i="1"/>
  <c r="N39" i="1"/>
  <c r="N132" i="1"/>
  <c r="M39" i="1"/>
  <c r="M132" i="1"/>
  <c r="BE39" i="1"/>
  <c r="BE132" i="1"/>
  <c r="BJ132" i="1"/>
  <c r="K224" i="1"/>
  <c r="D224" i="1"/>
  <c r="L224" i="1"/>
  <c r="O40" i="1"/>
  <c r="O133" i="1"/>
  <c r="BD40" i="1"/>
  <c r="BD133" i="1"/>
  <c r="N40" i="1"/>
  <c r="N133" i="1"/>
  <c r="BE40" i="1"/>
  <c r="BE133" i="1"/>
  <c r="BJ133" i="1"/>
  <c r="K225" i="1"/>
  <c r="D225" i="1"/>
  <c r="L225" i="1"/>
  <c r="O41" i="1"/>
  <c r="O134" i="1"/>
  <c r="BD41" i="1"/>
  <c r="BD134" i="1"/>
  <c r="N41" i="1"/>
  <c r="N134" i="1"/>
  <c r="M41" i="1"/>
  <c r="M134" i="1"/>
  <c r="BE41" i="1"/>
  <c r="BE134" i="1"/>
  <c r="BJ134" i="1"/>
  <c r="K226" i="1"/>
  <c r="D226" i="1"/>
  <c r="L226" i="1"/>
  <c r="O42" i="1"/>
  <c r="O135" i="1"/>
  <c r="BD42" i="1"/>
  <c r="BD135" i="1"/>
  <c r="N42" i="1"/>
  <c r="N135" i="1"/>
  <c r="M42" i="1"/>
  <c r="M135" i="1"/>
  <c r="BE42" i="1"/>
  <c r="BE135" i="1"/>
  <c r="BJ135" i="1"/>
  <c r="K227" i="1"/>
  <c r="D227" i="1"/>
  <c r="L227" i="1"/>
  <c r="O43" i="1"/>
  <c r="O136" i="1"/>
  <c r="BD43" i="1"/>
  <c r="BD136" i="1"/>
  <c r="N43" i="1"/>
  <c r="N136" i="1"/>
  <c r="M43" i="1"/>
  <c r="M136" i="1"/>
  <c r="BJ136" i="1"/>
  <c r="K228" i="1"/>
  <c r="D228" i="1"/>
  <c r="L228" i="1"/>
  <c r="O44" i="1"/>
  <c r="O137" i="1"/>
  <c r="BD44" i="1"/>
  <c r="BD137" i="1"/>
  <c r="N44" i="1"/>
  <c r="N137" i="1"/>
  <c r="BE44" i="1"/>
  <c r="BE137" i="1"/>
  <c r="BJ137" i="1"/>
  <c r="K229" i="1"/>
  <c r="D229" i="1"/>
  <c r="L229" i="1"/>
  <c r="O45" i="1"/>
  <c r="O138" i="1"/>
  <c r="BD45" i="1"/>
  <c r="BD138" i="1"/>
  <c r="N45" i="1"/>
  <c r="N138" i="1"/>
  <c r="M45" i="1"/>
  <c r="M138" i="1"/>
  <c r="BE45" i="1"/>
  <c r="BE138" i="1"/>
  <c r="BJ138" i="1"/>
  <c r="K230" i="1"/>
  <c r="D230" i="1"/>
  <c r="L230" i="1"/>
  <c r="O46" i="1"/>
  <c r="O139" i="1"/>
  <c r="BD46" i="1"/>
  <c r="BD139" i="1"/>
  <c r="N46" i="1"/>
  <c r="N139" i="1"/>
  <c r="M46" i="1"/>
  <c r="M139" i="1"/>
  <c r="BE46" i="1"/>
  <c r="BE139" i="1"/>
  <c r="BJ139" i="1"/>
  <c r="K231" i="1"/>
  <c r="D231" i="1"/>
  <c r="L231" i="1"/>
  <c r="O47" i="1"/>
  <c r="O140" i="1"/>
  <c r="BD47" i="1"/>
  <c r="BD140" i="1"/>
  <c r="N47" i="1"/>
  <c r="N140" i="1"/>
  <c r="M47" i="1"/>
  <c r="M140" i="1"/>
  <c r="BE47" i="1"/>
  <c r="BE140" i="1"/>
  <c r="BJ140" i="1"/>
  <c r="K232" i="1"/>
  <c r="D232" i="1"/>
  <c r="L232" i="1"/>
  <c r="O48" i="1"/>
  <c r="O141" i="1"/>
  <c r="BD48" i="1"/>
  <c r="BD141" i="1"/>
  <c r="N48" i="1"/>
  <c r="N141" i="1"/>
  <c r="M48" i="1"/>
  <c r="M141" i="1"/>
  <c r="BE48" i="1"/>
  <c r="BE141" i="1"/>
  <c r="BJ141" i="1"/>
  <c r="K233" i="1"/>
  <c r="D233" i="1"/>
  <c r="L233" i="1"/>
  <c r="O49" i="1"/>
  <c r="O142" i="1"/>
  <c r="BD49" i="1"/>
  <c r="BD142" i="1"/>
  <c r="N49" i="1"/>
  <c r="N142" i="1"/>
  <c r="M49" i="1"/>
  <c r="M142" i="1"/>
  <c r="BJ142" i="1"/>
  <c r="K234" i="1"/>
  <c r="D234" i="1"/>
  <c r="L234" i="1"/>
  <c r="O50" i="1"/>
  <c r="O143" i="1"/>
  <c r="BD50" i="1"/>
  <c r="BD143" i="1"/>
  <c r="N50" i="1"/>
  <c r="N143" i="1"/>
  <c r="M50" i="1"/>
  <c r="M143" i="1"/>
  <c r="BE50" i="1"/>
  <c r="BE143" i="1"/>
  <c r="BJ143" i="1"/>
  <c r="K235" i="1"/>
  <c r="D235" i="1"/>
  <c r="L235" i="1"/>
  <c r="O51" i="1"/>
  <c r="O144" i="1"/>
  <c r="BD51" i="1"/>
  <c r="BD144" i="1"/>
  <c r="N51" i="1"/>
  <c r="N144" i="1"/>
  <c r="M51" i="1"/>
  <c r="M144" i="1"/>
  <c r="BE51" i="1"/>
  <c r="BE144" i="1"/>
  <c r="BJ144" i="1"/>
  <c r="K236" i="1"/>
  <c r="D236" i="1"/>
  <c r="L236" i="1"/>
  <c r="O52" i="1"/>
  <c r="O145" i="1"/>
  <c r="BD52" i="1"/>
  <c r="BD145" i="1"/>
  <c r="N52" i="1"/>
  <c r="N145" i="1"/>
  <c r="M52" i="1"/>
  <c r="M145" i="1"/>
  <c r="BE52" i="1"/>
  <c r="BE145" i="1"/>
  <c r="BJ145" i="1"/>
  <c r="K237" i="1"/>
  <c r="D237" i="1"/>
  <c r="L237" i="1"/>
  <c r="O53" i="1"/>
  <c r="O146" i="1"/>
  <c r="BD53" i="1"/>
  <c r="BD146" i="1"/>
  <c r="N53" i="1"/>
  <c r="N146" i="1"/>
  <c r="M53" i="1"/>
  <c r="M146" i="1"/>
  <c r="BE53" i="1"/>
  <c r="BE146" i="1"/>
  <c r="BJ146" i="1"/>
  <c r="K238" i="1"/>
  <c r="D238" i="1"/>
  <c r="L238" i="1"/>
  <c r="O54" i="1"/>
  <c r="O147" i="1"/>
  <c r="BD54" i="1"/>
  <c r="BD147" i="1"/>
  <c r="N54" i="1"/>
  <c r="N147" i="1"/>
  <c r="M54" i="1"/>
  <c r="M147" i="1"/>
  <c r="BE54" i="1"/>
  <c r="BE147" i="1"/>
  <c r="BJ147" i="1"/>
  <c r="K239" i="1"/>
  <c r="D239" i="1"/>
  <c r="L239" i="1"/>
  <c r="O55" i="1"/>
  <c r="O148" i="1"/>
  <c r="BD55" i="1"/>
  <c r="BD148" i="1"/>
  <c r="N55" i="1"/>
  <c r="N148" i="1"/>
  <c r="M55" i="1"/>
  <c r="M148" i="1"/>
  <c r="BE55" i="1"/>
  <c r="BE148" i="1"/>
  <c r="BJ148" i="1"/>
  <c r="K240" i="1"/>
  <c r="D240" i="1"/>
  <c r="L240" i="1"/>
  <c r="O56" i="1"/>
  <c r="O149" i="1"/>
  <c r="BD56" i="1"/>
  <c r="BD149" i="1"/>
  <c r="N56" i="1"/>
  <c r="N149" i="1"/>
  <c r="M56" i="1"/>
  <c r="M149" i="1"/>
  <c r="BE56" i="1"/>
  <c r="BE149" i="1"/>
  <c r="BJ149" i="1"/>
  <c r="K241" i="1"/>
  <c r="D241" i="1"/>
  <c r="L241" i="1"/>
  <c r="O57" i="1"/>
  <c r="O150" i="1"/>
  <c r="BD57" i="1"/>
  <c r="BD150" i="1"/>
  <c r="N57" i="1"/>
  <c r="N150" i="1"/>
  <c r="M57" i="1"/>
  <c r="M150" i="1"/>
  <c r="BE57" i="1"/>
  <c r="BE150" i="1"/>
  <c r="BJ150" i="1"/>
  <c r="K242" i="1"/>
  <c r="D242" i="1"/>
  <c r="L242" i="1"/>
  <c r="O58" i="1"/>
  <c r="O151" i="1"/>
  <c r="BD58" i="1"/>
  <c r="BD151" i="1"/>
  <c r="N58" i="1"/>
  <c r="N151" i="1"/>
  <c r="BE58" i="1"/>
  <c r="BE151" i="1"/>
  <c r="BJ151" i="1"/>
  <c r="K243" i="1"/>
  <c r="D243" i="1"/>
  <c r="L243" i="1"/>
  <c r="O59" i="1"/>
  <c r="O152" i="1"/>
  <c r="BD59" i="1"/>
  <c r="BD152" i="1"/>
  <c r="N59" i="1"/>
  <c r="N152" i="1"/>
  <c r="BE59" i="1"/>
  <c r="BE152" i="1"/>
  <c r="BJ152" i="1"/>
  <c r="K244" i="1"/>
  <c r="D244" i="1"/>
  <c r="L244" i="1"/>
  <c r="O60" i="1"/>
  <c r="O153" i="1"/>
  <c r="BD60" i="1"/>
  <c r="BD153" i="1"/>
  <c r="N60" i="1"/>
  <c r="N153" i="1"/>
  <c r="M60" i="1"/>
  <c r="M153" i="1"/>
  <c r="BE60" i="1"/>
  <c r="BE153" i="1"/>
  <c r="BJ153" i="1"/>
  <c r="K245" i="1"/>
  <c r="D245" i="1"/>
  <c r="L245" i="1"/>
  <c r="O61" i="1"/>
  <c r="O154" i="1"/>
  <c r="BD61" i="1"/>
  <c r="BD154" i="1"/>
  <c r="N61" i="1"/>
  <c r="N154" i="1"/>
  <c r="BE61" i="1"/>
  <c r="BE154" i="1"/>
  <c r="BJ154" i="1"/>
  <c r="K246" i="1"/>
  <c r="D246" i="1"/>
  <c r="L246" i="1"/>
  <c r="O62" i="1"/>
  <c r="O155" i="1"/>
  <c r="BD62" i="1"/>
  <c r="BD155" i="1"/>
  <c r="N62" i="1"/>
  <c r="N155" i="1"/>
  <c r="M62" i="1"/>
  <c r="M155" i="1"/>
  <c r="BE62" i="1"/>
  <c r="BE155" i="1"/>
  <c r="BJ155" i="1"/>
  <c r="K247" i="1"/>
  <c r="D247" i="1"/>
  <c r="L247" i="1"/>
  <c r="O63" i="1"/>
  <c r="O156" i="1"/>
  <c r="BD63" i="1"/>
  <c r="BD156" i="1"/>
  <c r="N63" i="1"/>
  <c r="N156" i="1"/>
  <c r="M63" i="1"/>
  <c r="M156" i="1"/>
  <c r="BE63" i="1"/>
  <c r="BE156" i="1"/>
  <c r="BJ156" i="1"/>
  <c r="K248" i="1"/>
  <c r="D248" i="1"/>
  <c r="L248" i="1"/>
  <c r="O64" i="1"/>
  <c r="O157" i="1"/>
  <c r="BD64" i="1"/>
  <c r="BD157" i="1"/>
  <c r="N64" i="1"/>
  <c r="N157" i="1"/>
  <c r="M64" i="1"/>
  <c r="M157" i="1"/>
  <c r="BE64" i="1"/>
  <c r="BE157" i="1"/>
  <c r="BJ157" i="1"/>
  <c r="K249" i="1"/>
  <c r="D249" i="1"/>
  <c r="L249" i="1"/>
  <c r="O65" i="1"/>
  <c r="O158" i="1"/>
  <c r="BD65" i="1"/>
  <c r="BD158" i="1"/>
  <c r="N65" i="1"/>
  <c r="N158" i="1"/>
  <c r="M65" i="1"/>
  <c r="M158" i="1"/>
  <c r="BE65" i="1"/>
  <c r="BE158" i="1"/>
  <c r="BJ158" i="1"/>
  <c r="K250" i="1"/>
  <c r="D250" i="1"/>
  <c r="L250" i="1"/>
  <c r="O66" i="1"/>
  <c r="O159" i="1"/>
  <c r="BD66" i="1"/>
  <c r="BD159" i="1"/>
  <c r="N66" i="1"/>
  <c r="N159" i="1"/>
  <c r="M66" i="1"/>
  <c r="M159" i="1"/>
  <c r="BE66" i="1"/>
  <c r="BE159" i="1"/>
  <c r="BJ159" i="1"/>
  <c r="K251" i="1"/>
  <c r="D251" i="1"/>
  <c r="L251" i="1"/>
  <c r="O67" i="1"/>
  <c r="O160" i="1"/>
  <c r="BD67" i="1"/>
  <c r="BD160" i="1"/>
  <c r="N67" i="1"/>
  <c r="N160" i="1"/>
  <c r="M67" i="1"/>
  <c r="M160" i="1"/>
  <c r="BJ160" i="1"/>
  <c r="K252" i="1"/>
  <c r="D252" i="1"/>
  <c r="L252" i="1"/>
  <c r="O68" i="1"/>
  <c r="O161" i="1"/>
  <c r="BD68" i="1"/>
  <c r="BD161" i="1"/>
  <c r="N68" i="1"/>
  <c r="N161" i="1"/>
  <c r="BE68" i="1"/>
  <c r="BE161" i="1"/>
  <c r="BJ161" i="1"/>
  <c r="K253" i="1"/>
  <c r="D253" i="1"/>
  <c r="L253" i="1"/>
  <c r="O69" i="1"/>
  <c r="O162" i="1"/>
  <c r="BD69" i="1"/>
  <c r="BD162" i="1"/>
  <c r="N69" i="1"/>
  <c r="N162" i="1"/>
  <c r="M69" i="1"/>
  <c r="M162" i="1"/>
  <c r="BE69" i="1"/>
  <c r="BE162" i="1"/>
  <c r="BJ162" i="1"/>
  <c r="K254" i="1"/>
  <c r="D254" i="1"/>
  <c r="L254" i="1"/>
  <c r="O70" i="1"/>
  <c r="O163" i="1"/>
  <c r="BD70" i="1"/>
  <c r="BD163" i="1"/>
  <c r="N70" i="1"/>
  <c r="N163" i="1"/>
  <c r="M70" i="1"/>
  <c r="M163" i="1"/>
  <c r="BE70" i="1"/>
  <c r="BE163" i="1"/>
  <c r="BJ163" i="1"/>
  <c r="K255" i="1"/>
  <c r="D255" i="1"/>
  <c r="L255" i="1"/>
  <c r="O71" i="1"/>
  <c r="O164" i="1"/>
  <c r="BD71" i="1"/>
  <c r="BD164" i="1"/>
  <c r="N71" i="1"/>
  <c r="N164" i="1"/>
  <c r="M71" i="1"/>
  <c r="M164" i="1"/>
  <c r="BE71" i="1"/>
  <c r="BE164" i="1"/>
  <c r="BJ164" i="1"/>
  <c r="K256" i="1"/>
  <c r="D256" i="1"/>
  <c r="L256" i="1"/>
  <c r="O72" i="1"/>
  <c r="O165" i="1"/>
  <c r="BD72" i="1"/>
  <c r="BD165" i="1"/>
  <c r="N72" i="1"/>
  <c r="N165" i="1"/>
  <c r="M72" i="1"/>
  <c r="M165" i="1"/>
  <c r="BE72" i="1"/>
  <c r="BE165" i="1"/>
  <c r="BJ165" i="1"/>
  <c r="K257" i="1"/>
  <c r="D257" i="1"/>
  <c r="L257" i="1"/>
  <c r="O73" i="1"/>
  <c r="O166" i="1"/>
  <c r="BD73" i="1"/>
  <c r="BD166" i="1"/>
  <c r="M73" i="1"/>
  <c r="M166" i="1"/>
  <c r="BJ166" i="1"/>
  <c r="K258" i="1"/>
  <c r="D258" i="1"/>
  <c r="L258" i="1"/>
  <c r="O74" i="1"/>
  <c r="O167" i="1"/>
  <c r="BD74" i="1"/>
  <c r="BD167" i="1"/>
  <c r="M74" i="1"/>
  <c r="M167" i="1"/>
  <c r="BJ167" i="1"/>
  <c r="K259" i="1"/>
  <c r="D259" i="1"/>
  <c r="L259" i="1"/>
  <c r="O75" i="1"/>
  <c r="O168" i="1"/>
  <c r="BD75" i="1"/>
  <c r="BD168" i="1"/>
  <c r="N75" i="1"/>
  <c r="N168" i="1"/>
  <c r="M75" i="1"/>
  <c r="M168" i="1"/>
  <c r="BE75" i="1"/>
  <c r="BE168" i="1"/>
  <c r="BJ168" i="1"/>
  <c r="K260" i="1"/>
  <c r="D260" i="1"/>
  <c r="L260" i="1"/>
  <c r="O76" i="1"/>
  <c r="O169" i="1"/>
  <c r="BD76" i="1"/>
  <c r="BD169" i="1"/>
  <c r="N76" i="1"/>
  <c r="N169" i="1"/>
  <c r="M76" i="1"/>
  <c r="M169" i="1"/>
  <c r="BE76" i="1"/>
  <c r="BE169" i="1"/>
  <c r="BJ169" i="1"/>
  <c r="K261" i="1"/>
  <c r="D261" i="1"/>
  <c r="L261" i="1"/>
  <c r="O77" i="1"/>
  <c r="O170" i="1"/>
  <c r="BD77" i="1"/>
  <c r="BD170" i="1"/>
  <c r="N77" i="1"/>
  <c r="N170" i="1"/>
  <c r="BE77" i="1"/>
  <c r="BE170" i="1"/>
  <c r="BJ170" i="1"/>
  <c r="K262" i="1"/>
  <c r="D262" i="1"/>
  <c r="L262" i="1"/>
  <c r="O78" i="1"/>
  <c r="O171" i="1"/>
  <c r="BD78" i="1"/>
  <c r="BD171" i="1"/>
  <c r="N78" i="1"/>
  <c r="N171" i="1"/>
  <c r="BE78" i="1"/>
  <c r="BE171" i="1"/>
  <c r="BJ171" i="1"/>
  <c r="K263" i="1"/>
  <c r="D263" i="1"/>
  <c r="L263" i="1"/>
  <c r="O79" i="1"/>
  <c r="O172" i="1"/>
  <c r="BD79" i="1"/>
  <c r="BD172" i="1"/>
  <c r="N79" i="1"/>
  <c r="N172" i="1"/>
  <c r="M79" i="1"/>
  <c r="M172" i="1"/>
  <c r="BE79" i="1"/>
  <c r="BE172" i="1"/>
  <c r="BJ172" i="1"/>
  <c r="K264" i="1"/>
  <c r="D264" i="1"/>
  <c r="L264" i="1"/>
  <c r="O80" i="1"/>
  <c r="O173" i="1"/>
  <c r="BD80" i="1"/>
  <c r="BD173" i="1"/>
  <c r="N80" i="1"/>
  <c r="N173" i="1"/>
  <c r="M80" i="1"/>
  <c r="M173" i="1"/>
  <c r="BE80" i="1"/>
  <c r="BE173" i="1"/>
  <c r="BJ173" i="1"/>
  <c r="K265" i="1"/>
  <c r="D265" i="1"/>
  <c r="L265" i="1"/>
  <c r="O81" i="1"/>
  <c r="O174" i="1"/>
  <c r="BD81" i="1"/>
  <c r="BD174" i="1"/>
  <c r="N81" i="1"/>
  <c r="N174" i="1"/>
  <c r="M81" i="1"/>
  <c r="M174" i="1"/>
  <c r="BE81" i="1"/>
  <c r="BE174" i="1"/>
  <c r="BJ174" i="1"/>
  <c r="K266" i="1"/>
  <c r="D266" i="1"/>
  <c r="L266" i="1"/>
  <c r="O82" i="1"/>
  <c r="O175" i="1"/>
  <c r="BD82" i="1"/>
  <c r="BD175" i="1"/>
  <c r="N82" i="1"/>
  <c r="N175" i="1"/>
  <c r="M82" i="1"/>
  <c r="M175" i="1"/>
  <c r="BE82" i="1"/>
  <c r="BE175" i="1"/>
  <c r="BJ175" i="1"/>
  <c r="K267" i="1"/>
  <c r="D267" i="1"/>
  <c r="L267" i="1"/>
  <c r="O83" i="1"/>
  <c r="O176" i="1"/>
  <c r="BD83" i="1"/>
  <c r="BD176" i="1"/>
  <c r="N83" i="1"/>
  <c r="N176" i="1"/>
  <c r="M83" i="1"/>
  <c r="M176" i="1"/>
  <c r="BE83" i="1"/>
  <c r="BE176" i="1"/>
  <c r="BJ176" i="1"/>
  <c r="K268" i="1"/>
  <c r="D268" i="1"/>
  <c r="L268" i="1"/>
  <c r="O84" i="1"/>
  <c r="O177" i="1"/>
  <c r="BD84" i="1"/>
  <c r="BD177" i="1"/>
  <c r="BJ177" i="1"/>
  <c r="K269" i="1"/>
  <c r="D269" i="1"/>
  <c r="L269" i="1"/>
  <c r="O85" i="1"/>
  <c r="O178" i="1"/>
  <c r="BD85" i="1"/>
  <c r="BD178" i="1"/>
  <c r="N85" i="1"/>
  <c r="N178" i="1"/>
  <c r="BE85" i="1"/>
  <c r="BE178" i="1"/>
  <c r="BJ178" i="1"/>
  <c r="K270" i="1"/>
  <c r="D270" i="1"/>
  <c r="L270" i="1"/>
  <c r="O86" i="1"/>
  <c r="O179" i="1"/>
  <c r="BD86" i="1"/>
  <c r="BD179" i="1"/>
  <c r="N86" i="1"/>
  <c r="N179" i="1"/>
  <c r="BE86" i="1"/>
  <c r="BE179" i="1"/>
  <c r="BJ179" i="1"/>
  <c r="K271" i="1"/>
  <c r="D271" i="1"/>
  <c r="L271" i="1"/>
  <c r="O87" i="1"/>
  <c r="O180" i="1"/>
  <c r="BD87" i="1"/>
  <c r="BD180" i="1"/>
  <c r="N87" i="1"/>
  <c r="N180" i="1"/>
  <c r="BE87" i="1"/>
  <c r="BE180" i="1"/>
  <c r="BJ180" i="1"/>
  <c r="K272" i="1"/>
  <c r="D272" i="1"/>
  <c r="L272" i="1"/>
  <c r="O88" i="1"/>
  <c r="O181" i="1"/>
  <c r="BD88" i="1"/>
  <c r="BD181" i="1"/>
  <c r="N88" i="1"/>
  <c r="N181" i="1"/>
  <c r="M88" i="1"/>
  <c r="M181" i="1"/>
  <c r="BE88" i="1"/>
  <c r="BE181" i="1"/>
  <c r="BJ181" i="1"/>
  <c r="K273" i="1"/>
  <c r="D273" i="1"/>
  <c r="L273" i="1"/>
  <c r="O89" i="1"/>
  <c r="O182" i="1"/>
  <c r="BD89" i="1"/>
  <c r="BD182" i="1"/>
  <c r="N89" i="1"/>
  <c r="N182" i="1"/>
  <c r="M89" i="1"/>
  <c r="M182" i="1"/>
  <c r="BE89" i="1"/>
  <c r="BE182" i="1"/>
  <c r="BJ182" i="1"/>
  <c r="K274" i="1"/>
  <c r="D274" i="1"/>
  <c r="L274" i="1"/>
  <c r="O90" i="1"/>
  <c r="O183" i="1"/>
  <c r="BD90" i="1"/>
  <c r="BD183" i="1"/>
  <c r="M90" i="1"/>
  <c r="M183" i="1"/>
  <c r="BJ183" i="1"/>
  <c r="K275" i="1"/>
  <c r="D275" i="1"/>
  <c r="L275" i="1"/>
  <c r="O91" i="1"/>
  <c r="O184" i="1"/>
  <c r="BD91" i="1"/>
  <c r="BD184" i="1"/>
  <c r="N91" i="1"/>
  <c r="N184" i="1"/>
  <c r="M91" i="1"/>
  <c r="M184" i="1"/>
  <c r="BE91" i="1"/>
  <c r="BE184" i="1"/>
  <c r="BJ184" i="1"/>
  <c r="K276" i="1"/>
  <c r="D276" i="1"/>
  <c r="L276" i="1"/>
  <c r="O92" i="1"/>
  <c r="O185" i="1"/>
  <c r="BD92" i="1"/>
  <c r="BD185" i="1"/>
  <c r="M92" i="1"/>
  <c r="M185" i="1"/>
  <c r="BJ185" i="1"/>
  <c r="K277" i="1"/>
  <c r="D277" i="1"/>
  <c r="L277" i="1"/>
  <c r="O93" i="1"/>
  <c r="O186" i="1"/>
  <c r="BD93" i="1"/>
  <c r="BD186" i="1"/>
  <c r="M93" i="1"/>
  <c r="M186" i="1"/>
  <c r="BJ186" i="1"/>
  <c r="K278" i="1"/>
  <c r="D278" i="1"/>
  <c r="L278" i="1"/>
  <c r="O8" i="1"/>
  <c r="O101" i="1"/>
  <c r="BD8" i="1"/>
  <c r="BD101" i="1"/>
  <c r="N8" i="1"/>
  <c r="N101" i="1"/>
  <c r="M8" i="1"/>
  <c r="M101" i="1"/>
  <c r="BE8" i="1"/>
  <c r="BE101" i="1"/>
  <c r="BJ101" i="1"/>
  <c r="K193" i="1"/>
  <c r="D193" i="1"/>
  <c r="L193" i="1"/>
  <c r="BE11" i="1"/>
  <c r="BE16" i="1"/>
  <c r="BE35" i="1"/>
  <c r="BE43" i="1"/>
  <c r="BE49" i="1"/>
  <c r="BE67" i="1"/>
  <c r="BE73" i="1"/>
  <c r="BE74" i="1"/>
  <c r="BE84" i="1"/>
  <c r="BE90" i="1"/>
  <c r="BE92" i="1"/>
  <c r="BE93" i="1"/>
  <c r="H9" i="1"/>
  <c r="H102" i="1"/>
  <c r="L9" i="1"/>
  <c r="L102" i="1"/>
  <c r="C194" i="1"/>
  <c r="H8" i="1"/>
  <c r="H101" i="1"/>
  <c r="L8" i="1"/>
  <c r="L101" i="1"/>
  <c r="C193" i="1"/>
  <c r="H10" i="1"/>
  <c r="H103" i="1"/>
  <c r="L10" i="1"/>
  <c r="L103" i="1"/>
  <c r="C195" i="1"/>
  <c r="H11" i="1"/>
  <c r="H104" i="1"/>
  <c r="L11" i="1"/>
  <c r="L104" i="1"/>
  <c r="C196" i="1"/>
  <c r="H12" i="1"/>
  <c r="H105" i="1"/>
  <c r="L12" i="1"/>
  <c r="L105" i="1"/>
  <c r="C197" i="1"/>
  <c r="H13" i="1"/>
  <c r="H106" i="1"/>
  <c r="L13" i="1"/>
  <c r="L106" i="1"/>
  <c r="C198" i="1"/>
  <c r="H14" i="1"/>
  <c r="H107" i="1"/>
  <c r="L14" i="1"/>
  <c r="L107" i="1"/>
  <c r="C199" i="1"/>
  <c r="H15" i="1"/>
  <c r="H108" i="1"/>
  <c r="L15" i="1"/>
  <c r="L108" i="1"/>
  <c r="C200" i="1"/>
  <c r="H16" i="1"/>
  <c r="H109" i="1"/>
  <c r="L16" i="1"/>
  <c r="L109" i="1"/>
  <c r="C201" i="1"/>
  <c r="H17" i="1"/>
  <c r="H110" i="1"/>
  <c r="L17" i="1"/>
  <c r="L110" i="1"/>
  <c r="C202" i="1"/>
  <c r="H18" i="1"/>
  <c r="H111" i="1"/>
  <c r="L18" i="1"/>
  <c r="L111" i="1"/>
  <c r="C203" i="1"/>
  <c r="H19" i="1"/>
  <c r="H112" i="1"/>
  <c r="L19" i="1"/>
  <c r="L112" i="1"/>
  <c r="C204" i="1"/>
  <c r="H20" i="1"/>
  <c r="H113" i="1"/>
  <c r="L20" i="1"/>
  <c r="L113" i="1"/>
  <c r="C205" i="1"/>
  <c r="H21" i="1"/>
  <c r="H114" i="1"/>
  <c r="L21" i="1"/>
  <c r="L114" i="1"/>
  <c r="C206" i="1"/>
  <c r="H22" i="1"/>
  <c r="H115" i="1"/>
  <c r="L22" i="1"/>
  <c r="L115" i="1"/>
  <c r="C207" i="1"/>
  <c r="H23" i="1"/>
  <c r="H116" i="1"/>
  <c r="L23" i="1"/>
  <c r="L116" i="1"/>
  <c r="C208" i="1"/>
  <c r="H24" i="1"/>
  <c r="H117" i="1"/>
  <c r="L24" i="1"/>
  <c r="L117" i="1"/>
  <c r="C209" i="1"/>
  <c r="H25" i="1"/>
  <c r="H118" i="1"/>
  <c r="L25" i="1"/>
  <c r="L118" i="1"/>
  <c r="C210" i="1"/>
  <c r="H26" i="1"/>
  <c r="H119" i="1"/>
  <c r="L26" i="1"/>
  <c r="L119" i="1"/>
  <c r="C211" i="1"/>
  <c r="H27" i="1"/>
  <c r="H120" i="1"/>
  <c r="L27" i="1"/>
  <c r="L120" i="1"/>
  <c r="C212" i="1"/>
  <c r="H28" i="1"/>
  <c r="H121" i="1"/>
  <c r="L28" i="1"/>
  <c r="L121" i="1"/>
  <c r="C213" i="1"/>
  <c r="H29" i="1"/>
  <c r="H122" i="1"/>
  <c r="L29" i="1"/>
  <c r="L122" i="1"/>
  <c r="C214" i="1"/>
  <c r="H30" i="1"/>
  <c r="H123" i="1"/>
  <c r="L30" i="1"/>
  <c r="L123" i="1"/>
  <c r="C215" i="1"/>
  <c r="H31" i="1"/>
  <c r="H124" i="1"/>
  <c r="L31" i="1"/>
  <c r="L124" i="1"/>
  <c r="C216" i="1"/>
  <c r="H32" i="1"/>
  <c r="H125" i="1"/>
  <c r="L32" i="1"/>
  <c r="L125" i="1"/>
  <c r="C217" i="1"/>
  <c r="H33" i="1"/>
  <c r="H126" i="1"/>
  <c r="L33" i="1"/>
  <c r="L126" i="1"/>
  <c r="C218" i="1"/>
  <c r="H34" i="1"/>
  <c r="H127" i="1"/>
  <c r="L34" i="1"/>
  <c r="L127" i="1"/>
  <c r="C219" i="1"/>
  <c r="H35" i="1"/>
  <c r="H128" i="1"/>
  <c r="L35" i="1"/>
  <c r="L128" i="1"/>
  <c r="C220" i="1"/>
  <c r="H36" i="1"/>
  <c r="H129" i="1"/>
  <c r="L36" i="1"/>
  <c r="L129" i="1"/>
  <c r="C221" i="1"/>
  <c r="H37" i="1"/>
  <c r="H130" i="1"/>
  <c r="L37" i="1"/>
  <c r="L130" i="1"/>
  <c r="C222" i="1"/>
  <c r="H38" i="1"/>
  <c r="H131" i="1"/>
  <c r="L38" i="1"/>
  <c r="L131" i="1"/>
  <c r="C223" i="1"/>
  <c r="H39" i="1"/>
  <c r="H132" i="1"/>
  <c r="L39" i="1"/>
  <c r="L132" i="1"/>
  <c r="C224" i="1"/>
  <c r="H40" i="1"/>
  <c r="H133" i="1"/>
  <c r="L40" i="1"/>
  <c r="L133" i="1"/>
  <c r="C225" i="1"/>
  <c r="H41" i="1"/>
  <c r="H134" i="1"/>
  <c r="L41" i="1"/>
  <c r="L134" i="1"/>
  <c r="C226" i="1"/>
  <c r="H42" i="1"/>
  <c r="H135" i="1"/>
  <c r="L42" i="1"/>
  <c r="L135" i="1"/>
  <c r="C227" i="1"/>
  <c r="H43" i="1"/>
  <c r="H136" i="1"/>
  <c r="L43" i="1"/>
  <c r="L136" i="1"/>
  <c r="C228" i="1"/>
  <c r="H44" i="1"/>
  <c r="H137" i="1"/>
  <c r="L44" i="1"/>
  <c r="L137" i="1"/>
  <c r="C229" i="1"/>
  <c r="H45" i="1"/>
  <c r="H138" i="1"/>
  <c r="L45" i="1"/>
  <c r="L138" i="1"/>
  <c r="C230" i="1"/>
  <c r="H46" i="1"/>
  <c r="H139" i="1"/>
  <c r="L46" i="1"/>
  <c r="L139" i="1"/>
  <c r="C231" i="1"/>
  <c r="H47" i="1"/>
  <c r="H140" i="1"/>
  <c r="L47" i="1"/>
  <c r="L140" i="1"/>
  <c r="C232" i="1"/>
  <c r="H48" i="1"/>
  <c r="H141" i="1"/>
  <c r="L48" i="1"/>
  <c r="L141" i="1"/>
  <c r="C233" i="1"/>
  <c r="H49" i="1"/>
  <c r="H142" i="1"/>
  <c r="L49" i="1"/>
  <c r="L142" i="1"/>
  <c r="C234" i="1"/>
  <c r="H50" i="1"/>
  <c r="H143" i="1"/>
  <c r="L50" i="1"/>
  <c r="L143" i="1"/>
  <c r="C235" i="1"/>
  <c r="H51" i="1"/>
  <c r="H144" i="1"/>
  <c r="L51" i="1"/>
  <c r="L144" i="1"/>
  <c r="C236" i="1"/>
  <c r="H52" i="1"/>
  <c r="H145" i="1"/>
  <c r="L52" i="1"/>
  <c r="L145" i="1"/>
  <c r="C237" i="1"/>
  <c r="H53" i="1"/>
  <c r="H146" i="1"/>
  <c r="L53" i="1"/>
  <c r="L146" i="1"/>
  <c r="C238" i="1"/>
  <c r="H54" i="1"/>
  <c r="H147" i="1"/>
  <c r="L54" i="1"/>
  <c r="L147" i="1"/>
  <c r="C239" i="1"/>
  <c r="H55" i="1"/>
  <c r="H148" i="1"/>
  <c r="L55" i="1"/>
  <c r="L148" i="1"/>
  <c r="C240" i="1"/>
  <c r="H56" i="1"/>
  <c r="H149" i="1"/>
  <c r="L56" i="1"/>
  <c r="L149" i="1"/>
  <c r="C241" i="1"/>
  <c r="H57" i="1"/>
  <c r="H150" i="1"/>
  <c r="L57" i="1"/>
  <c r="L150" i="1"/>
  <c r="C242" i="1"/>
  <c r="H58" i="1"/>
  <c r="H151" i="1"/>
  <c r="L58" i="1"/>
  <c r="L151" i="1"/>
  <c r="C243" i="1"/>
  <c r="H59" i="1"/>
  <c r="H152" i="1"/>
  <c r="L59" i="1"/>
  <c r="L152" i="1"/>
  <c r="C244" i="1"/>
  <c r="H60" i="1"/>
  <c r="H153" i="1"/>
  <c r="L60" i="1"/>
  <c r="L153" i="1"/>
  <c r="C245" i="1"/>
  <c r="H61" i="1"/>
  <c r="H154" i="1"/>
  <c r="L61" i="1"/>
  <c r="L154" i="1"/>
  <c r="C246" i="1"/>
  <c r="H62" i="1"/>
  <c r="H155" i="1"/>
  <c r="L62" i="1"/>
  <c r="L155" i="1"/>
  <c r="C247" i="1"/>
  <c r="H63" i="1"/>
  <c r="H156" i="1"/>
  <c r="L63" i="1"/>
  <c r="L156" i="1"/>
  <c r="C248" i="1"/>
  <c r="H64" i="1"/>
  <c r="H157" i="1"/>
  <c r="L64" i="1"/>
  <c r="L157" i="1"/>
  <c r="C249" i="1"/>
  <c r="H65" i="1"/>
  <c r="H158" i="1"/>
  <c r="L65" i="1"/>
  <c r="L158" i="1"/>
  <c r="C250" i="1"/>
  <c r="H66" i="1"/>
  <c r="H159" i="1"/>
  <c r="L66" i="1"/>
  <c r="L159" i="1"/>
  <c r="C251" i="1"/>
  <c r="H67" i="1"/>
  <c r="H160" i="1"/>
  <c r="L67" i="1"/>
  <c r="L160" i="1"/>
  <c r="C252" i="1"/>
  <c r="H68" i="1"/>
  <c r="H161" i="1"/>
  <c r="L68" i="1"/>
  <c r="L161" i="1"/>
  <c r="C253" i="1"/>
  <c r="H69" i="1"/>
  <c r="H162" i="1"/>
  <c r="L69" i="1"/>
  <c r="L162" i="1"/>
  <c r="C254" i="1"/>
  <c r="H70" i="1"/>
  <c r="H163" i="1"/>
  <c r="L70" i="1"/>
  <c r="L163" i="1"/>
  <c r="C255" i="1"/>
  <c r="H71" i="1"/>
  <c r="H164" i="1"/>
  <c r="L71" i="1"/>
  <c r="L164" i="1"/>
  <c r="C256" i="1"/>
  <c r="H72" i="1"/>
  <c r="H165" i="1"/>
  <c r="L72" i="1"/>
  <c r="L165" i="1"/>
  <c r="C257" i="1"/>
  <c r="H73" i="1"/>
  <c r="H166" i="1"/>
  <c r="L73" i="1"/>
  <c r="L166" i="1"/>
  <c r="C258" i="1"/>
  <c r="H74" i="1"/>
  <c r="H167" i="1"/>
  <c r="L74" i="1"/>
  <c r="L167" i="1"/>
  <c r="C259" i="1"/>
  <c r="H75" i="1"/>
  <c r="H168" i="1"/>
  <c r="L75" i="1"/>
  <c r="L168" i="1"/>
  <c r="C260" i="1"/>
  <c r="H76" i="1"/>
  <c r="H169" i="1"/>
  <c r="L76" i="1"/>
  <c r="L169" i="1"/>
  <c r="C261" i="1"/>
  <c r="H77" i="1"/>
  <c r="H170" i="1"/>
  <c r="L77" i="1"/>
  <c r="L170" i="1"/>
  <c r="C262" i="1"/>
  <c r="H78" i="1"/>
  <c r="H171" i="1"/>
  <c r="L78" i="1"/>
  <c r="L171" i="1"/>
  <c r="C263" i="1"/>
  <c r="H79" i="1"/>
  <c r="H172" i="1"/>
  <c r="L79" i="1"/>
  <c r="L172" i="1"/>
  <c r="C264" i="1"/>
  <c r="H80" i="1"/>
  <c r="H173" i="1"/>
  <c r="L80" i="1"/>
  <c r="L173" i="1"/>
  <c r="C265" i="1"/>
  <c r="H81" i="1"/>
  <c r="H174" i="1"/>
  <c r="L81" i="1"/>
  <c r="L174" i="1"/>
  <c r="C266" i="1"/>
  <c r="H82" i="1"/>
  <c r="H175" i="1"/>
  <c r="L82" i="1"/>
  <c r="L175" i="1"/>
  <c r="C267" i="1"/>
  <c r="H83" i="1"/>
  <c r="H176" i="1"/>
  <c r="L83" i="1"/>
  <c r="L176" i="1"/>
  <c r="C268" i="1"/>
  <c r="H84" i="1"/>
  <c r="H177" i="1"/>
  <c r="L84" i="1"/>
  <c r="L177" i="1"/>
  <c r="C269" i="1"/>
  <c r="H85" i="1"/>
  <c r="H178" i="1"/>
  <c r="L85" i="1"/>
  <c r="L178" i="1"/>
  <c r="C270" i="1"/>
  <c r="H86" i="1"/>
  <c r="H179" i="1"/>
  <c r="L86" i="1"/>
  <c r="L179" i="1"/>
  <c r="C271" i="1"/>
  <c r="H87" i="1"/>
  <c r="H180" i="1"/>
  <c r="L87" i="1"/>
  <c r="L180" i="1"/>
  <c r="C272" i="1"/>
  <c r="H88" i="1"/>
  <c r="H181" i="1"/>
  <c r="L88" i="1"/>
  <c r="L181" i="1"/>
  <c r="C273" i="1"/>
  <c r="H89" i="1"/>
  <c r="H182" i="1"/>
  <c r="L89" i="1"/>
  <c r="L182" i="1"/>
  <c r="C274" i="1"/>
  <c r="H90" i="1"/>
  <c r="H183" i="1"/>
  <c r="L90" i="1"/>
  <c r="L183" i="1"/>
  <c r="C275" i="1"/>
  <c r="H91" i="1"/>
  <c r="H184" i="1"/>
  <c r="L91" i="1"/>
  <c r="L184" i="1"/>
  <c r="C276" i="1"/>
  <c r="H92" i="1"/>
  <c r="H185" i="1"/>
  <c r="L92" i="1"/>
  <c r="L185" i="1"/>
  <c r="C277" i="1"/>
  <c r="H93" i="1"/>
  <c r="H186" i="1"/>
  <c r="L93" i="1"/>
  <c r="L186" i="1"/>
  <c r="C278" i="1"/>
  <c r="C283" i="1"/>
  <c r="C282" i="1"/>
  <c r="C28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294"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779"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576"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481"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38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294"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193"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01"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8" i="1"/>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278" i="2"/>
  <c r="B8" i="1"/>
  <c r="B101" i="1"/>
  <c r="F8" i="1"/>
  <c r="F101" i="1"/>
  <c r="C8" i="1"/>
  <c r="C101" i="1"/>
  <c r="D8" i="1"/>
  <c r="D101" i="1"/>
  <c r="E8" i="1"/>
  <c r="E101" i="1"/>
  <c r="B193" i="1"/>
  <c r="J8" i="1"/>
  <c r="J101" i="1"/>
  <c r="G8" i="1"/>
  <c r="G101" i="1"/>
  <c r="I8" i="1"/>
  <c r="I101" i="1"/>
  <c r="K8" i="1"/>
  <c r="K101" i="1"/>
  <c r="B9" i="1"/>
  <c r="B102" i="1"/>
  <c r="F9" i="1"/>
  <c r="F102" i="1"/>
  <c r="C9" i="1"/>
  <c r="C102" i="1"/>
  <c r="D9" i="1"/>
  <c r="D102" i="1"/>
  <c r="E9" i="1"/>
  <c r="E102" i="1"/>
  <c r="B194" i="1"/>
  <c r="J9" i="1"/>
  <c r="J102" i="1"/>
  <c r="G9" i="1"/>
  <c r="G102" i="1"/>
  <c r="I9" i="1"/>
  <c r="I102" i="1"/>
  <c r="K9" i="1"/>
  <c r="K102" i="1"/>
  <c r="B10" i="1"/>
  <c r="B103" i="1"/>
  <c r="F10" i="1"/>
  <c r="F103" i="1"/>
  <c r="C10" i="1"/>
  <c r="C103" i="1"/>
  <c r="D10" i="1"/>
  <c r="D103" i="1"/>
  <c r="E10" i="1"/>
  <c r="E103" i="1"/>
  <c r="B195" i="1"/>
  <c r="J10" i="1"/>
  <c r="J103" i="1"/>
  <c r="G10" i="1"/>
  <c r="G103" i="1"/>
  <c r="I10" i="1"/>
  <c r="I103" i="1"/>
  <c r="K10" i="1"/>
  <c r="K103" i="1"/>
  <c r="B11" i="1"/>
  <c r="B104" i="1"/>
  <c r="F11" i="1"/>
  <c r="F104" i="1"/>
  <c r="C11" i="1"/>
  <c r="C104" i="1"/>
  <c r="D11" i="1"/>
  <c r="D104" i="1"/>
  <c r="E11" i="1"/>
  <c r="E104" i="1"/>
  <c r="B196" i="1"/>
  <c r="J11" i="1"/>
  <c r="J104" i="1"/>
  <c r="G11" i="1"/>
  <c r="G104" i="1"/>
  <c r="I11" i="1"/>
  <c r="I104" i="1"/>
  <c r="K11" i="1"/>
  <c r="K104" i="1"/>
  <c r="B12" i="1"/>
  <c r="B105" i="1"/>
  <c r="F12" i="1"/>
  <c r="F105" i="1"/>
  <c r="C12" i="1"/>
  <c r="C105" i="1"/>
  <c r="D12" i="1"/>
  <c r="D105" i="1"/>
  <c r="E12" i="1"/>
  <c r="E105" i="1"/>
  <c r="B197" i="1"/>
  <c r="J12" i="1"/>
  <c r="J105" i="1"/>
  <c r="G12" i="1"/>
  <c r="G105" i="1"/>
  <c r="I12" i="1"/>
  <c r="I105" i="1"/>
  <c r="K12" i="1"/>
  <c r="K105" i="1"/>
  <c r="B13" i="1"/>
  <c r="B106" i="1"/>
  <c r="F13" i="1"/>
  <c r="F106" i="1"/>
  <c r="C13" i="1"/>
  <c r="C106" i="1"/>
  <c r="D13" i="1"/>
  <c r="D106" i="1"/>
  <c r="E13" i="1"/>
  <c r="E106" i="1"/>
  <c r="B198" i="1"/>
  <c r="J13" i="1"/>
  <c r="J106" i="1"/>
  <c r="G13" i="1"/>
  <c r="G106" i="1"/>
  <c r="I13" i="1"/>
  <c r="I106" i="1"/>
  <c r="K13" i="1"/>
  <c r="K106" i="1"/>
  <c r="B14" i="1"/>
  <c r="B107" i="1"/>
  <c r="F14" i="1"/>
  <c r="F107" i="1"/>
  <c r="C14" i="1"/>
  <c r="C107" i="1"/>
  <c r="D14" i="1"/>
  <c r="D107" i="1"/>
  <c r="E14" i="1"/>
  <c r="E107" i="1"/>
  <c r="B199" i="1"/>
  <c r="J14" i="1"/>
  <c r="G14" i="1"/>
  <c r="G107" i="1"/>
  <c r="I14" i="1"/>
  <c r="I107" i="1"/>
  <c r="K14" i="1"/>
  <c r="K107" i="1"/>
  <c r="B15" i="1"/>
  <c r="B108" i="1"/>
  <c r="F15" i="1"/>
  <c r="F108" i="1"/>
  <c r="C15" i="1"/>
  <c r="C108" i="1"/>
  <c r="D15" i="1"/>
  <c r="D108" i="1"/>
  <c r="E15" i="1"/>
  <c r="E108" i="1"/>
  <c r="B200" i="1"/>
  <c r="J15" i="1"/>
  <c r="J108" i="1"/>
  <c r="G15" i="1"/>
  <c r="G108" i="1"/>
  <c r="I15" i="1"/>
  <c r="I108" i="1"/>
  <c r="K15" i="1"/>
  <c r="K108" i="1"/>
  <c r="B16" i="1"/>
  <c r="B109" i="1"/>
  <c r="F16" i="1"/>
  <c r="F109" i="1"/>
  <c r="C16" i="1"/>
  <c r="C109" i="1"/>
  <c r="D16" i="1"/>
  <c r="D109" i="1"/>
  <c r="E16" i="1"/>
  <c r="E109" i="1"/>
  <c r="B201" i="1"/>
  <c r="J16" i="1"/>
  <c r="J109" i="1"/>
  <c r="G16" i="1"/>
  <c r="G109" i="1"/>
  <c r="I16" i="1"/>
  <c r="I109" i="1"/>
  <c r="K16" i="1"/>
  <c r="K109" i="1"/>
  <c r="B17" i="1"/>
  <c r="F17" i="1"/>
  <c r="F110" i="1"/>
  <c r="C17" i="1"/>
  <c r="C110" i="1"/>
  <c r="D17" i="1"/>
  <c r="D110" i="1"/>
  <c r="E17" i="1"/>
  <c r="E110" i="1"/>
  <c r="B202" i="1"/>
  <c r="J17" i="1"/>
  <c r="G17" i="1"/>
  <c r="G110" i="1"/>
  <c r="I17" i="1"/>
  <c r="I110" i="1"/>
  <c r="K17" i="1"/>
  <c r="K110" i="1"/>
  <c r="B18" i="1"/>
  <c r="F18" i="1"/>
  <c r="F111" i="1"/>
  <c r="C18" i="1"/>
  <c r="C111" i="1"/>
  <c r="D18" i="1"/>
  <c r="D111" i="1"/>
  <c r="E18" i="1"/>
  <c r="E111" i="1"/>
  <c r="B203" i="1"/>
  <c r="J18" i="1"/>
  <c r="G18" i="1"/>
  <c r="G111" i="1"/>
  <c r="I18" i="1"/>
  <c r="I111" i="1"/>
  <c r="K18" i="1"/>
  <c r="K111" i="1"/>
  <c r="B19" i="1"/>
  <c r="B112" i="1"/>
  <c r="F19" i="1"/>
  <c r="F112" i="1"/>
  <c r="C19" i="1"/>
  <c r="C112" i="1"/>
  <c r="D19" i="1"/>
  <c r="D112" i="1"/>
  <c r="E19" i="1"/>
  <c r="E112" i="1"/>
  <c r="B204" i="1"/>
  <c r="J19" i="1"/>
  <c r="J112" i="1"/>
  <c r="G19" i="1"/>
  <c r="G112" i="1"/>
  <c r="I19" i="1"/>
  <c r="I112" i="1"/>
  <c r="K19" i="1"/>
  <c r="K112" i="1"/>
  <c r="B20" i="1"/>
  <c r="B113" i="1"/>
  <c r="F20" i="1"/>
  <c r="F113" i="1"/>
  <c r="C20" i="1"/>
  <c r="C113" i="1"/>
  <c r="D20" i="1"/>
  <c r="D113" i="1"/>
  <c r="E20" i="1"/>
  <c r="E113" i="1"/>
  <c r="B205" i="1"/>
  <c r="J20" i="1"/>
  <c r="J113" i="1"/>
  <c r="G20" i="1"/>
  <c r="G113" i="1"/>
  <c r="I20" i="1"/>
  <c r="I113" i="1"/>
  <c r="K20" i="1"/>
  <c r="K113" i="1"/>
  <c r="B21" i="1"/>
  <c r="B114" i="1"/>
  <c r="F21" i="1"/>
  <c r="F114" i="1"/>
  <c r="C21" i="1"/>
  <c r="C114" i="1"/>
  <c r="D21" i="1"/>
  <c r="D114" i="1"/>
  <c r="E21" i="1"/>
  <c r="E114" i="1"/>
  <c r="B206" i="1"/>
  <c r="J21" i="1"/>
  <c r="J114" i="1"/>
  <c r="G21" i="1"/>
  <c r="G114" i="1"/>
  <c r="I21" i="1"/>
  <c r="I114" i="1"/>
  <c r="K21" i="1"/>
  <c r="K114" i="1"/>
  <c r="B22" i="1"/>
  <c r="B115" i="1"/>
  <c r="F22" i="1"/>
  <c r="F115" i="1"/>
  <c r="C22" i="1"/>
  <c r="C115" i="1"/>
  <c r="D22" i="1"/>
  <c r="D115" i="1"/>
  <c r="E22" i="1"/>
  <c r="E115" i="1"/>
  <c r="B207" i="1"/>
  <c r="J22" i="1"/>
  <c r="J115" i="1"/>
  <c r="G22" i="1"/>
  <c r="G115" i="1"/>
  <c r="I22" i="1"/>
  <c r="I115" i="1"/>
  <c r="K22" i="1"/>
  <c r="K115" i="1"/>
  <c r="B23" i="1"/>
  <c r="B116" i="1"/>
  <c r="F23" i="1"/>
  <c r="F116" i="1"/>
  <c r="C23" i="1"/>
  <c r="C116" i="1"/>
  <c r="D23" i="1"/>
  <c r="D116" i="1"/>
  <c r="E23" i="1"/>
  <c r="E116" i="1"/>
  <c r="B208" i="1"/>
  <c r="J23" i="1"/>
  <c r="J116" i="1"/>
  <c r="G23" i="1"/>
  <c r="G116" i="1"/>
  <c r="I23" i="1"/>
  <c r="I116" i="1"/>
  <c r="K23" i="1"/>
  <c r="K116" i="1"/>
  <c r="B24" i="1"/>
  <c r="B117" i="1"/>
  <c r="F24" i="1"/>
  <c r="F117" i="1"/>
  <c r="C24" i="1"/>
  <c r="C117" i="1"/>
  <c r="D24" i="1"/>
  <c r="D117" i="1"/>
  <c r="E24" i="1"/>
  <c r="E117" i="1"/>
  <c r="B209" i="1"/>
  <c r="J24" i="1"/>
  <c r="J117" i="1"/>
  <c r="G24" i="1"/>
  <c r="G117" i="1"/>
  <c r="I24" i="1"/>
  <c r="I117" i="1"/>
  <c r="K24" i="1"/>
  <c r="K117" i="1"/>
  <c r="B26" i="1"/>
  <c r="B119" i="1"/>
  <c r="F26" i="1"/>
  <c r="F119" i="1"/>
  <c r="C26" i="1"/>
  <c r="C119" i="1"/>
  <c r="D26" i="1"/>
  <c r="D119" i="1"/>
  <c r="E26" i="1"/>
  <c r="E119" i="1"/>
  <c r="B211" i="1"/>
  <c r="J26" i="1"/>
  <c r="J119" i="1"/>
  <c r="G26" i="1"/>
  <c r="G119" i="1"/>
  <c r="I26" i="1"/>
  <c r="I119" i="1"/>
  <c r="K26" i="1"/>
  <c r="K119" i="1"/>
  <c r="B27" i="1"/>
  <c r="B120" i="1"/>
  <c r="F27" i="1"/>
  <c r="F120" i="1"/>
  <c r="C27" i="1"/>
  <c r="C120" i="1"/>
  <c r="D27" i="1"/>
  <c r="D120" i="1"/>
  <c r="E27" i="1"/>
  <c r="E120" i="1"/>
  <c r="B212" i="1"/>
  <c r="J27" i="1"/>
  <c r="J120" i="1"/>
  <c r="G27" i="1"/>
  <c r="G120" i="1"/>
  <c r="I27" i="1"/>
  <c r="I120" i="1"/>
  <c r="K27" i="1"/>
  <c r="K120" i="1"/>
  <c r="B28" i="1"/>
  <c r="B121" i="1"/>
  <c r="F28" i="1"/>
  <c r="F121" i="1"/>
  <c r="C28" i="1"/>
  <c r="C121" i="1"/>
  <c r="D28" i="1"/>
  <c r="D121" i="1"/>
  <c r="E28" i="1"/>
  <c r="E121" i="1"/>
  <c r="B213" i="1"/>
  <c r="J28" i="1"/>
  <c r="J121" i="1"/>
  <c r="G28" i="1"/>
  <c r="G121" i="1"/>
  <c r="I28" i="1"/>
  <c r="I121" i="1"/>
  <c r="K28" i="1"/>
  <c r="K121" i="1"/>
  <c r="B29" i="1"/>
  <c r="B122" i="1"/>
  <c r="F29" i="1"/>
  <c r="F122" i="1"/>
  <c r="C29" i="1"/>
  <c r="C122" i="1"/>
  <c r="D29" i="1"/>
  <c r="D122" i="1"/>
  <c r="E29" i="1"/>
  <c r="E122" i="1"/>
  <c r="B214" i="1"/>
  <c r="J29" i="1"/>
  <c r="J122" i="1"/>
  <c r="G29" i="1"/>
  <c r="G122" i="1"/>
  <c r="I29" i="1"/>
  <c r="I122" i="1"/>
  <c r="K29" i="1"/>
  <c r="K122" i="1"/>
  <c r="B30" i="1"/>
  <c r="B123" i="1"/>
  <c r="F30" i="1"/>
  <c r="F123" i="1"/>
  <c r="C30" i="1"/>
  <c r="C123" i="1"/>
  <c r="D30" i="1"/>
  <c r="D123" i="1"/>
  <c r="E30" i="1"/>
  <c r="E123" i="1"/>
  <c r="B215" i="1"/>
  <c r="J30" i="1"/>
  <c r="J123" i="1"/>
  <c r="G30" i="1"/>
  <c r="G123" i="1"/>
  <c r="I30" i="1"/>
  <c r="I123" i="1"/>
  <c r="K30" i="1"/>
  <c r="K123" i="1"/>
  <c r="B31" i="1"/>
  <c r="B124" i="1"/>
  <c r="F31" i="1"/>
  <c r="F124" i="1"/>
  <c r="C31" i="1"/>
  <c r="C124" i="1"/>
  <c r="D31" i="1"/>
  <c r="D124" i="1"/>
  <c r="E31" i="1"/>
  <c r="E124" i="1"/>
  <c r="B216" i="1"/>
  <c r="J31" i="1"/>
  <c r="J124" i="1"/>
  <c r="G31" i="1"/>
  <c r="G124" i="1"/>
  <c r="I31" i="1"/>
  <c r="I124" i="1"/>
  <c r="K31" i="1"/>
  <c r="K124" i="1"/>
  <c r="B32" i="1"/>
  <c r="B125" i="1"/>
  <c r="F32" i="1"/>
  <c r="F125" i="1"/>
  <c r="C32" i="1"/>
  <c r="C125" i="1"/>
  <c r="D32" i="1"/>
  <c r="D125" i="1"/>
  <c r="E32" i="1"/>
  <c r="E125" i="1"/>
  <c r="B217" i="1"/>
  <c r="J32" i="1"/>
  <c r="J125" i="1"/>
  <c r="G32" i="1"/>
  <c r="G125" i="1"/>
  <c r="I32" i="1"/>
  <c r="I125" i="1"/>
  <c r="K32" i="1"/>
  <c r="K125" i="1"/>
  <c r="B33" i="1"/>
  <c r="B126" i="1"/>
  <c r="F33" i="1"/>
  <c r="F126" i="1"/>
  <c r="C33" i="1"/>
  <c r="C126" i="1"/>
  <c r="D33" i="1"/>
  <c r="D126" i="1"/>
  <c r="E33" i="1"/>
  <c r="E126" i="1"/>
  <c r="B218" i="1"/>
  <c r="J33" i="1"/>
  <c r="J126" i="1"/>
  <c r="G33" i="1"/>
  <c r="G126" i="1"/>
  <c r="I33" i="1"/>
  <c r="I126" i="1"/>
  <c r="K33" i="1"/>
  <c r="K126" i="1"/>
  <c r="B34" i="1"/>
  <c r="B127" i="1"/>
  <c r="F34" i="1"/>
  <c r="F127" i="1"/>
  <c r="C34" i="1"/>
  <c r="C127" i="1"/>
  <c r="D34" i="1"/>
  <c r="D127" i="1"/>
  <c r="E34" i="1"/>
  <c r="E127" i="1"/>
  <c r="B219" i="1"/>
  <c r="J34" i="1"/>
  <c r="J127" i="1"/>
  <c r="G34" i="1"/>
  <c r="G127" i="1"/>
  <c r="I34" i="1"/>
  <c r="I127" i="1"/>
  <c r="K34" i="1"/>
  <c r="K127" i="1"/>
  <c r="B36" i="1"/>
  <c r="B129" i="1"/>
  <c r="F36" i="1"/>
  <c r="F129" i="1"/>
  <c r="C36" i="1"/>
  <c r="C129" i="1"/>
  <c r="D36" i="1"/>
  <c r="D129" i="1"/>
  <c r="E36" i="1"/>
  <c r="E129" i="1"/>
  <c r="B221" i="1"/>
  <c r="J36" i="1"/>
  <c r="J129" i="1"/>
  <c r="G36" i="1"/>
  <c r="G129" i="1"/>
  <c r="I36" i="1"/>
  <c r="I129" i="1"/>
  <c r="K36" i="1"/>
  <c r="K129" i="1"/>
  <c r="B37" i="1"/>
  <c r="B130" i="1"/>
  <c r="F37" i="1"/>
  <c r="F130" i="1"/>
  <c r="C37" i="1"/>
  <c r="C130" i="1"/>
  <c r="D37" i="1"/>
  <c r="D130" i="1"/>
  <c r="E37" i="1"/>
  <c r="E130" i="1"/>
  <c r="B222" i="1"/>
  <c r="J37" i="1"/>
  <c r="J130" i="1"/>
  <c r="G37" i="1"/>
  <c r="G130" i="1"/>
  <c r="I37" i="1"/>
  <c r="I130" i="1"/>
  <c r="K37" i="1"/>
  <c r="K130" i="1"/>
  <c r="B38" i="1"/>
  <c r="B131" i="1"/>
  <c r="F38" i="1"/>
  <c r="F131" i="1"/>
  <c r="C38" i="1"/>
  <c r="C131" i="1"/>
  <c r="D38" i="1"/>
  <c r="D131" i="1"/>
  <c r="E38" i="1"/>
  <c r="E131" i="1"/>
  <c r="B223" i="1"/>
  <c r="J38" i="1"/>
  <c r="J131" i="1"/>
  <c r="G38" i="1"/>
  <c r="G131" i="1"/>
  <c r="I38" i="1"/>
  <c r="I131" i="1"/>
  <c r="K38" i="1"/>
  <c r="K131" i="1"/>
  <c r="B39" i="1"/>
  <c r="B132" i="1"/>
  <c r="F39" i="1"/>
  <c r="F132" i="1"/>
  <c r="C39" i="1"/>
  <c r="C132" i="1"/>
  <c r="D39" i="1"/>
  <c r="D132" i="1"/>
  <c r="E39" i="1"/>
  <c r="E132" i="1"/>
  <c r="B224" i="1"/>
  <c r="J39" i="1"/>
  <c r="J132" i="1"/>
  <c r="G39" i="1"/>
  <c r="G132" i="1"/>
  <c r="I39" i="1"/>
  <c r="I132" i="1"/>
  <c r="K39" i="1"/>
  <c r="K132" i="1"/>
  <c r="B40" i="1"/>
  <c r="B133" i="1"/>
  <c r="F40" i="1"/>
  <c r="F133" i="1"/>
  <c r="C40" i="1"/>
  <c r="C133" i="1"/>
  <c r="D40" i="1"/>
  <c r="D133" i="1"/>
  <c r="E40" i="1"/>
  <c r="E133" i="1"/>
  <c r="B225" i="1"/>
  <c r="J40" i="1"/>
  <c r="J133" i="1"/>
  <c r="G40" i="1"/>
  <c r="G133" i="1"/>
  <c r="I40" i="1"/>
  <c r="I133" i="1"/>
  <c r="K40" i="1"/>
  <c r="K133" i="1"/>
  <c r="B41" i="1"/>
  <c r="B134" i="1"/>
  <c r="F41" i="1"/>
  <c r="F134" i="1"/>
  <c r="C41" i="1"/>
  <c r="C134" i="1"/>
  <c r="D41" i="1"/>
  <c r="D134" i="1"/>
  <c r="E41" i="1"/>
  <c r="E134" i="1"/>
  <c r="B226" i="1"/>
  <c r="J41" i="1"/>
  <c r="G41" i="1"/>
  <c r="G134" i="1"/>
  <c r="I41" i="1"/>
  <c r="I134" i="1"/>
  <c r="K41" i="1"/>
  <c r="K134" i="1"/>
  <c r="B42" i="1"/>
  <c r="B135" i="1"/>
  <c r="F42" i="1"/>
  <c r="F135" i="1"/>
  <c r="C42" i="1"/>
  <c r="C135" i="1"/>
  <c r="D42" i="1"/>
  <c r="D135" i="1"/>
  <c r="E42" i="1"/>
  <c r="E135" i="1"/>
  <c r="B227" i="1"/>
  <c r="J42" i="1"/>
  <c r="J135" i="1"/>
  <c r="G42" i="1"/>
  <c r="G135" i="1"/>
  <c r="I42" i="1"/>
  <c r="I135" i="1"/>
  <c r="K42" i="1"/>
  <c r="K135" i="1"/>
  <c r="B43" i="1"/>
  <c r="B136" i="1"/>
  <c r="F43" i="1"/>
  <c r="F136" i="1"/>
  <c r="C43" i="1"/>
  <c r="C136" i="1"/>
  <c r="D43" i="1"/>
  <c r="D136" i="1"/>
  <c r="E43" i="1"/>
  <c r="E136" i="1"/>
  <c r="B228" i="1"/>
  <c r="J43" i="1"/>
  <c r="J136" i="1"/>
  <c r="G43" i="1"/>
  <c r="G136" i="1"/>
  <c r="I43" i="1"/>
  <c r="I136" i="1"/>
  <c r="K43" i="1"/>
  <c r="K136" i="1"/>
  <c r="B44" i="1"/>
  <c r="B137" i="1"/>
  <c r="F44" i="1"/>
  <c r="F137" i="1"/>
  <c r="C44" i="1"/>
  <c r="C137" i="1"/>
  <c r="D44" i="1"/>
  <c r="D137" i="1"/>
  <c r="E44" i="1"/>
  <c r="E137" i="1"/>
  <c r="B229" i="1"/>
  <c r="J44" i="1"/>
  <c r="G44" i="1"/>
  <c r="G137" i="1"/>
  <c r="I44" i="1"/>
  <c r="I137" i="1"/>
  <c r="K44" i="1"/>
  <c r="K137" i="1"/>
  <c r="B45" i="1"/>
  <c r="B138" i="1"/>
  <c r="F45" i="1"/>
  <c r="F138" i="1"/>
  <c r="C45" i="1"/>
  <c r="C138" i="1"/>
  <c r="D45" i="1"/>
  <c r="D138" i="1"/>
  <c r="E45" i="1"/>
  <c r="E138" i="1"/>
  <c r="B230" i="1"/>
  <c r="J45" i="1"/>
  <c r="J138" i="1"/>
  <c r="G45" i="1"/>
  <c r="G138" i="1"/>
  <c r="I45" i="1"/>
  <c r="I138" i="1"/>
  <c r="K45" i="1"/>
  <c r="K138" i="1"/>
  <c r="B46" i="1"/>
  <c r="B139" i="1"/>
  <c r="F46" i="1"/>
  <c r="F139" i="1"/>
  <c r="C46" i="1"/>
  <c r="C139" i="1"/>
  <c r="D46" i="1"/>
  <c r="D139" i="1"/>
  <c r="E46" i="1"/>
  <c r="E139" i="1"/>
  <c r="B231" i="1"/>
  <c r="J46" i="1"/>
  <c r="J139" i="1"/>
  <c r="G46" i="1"/>
  <c r="G139" i="1"/>
  <c r="I46" i="1"/>
  <c r="I139" i="1"/>
  <c r="K46" i="1"/>
  <c r="K139" i="1"/>
  <c r="B47" i="1"/>
  <c r="B140" i="1"/>
  <c r="F47" i="1"/>
  <c r="F140" i="1"/>
  <c r="C47" i="1"/>
  <c r="C140" i="1"/>
  <c r="D47" i="1"/>
  <c r="D140" i="1"/>
  <c r="E47" i="1"/>
  <c r="E140" i="1"/>
  <c r="B232" i="1"/>
  <c r="J47" i="1"/>
  <c r="J140" i="1"/>
  <c r="G47" i="1"/>
  <c r="G140" i="1"/>
  <c r="I47" i="1"/>
  <c r="I140" i="1"/>
  <c r="K47" i="1"/>
  <c r="K140" i="1"/>
  <c r="B48" i="1"/>
  <c r="B141" i="1"/>
  <c r="F48" i="1"/>
  <c r="F141" i="1"/>
  <c r="C48" i="1"/>
  <c r="C141" i="1"/>
  <c r="D48" i="1"/>
  <c r="D141" i="1"/>
  <c r="E48" i="1"/>
  <c r="E141" i="1"/>
  <c r="B233" i="1"/>
  <c r="J48" i="1"/>
  <c r="J141" i="1"/>
  <c r="G48" i="1"/>
  <c r="G141" i="1"/>
  <c r="I48" i="1"/>
  <c r="I141" i="1"/>
  <c r="K48" i="1"/>
  <c r="K141" i="1"/>
  <c r="B49" i="1"/>
  <c r="B142" i="1"/>
  <c r="F49" i="1"/>
  <c r="F142" i="1"/>
  <c r="C49" i="1"/>
  <c r="C142" i="1"/>
  <c r="D49" i="1"/>
  <c r="D142" i="1"/>
  <c r="E49" i="1"/>
  <c r="E142" i="1"/>
  <c r="B234" i="1"/>
  <c r="J49" i="1"/>
  <c r="J142" i="1"/>
  <c r="G49" i="1"/>
  <c r="G142" i="1"/>
  <c r="I49" i="1"/>
  <c r="I142" i="1"/>
  <c r="K49" i="1"/>
  <c r="K142" i="1"/>
  <c r="B50" i="1"/>
  <c r="F50" i="1"/>
  <c r="F143" i="1"/>
  <c r="C50" i="1"/>
  <c r="C143" i="1"/>
  <c r="D50" i="1"/>
  <c r="D143" i="1"/>
  <c r="E50" i="1"/>
  <c r="E143" i="1"/>
  <c r="B235" i="1"/>
  <c r="J50" i="1"/>
  <c r="J143" i="1"/>
  <c r="G50" i="1"/>
  <c r="G143" i="1"/>
  <c r="I50" i="1"/>
  <c r="I143" i="1"/>
  <c r="K50" i="1"/>
  <c r="K143" i="1"/>
  <c r="B51" i="1"/>
  <c r="B144" i="1"/>
  <c r="F51" i="1"/>
  <c r="F144" i="1"/>
  <c r="C51" i="1"/>
  <c r="C144" i="1"/>
  <c r="D51" i="1"/>
  <c r="D144" i="1"/>
  <c r="E51" i="1"/>
  <c r="E144" i="1"/>
  <c r="B236" i="1"/>
  <c r="J51" i="1"/>
  <c r="J144" i="1"/>
  <c r="G51" i="1"/>
  <c r="G144" i="1"/>
  <c r="I51" i="1"/>
  <c r="I144" i="1"/>
  <c r="K51" i="1"/>
  <c r="K144" i="1"/>
  <c r="B52" i="1"/>
  <c r="B145" i="1"/>
  <c r="F52" i="1"/>
  <c r="F145" i="1"/>
  <c r="C52" i="1"/>
  <c r="C145" i="1"/>
  <c r="D52" i="1"/>
  <c r="D145" i="1"/>
  <c r="E52" i="1"/>
  <c r="E145" i="1"/>
  <c r="B237" i="1"/>
  <c r="J52" i="1"/>
  <c r="J145" i="1"/>
  <c r="G52" i="1"/>
  <c r="G145" i="1"/>
  <c r="I52" i="1"/>
  <c r="I145" i="1"/>
  <c r="K52" i="1"/>
  <c r="K145" i="1"/>
  <c r="B53" i="1"/>
  <c r="B146" i="1"/>
  <c r="F53" i="1"/>
  <c r="F146" i="1"/>
  <c r="C53" i="1"/>
  <c r="C146" i="1"/>
  <c r="D53" i="1"/>
  <c r="D146" i="1"/>
  <c r="E53" i="1"/>
  <c r="E146" i="1"/>
  <c r="B238" i="1"/>
  <c r="J53" i="1"/>
  <c r="J146" i="1"/>
  <c r="G53" i="1"/>
  <c r="G146" i="1"/>
  <c r="I53" i="1"/>
  <c r="I146" i="1"/>
  <c r="K53" i="1"/>
  <c r="K146" i="1"/>
  <c r="B56" i="1"/>
  <c r="B149" i="1"/>
  <c r="F56" i="1"/>
  <c r="F149" i="1"/>
  <c r="C56" i="1"/>
  <c r="C149" i="1"/>
  <c r="D56" i="1"/>
  <c r="D149" i="1"/>
  <c r="E56" i="1"/>
  <c r="E149" i="1"/>
  <c r="B241" i="1"/>
  <c r="J56" i="1"/>
  <c r="J149" i="1"/>
  <c r="G56" i="1"/>
  <c r="G149" i="1"/>
  <c r="I56" i="1"/>
  <c r="I149" i="1"/>
  <c r="K56" i="1"/>
  <c r="K149" i="1"/>
  <c r="B57" i="1"/>
  <c r="B150" i="1"/>
  <c r="F57" i="1"/>
  <c r="F150" i="1"/>
  <c r="C57" i="1"/>
  <c r="C150" i="1"/>
  <c r="D57" i="1"/>
  <c r="D150" i="1"/>
  <c r="E57" i="1"/>
  <c r="E150" i="1"/>
  <c r="B242" i="1"/>
  <c r="J57" i="1"/>
  <c r="J150" i="1"/>
  <c r="G57" i="1"/>
  <c r="G150" i="1"/>
  <c r="I57" i="1"/>
  <c r="I150" i="1"/>
  <c r="K57" i="1"/>
  <c r="K150" i="1"/>
  <c r="B58" i="1"/>
  <c r="B151" i="1"/>
  <c r="F58" i="1"/>
  <c r="F151" i="1"/>
  <c r="C58" i="1"/>
  <c r="C151" i="1"/>
  <c r="D58" i="1"/>
  <c r="D151" i="1"/>
  <c r="E58" i="1"/>
  <c r="E151" i="1"/>
  <c r="B243" i="1"/>
  <c r="J58" i="1"/>
  <c r="J151" i="1"/>
  <c r="G58" i="1"/>
  <c r="G151" i="1"/>
  <c r="I58" i="1"/>
  <c r="I151" i="1"/>
  <c r="K58" i="1"/>
  <c r="K151" i="1"/>
  <c r="B59" i="1"/>
  <c r="B152" i="1"/>
  <c r="F59" i="1"/>
  <c r="F152" i="1"/>
  <c r="C59" i="1"/>
  <c r="C152" i="1"/>
  <c r="D59" i="1"/>
  <c r="D152" i="1"/>
  <c r="E59" i="1"/>
  <c r="E152" i="1"/>
  <c r="B244" i="1"/>
  <c r="J59" i="1"/>
  <c r="J152" i="1"/>
  <c r="G59" i="1"/>
  <c r="G152" i="1"/>
  <c r="I59" i="1"/>
  <c r="I152" i="1"/>
  <c r="K59" i="1"/>
  <c r="K152" i="1"/>
  <c r="B60" i="1"/>
  <c r="B153" i="1"/>
  <c r="F60" i="1"/>
  <c r="F153" i="1"/>
  <c r="C60" i="1"/>
  <c r="C153" i="1"/>
  <c r="D60" i="1"/>
  <c r="D153" i="1"/>
  <c r="E60" i="1"/>
  <c r="E153" i="1"/>
  <c r="B245" i="1"/>
  <c r="J60" i="1"/>
  <c r="J153" i="1"/>
  <c r="G60" i="1"/>
  <c r="G153" i="1"/>
  <c r="I60" i="1"/>
  <c r="I153" i="1"/>
  <c r="K60" i="1"/>
  <c r="K153" i="1"/>
  <c r="B62" i="1"/>
  <c r="B155" i="1"/>
  <c r="F62" i="1"/>
  <c r="F155" i="1"/>
  <c r="C62" i="1"/>
  <c r="C155" i="1"/>
  <c r="D62" i="1"/>
  <c r="D155" i="1"/>
  <c r="E62" i="1"/>
  <c r="E155" i="1"/>
  <c r="B247" i="1"/>
  <c r="J62" i="1"/>
  <c r="J155" i="1"/>
  <c r="G62" i="1"/>
  <c r="G155" i="1"/>
  <c r="I62" i="1"/>
  <c r="I155" i="1"/>
  <c r="K62" i="1"/>
  <c r="K155" i="1"/>
  <c r="B63" i="1"/>
  <c r="B156" i="1"/>
  <c r="F63" i="1"/>
  <c r="F156" i="1"/>
  <c r="C63" i="1"/>
  <c r="C156" i="1"/>
  <c r="D63" i="1"/>
  <c r="D156" i="1"/>
  <c r="E63" i="1"/>
  <c r="E156" i="1"/>
  <c r="B248" i="1"/>
  <c r="J63" i="1"/>
  <c r="J156" i="1"/>
  <c r="G63" i="1"/>
  <c r="G156" i="1"/>
  <c r="I63" i="1"/>
  <c r="I156" i="1"/>
  <c r="K63" i="1"/>
  <c r="K156" i="1"/>
  <c r="B64" i="1"/>
  <c r="B157" i="1"/>
  <c r="F64" i="1"/>
  <c r="F157" i="1"/>
  <c r="C64" i="1"/>
  <c r="C157" i="1"/>
  <c r="D64" i="1"/>
  <c r="D157" i="1"/>
  <c r="E64" i="1"/>
  <c r="E157" i="1"/>
  <c r="B249" i="1"/>
  <c r="J64" i="1"/>
  <c r="J157" i="1"/>
  <c r="G64" i="1"/>
  <c r="G157" i="1"/>
  <c r="I64" i="1"/>
  <c r="I157" i="1"/>
  <c r="K64" i="1"/>
  <c r="K157" i="1"/>
  <c r="B65" i="1"/>
  <c r="B158" i="1"/>
  <c r="F65" i="1"/>
  <c r="F158" i="1"/>
  <c r="C65" i="1"/>
  <c r="C158" i="1"/>
  <c r="D65" i="1"/>
  <c r="D158" i="1"/>
  <c r="E65" i="1"/>
  <c r="E158" i="1"/>
  <c r="B250" i="1"/>
  <c r="J65" i="1"/>
  <c r="J158" i="1"/>
  <c r="G65" i="1"/>
  <c r="G158" i="1"/>
  <c r="I65" i="1"/>
  <c r="I158" i="1"/>
  <c r="K65" i="1"/>
  <c r="K158" i="1"/>
  <c r="B66" i="1"/>
  <c r="B159" i="1"/>
  <c r="F66" i="1"/>
  <c r="F159" i="1"/>
  <c r="C66" i="1"/>
  <c r="C159" i="1"/>
  <c r="D66" i="1"/>
  <c r="D159" i="1"/>
  <c r="E66" i="1"/>
  <c r="E159" i="1"/>
  <c r="B251" i="1"/>
  <c r="J66" i="1"/>
  <c r="J159" i="1"/>
  <c r="G66" i="1"/>
  <c r="G159" i="1"/>
  <c r="I66" i="1"/>
  <c r="I159" i="1"/>
  <c r="K66" i="1"/>
  <c r="K159" i="1"/>
  <c r="B67" i="1"/>
  <c r="B160" i="1"/>
  <c r="F67" i="1"/>
  <c r="F160" i="1"/>
  <c r="C67" i="1"/>
  <c r="C160" i="1"/>
  <c r="D67" i="1"/>
  <c r="D160" i="1"/>
  <c r="E67" i="1"/>
  <c r="E160" i="1"/>
  <c r="B252" i="1"/>
  <c r="J67" i="1"/>
  <c r="J160" i="1"/>
  <c r="G67" i="1"/>
  <c r="G160" i="1"/>
  <c r="I67" i="1"/>
  <c r="I160" i="1"/>
  <c r="K67" i="1"/>
  <c r="K160" i="1"/>
  <c r="B68" i="1"/>
  <c r="B161" i="1"/>
  <c r="F68" i="1"/>
  <c r="F161" i="1"/>
  <c r="C68" i="1"/>
  <c r="C161" i="1"/>
  <c r="D68" i="1"/>
  <c r="D161" i="1"/>
  <c r="E68" i="1"/>
  <c r="E161" i="1"/>
  <c r="B253" i="1"/>
  <c r="J68" i="1"/>
  <c r="J161" i="1"/>
  <c r="G68" i="1"/>
  <c r="G161" i="1"/>
  <c r="I68" i="1"/>
  <c r="I161" i="1"/>
  <c r="K68" i="1"/>
  <c r="K161" i="1"/>
  <c r="B69" i="1"/>
  <c r="F69" i="1"/>
  <c r="F162" i="1"/>
  <c r="C69" i="1"/>
  <c r="C162" i="1"/>
  <c r="D69" i="1"/>
  <c r="D162" i="1"/>
  <c r="E69" i="1"/>
  <c r="E162" i="1"/>
  <c r="B254" i="1"/>
  <c r="J69" i="1"/>
  <c r="J162" i="1"/>
  <c r="G69" i="1"/>
  <c r="G162" i="1"/>
  <c r="I69" i="1"/>
  <c r="I162" i="1"/>
  <c r="K69" i="1"/>
  <c r="K162" i="1"/>
  <c r="B70" i="1"/>
  <c r="B163" i="1"/>
  <c r="F70" i="1"/>
  <c r="F163" i="1"/>
  <c r="C70" i="1"/>
  <c r="C163" i="1"/>
  <c r="D70" i="1"/>
  <c r="D163" i="1"/>
  <c r="E70" i="1"/>
  <c r="E163" i="1"/>
  <c r="B255" i="1"/>
  <c r="J70" i="1"/>
  <c r="J163" i="1"/>
  <c r="G70" i="1"/>
  <c r="G163" i="1"/>
  <c r="I70" i="1"/>
  <c r="I163" i="1"/>
  <c r="K70" i="1"/>
  <c r="K163" i="1"/>
  <c r="B71" i="1"/>
  <c r="B164" i="1"/>
  <c r="F71" i="1"/>
  <c r="F164" i="1"/>
  <c r="C71" i="1"/>
  <c r="C164" i="1"/>
  <c r="D71" i="1"/>
  <c r="D164" i="1"/>
  <c r="E71" i="1"/>
  <c r="E164" i="1"/>
  <c r="B256" i="1"/>
  <c r="J71" i="1"/>
  <c r="J164" i="1"/>
  <c r="G71" i="1"/>
  <c r="G164" i="1"/>
  <c r="I71" i="1"/>
  <c r="I164" i="1"/>
  <c r="K71" i="1"/>
  <c r="K164" i="1"/>
  <c r="B72" i="1"/>
  <c r="B165" i="1"/>
  <c r="F72" i="1"/>
  <c r="F165" i="1"/>
  <c r="C72" i="1"/>
  <c r="C165" i="1"/>
  <c r="D72" i="1"/>
  <c r="D165" i="1"/>
  <c r="E72" i="1"/>
  <c r="E165" i="1"/>
  <c r="B257" i="1"/>
  <c r="J72" i="1"/>
  <c r="J165" i="1"/>
  <c r="G72" i="1"/>
  <c r="G165" i="1"/>
  <c r="I72" i="1"/>
  <c r="I165" i="1"/>
  <c r="K72" i="1"/>
  <c r="K165" i="1"/>
  <c r="B73" i="1"/>
  <c r="F73" i="1"/>
  <c r="F166" i="1"/>
  <c r="C73" i="1"/>
  <c r="C166" i="1"/>
  <c r="D73" i="1"/>
  <c r="D166" i="1"/>
  <c r="E73" i="1"/>
  <c r="E166" i="1"/>
  <c r="B258" i="1"/>
  <c r="J73" i="1"/>
  <c r="J166" i="1"/>
  <c r="G73" i="1"/>
  <c r="I73" i="1"/>
  <c r="I166" i="1"/>
  <c r="K73" i="1"/>
  <c r="K166" i="1"/>
  <c r="B74" i="1"/>
  <c r="B167" i="1"/>
  <c r="F74" i="1"/>
  <c r="F167" i="1"/>
  <c r="C74" i="1"/>
  <c r="C167" i="1"/>
  <c r="D74" i="1"/>
  <c r="D167" i="1"/>
  <c r="E74" i="1"/>
  <c r="E167" i="1"/>
  <c r="B259" i="1"/>
  <c r="J74" i="1"/>
  <c r="J167" i="1"/>
  <c r="G74" i="1"/>
  <c r="G167" i="1"/>
  <c r="I74" i="1"/>
  <c r="I167" i="1"/>
  <c r="K74" i="1"/>
  <c r="K167" i="1"/>
  <c r="B75" i="1"/>
  <c r="B168" i="1"/>
  <c r="F75" i="1"/>
  <c r="F168" i="1"/>
  <c r="C75" i="1"/>
  <c r="C168" i="1"/>
  <c r="D75" i="1"/>
  <c r="D168" i="1"/>
  <c r="E75" i="1"/>
  <c r="E168" i="1"/>
  <c r="B260" i="1"/>
  <c r="J75" i="1"/>
  <c r="J168" i="1"/>
  <c r="G75" i="1"/>
  <c r="G168" i="1"/>
  <c r="I75" i="1"/>
  <c r="I168" i="1"/>
  <c r="K75" i="1"/>
  <c r="K168" i="1"/>
  <c r="B76" i="1"/>
  <c r="B169" i="1"/>
  <c r="F76" i="1"/>
  <c r="F169" i="1"/>
  <c r="C76" i="1"/>
  <c r="C169" i="1"/>
  <c r="D76" i="1"/>
  <c r="D169" i="1"/>
  <c r="E76" i="1"/>
  <c r="E169" i="1"/>
  <c r="B261" i="1"/>
  <c r="J76" i="1"/>
  <c r="J169" i="1"/>
  <c r="G76" i="1"/>
  <c r="G169" i="1"/>
  <c r="I76" i="1"/>
  <c r="I169" i="1"/>
  <c r="K76" i="1"/>
  <c r="K169" i="1"/>
  <c r="B77" i="1"/>
  <c r="B170" i="1"/>
  <c r="F77" i="1"/>
  <c r="F170" i="1"/>
  <c r="C77" i="1"/>
  <c r="C170" i="1"/>
  <c r="D77" i="1"/>
  <c r="D170" i="1"/>
  <c r="E77" i="1"/>
  <c r="E170" i="1"/>
  <c r="B262" i="1"/>
  <c r="J77" i="1"/>
  <c r="J170" i="1"/>
  <c r="G77" i="1"/>
  <c r="G170" i="1"/>
  <c r="I77" i="1"/>
  <c r="I170" i="1"/>
  <c r="K77" i="1"/>
  <c r="K170" i="1"/>
  <c r="B78" i="1"/>
  <c r="B171" i="1"/>
  <c r="F78" i="1"/>
  <c r="F171" i="1"/>
  <c r="C78" i="1"/>
  <c r="C171" i="1"/>
  <c r="D78" i="1"/>
  <c r="D171" i="1"/>
  <c r="E78" i="1"/>
  <c r="E171" i="1"/>
  <c r="B263" i="1"/>
  <c r="J78" i="1"/>
  <c r="J171" i="1"/>
  <c r="G78" i="1"/>
  <c r="G171" i="1"/>
  <c r="I78" i="1"/>
  <c r="I171" i="1"/>
  <c r="K78" i="1"/>
  <c r="K171" i="1"/>
  <c r="B79" i="1"/>
  <c r="B172" i="1"/>
  <c r="F79" i="1"/>
  <c r="F172" i="1"/>
  <c r="C79" i="1"/>
  <c r="C172" i="1"/>
  <c r="D79" i="1"/>
  <c r="D172" i="1"/>
  <c r="E79" i="1"/>
  <c r="E172" i="1"/>
  <c r="B264" i="1"/>
  <c r="J79" i="1"/>
  <c r="J172" i="1"/>
  <c r="G79" i="1"/>
  <c r="G172" i="1"/>
  <c r="I79" i="1"/>
  <c r="I172" i="1"/>
  <c r="K79" i="1"/>
  <c r="K172" i="1"/>
  <c r="B80" i="1"/>
  <c r="B173" i="1"/>
  <c r="F80" i="1"/>
  <c r="F173" i="1"/>
  <c r="C80" i="1"/>
  <c r="C173" i="1"/>
  <c r="D80" i="1"/>
  <c r="D173" i="1"/>
  <c r="E80" i="1"/>
  <c r="E173" i="1"/>
  <c r="B265" i="1"/>
  <c r="J80" i="1"/>
  <c r="J173" i="1"/>
  <c r="G80" i="1"/>
  <c r="G173" i="1"/>
  <c r="I80" i="1"/>
  <c r="I173" i="1"/>
  <c r="K80" i="1"/>
  <c r="K173" i="1"/>
  <c r="B81" i="1"/>
  <c r="B174" i="1"/>
  <c r="F81" i="1"/>
  <c r="F174" i="1"/>
  <c r="C81" i="1"/>
  <c r="C174" i="1"/>
  <c r="D81" i="1"/>
  <c r="D174" i="1"/>
  <c r="E81" i="1"/>
  <c r="E174" i="1"/>
  <c r="B266" i="1"/>
  <c r="J81" i="1"/>
  <c r="J174" i="1"/>
  <c r="G81" i="1"/>
  <c r="G174" i="1"/>
  <c r="I81" i="1"/>
  <c r="I174" i="1"/>
  <c r="K81" i="1"/>
  <c r="K174" i="1"/>
  <c r="B82" i="1"/>
  <c r="B175" i="1"/>
  <c r="F82" i="1"/>
  <c r="F175" i="1"/>
  <c r="C82" i="1"/>
  <c r="C175" i="1"/>
  <c r="D82" i="1"/>
  <c r="D175" i="1"/>
  <c r="E82" i="1"/>
  <c r="E175" i="1"/>
  <c r="B267" i="1"/>
  <c r="J82" i="1"/>
  <c r="J175" i="1"/>
  <c r="G82" i="1"/>
  <c r="G175" i="1"/>
  <c r="I82" i="1"/>
  <c r="I175" i="1"/>
  <c r="K82" i="1"/>
  <c r="K175" i="1"/>
  <c r="B83" i="1"/>
  <c r="B176" i="1"/>
  <c r="F83" i="1"/>
  <c r="F176" i="1"/>
  <c r="C83" i="1"/>
  <c r="C176" i="1"/>
  <c r="D83" i="1"/>
  <c r="D176" i="1"/>
  <c r="E83" i="1"/>
  <c r="E176" i="1"/>
  <c r="B268" i="1"/>
  <c r="J83" i="1"/>
  <c r="J176" i="1"/>
  <c r="G83" i="1"/>
  <c r="G176" i="1"/>
  <c r="I83" i="1"/>
  <c r="I176" i="1"/>
  <c r="K83" i="1"/>
  <c r="K176" i="1"/>
  <c r="B84" i="1"/>
  <c r="B177" i="1"/>
  <c r="F84" i="1"/>
  <c r="F177" i="1"/>
  <c r="C84" i="1"/>
  <c r="C177" i="1"/>
  <c r="D84" i="1"/>
  <c r="D177" i="1"/>
  <c r="E84" i="1"/>
  <c r="E177" i="1"/>
  <c r="B269" i="1"/>
  <c r="J84" i="1"/>
  <c r="J177" i="1"/>
  <c r="G84" i="1"/>
  <c r="G177" i="1"/>
  <c r="I84" i="1"/>
  <c r="I177" i="1"/>
  <c r="K84" i="1"/>
  <c r="K177" i="1"/>
  <c r="M84" i="1"/>
  <c r="B85" i="1"/>
  <c r="B178" i="1"/>
  <c r="F85" i="1"/>
  <c r="F178" i="1"/>
  <c r="C85" i="1"/>
  <c r="C178" i="1"/>
  <c r="D85" i="1"/>
  <c r="D178" i="1"/>
  <c r="E85" i="1"/>
  <c r="E178" i="1"/>
  <c r="B270" i="1"/>
  <c r="J85" i="1"/>
  <c r="J178" i="1"/>
  <c r="G85" i="1"/>
  <c r="G178" i="1"/>
  <c r="I85" i="1"/>
  <c r="I178" i="1"/>
  <c r="K85" i="1"/>
  <c r="K178" i="1"/>
  <c r="B86" i="1"/>
  <c r="B179" i="1"/>
  <c r="F86" i="1"/>
  <c r="F179" i="1"/>
  <c r="C86" i="1"/>
  <c r="C179" i="1"/>
  <c r="D86" i="1"/>
  <c r="D179" i="1"/>
  <c r="E86" i="1"/>
  <c r="E179" i="1"/>
  <c r="B271" i="1"/>
  <c r="J86" i="1"/>
  <c r="J179" i="1"/>
  <c r="G86" i="1"/>
  <c r="G179" i="1"/>
  <c r="I86" i="1"/>
  <c r="I179" i="1"/>
  <c r="K86" i="1"/>
  <c r="K179" i="1"/>
  <c r="B87" i="1"/>
  <c r="B180" i="1"/>
  <c r="F87" i="1"/>
  <c r="F180" i="1"/>
  <c r="C87" i="1"/>
  <c r="C180" i="1"/>
  <c r="D87" i="1"/>
  <c r="D180" i="1"/>
  <c r="E87" i="1"/>
  <c r="E180" i="1"/>
  <c r="B272" i="1"/>
  <c r="J87" i="1"/>
  <c r="J180" i="1"/>
  <c r="G87" i="1"/>
  <c r="G180" i="1"/>
  <c r="I87" i="1"/>
  <c r="I180" i="1"/>
  <c r="K87" i="1"/>
  <c r="K180" i="1"/>
  <c r="B88" i="1"/>
  <c r="B181" i="1"/>
  <c r="F88" i="1"/>
  <c r="F181" i="1"/>
  <c r="C88" i="1"/>
  <c r="C181" i="1"/>
  <c r="D88" i="1"/>
  <c r="D181" i="1"/>
  <c r="E88" i="1"/>
  <c r="E181" i="1"/>
  <c r="B273" i="1"/>
  <c r="J88" i="1"/>
  <c r="J181" i="1"/>
  <c r="G88" i="1"/>
  <c r="G181" i="1"/>
  <c r="I88" i="1"/>
  <c r="I181" i="1"/>
  <c r="K88" i="1"/>
  <c r="K181" i="1"/>
  <c r="B89" i="1"/>
  <c r="B182" i="1"/>
  <c r="F89" i="1"/>
  <c r="F182" i="1"/>
  <c r="C89" i="1"/>
  <c r="C182" i="1"/>
  <c r="D89" i="1"/>
  <c r="D182" i="1"/>
  <c r="E89" i="1"/>
  <c r="E182" i="1"/>
  <c r="B274" i="1"/>
  <c r="J89" i="1"/>
  <c r="J182" i="1"/>
  <c r="G89" i="1"/>
  <c r="G182" i="1"/>
  <c r="I89" i="1"/>
  <c r="I182" i="1"/>
  <c r="K89" i="1"/>
  <c r="K182" i="1"/>
  <c r="B90" i="1"/>
  <c r="F90" i="1"/>
  <c r="F183" i="1"/>
  <c r="C90" i="1"/>
  <c r="C183" i="1"/>
  <c r="D90" i="1"/>
  <c r="D183" i="1"/>
  <c r="E90" i="1"/>
  <c r="E183" i="1"/>
  <c r="B275" i="1"/>
  <c r="J90" i="1"/>
  <c r="J183" i="1"/>
  <c r="G90" i="1"/>
  <c r="G183" i="1"/>
  <c r="I90" i="1"/>
  <c r="I183" i="1"/>
  <c r="K90" i="1"/>
  <c r="K183" i="1"/>
  <c r="B91" i="1"/>
  <c r="B184" i="1"/>
  <c r="F91" i="1"/>
  <c r="F184" i="1"/>
  <c r="C91" i="1"/>
  <c r="C184" i="1"/>
  <c r="D91" i="1"/>
  <c r="D184" i="1"/>
  <c r="E91" i="1"/>
  <c r="E184" i="1"/>
  <c r="B276" i="1"/>
  <c r="G91" i="1"/>
  <c r="G184" i="1"/>
  <c r="I91" i="1"/>
  <c r="I184" i="1"/>
  <c r="K91" i="1"/>
  <c r="K184" i="1"/>
  <c r="B92" i="1"/>
  <c r="B185" i="1"/>
  <c r="F92" i="1"/>
  <c r="F185" i="1"/>
  <c r="C92" i="1"/>
  <c r="C185" i="1"/>
  <c r="D92" i="1"/>
  <c r="D185" i="1"/>
  <c r="E92" i="1"/>
  <c r="E185" i="1"/>
  <c r="B277" i="1"/>
  <c r="J92" i="1"/>
  <c r="J185" i="1"/>
  <c r="G92" i="1"/>
  <c r="G185" i="1"/>
  <c r="I92" i="1"/>
  <c r="I185" i="1"/>
  <c r="K92" i="1"/>
  <c r="K185" i="1"/>
  <c r="B93" i="1"/>
  <c r="B186" i="1"/>
  <c r="F93" i="1"/>
  <c r="F186" i="1"/>
  <c r="C93" i="1"/>
  <c r="C186" i="1"/>
  <c r="D93" i="1"/>
  <c r="D186" i="1"/>
  <c r="E93" i="1"/>
  <c r="E186" i="1"/>
  <c r="B278" i="1"/>
  <c r="J93" i="1"/>
  <c r="J186" i="1"/>
  <c r="G93" i="1"/>
  <c r="G186" i="1"/>
  <c r="I93" i="1"/>
  <c r="I186" i="1"/>
  <c r="K93" i="1"/>
  <c r="K186" i="1"/>
  <c r="F25" i="1"/>
  <c r="F118" i="1"/>
  <c r="C25" i="1"/>
  <c r="C118" i="1"/>
  <c r="D25" i="1"/>
  <c r="D118" i="1"/>
  <c r="E25" i="1"/>
  <c r="E118" i="1"/>
  <c r="B210" i="1"/>
  <c r="J25" i="1"/>
  <c r="J118" i="1"/>
  <c r="G25" i="1"/>
  <c r="G118" i="1"/>
  <c r="I25" i="1"/>
  <c r="I118" i="1"/>
  <c r="K25" i="1"/>
  <c r="K118" i="1"/>
  <c r="F35" i="1"/>
  <c r="F128" i="1"/>
  <c r="D35" i="1"/>
  <c r="D128" i="1"/>
  <c r="E35" i="1"/>
  <c r="E128" i="1"/>
  <c r="B220" i="1"/>
  <c r="J35" i="1"/>
  <c r="J128" i="1"/>
  <c r="G35" i="1"/>
  <c r="I35" i="1"/>
  <c r="I128" i="1"/>
  <c r="K35" i="1"/>
  <c r="K128" i="1"/>
  <c r="F54" i="1"/>
  <c r="F147" i="1"/>
  <c r="C54" i="1"/>
  <c r="C147" i="1"/>
  <c r="D54" i="1"/>
  <c r="D147" i="1"/>
  <c r="E54" i="1"/>
  <c r="E147" i="1"/>
  <c r="B239" i="1"/>
  <c r="J54" i="1"/>
  <c r="J147" i="1"/>
  <c r="G54" i="1"/>
  <c r="G147" i="1"/>
  <c r="I54" i="1"/>
  <c r="I147" i="1"/>
  <c r="K54" i="1"/>
  <c r="K147" i="1"/>
  <c r="F55" i="1"/>
  <c r="F148" i="1"/>
  <c r="C55" i="1"/>
  <c r="C148" i="1"/>
  <c r="D55" i="1"/>
  <c r="D148" i="1"/>
  <c r="E55" i="1"/>
  <c r="E148" i="1"/>
  <c r="B240" i="1"/>
  <c r="G55" i="1"/>
  <c r="G148" i="1"/>
  <c r="I55" i="1"/>
  <c r="I148" i="1"/>
  <c r="K55" i="1"/>
  <c r="K148" i="1"/>
  <c r="F61" i="1"/>
  <c r="F154" i="1"/>
  <c r="C61" i="1"/>
  <c r="C154" i="1"/>
  <c r="D61" i="1"/>
  <c r="D154" i="1"/>
  <c r="E61" i="1"/>
  <c r="E154" i="1"/>
  <c r="B246" i="1"/>
  <c r="J61" i="1"/>
  <c r="J154" i="1"/>
  <c r="G61" i="1"/>
  <c r="G154" i="1"/>
  <c r="I61" i="1"/>
  <c r="I154" i="1"/>
  <c r="K61" i="1"/>
  <c r="K154" i="1"/>
  <c r="T8" i="1"/>
  <c r="T101" i="1"/>
  <c r="U8" i="1"/>
  <c r="U101" i="1"/>
  <c r="V8" i="1"/>
  <c r="V101" i="1"/>
  <c r="W8" i="1"/>
  <c r="W101" i="1"/>
  <c r="X8" i="1"/>
  <c r="X101" i="1"/>
  <c r="Y8" i="1"/>
  <c r="Y101" i="1"/>
  <c r="Z8" i="1"/>
  <c r="Z101" i="1"/>
  <c r="P8" i="1"/>
  <c r="P101" i="1"/>
  <c r="Q8" i="1"/>
  <c r="Q101" i="1"/>
  <c r="R8" i="1"/>
  <c r="R101" i="1"/>
  <c r="S8" i="1"/>
  <c r="S101" i="1"/>
  <c r="E193" i="1"/>
  <c r="C384" i="1"/>
  <c r="T9" i="1"/>
  <c r="T102" i="1"/>
  <c r="U9" i="1"/>
  <c r="U102" i="1"/>
  <c r="V9" i="1"/>
  <c r="V102" i="1"/>
  <c r="W9" i="1"/>
  <c r="W102" i="1"/>
  <c r="X9" i="1"/>
  <c r="X102" i="1"/>
  <c r="Y9" i="1"/>
  <c r="Y102" i="1"/>
  <c r="Z9" i="1"/>
  <c r="Z102" i="1"/>
  <c r="P9" i="1"/>
  <c r="P102" i="1"/>
  <c r="Q9" i="1"/>
  <c r="Q102" i="1"/>
  <c r="R9" i="1"/>
  <c r="R102" i="1"/>
  <c r="S9" i="1"/>
  <c r="S102" i="1"/>
  <c r="E194" i="1"/>
  <c r="C385" i="1"/>
  <c r="T10" i="1"/>
  <c r="T103" i="1"/>
  <c r="U10" i="1"/>
  <c r="U103" i="1"/>
  <c r="V10" i="1"/>
  <c r="V103" i="1"/>
  <c r="W10" i="1"/>
  <c r="W103" i="1"/>
  <c r="X10" i="1"/>
  <c r="X103" i="1"/>
  <c r="Y10" i="1"/>
  <c r="Y103" i="1"/>
  <c r="Z10" i="1"/>
  <c r="Z103" i="1"/>
  <c r="P10" i="1"/>
  <c r="P103" i="1"/>
  <c r="Q10" i="1"/>
  <c r="Q103" i="1"/>
  <c r="R10" i="1"/>
  <c r="R103" i="1"/>
  <c r="S10" i="1"/>
  <c r="S103" i="1"/>
  <c r="E195" i="1"/>
  <c r="C386" i="1"/>
  <c r="T11" i="1"/>
  <c r="T104" i="1"/>
  <c r="U11" i="1"/>
  <c r="U104" i="1"/>
  <c r="V11" i="1"/>
  <c r="V104" i="1"/>
  <c r="W11" i="1"/>
  <c r="W104" i="1"/>
  <c r="X11" i="1"/>
  <c r="X104" i="1"/>
  <c r="Y11" i="1"/>
  <c r="Y104" i="1"/>
  <c r="Z11" i="1"/>
  <c r="Z104" i="1"/>
  <c r="P11" i="1"/>
  <c r="P104" i="1"/>
  <c r="Q11" i="1"/>
  <c r="Q104" i="1"/>
  <c r="R11" i="1"/>
  <c r="R104" i="1"/>
  <c r="S11" i="1"/>
  <c r="S104" i="1"/>
  <c r="E196" i="1"/>
  <c r="C387" i="1"/>
  <c r="T12" i="1"/>
  <c r="T105" i="1"/>
  <c r="U12" i="1"/>
  <c r="U105" i="1"/>
  <c r="V12" i="1"/>
  <c r="V105" i="1"/>
  <c r="W12" i="1"/>
  <c r="W105" i="1"/>
  <c r="X12" i="1"/>
  <c r="X105" i="1"/>
  <c r="Y12" i="1"/>
  <c r="Y105" i="1"/>
  <c r="Z12" i="1"/>
  <c r="Z105" i="1"/>
  <c r="P12" i="1"/>
  <c r="P105" i="1"/>
  <c r="Q12" i="1"/>
  <c r="Q105" i="1"/>
  <c r="R12" i="1"/>
  <c r="R105" i="1"/>
  <c r="S12" i="1"/>
  <c r="S105" i="1"/>
  <c r="E197" i="1"/>
  <c r="C388" i="1"/>
  <c r="T13" i="1"/>
  <c r="T106" i="1"/>
  <c r="U13" i="1"/>
  <c r="U106" i="1"/>
  <c r="V13" i="1"/>
  <c r="V106" i="1"/>
  <c r="W13" i="1"/>
  <c r="W106" i="1"/>
  <c r="X13" i="1"/>
  <c r="X106" i="1"/>
  <c r="Y13" i="1"/>
  <c r="Y106" i="1"/>
  <c r="Z13" i="1"/>
  <c r="Z106" i="1"/>
  <c r="P13" i="1"/>
  <c r="P106" i="1"/>
  <c r="Q13" i="1"/>
  <c r="Q106" i="1"/>
  <c r="R13" i="1"/>
  <c r="R106" i="1"/>
  <c r="S13" i="1"/>
  <c r="S106" i="1"/>
  <c r="E198" i="1"/>
  <c r="C389" i="1"/>
  <c r="T14" i="1"/>
  <c r="T107" i="1"/>
  <c r="U14" i="1"/>
  <c r="U107" i="1"/>
  <c r="V14" i="1"/>
  <c r="V107" i="1"/>
  <c r="W14" i="1"/>
  <c r="W107" i="1"/>
  <c r="X14" i="1"/>
  <c r="X107" i="1"/>
  <c r="Y14" i="1"/>
  <c r="Y107" i="1"/>
  <c r="Z14" i="1"/>
  <c r="Z107" i="1"/>
  <c r="P14" i="1"/>
  <c r="P107" i="1"/>
  <c r="Q14" i="1"/>
  <c r="Q107" i="1"/>
  <c r="R14" i="1"/>
  <c r="R107" i="1"/>
  <c r="S14" i="1"/>
  <c r="S107" i="1"/>
  <c r="E199" i="1"/>
  <c r="C390" i="1"/>
  <c r="T15" i="1"/>
  <c r="T108" i="1"/>
  <c r="U15" i="1"/>
  <c r="U108" i="1"/>
  <c r="V15" i="1"/>
  <c r="V108" i="1"/>
  <c r="W15" i="1"/>
  <c r="W108" i="1"/>
  <c r="X15" i="1"/>
  <c r="X108" i="1"/>
  <c r="Y15" i="1"/>
  <c r="Y108" i="1"/>
  <c r="Z15" i="1"/>
  <c r="Z108" i="1"/>
  <c r="P15" i="1"/>
  <c r="P108" i="1"/>
  <c r="Q15" i="1"/>
  <c r="Q108" i="1"/>
  <c r="R15" i="1"/>
  <c r="R108" i="1"/>
  <c r="S15" i="1"/>
  <c r="S108" i="1"/>
  <c r="E200" i="1"/>
  <c r="C391" i="1"/>
  <c r="T16" i="1"/>
  <c r="T109" i="1"/>
  <c r="U16" i="1"/>
  <c r="U109" i="1"/>
  <c r="V16" i="1"/>
  <c r="V109" i="1"/>
  <c r="W16" i="1"/>
  <c r="W109" i="1"/>
  <c r="X16" i="1"/>
  <c r="X109" i="1"/>
  <c r="Y16" i="1"/>
  <c r="Y109" i="1"/>
  <c r="Z16" i="1"/>
  <c r="Z109" i="1"/>
  <c r="P16" i="1"/>
  <c r="P109" i="1"/>
  <c r="Q16" i="1"/>
  <c r="Q109" i="1"/>
  <c r="R16" i="1"/>
  <c r="R109" i="1"/>
  <c r="S16" i="1"/>
  <c r="S109" i="1"/>
  <c r="E201" i="1"/>
  <c r="C392" i="1"/>
  <c r="T17" i="1"/>
  <c r="T110" i="1"/>
  <c r="U17" i="1"/>
  <c r="U110" i="1"/>
  <c r="V17" i="1"/>
  <c r="V110" i="1"/>
  <c r="W17" i="1"/>
  <c r="W110" i="1"/>
  <c r="X17" i="1"/>
  <c r="X110" i="1"/>
  <c r="Y17" i="1"/>
  <c r="Y110" i="1"/>
  <c r="Z17" i="1"/>
  <c r="Z110" i="1"/>
  <c r="P17" i="1"/>
  <c r="P110" i="1"/>
  <c r="Q17" i="1"/>
  <c r="Q110" i="1"/>
  <c r="R17" i="1"/>
  <c r="R110" i="1"/>
  <c r="S17" i="1"/>
  <c r="S110" i="1"/>
  <c r="E202" i="1"/>
  <c r="C393" i="1"/>
  <c r="T18" i="1"/>
  <c r="T111" i="1"/>
  <c r="U18" i="1"/>
  <c r="U111" i="1"/>
  <c r="V18" i="1"/>
  <c r="V111" i="1"/>
  <c r="W18" i="1"/>
  <c r="W111" i="1"/>
  <c r="X18" i="1"/>
  <c r="X111" i="1"/>
  <c r="Y18" i="1"/>
  <c r="Y111" i="1"/>
  <c r="Z18" i="1"/>
  <c r="Z111" i="1"/>
  <c r="P18" i="1"/>
  <c r="P111" i="1"/>
  <c r="Q18" i="1"/>
  <c r="Q111" i="1"/>
  <c r="R18" i="1"/>
  <c r="R111" i="1"/>
  <c r="S18" i="1"/>
  <c r="S111" i="1"/>
  <c r="E203" i="1"/>
  <c r="C394" i="1"/>
  <c r="T19" i="1"/>
  <c r="T112" i="1"/>
  <c r="U19" i="1"/>
  <c r="U112" i="1"/>
  <c r="V19" i="1"/>
  <c r="V112" i="1"/>
  <c r="W19" i="1"/>
  <c r="W112" i="1"/>
  <c r="X19" i="1"/>
  <c r="X112" i="1"/>
  <c r="Y19" i="1"/>
  <c r="Y112" i="1"/>
  <c r="Z19" i="1"/>
  <c r="Z112" i="1"/>
  <c r="P19" i="1"/>
  <c r="P112" i="1"/>
  <c r="Q19" i="1"/>
  <c r="Q112" i="1"/>
  <c r="R19" i="1"/>
  <c r="R112" i="1"/>
  <c r="S19" i="1"/>
  <c r="S112" i="1"/>
  <c r="E204" i="1"/>
  <c r="C395" i="1"/>
  <c r="T20" i="1"/>
  <c r="T113" i="1"/>
  <c r="U20" i="1"/>
  <c r="U113" i="1"/>
  <c r="V20" i="1"/>
  <c r="V113" i="1"/>
  <c r="W20" i="1"/>
  <c r="W113" i="1"/>
  <c r="X20" i="1"/>
  <c r="X113" i="1"/>
  <c r="Y20" i="1"/>
  <c r="Y113" i="1"/>
  <c r="Z20" i="1"/>
  <c r="Z113" i="1"/>
  <c r="P20" i="1"/>
  <c r="P113" i="1"/>
  <c r="Q20" i="1"/>
  <c r="Q113" i="1"/>
  <c r="R20" i="1"/>
  <c r="R113" i="1"/>
  <c r="S20" i="1"/>
  <c r="S113" i="1"/>
  <c r="E205" i="1"/>
  <c r="C396" i="1"/>
  <c r="T21" i="1"/>
  <c r="T114" i="1"/>
  <c r="U21" i="1"/>
  <c r="U114" i="1"/>
  <c r="V21" i="1"/>
  <c r="V114" i="1"/>
  <c r="W21" i="1"/>
  <c r="W114" i="1"/>
  <c r="X21" i="1"/>
  <c r="X114" i="1"/>
  <c r="Y21" i="1"/>
  <c r="Y114" i="1"/>
  <c r="Z21" i="1"/>
  <c r="Z114" i="1"/>
  <c r="P21" i="1"/>
  <c r="P114" i="1"/>
  <c r="Q21" i="1"/>
  <c r="Q114" i="1"/>
  <c r="R21" i="1"/>
  <c r="R114" i="1"/>
  <c r="S21" i="1"/>
  <c r="S114" i="1"/>
  <c r="E206" i="1"/>
  <c r="C397" i="1"/>
  <c r="T22" i="1"/>
  <c r="T115" i="1"/>
  <c r="U22" i="1"/>
  <c r="U115" i="1"/>
  <c r="V22" i="1"/>
  <c r="V115" i="1"/>
  <c r="W22" i="1"/>
  <c r="W115" i="1"/>
  <c r="X22" i="1"/>
  <c r="X115" i="1"/>
  <c r="Y22" i="1"/>
  <c r="Y115" i="1"/>
  <c r="Z22" i="1"/>
  <c r="Z115" i="1"/>
  <c r="P22" i="1"/>
  <c r="P115" i="1"/>
  <c r="Q22" i="1"/>
  <c r="Q115" i="1"/>
  <c r="R22" i="1"/>
  <c r="R115" i="1"/>
  <c r="S22" i="1"/>
  <c r="S115" i="1"/>
  <c r="E207" i="1"/>
  <c r="C398" i="1"/>
  <c r="T23" i="1"/>
  <c r="T116" i="1"/>
  <c r="U23" i="1"/>
  <c r="U116" i="1"/>
  <c r="V23" i="1"/>
  <c r="V116" i="1"/>
  <c r="W23" i="1"/>
  <c r="W116" i="1"/>
  <c r="X23" i="1"/>
  <c r="X116" i="1"/>
  <c r="Y23" i="1"/>
  <c r="Y116" i="1"/>
  <c r="Z23" i="1"/>
  <c r="Z116" i="1"/>
  <c r="P23" i="1"/>
  <c r="P116" i="1"/>
  <c r="Q23" i="1"/>
  <c r="Q116" i="1"/>
  <c r="R23" i="1"/>
  <c r="R116" i="1"/>
  <c r="S23" i="1"/>
  <c r="S116" i="1"/>
  <c r="E208" i="1"/>
  <c r="C399" i="1"/>
  <c r="T24" i="1"/>
  <c r="T117" i="1"/>
  <c r="U24" i="1"/>
  <c r="U117" i="1"/>
  <c r="V24" i="1"/>
  <c r="V117" i="1"/>
  <c r="W24" i="1"/>
  <c r="W117" i="1"/>
  <c r="X24" i="1"/>
  <c r="X117" i="1"/>
  <c r="Y24" i="1"/>
  <c r="Y117" i="1"/>
  <c r="Z24" i="1"/>
  <c r="Z117" i="1"/>
  <c r="P24" i="1"/>
  <c r="P117" i="1"/>
  <c r="Q24" i="1"/>
  <c r="Q117" i="1"/>
  <c r="R24" i="1"/>
  <c r="R117" i="1"/>
  <c r="S24" i="1"/>
  <c r="S117" i="1"/>
  <c r="E209" i="1"/>
  <c r="C400" i="1"/>
  <c r="T25" i="1"/>
  <c r="T118" i="1"/>
  <c r="U25" i="1"/>
  <c r="U118" i="1"/>
  <c r="V25" i="1"/>
  <c r="V118" i="1"/>
  <c r="W25" i="1"/>
  <c r="W118" i="1"/>
  <c r="X25" i="1"/>
  <c r="X118" i="1"/>
  <c r="Y25" i="1"/>
  <c r="Y118" i="1"/>
  <c r="Z25" i="1"/>
  <c r="Z118" i="1"/>
  <c r="P25" i="1"/>
  <c r="P118" i="1"/>
  <c r="Q25" i="1"/>
  <c r="Q118" i="1"/>
  <c r="R25" i="1"/>
  <c r="R118" i="1"/>
  <c r="S25" i="1"/>
  <c r="S118" i="1"/>
  <c r="E210" i="1"/>
  <c r="C401" i="1"/>
  <c r="T26" i="1"/>
  <c r="T119" i="1"/>
  <c r="U26" i="1"/>
  <c r="U119" i="1"/>
  <c r="V26" i="1"/>
  <c r="V119" i="1"/>
  <c r="W26" i="1"/>
  <c r="W119" i="1"/>
  <c r="X26" i="1"/>
  <c r="X119" i="1"/>
  <c r="Y26" i="1"/>
  <c r="Y119" i="1"/>
  <c r="Z26" i="1"/>
  <c r="Z119" i="1"/>
  <c r="P26" i="1"/>
  <c r="P119" i="1"/>
  <c r="Q26" i="1"/>
  <c r="Q119" i="1"/>
  <c r="R26" i="1"/>
  <c r="R119" i="1"/>
  <c r="S26" i="1"/>
  <c r="S119" i="1"/>
  <c r="E211" i="1"/>
  <c r="C402" i="1"/>
  <c r="T27" i="1"/>
  <c r="T120" i="1"/>
  <c r="U27" i="1"/>
  <c r="U120" i="1"/>
  <c r="V27" i="1"/>
  <c r="V120" i="1"/>
  <c r="W27" i="1"/>
  <c r="W120" i="1"/>
  <c r="X27" i="1"/>
  <c r="X120" i="1"/>
  <c r="Y27" i="1"/>
  <c r="Y120" i="1"/>
  <c r="Z27" i="1"/>
  <c r="Z120" i="1"/>
  <c r="P27" i="1"/>
  <c r="P120" i="1"/>
  <c r="Q27" i="1"/>
  <c r="Q120" i="1"/>
  <c r="R27" i="1"/>
  <c r="R120" i="1"/>
  <c r="S27" i="1"/>
  <c r="S120" i="1"/>
  <c r="E212" i="1"/>
  <c r="C403" i="1"/>
  <c r="T28" i="1"/>
  <c r="T121" i="1"/>
  <c r="U28" i="1"/>
  <c r="U121" i="1"/>
  <c r="V28" i="1"/>
  <c r="V121" i="1"/>
  <c r="W28" i="1"/>
  <c r="W121" i="1"/>
  <c r="X28" i="1"/>
  <c r="X121" i="1"/>
  <c r="Y28" i="1"/>
  <c r="Y121" i="1"/>
  <c r="Z28" i="1"/>
  <c r="Z121" i="1"/>
  <c r="P28" i="1"/>
  <c r="P121" i="1"/>
  <c r="Q28" i="1"/>
  <c r="Q121" i="1"/>
  <c r="R28" i="1"/>
  <c r="R121" i="1"/>
  <c r="S28" i="1"/>
  <c r="S121" i="1"/>
  <c r="E213" i="1"/>
  <c r="C404" i="1"/>
  <c r="T29" i="1"/>
  <c r="T122" i="1"/>
  <c r="U29" i="1"/>
  <c r="U122" i="1"/>
  <c r="V29" i="1"/>
  <c r="V122" i="1"/>
  <c r="W29" i="1"/>
  <c r="W122" i="1"/>
  <c r="X29" i="1"/>
  <c r="X122" i="1"/>
  <c r="Y29" i="1"/>
  <c r="Y122" i="1"/>
  <c r="Z29" i="1"/>
  <c r="Z122" i="1"/>
  <c r="P29" i="1"/>
  <c r="P122" i="1"/>
  <c r="Q29" i="1"/>
  <c r="Q122" i="1"/>
  <c r="R29" i="1"/>
  <c r="R122" i="1"/>
  <c r="S29" i="1"/>
  <c r="S122" i="1"/>
  <c r="E214" i="1"/>
  <c r="C405" i="1"/>
  <c r="T30" i="1"/>
  <c r="T123" i="1"/>
  <c r="U30" i="1"/>
  <c r="U123" i="1"/>
  <c r="V30" i="1"/>
  <c r="V123" i="1"/>
  <c r="W30" i="1"/>
  <c r="W123" i="1"/>
  <c r="X30" i="1"/>
  <c r="X123" i="1"/>
  <c r="Y30" i="1"/>
  <c r="Y123" i="1"/>
  <c r="Z30" i="1"/>
  <c r="Z123" i="1"/>
  <c r="P30" i="1"/>
  <c r="P123" i="1"/>
  <c r="Q30" i="1"/>
  <c r="Q123" i="1"/>
  <c r="R30" i="1"/>
  <c r="R123" i="1"/>
  <c r="S30" i="1"/>
  <c r="S123" i="1"/>
  <c r="E215" i="1"/>
  <c r="C406" i="1"/>
  <c r="T31" i="1"/>
  <c r="T124" i="1"/>
  <c r="U31" i="1"/>
  <c r="U124" i="1"/>
  <c r="V31" i="1"/>
  <c r="V124" i="1"/>
  <c r="W31" i="1"/>
  <c r="W124" i="1"/>
  <c r="X31" i="1"/>
  <c r="X124" i="1"/>
  <c r="Y31" i="1"/>
  <c r="Y124" i="1"/>
  <c r="Z31" i="1"/>
  <c r="Z124" i="1"/>
  <c r="P31" i="1"/>
  <c r="P124" i="1"/>
  <c r="Q31" i="1"/>
  <c r="Q124" i="1"/>
  <c r="R31" i="1"/>
  <c r="R124" i="1"/>
  <c r="S31" i="1"/>
  <c r="S124" i="1"/>
  <c r="E216" i="1"/>
  <c r="C407" i="1"/>
  <c r="T32" i="1"/>
  <c r="T125" i="1"/>
  <c r="U32" i="1"/>
  <c r="U125" i="1"/>
  <c r="V32" i="1"/>
  <c r="V125" i="1"/>
  <c r="W32" i="1"/>
  <c r="W125" i="1"/>
  <c r="X32" i="1"/>
  <c r="X125" i="1"/>
  <c r="Y32" i="1"/>
  <c r="Y125" i="1"/>
  <c r="Z32" i="1"/>
  <c r="Z125" i="1"/>
  <c r="P32" i="1"/>
  <c r="P125" i="1"/>
  <c r="Q32" i="1"/>
  <c r="Q125" i="1"/>
  <c r="R32" i="1"/>
  <c r="R125" i="1"/>
  <c r="S32" i="1"/>
  <c r="S125" i="1"/>
  <c r="E217" i="1"/>
  <c r="C408" i="1"/>
  <c r="T33" i="1"/>
  <c r="T126" i="1"/>
  <c r="U33" i="1"/>
  <c r="U126" i="1"/>
  <c r="V33" i="1"/>
  <c r="V126" i="1"/>
  <c r="W33" i="1"/>
  <c r="W126" i="1"/>
  <c r="X33" i="1"/>
  <c r="X126" i="1"/>
  <c r="Y33" i="1"/>
  <c r="Y126" i="1"/>
  <c r="Z33" i="1"/>
  <c r="Z126" i="1"/>
  <c r="P33" i="1"/>
  <c r="P126" i="1"/>
  <c r="Q33" i="1"/>
  <c r="Q126" i="1"/>
  <c r="R33" i="1"/>
  <c r="R126" i="1"/>
  <c r="S33" i="1"/>
  <c r="S126" i="1"/>
  <c r="E218" i="1"/>
  <c r="C409" i="1"/>
  <c r="T34" i="1"/>
  <c r="T127" i="1"/>
  <c r="U34" i="1"/>
  <c r="U127" i="1"/>
  <c r="V34" i="1"/>
  <c r="V127" i="1"/>
  <c r="W34" i="1"/>
  <c r="W127" i="1"/>
  <c r="X34" i="1"/>
  <c r="X127" i="1"/>
  <c r="Y34" i="1"/>
  <c r="Y127" i="1"/>
  <c r="Z34" i="1"/>
  <c r="Z127" i="1"/>
  <c r="P34" i="1"/>
  <c r="P127" i="1"/>
  <c r="Q34" i="1"/>
  <c r="Q127" i="1"/>
  <c r="R34" i="1"/>
  <c r="R127" i="1"/>
  <c r="S34" i="1"/>
  <c r="S127" i="1"/>
  <c r="E219" i="1"/>
  <c r="C410" i="1"/>
  <c r="T35" i="1"/>
  <c r="T128" i="1"/>
  <c r="U35" i="1"/>
  <c r="U128" i="1"/>
  <c r="V35" i="1"/>
  <c r="V128" i="1"/>
  <c r="W35" i="1"/>
  <c r="W128" i="1"/>
  <c r="X35" i="1"/>
  <c r="X128" i="1"/>
  <c r="Y35" i="1"/>
  <c r="Y128" i="1"/>
  <c r="Z35" i="1"/>
  <c r="Z128" i="1"/>
  <c r="P35" i="1"/>
  <c r="P128" i="1"/>
  <c r="Q35" i="1"/>
  <c r="Q128" i="1"/>
  <c r="R35" i="1"/>
  <c r="R128" i="1"/>
  <c r="S35" i="1"/>
  <c r="S128" i="1"/>
  <c r="E220" i="1"/>
  <c r="C411" i="1"/>
  <c r="T36" i="1"/>
  <c r="T129" i="1"/>
  <c r="U36" i="1"/>
  <c r="U129" i="1"/>
  <c r="V36" i="1"/>
  <c r="V129" i="1"/>
  <c r="W36" i="1"/>
  <c r="W129" i="1"/>
  <c r="X36" i="1"/>
  <c r="X129" i="1"/>
  <c r="Y36" i="1"/>
  <c r="Y129" i="1"/>
  <c r="Z36" i="1"/>
  <c r="Z129" i="1"/>
  <c r="P36" i="1"/>
  <c r="P129" i="1"/>
  <c r="Q36" i="1"/>
  <c r="Q129" i="1"/>
  <c r="R36" i="1"/>
  <c r="R129" i="1"/>
  <c r="S36" i="1"/>
  <c r="S129" i="1"/>
  <c r="E221" i="1"/>
  <c r="C412" i="1"/>
  <c r="T37" i="1"/>
  <c r="T130" i="1"/>
  <c r="U37" i="1"/>
  <c r="U130" i="1"/>
  <c r="V37" i="1"/>
  <c r="V130" i="1"/>
  <c r="W37" i="1"/>
  <c r="W130" i="1"/>
  <c r="X37" i="1"/>
  <c r="X130" i="1"/>
  <c r="Y37" i="1"/>
  <c r="Y130" i="1"/>
  <c r="Z37" i="1"/>
  <c r="Z130" i="1"/>
  <c r="P37" i="1"/>
  <c r="P130" i="1"/>
  <c r="Q37" i="1"/>
  <c r="Q130" i="1"/>
  <c r="R37" i="1"/>
  <c r="R130" i="1"/>
  <c r="S37" i="1"/>
  <c r="S130" i="1"/>
  <c r="E222" i="1"/>
  <c r="C413" i="1"/>
  <c r="T38" i="1"/>
  <c r="T131" i="1"/>
  <c r="U38" i="1"/>
  <c r="U131" i="1"/>
  <c r="V38" i="1"/>
  <c r="V131" i="1"/>
  <c r="W38" i="1"/>
  <c r="W131" i="1"/>
  <c r="X38" i="1"/>
  <c r="X131" i="1"/>
  <c r="Y38" i="1"/>
  <c r="Y131" i="1"/>
  <c r="Z38" i="1"/>
  <c r="Z131" i="1"/>
  <c r="P38" i="1"/>
  <c r="P131" i="1"/>
  <c r="Q38" i="1"/>
  <c r="Q131" i="1"/>
  <c r="R38" i="1"/>
  <c r="R131" i="1"/>
  <c r="S38" i="1"/>
  <c r="S131" i="1"/>
  <c r="E223" i="1"/>
  <c r="C414" i="1"/>
  <c r="T39" i="1"/>
  <c r="T132" i="1"/>
  <c r="U39" i="1"/>
  <c r="U132" i="1"/>
  <c r="V39" i="1"/>
  <c r="V132" i="1"/>
  <c r="W39" i="1"/>
  <c r="W132" i="1"/>
  <c r="X39" i="1"/>
  <c r="X132" i="1"/>
  <c r="Y39" i="1"/>
  <c r="Y132" i="1"/>
  <c r="Z39" i="1"/>
  <c r="Z132" i="1"/>
  <c r="P39" i="1"/>
  <c r="P132" i="1"/>
  <c r="Q39" i="1"/>
  <c r="Q132" i="1"/>
  <c r="R39" i="1"/>
  <c r="R132" i="1"/>
  <c r="S39" i="1"/>
  <c r="S132" i="1"/>
  <c r="E224" i="1"/>
  <c r="C415" i="1"/>
  <c r="T40" i="1"/>
  <c r="T133" i="1"/>
  <c r="U40" i="1"/>
  <c r="U133" i="1"/>
  <c r="V40" i="1"/>
  <c r="V133" i="1"/>
  <c r="W40" i="1"/>
  <c r="W133" i="1"/>
  <c r="X40" i="1"/>
  <c r="X133" i="1"/>
  <c r="Y40" i="1"/>
  <c r="Y133" i="1"/>
  <c r="Z40" i="1"/>
  <c r="Z133" i="1"/>
  <c r="P40" i="1"/>
  <c r="P133" i="1"/>
  <c r="Q40" i="1"/>
  <c r="Q133" i="1"/>
  <c r="R40" i="1"/>
  <c r="R133" i="1"/>
  <c r="S40" i="1"/>
  <c r="S133" i="1"/>
  <c r="E225" i="1"/>
  <c r="C416" i="1"/>
  <c r="T41" i="1"/>
  <c r="T134" i="1"/>
  <c r="U41" i="1"/>
  <c r="U134" i="1"/>
  <c r="V41" i="1"/>
  <c r="V134" i="1"/>
  <c r="W41" i="1"/>
  <c r="W134" i="1"/>
  <c r="X41" i="1"/>
  <c r="X134" i="1"/>
  <c r="Y41" i="1"/>
  <c r="Y134" i="1"/>
  <c r="Z41" i="1"/>
  <c r="Z134" i="1"/>
  <c r="P41" i="1"/>
  <c r="P134" i="1"/>
  <c r="Q41" i="1"/>
  <c r="Q134" i="1"/>
  <c r="R41" i="1"/>
  <c r="R134" i="1"/>
  <c r="S41" i="1"/>
  <c r="S134" i="1"/>
  <c r="E226" i="1"/>
  <c r="C417" i="1"/>
  <c r="T42" i="1"/>
  <c r="T135" i="1"/>
  <c r="U42" i="1"/>
  <c r="U135" i="1"/>
  <c r="V42" i="1"/>
  <c r="V135" i="1"/>
  <c r="W42" i="1"/>
  <c r="W135" i="1"/>
  <c r="X42" i="1"/>
  <c r="X135" i="1"/>
  <c r="Y42" i="1"/>
  <c r="Y135" i="1"/>
  <c r="Z42" i="1"/>
  <c r="Z135" i="1"/>
  <c r="P42" i="1"/>
  <c r="P135" i="1"/>
  <c r="Q42" i="1"/>
  <c r="Q135" i="1"/>
  <c r="R42" i="1"/>
  <c r="R135" i="1"/>
  <c r="S42" i="1"/>
  <c r="S135" i="1"/>
  <c r="E227" i="1"/>
  <c r="C418" i="1"/>
  <c r="T43" i="1"/>
  <c r="T136" i="1"/>
  <c r="U43" i="1"/>
  <c r="U136" i="1"/>
  <c r="V43" i="1"/>
  <c r="V136" i="1"/>
  <c r="W43" i="1"/>
  <c r="W136" i="1"/>
  <c r="X43" i="1"/>
  <c r="X136" i="1"/>
  <c r="Y43" i="1"/>
  <c r="Y136" i="1"/>
  <c r="Z43" i="1"/>
  <c r="Z136" i="1"/>
  <c r="P43" i="1"/>
  <c r="P136" i="1"/>
  <c r="Q43" i="1"/>
  <c r="Q136" i="1"/>
  <c r="R43" i="1"/>
  <c r="R136" i="1"/>
  <c r="S43" i="1"/>
  <c r="S136" i="1"/>
  <c r="E228" i="1"/>
  <c r="C419" i="1"/>
  <c r="T44" i="1"/>
  <c r="T137" i="1"/>
  <c r="U44" i="1"/>
  <c r="U137" i="1"/>
  <c r="V44" i="1"/>
  <c r="V137" i="1"/>
  <c r="W44" i="1"/>
  <c r="W137" i="1"/>
  <c r="X44" i="1"/>
  <c r="X137" i="1"/>
  <c r="Y44" i="1"/>
  <c r="Y137" i="1"/>
  <c r="Z44" i="1"/>
  <c r="Z137" i="1"/>
  <c r="P44" i="1"/>
  <c r="P137" i="1"/>
  <c r="Q44" i="1"/>
  <c r="Q137" i="1"/>
  <c r="R44" i="1"/>
  <c r="R137" i="1"/>
  <c r="S44" i="1"/>
  <c r="S137" i="1"/>
  <c r="E229" i="1"/>
  <c r="C420" i="1"/>
  <c r="T45" i="1"/>
  <c r="T138" i="1"/>
  <c r="U45" i="1"/>
  <c r="U138" i="1"/>
  <c r="V45" i="1"/>
  <c r="V138" i="1"/>
  <c r="W45" i="1"/>
  <c r="W138" i="1"/>
  <c r="X45" i="1"/>
  <c r="X138" i="1"/>
  <c r="Y45" i="1"/>
  <c r="Y138" i="1"/>
  <c r="Z45" i="1"/>
  <c r="Z138" i="1"/>
  <c r="P45" i="1"/>
  <c r="P138" i="1"/>
  <c r="Q45" i="1"/>
  <c r="Q138" i="1"/>
  <c r="R45" i="1"/>
  <c r="R138" i="1"/>
  <c r="S45" i="1"/>
  <c r="S138" i="1"/>
  <c r="E230" i="1"/>
  <c r="C421" i="1"/>
  <c r="T46" i="1"/>
  <c r="T139" i="1"/>
  <c r="U46" i="1"/>
  <c r="U139" i="1"/>
  <c r="V46" i="1"/>
  <c r="V139" i="1"/>
  <c r="W46" i="1"/>
  <c r="W139" i="1"/>
  <c r="X46" i="1"/>
  <c r="X139" i="1"/>
  <c r="Y46" i="1"/>
  <c r="Y139" i="1"/>
  <c r="Z46" i="1"/>
  <c r="Z139" i="1"/>
  <c r="P46" i="1"/>
  <c r="P139" i="1"/>
  <c r="Q46" i="1"/>
  <c r="Q139" i="1"/>
  <c r="R46" i="1"/>
  <c r="R139" i="1"/>
  <c r="S46" i="1"/>
  <c r="S139" i="1"/>
  <c r="E231" i="1"/>
  <c r="C422" i="1"/>
  <c r="T47" i="1"/>
  <c r="T140" i="1"/>
  <c r="U47" i="1"/>
  <c r="U140" i="1"/>
  <c r="V47" i="1"/>
  <c r="V140" i="1"/>
  <c r="W47" i="1"/>
  <c r="W140" i="1"/>
  <c r="X47" i="1"/>
  <c r="X140" i="1"/>
  <c r="Y47" i="1"/>
  <c r="Y140" i="1"/>
  <c r="Z47" i="1"/>
  <c r="Z140" i="1"/>
  <c r="P47" i="1"/>
  <c r="P140" i="1"/>
  <c r="Q47" i="1"/>
  <c r="Q140" i="1"/>
  <c r="R47" i="1"/>
  <c r="R140" i="1"/>
  <c r="S47" i="1"/>
  <c r="S140" i="1"/>
  <c r="E232" i="1"/>
  <c r="C423" i="1"/>
  <c r="T48" i="1"/>
  <c r="T141" i="1"/>
  <c r="U48" i="1"/>
  <c r="U141" i="1"/>
  <c r="V48" i="1"/>
  <c r="V141" i="1"/>
  <c r="W48" i="1"/>
  <c r="W141" i="1"/>
  <c r="X48" i="1"/>
  <c r="X141" i="1"/>
  <c r="Y48" i="1"/>
  <c r="Y141" i="1"/>
  <c r="Z48" i="1"/>
  <c r="Z141" i="1"/>
  <c r="P48" i="1"/>
  <c r="P141" i="1"/>
  <c r="Q48" i="1"/>
  <c r="Q141" i="1"/>
  <c r="R48" i="1"/>
  <c r="R141" i="1"/>
  <c r="S48" i="1"/>
  <c r="S141" i="1"/>
  <c r="E233" i="1"/>
  <c r="C424" i="1"/>
  <c r="T49" i="1"/>
  <c r="T142" i="1"/>
  <c r="U49" i="1"/>
  <c r="U142" i="1"/>
  <c r="V49" i="1"/>
  <c r="V142" i="1"/>
  <c r="W49" i="1"/>
  <c r="W142" i="1"/>
  <c r="X49" i="1"/>
  <c r="X142" i="1"/>
  <c r="Y49" i="1"/>
  <c r="Y142" i="1"/>
  <c r="Z49" i="1"/>
  <c r="Z142" i="1"/>
  <c r="P49" i="1"/>
  <c r="P142" i="1"/>
  <c r="Q49" i="1"/>
  <c r="Q142" i="1"/>
  <c r="R49" i="1"/>
  <c r="R142" i="1"/>
  <c r="S49" i="1"/>
  <c r="S142" i="1"/>
  <c r="E234" i="1"/>
  <c r="C425" i="1"/>
  <c r="T50" i="1"/>
  <c r="T143" i="1"/>
  <c r="U50" i="1"/>
  <c r="U143" i="1"/>
  <c r="V50" i="1"/>
  <c r="V143" i="1"/>
  <c r="W50" i="1"/>
  <c r="W143" i="1"/>
  <c r="X50" i="1"/>
  <c r="X143" i="1"/>
  <c r="Y50" i="1"/>
  <c r="Y143" i="1"/>
  <c r="Z50" i="1"/>
  <c r="Z143" i="1"/>
  <c r="P50" i="1"/>
  <c r="P143" i="1"/>
  <c r="Q50" i="1"/>
  <c r="Q143" i="1"/>
  <c r="R50" i="1"/>
  <c r="R143" i="1"/>
  <c r="S50" i="1"/>
  <c r="S143" i="1"/>
  <c r="E235" i="1"/>
  <c r="C426" i="1"/>
  <c r="T51" i="1"/>
  <c r="T144" i="1"/>
  <c r="U51" i="1"/>
  <c r="U144" i="1"/>
  <c r="V51" i="1"/>
  <c r="V144" i="1"/>
  <c r="W51" i="1"/>
  <c r="W144" i="1"/>
  <c r="X51" i="1"/>
  <c r="X144" i="1"/>
  <c r="Y51" i="1"/>
  <c r="Y144" i="1"/>
  <c r="Z51" i="1"/>
  <c r="Z144" i="1"/>
  <c r="P51" i="1"/>
  <c r="P144" i="1"/>
  <c r="Q51" i="1"/>
  <c r="Q144" i="1"/>
  <c r="R51" i="1"/>
  <c r="R144" i="1"/>
  <c r="S51" i="1"/>
  <c r="S144" i="1"/>
  <c r="E236" i="1"/>
  <c r="C427" i="1"/>
  <c r="T52" i="1"/>
  <c r="T145" i="1"/>
  <c r="U52" i="1"/>
  <c r="U145" i="1"/>
  <c r="V52" i="1"/>
  <c r="V145" i="1"/>
  <c r="W52" i="1"/>
  <c r="W145" i="1"/>
  <c r="X52" i="1"/>
  <c r="X145" i="1"/>
  <c r="Y52" i="1"/>
  <c r="Y145" i="1"/>
  <c r="Z52" i="1"/>
  <c r="Z145" i="1"/>
  <c r="P52" i="1"/>
  <c r="P145" i="1"/>
  <c r="Q52" i="1"/>
  <c r="Q145" i="1"/>
  <c r="R52" i="1"/>
  <c r="R145" i="1"/>
  <c r="S52" i="1"/>
  <c r="S145" i="1"/>
  <c r="E237" i="1"/>
  <c r="C428" i="1"/>
  <c r="T53" i="1"/>
  <c r="T146" i="1"/>
  <c r="U53" i="1"/>
  <c r="U146" i="1"/>
  <c r="V53" i="1"/>
  <c r="V146" i="1"/>
  <c r="W53" i="1"/>
  <c r="W146" i="1"/>
  <c r="X53" i="1"/>
  <c r="X146" i="1"/>
  <c r="Y53" i="1"/>
  <c r="Y146" i="1"/>
  <c r="Z53" i="1"/>
  <c r="Z146" i="1"/>
  <c r="P53" i="1"/>
  <c r="P146" i="1"/>
  <c r="Q53" i="1"/>
  <c r="Q146" i="1"/>
  <c r="R53" i="1"/>
  <c r="R146" i="1"/>
  <c r="S53" i="1"/>
  <c r="S146" i="1"/>
  <c r="E238" i="1"/>
  <c r="C429" i="1"/>
  <c r="T54" i="1"/>
  <c r="T147" i="1"/>
  <c r="U54" i="1"/>
  <c r="U147" i="1"/>
  <c r="V54" i="1"/>
  <c r="V147" i="1"/>
  <c r="W54" i="1"/>
  <c r="W147" i="1"/>
  <c r="X54" i="1"/>
  <c r="X147" i="1"/>
  <c r="Y54" i="1"/>
  <c r="Y147" i="1"/>
  <c r="Z54" i="1"/>
  <c r="Z147" i="1"/>
  <c r="P54" i="1"/>
  <c r="P147" i="1"/>
  <c r="Q54" i="1"/>
  <c r="Q147" i="1"/>
  <c r="R54" i="1"/>
  <c r="R147" i="1"/>
  <c r="S54" i="1"/>
  <c r="S147" i="1"/>
  <c r="E239" i="1"/>
  <c r="C430" i="1"/>
  <c r="T55" i="1"/>
  <c r="T148" i="1"/>
  <c r="U55" i="1"/>
  <c r="U148" i="1"/>
  <c r="V55" i="1"/>
  <c r="V148" i="1"/>
  <c r="W55" i="1"/>
  <c r="W148" i="1"/>
  <c r="X55" i="1"/>
  <c r="X148" i="1"/>
  <c r="Y55" i="1"/>
  <c r="Y148" i="1"/>
  <c r="Z55" i="1"/>
  <c r="Z148" i="1"/>
  <c r="P55" i="1"/>
  <c r="P148" i="1"/>
  <c r="Q55" i="1"/>
  <c r="Q148" i="1"/>
  <c r="R55" i="1"/>
  <c r="R148" i="1"/>
  <c r="S55" i="1"/>
  <c r="S148" i="1"/>
  <c r="E240" i="1"/>
  <c r="C431" i="1"/>
  <c r="T56" i="1"/>
  <c r="T149" i="1"/>
  <c r="U56" i="1"/>
  <c r="U149" i="1"/>
  <c r="V56" i="1"/>
  <c r="V149" i="1"/>
  <c r="W56" i="1"/>
  <c r="W149" i="1"/>
  <c r="X56" i="1"/>
  <c r="X149" i="1"/>
  <c r="Y56" i="1"/>
  <c r="Y149" i="1"/>
  <c r="Z56" i="1"/>
  <c r="Z149" i="1"/>
  <c r="P56" i="1"/>
  <c r="P149" i="1"/>
  <c r="Q56" i="1"/>
  <c r="Q149" i="1"/>
  <c r="R56" i="1"/>
  <c r="R149" i="1"/>
  <c r="S56" i="1"/>
  <c r="S149" i="1"/>
  <c r="E241" i="1"/>
  <c r="C432" i="1"/>
  <c r="T57" i="1"/>
  <c r="T150" i="1"/>
  <c r="U57" i="1"/>
  <c r="U150" i="1"/>
  <c r="V57" i="1"/>
  <c r="V150" i="1"/>
  <c r="W57" i="1"/>
  <c r="W150" i="1"/>
  <c r="X57" i="1"/>
  <c r="X150" i="1"/>
  <c r="Y57" i="1"/>
  <c r="Y150" i="1"/>
  <c r="Z57" i="1"/>
  <c r="Z150" i="1"/>
  <c r="P57" i="1"/>
  <c r="P150" i="1"/>
  <c r="Q57" i="1"/>
  <c r="Q150" i="1"/>
  <c r="R57" i="1"/>
  <c r="R150" i="1"/>
  <c r="S57" i="1"/>
  <c r="S150" i="1"/>
  <c r="E242" i="1"/>
  <c r="C433" i="1"/>
  <c r="T58" i="1"/>
  <c r="T151" i="1"/>
  <c r="U58" i="1"/>
  <c r="U151" i="1"/>
  <c r="V58" i="1"/>
  <c r="V151" i="1"/>
  <c r="W58" i="1"/>
  <c r="W151" i="1"/>
  <c r="X58" i="1"/>
  <c r="X151" i="1"/>
  <c r="Y58" i="1"/>
  <c r="Y151" i="1"/>
  <c r="Z58" i="1"/>
  <c r="Z151" i="1"/>
  <c r="P58" i="1"/>
  <c r="P151" i="1"/>
  <c r="Q58" i="1"/>
  <c r="Q151" i="1"/>
  <c r="R58" i="1"/>
  <c r="R151" i="1"/>
  <c r="S58" i="1"/>
  <c r="S151" i="1"/>
  <c r="E243" i="1"/>
  <c r="C434" i="1"/>
  <c r="T59" i="1"/>
  <c r="T152" i="1"/>
  <c r="U59" i="1"/>
  <c r="U152" i="1"/>
  <c r="V59" i="1"/>
  <c r="V152" i="1"/>
  <c r="W59" i="1"/>
  <c r="W152" i="1"/>
  <c r="X59" i="1"/>
  <c r="X152" i="1"/>
  <c r="Y59" i="1"/>
  <c r="Y152" i="1"/>
  <c r="Z59" i="1"/>
  <c r="Z152" i="1"/>
  <c r="P59" i="1"/>
  <c r="P152" i="1"/>
  <c r="Q59" i="1"/>
  <c r="Q152" i="1"/>
  <c r="R59" i="1"/>
  <c r="R152" i="1"/>
  <c r="S59" i="1"/>
  <c r="S152" i="1"/>
  <c r="E244" i="1"/>
  <c r="C435" i="1"/>
  <c r="T60" i="1"/>
  <c r="T153" i="1"/>
  <c r="U60" i="1"/>
  <c r="U153" i="1"/>
  <c r="V60" i="1"/>
  <c r="V153" i="1"/>
  <c r="W60" i="1"/>
  <c r="W153" i="1"/>
  <c r="X60" i="1"/>
  <c r="X153" i="1"/>
  <c r="Y60" i="1"/>
  <c r="Y153" i="1"/>
  <c r="Z60" i="1"/>
  <c r="Z153" i="1"/>
  <c r="P60" i="1"/>
  <c r="P153" i="1"/>
  <c r="Q60" i="1"/>
  <c r="Q153" i="1"/>
  <c r="R60" i="1"/>
  <c r="R153" i="1"/>
  <c r="S60" i="1"/>
  <c r="S153" i="1"/>
  <c r="E245" i="1"/>
  <c r="C436" i="1"/>
  <c r="T61" i="1"/>
  <c r="T154" i="1"/>
  <c r="U61" i="1"/>
  <c r="U154" i="1"/>
  <c r="V61" i="1"/>
  <c r="V154" i="1"/>
  <c r="W61" i="1"/>
  <c r="W154" i="1"/>
  <c r="X61" i="1"/>
  <c r="X154" i="1"/>
  <c r="Y61" i="1"/>
  <c r="Y154" i="1"/>
  <c r="Z61" i="1"/>
  <c r="Z154" i="1"/>
  <c r="P61" i="1"/>
  <c r="P154" i="1"/>
  <c r="Q61" i="1"/>
  <c r="Q154" i="1"/>
  <c r="R61" i="1"/>
  <c r="R154" i="1"/>
  <c r="S61" i="1"/>
  <c r="S154" i="1"/>
  <c r="E246" i="1"/>
  <c r="C437" i="1"/>
  <c r="T62" i="1"/>
  <c r="T155" i="1"/>
  <c r="U62" i="1"/>
  <c r="U155" i="1"/>
  <c r="V62" i="1"/>
  <c r="V155" i="1"/>
  <c r="W62" i="1"/>
  <c r="W155" i="1"/>
  <c r="X62" i="1"/>
  <c r="X155" i="1"/>
  <c r="Y62" i="1"/>
  <c r="Y155" i="1"/>
  <c r="Z62" i="1"/>
  <c r="Z155" i="1"/>
  <c r="P62" i="1"/>
  <c r="P155" i="1"/>
  <c r="Q62" i="1"/>
  <c r="Q155" i="1"/>
  <c r="R62" i="1"/>
  <c r="R155" i="1"/>
  <c r="S62" i="1"/>
  <c r="S155" i="1"/>
  <c r="E247" i="1"/>
  <c r="C438" i="1"/>
  <c r="T63" i="1"/>
  <c r="T156" i="1"/>
  <c r="U63" i="1"/>
  <c r="U156" i="1"/>
  <c r="V63" i="1"/>
  <c r="V156" i="1"/>
  <c r="W63" i="1"/>
  <c r="W156" i="1"/>
  <c r="X63" i="1"/>
  <c r="X156" i="1"/>
  <c r="Y63" i="1"/>
  <c r="Y156" i="1"/>
  <c r="Z63" i="1"/>
  <c r="Z156" i="1"/>
  <c r="P63" i="1"/>
  <c r="P156" i="1"/>
  <c r="Q63" i="1"/>
  <c r="Q156" i="1"/>
  <c r="R63" i="1"/>
  <c r="R156" i="1"/>
  <c r="S63" i="1"/>
  <c r="S156" i="1"/>
  <c r="E248" i="1"/>
  <c r="C439" i="1"/>
  <c r="T64" i="1"/>
  <c r="T157" i="1"/>
  <c r="U64" i="1"/>
  <c r="U157" i="1"/>
  <c r="V64" i="1"/>
  <c r="V157" i="1"/>
  <c r="W64" i="1"/>
  <c r="W157" i="1"/>
  <c r="X64" i="1"/>
  <c r="X157" i="1"/>
  <c r="Y64" i="1"/>
  <c r="Y157" i="1"/>
  <c r="Z64" i="1"/>
  <c r="Z157" i="1"/>
  <c r="P64" i="1"/>
  <c r="P157" i="1"/>
  <c r="Q64" i="1"/>
  <c r="Q157" i="1"/>
  <c r="R64" i="1"/>
  <c r="R157" i="1"/>
  <c r="S64" i="1"/>
  <c r="S157" i="1"/>
  <c r="E249" i="1"/>
  <c r="C440" i="1"/>
  <c r="T65" i="1"/>
  <c r="T158" i="1"/>
  <c r="U65" i="1"/>
  <c r="U158" i="1"/>
  <c r="V65" i="1"/>
  <c r="V158" i="1"/>
  <c r="W65" i="1"/>
  <c r="W158" i="1"/>
  <c r="X65" i="1"/>
  <c r="X158" i="1"/>
  <c r="Y65" i="1"/>
  <c r="Y158" i="1"/>
  <c r="Z65" i="1"/>
  <c r="Z158" i="1"/>
  <c r="P65" i="1"/>
  <c r="P158" i="1"/>
  <c r="Q65" i="1"/>
  <c r="Q158" i="1"/>
  <c r="R65" i="1"/>
  <c r="R158" i="1"/>
  <c r="S65" i="1"/>
  <c r="S158" i="1"/>
  <c r="E250" i="1"/>
  <c r="C441" i="1"/>
  <c r="T66" i="1"/>
  <c r="T159" i="1"/>
  <c r="U66" i="1"/>
  <c r="U159" i="1"/>
  <c r="V66" i="1"/>
  <c r="V159" i="1"/>
  <c r="W66" i="1"/>
  <c r="W159" i="1"/>
  <c r="X66" i="1"/>
  <c r="X159" i="1"/>
  <c r="Y66" i="1"/>
  <c r="Y159" i="1"/>
  <c r="Z66" i="1"/>
  <c r="Z159" i="1"/>
  <c r="P66" i="1"/>
  <c r="P159" i="1"/>
  <c r="Q66" i="1"/>
  <c r="Q159" i="1"/>
  <c r="R66" i="1"/>
  <c r="R159" i="1"/>
  <c r="S66" i="1"/>
  <c r="S159" i="1"/>
  <c r="E251" i="1"/>
  <c r="C442" i="1"/>
  <c r="T67" i="1"/>
  <c r="T160" i="1"/>
  <c r="U67" i="1"/>
  <c r="U160" i="1"/>
  <c r="V67" i="1"/>
  <c r="V160" i="1"/>
  <c r="W67" i="1"/>
  <c r="W160" i="1"/>
  <c r="X67" i="1"/>
  <c r="X160" i="1"/>
  <c r="Y67" i="1"/>
  <c r="Y160" i="1"/>
  <c r="Z67" i="1"/>
  <c r="Z160" i="1"/>
  <c r="P67" i="1"/>
  <c r="P160" i="1"/>
  <c r="Q67" i="1"/>
  <c r="Q160" i="1"/>
  <c r="R67" i="1"/>
  <c r="R160" i="1"/>
  <c r="S67" i="1"/>
  <c r="S160" i="1"/>
  <c r="E252" i="1"/>
  <c r="C443" i="1"/>
  <c r="T68" i="1"/>
  <c r="T161" i="1"/>
  <c r="U68" i="1"/>
  <c r="U161" i="1"/>
  <c r="V68" i="1"/>
  <c r="V161" i="1"/>
  <c r="W68" i="1"/>
  <c r="W161" i="1"/>
  <c r="X68" i="1"/>
  <c r="X161" i="1"/>
  <c r="Y68" i="1"/>
  <c r="Y161" i="1"/>
  <c r="Z68" i="1"/>
  <c r="Z161" i="1"/>
  <c r="P68" i="1"/>
  <c r="P161" i="1"/>
  <c r="Q68" i="1"/>
  <c r="Q161" i="1"/>
  <c r="R68" i="1"/>
  <c r="R161" i="1"/>
  <c r="S68" i="1"/>
  <c r="S161" i="1"/>
  <c r="E253" i="1"/>
  <c r="C444" i="1"/>
  <c r="T69" i="1"/>
  <c r="T162" i="1"/>
  <c r="U69" i="1"/>
  <c r="U162" i="1"/>
  <c r="V69" i="1"/>
  <c r="V162" i="1"/>
  <c r="W69" i="1"/>
  <c r="W162" i="1"/>
  <c r="X69" i="1"/>
  <c r="X162" i="1"/>
  <c r="Y69" i="1"/>
  <c r="Y162" i="1"/>
  <c r="Z69" i="1"/>
  <c r="Z162" i="1"/>
  <c r="P69" i="1"/>
  <c r="P162" i="1"/>
  <c r="Q69" i="1"/>
  <c r="Q162" i="1"/>
  <c r="R69" i="1"/>
  <c r="R162" i="1"/>
  <c r="S69" i="1"/>
  <c r="S162" i="1"/>
  <c r="E254" i="1"/>
  <c r="C445" i="1"/>
  <c r="T70" i="1"/>
  <c r="T163" i="1"/>
  <c r="U70" i="1"/>
  <c r="U163" i="1"/>
  <c r="V70" i="1"/>
  <c r="V163" i="1"/>
  <c r="W70" i="1"/>
  <c r="W163" i="1"/>
  <c r="X70" i="1"/>
  <c r="X163" i="1"/>
  <c r="Y70" i="1"/>
  <c r="Y163" i="1"/>
  <c r="Z70" i="1"/>
  <c r="Z163" i="1"/>
  <c r="P70" i="1"/>
  <c r="P163" i="1"/>
  <c r="Q70" i="1"/>
  <c r="Q163" i="1"/>
  <c r="R70" i="1"/>
  <c r="R163" i="1"/>
  <c r="S70" i="1"/>
  <c r="S163" i="1"/>
  <c r="E255" i="1"/>
  <c r="C446" i="1"/>
  <c r="T71" i="1"/>
  <c r="T164" i="1"/>
  <c r="U71" i="1"/>
  <c r="U164" i="1"/>
  <c r="V71" i="1"/>
  <c r="V164" i="1"/>
  <c r="W71" i="1"/>
  <c r="W164" i="1"/>
  <c r="X71" i="1"/>
  <c r="X164" i="1"/>
  <c r="Y71" i="1"/>
  <c r="Y164" i="1"/>
  <c r="Z71" i="1"/>
  <c r="Z164" i="1"/>
  <c r="P71" i="1"/>
  <c r="P164" i="1"/>
  <c r="Q71" i="1"/>
  <c r="Q164" i="1"/>
  <c r="R71" i="1"/>
  <c r="R164" i="1"/>
  <c r="S71" i="1"/>
  <c r="S164" i="1"/>
  <c r="E256" i="1"/>
  <c r="C447" i="1"/>
  <c r="T72" i="1"/>
  <c r="T165" i="1"/>
  <c r="U72" i="1"/>
  <c r="U165" i="1"/>
  <c r="V72" i="1"/>
  <c r="V165" i="1"/>
  <c r="W72" i="1"/>
  <c r="W165" i="1"/>
  <c r="X72" i="1"/>
  <c r="X165" i="1"/>
  <c r="Y72" i="1"/>
  <c r="Y165" i="1"/>
  <c r="Z72" i="1"/>
  <c r="Z165" i="1"/>
  <c r="P72" i="1"/>
  <c r="P165" i="1"/>
  <c r="Q72" i="1"/>
  <c r="Q165" i="1"/>
  <c r="R72" i="1"/>
  <c r="R165" i="1"/>
  <c r="S72" i="1"/>
  <c r="S165" i="1"/>
  <c r="E257" i="1"/>
  <c r="C448" i="1"/>
  <c r="T73" i="1"/>
  <c r="T166" i="1"/>
  <c r="U73" i="1"/>
  <c r="U166" i="1"/>
  <c r="V73" i="1"/>
  <c r="V166" i="1"/>
  <c r="W73" i="1"/>
  <c r="W166" i="1"/>
  <c r="X73" i="1"/>
  <c r="X166" i="1"/>
  <c r="Y73" i="1"/>
  <c r="Y166" i="1"/>
  <c r="Z73" i="1"/>
  <c r="Z166" i="1"/>
  <c r="P73" i="1"/>
  <c r="P166" i="1"/>
  <c r="Q73" i="1"/>
  <c r="Q166" i="1"/>
  <c r="R73" i="1"/>
  <c r="R166" i="1"/>
  <c r="S73" i="1"/>
  <c r="S166" i="1"/>
  <c r="E258" i="1"/>
  <c r="C449" i="1"/>
  <c r="T74" i="1"/>
  <c r="T167" i="1"/>
  <c r="U74" i="1"/>
  <c r="U167" i="1"/>
  <c r="V74" i="1"/>
  <c r="V167" i="1"/>
  <c r="W74" i="1"/>
  <c r="W167" i="1"/>
  <c r="X74" i="1"/>
  <c r="X167" i="1"/>
  <c r="Y74" i="1"/>
  <c r="Y167" i="1"/>
  <c r="Z74" i="1"/>
  <c r="Z167" i="1"/>
  <c r="P74" i="1"/>
  <c r="P167" i="1"/>
  <c r="Q74" i="1"/>
  <c r="Q167" i="1"/>
  <c r="R74" i="1"/>
  <c r="R167" i="1"/>
  <c r="S74" i="1"/>
  <c r="S167" i="1"/>
  <c r="E259" i="1"/>
  <c r="C450" i="1"/>
  <c r="T75" i="1"/>
  <c r="T168" i="1"/>
  <c r="U75" i="1"/>
  <c r="U168" i="1"/>
  <c r="V75" i="1"/>
  <c r="V168" i="1"/>
  <c r="W75" i="1"/>
  <c r="W168" i="1"/>
  <c r="X75" i="1"/>
  <c r="X168" i="1"/>
  <c r="Y75" i="1"/>
  <c r="Y168" i="1"/>
  <c r="Z75" i="1"/>
  <c r="Z168" i="1"/>
  <c r="P75" i="1"/>
  <c r="P168" i="1"/>
  <c r="Q75" i="1"/>
  <c r="Q168" i="1"/>
  <c r="R75" i="1"/>
  <c r="R168" i="1"/>
  <c r="S75" i="1"/>
  <c r="S168" i="1"/>
  <c r="E260" i="1"/>
  <c r="C451" i="1"/>
  <c r="T76" i="1"/>
  <c r="T169" i="1"/>
  <c r="U76" i="1"/>
  <c r="U169" i="1"/>
  <c r="V76" i="1"/>
  <c r="V169" i="1"/>
  <c r="W76" i="1"/>
  <c r="W169" i="1"/>
  <c r="X76" i="1"/>
  <c r="X169" i="1"/>
  <c r="Y76" i="1"/>
  <c r="Y169" i="1"/>
  <c r="Z76" i="1"/>
  <c r="Z169" i="1"/>
  <c r="P76" i="1"/>
  <c r="P169" i="1"/>
  <c r="Q76" i="1"/>
  <c r="Q169" i="1"/>
  <c r="R76" i="1"/>
  <c r="R169" i="1"/>
  <c r="S76" i="1"/>
  <c r="S169" i="1"/>
  <c r="E261" i="1"/>
  <c r="C452" i="1"/>
  <c r="T77" i="1"/>
  <c r="T170" i="1"/>
  <c r="U77" i="1"/>
  <c r="U170" i="1"/>
  <c r="V77" i="1"/>
  <c r="V170" i="1"/>
  <c r="W77" i="1"/>
  <c r="W170" i="1"/>
  <c r="X77" i="1"/>
  <c r="X170" i="1"/>
  <c r="Y77" i="1"/>
  <c r="Y170" i="1"/>
  <c r="Z77" i="1"/>
  <c r="Z170" i="1"/>
  <c r="P77" i="1"/>
  <c r="P170" i="1"/>
  <c r="Q77" i="1"/>
  <c r="Q170" i="1"/>
  <c r="R77" i="1"/>
  <c r="R170" i="1"/>
  <c r="S77" i="1"/>
  <c r="S170" i="1"/>
  <c r="E262" i="1"/>
  <c r="C453" i="1"/>
  <c r="T78" i="1"/>
  <c r="T171" i="1"/>
  <c r="U78" i="1"/>
  <c r="U171" i="1"/>
  <c r="V78" i="1"/>
  <c r="V171" i="1"/>
  <c r="W78" i="1"/>
  <c r="W171" i="1"/>
  <c r="X78" i="1"/>
  <c r="X171" i="1"/>
  <c r="Y78" i="1"/>
  <c r="Y171" i="1"/>
  <c r="Z78" i="1"/>
  <c r="Z171" i="1"/>
  <c r="P78" i="1"/>
  <c r="P171" i="1"/>
  <c r="Q78" i="1"/>
  <c r="Q171" i="1"/>
  <c r="R78" i="1"/>
  <c r="R171" i="1"/>
  <c r="S78" i="1"/>
  <c r="S171" i="1"/>
  <c r="E263" i="1"/>
  <c r="C454" i="1"/>
  <c r="T79" i="1"/>
  <c r="T172" i="1"/>
  <c r="U79" i="1"/>
  <c r="U172" i="1"/>
  <c r="V79" i="1"/>
  <c r="V172" i="1"/>
  <c r="W79" i="1"/>
  <c r="W172" i="1"/>
  <c r="X79" i="1"/>
  <c r="X172" i="1"/>
  <c r="Y79" i="1"/>
  <c r="Y172" i="1"/>
  <c r="Z79" i="1"/>
  <c r="Z172" i="1"/>
  <c r="P79" i="1"/>
  <c r="P172" i="1"/>
  <c r="Q79" i="1"/>
  <c r="Q172" i="1"/>
  <c r="R79" i="1"/>
  <c r="R172" i="1"/>
  <c r="S79" i="1"/>
  <c r="S172" i="1"/>
  <c r="E264" i="1"/>
  <c r="C455" i="1"/>
  <c r="T80" i="1"/>
  <c r="T173" i="1"/>
  <c r="U80" i="1"/>
  <c r="U173" i="1"/>
  <c r="V80" i="1"/>
  <c r="V173" i="1"/>
  <c r="W80" i="1"/>
  <c r="W173" i="1"/>
  <c r="X80" i="1"/>
  <c r="X173" i="1"/>
  <c r="Y80" i="1"/>
  <c r="Y173" i="1"/>
  <c r="Z80" i="1"/>
  <c r="Z173" i="1"/>
  <c r="P80" i="1"/>
  <c r="P173" i="1"/>
  <c r="Q80" i="1"/>
  <c r="Q173" i="1"/>
  <c r="R80" i="1"/>
  <c r="R173" i="1"/>
  <c r="S80" i="1"/>
  <c r="S173" i="1"/>
  <c r="E265" i="1"/>
  <c r="C456" i="1"/>
  <c r="T81" i="1"/>
  <c r="T174" i="1"/>
  <c r="U81" i="1"/>
  <c r="U174" i="1"/>
  <c r="V81" i="1"/>
  <c r="V174" i="1"/>
  <c r="W81" i="1"/>
  <c r="W174" i="1"/>
  <c r="X81" i="1"/>
  <c r="X174" i="1"/>
  <c r="Y81" i="1"/>
  <c r="Y174" i="1"/>
  <c r="Z81" i="1"/>
  <c r="Z174" i="1"/>
  <c r="P81" i="1"/>
  <c r="P174" i="1"/>
  <c r="Q81" i="1"/>
  <c r="Q174" i="1"/>
  <c r="R81" i="1"/>
  <c r="R174" i="1"/>
  <c r="S81" i="1"/>
  <c r="S174" i="1"/>
  <c r="E266" i="1"/>
  <c r="C457" i="1"/>
  <c r="T82" i="1"/>
  <c r="T175" i="1"/>
  <c r="U82" i="1"/>
  <c r="U175" i="1"/>
  <c r="V82" i="1"/>
  <c r="V175" i="1"/>
  <c r="W82" i="1"/>
  <c r="W175" i="1"/>
  <c r="X82" i="1"/>
  <c r="X175" i="1"/>
  <c r="Y82" i="1"/>
  <c r="Y175" i="1"/>
  <c r="Z82" i="1"/>
  <c r="Z175" i="1"/>
  <c r="P82" i="1"/>
  <c r="P175" i="1"/>
  <c r="Q82" i="1"/>
  <c r="Q175" i="1"/>
  <c r="R82" i="1"/>
  <c r="R175" i="1"/>
  <c r="S82" i="1"/>
  <c r="S175" i="1"/>
  <c r="E267" i="1"/>
  <c r="C458" i="1"/>
  <c r="T83" i="1"/>
  <c r="T176" i="1"/>
  <c r="U83" i="1"/>
  <c r="U176" i="1"/>
  <c r="V83" i="1"/>
  <c r="V176" i="1"/>
  <c r="W83" i="1"/>
  <c r="W176" i="1"/>
  <c r="X83" i="1"/>
  <c r="X176" i="1"/>
  <c r="Y83" i="1"/>
  <c r="Y176" i="1"/>
  <c r="Z83" i="1"/>
  <c r="Z176" i="1"/>
  <c r="P83" i="1"/>
  <c r="P176" i="1"/>
  <c r="Q83" i="1"/>
  <c r="Q176" i="1"/>
  <c r="R83" i="1"/>
  <c r="R176" i="1"/>
  <c r="S83" i="1"/>
  <c r="S176" i="1"/>
  <c r="E268" i="1"/>
  <c r="C459" i="1"/>
  <c r="T84" i="1"/>
  <c r="T177" i="1"/>
  <c r="U84" i="1"/>
  <c r="U177" i="1"/>
  <c r="V84" i="1"/>
  <c r="V177" i="1"/>
  <c r="W84" i="1"/>
  <c r="W177" i="1"/>
  <c r="X84" i="1"/>
  <c r="X177" i="1"/>
  <c r="Y84" i="1"/>
  <c r="Y177" i="1"/>
  <c r="Z84" i="1"/>
  <c r="Z177" i="1"/>
  <c r="P84" i="1"/>
  <c r="P177" i="1"/>
  <c r="Q84" i="1"/>
  <c r="Q177" i="1"/>
  <c r="R84" i="1"/>
  <c r="R177" i="1"/>
  <c r="S84" i="1"/>
  <c r="S177" i="1"/>
  <c r="E269" i="1"/>
  <c r="C460" i="1"/>
  <c r="T85" i="1"/>
  <c r="T178" i="1"/>
  <c r="U85" i="1"/>
  <c r="U178" i="1"/>
  <c r="V85" i="1"/>
  <c r="V178" i="1"/>
  <c r="W85" i="1"/>
  <c r="W178" i="1"/>
  <c r="X85" i="1"/>
  <c r="X178" i="1"/>
  <c r="Y85" i="1"/>
  <c r="Y178" i="1"/>
  <c r="Z85" i="1"/>
  <c r="Z178" i="1"/>
  <c r="P85" i="1"/>
  <c r="P178" i="1"/>
  <c r="Q85" i="1"/>
  <c r="Q178" i="1"/>
  <c r="R85" i="1"/>
  <c r="R178" i="1"/>
  <c r="S85" i="1"/>
  <c r="S178" i="1"/>
  <c r="E270" i="1"/>
  <c r="C461" i="1"/>
  <c r="T86" i="1"/>
  <c r="T179" i="1"/>
  <c r="U86" i="1"/>
  <c r="U179" i="1"/>
  <c r="V86" i="1"/>
  <c r="V179" i="1"/>
  <c r="W86" i="1"/>
  <c r="W179" i="1"/>
  <c r="X86" i="1"/>
  <c r="X179" i="1"/>
  <c r="Y86" i="1"/>
  <c r="Y179" i="1"/>
  <c r="Z86" i="1"/>
  <c r="Z179" i="1"/>
  <c r="P86" i="1"/>
  <c r="P179" i="1"/>
  <c r="Q86" i="1"/>
  <c r="Q179" i="1"/>
  <c r="R86" i="1"/>
  <c r="R179" i="1"/>
  <c r="S86" i="1"/>
  <c r="S179" i="1"/>
  <c r="E271" i="1"/>
  <c r="C462" i="1"/>
  <c r="T87" i="1"/>
  <c r="T180" i="1"/>
  <c r="U87" i="1"/>
  <c r="U180" i="1"/>
  <c r="V87" i="1"/>
  <c r="V180" i="1"/>
  <c r="W87" i="1"/>
  <c r="W180" i="1"/>
  <c r="X87" i="1"/>
  <c r="X180" i="1"/>
  <c r="Y87" i="1"/>
  <c r="Y180" i="1"/>
  <c r="Z87" i="1"/>
  <c r="Z180" i="1"/>
  <c r="P87" i="1"/>
  <c r="P180" i="1"/>
  <c r="Q87" i="1"/>
  <c r="Q180" i="1"/>
  <c r="R87" i="1"/>
  <c r="R180" i="1"/>
  <c r="S87" i="1"/>
  <c r="S180" i="1"/>
  <c r="E272" i="1"/>
  <c r="C463" i="1"/>
  <c r="T88" i="1"/>
  <c r="T181" i="1"/>
  <c r="U88" i="1"/>
  <c r="U181" i="1"/>
  <c r="V88" i="1"/>
  <c r="V181" i="1"/>
  <c r="W88" i="1"/>
  <c r="W181" i="1"/>
  <c r="X88" i="1"/>
  <c r="X181" i="1"/>
  <c r="Y88" i="1"/>
  <c r="Y181" i="1"/>
  <c r="Z88" i="1"/>
  <c r="Z181" i="1"/>
  <c r="P88" i="1"/>
  <c r="P181" i="1"/>
  <c r="Q88" i="1"/>
  <c r="Q181" i="1"/>
  <c r="R88" i="1"/>
  <c r="R181" i="1"/>
  <c r="S88" i="1"/>
  <c r="S181" i="1"/>
  <c r="E273" i="1"/>
  <c r="C464" i="1"/>
  <c r="T89" i="1"/>
  <c r="T182" i="1"/>
  <c r="U89" i="1"/>
  <c r="U182" i="1"/>
  <c r="V89" i="1"/>
  <c r="V182" i="1"/>
  <c r="W89" i="1"/>
  <c r="W182" i="1"/>
  <c r="X89" i="1"/>
  <c r="X182" i="1"/>
  <c r="Y89" i="1"/>
  <c r="Y182" i="1"/>
  <c r="Z89" i="1"/>
  <c r="Z182" i="1"/>
  <c r="P89" i="1"/>
  <c r="P182" i="1"/>
  <c r="Q89" i="1"/>
  <c r="Q182" i="1"/>
  <c r="R89" i="1"/>
  <c r="R182" i="1"/>
  <c r="S89" i="1"/>
  <c r="S182" i="1"/>
  <c r="E274" i="1"/>
  <c r="C465" i="1"/>
  <c r="T90" i="1"/>
  <c r="T183" i="1"/>
  <c r="U90" i="1"/>
  <c r="U183" i="1"/>
  <c r="V90" i="1"/>
  <c r="V183" i="1"/>
  <c r="W90" i="1"/>
  <c r="W183" i="1"/>
  <c r="X90" i="1"/>
  <c r="X183" i="1"/>
  <c r="Y90" i="1"/>
  <c r="Y183" i="1"/>
  <c r="Z90" i="1"/>
  <c r="Z183" i="1"/>
  <c r="P90" i="1"/>
  <c r="P183" i="1"/>
  <c r="Q90" i="1"/>
  <c r="Q183" i="1"/>
  <c r="R90" i="1"/>
  <c r="R183" i="1"/>
  <c r="S90" i="1"/>
  <c r="S183" i="1"/>
  <c r="E275" i="1"/>
  <c r="C466" i="1"/>
  <c r="T91" i="1"/>
  <c r="T184" i="1"/>
  <c r="U91" i="1"/>
  <c r="U184" i="1"/>
  <c r="V91" i="1"/>
  <c r="V184" i="1"/>
  <c r="W91" i="1"/>
  <c r="W184" i="1"/>
  <c r="X91" i="1"/>
  <c r="X184" i="1"/>
  <c r="Y91" i="1"/>
  <c r="Y184" i="1"/>
  <c r="Z91" i="1"/>
  <c r="Z184" i="1"/>
  <c r="P91" i="1"/>
  <c r="P184" i="1"/>
  <c r="Q91" i="1"/>
  <c r="Q184" i="1"/>
  <c r="R91" i="1"/>
  <c r="R184" i="1"/>
  <c r="S91" i="1"/>
  <c r="S184" i="1"/>
  <c r="E276" i="1"/>
  <c r="C467" i="1"/>
  <c r="T92" i="1"/>
  <c r="T185" i="1"/>
  <c r="U92" i="1"/>
  <c r="U185" i="1"/>
  <c r="V92" i="1"/>
  <c r="V185" i="1"/>
  <c r="W92" i="1"/>
  <c r="W185" i="1"/>
  <c r="X92" i="1"/>
  <c r="X185" i="1"/>
  <c r="Y92" i="1"/>
  <c r="Y185" i="1"/>
  <c r="Z92" i="1"/>
  <c r="Z185" i="1"/>
  <c r="P92" i="1"/>
  <c r="P185" i="1"/>
  <c r="Q92" i="1"/>
  <c r="Q185" i="1"/>
  <c r="R92" i="1"/>
  <c r="R185" i="1"/>
  <c r="S92" i="1"/>
  <c r="S185" i="1"/>
  <c r="E277" i="1"/>
  <c r="C468" i="1"/>
  <c r="T93" i="1"/>
  <c r="T186" i="1"/>
  <c r="U93" i="1"/>
  <c r="U186" i="1"/>
  <c r="V93" i="1"/>
  <c r="V186" i="1"/>
  <c r="W93" i="1"/>
  <c r="W186" i="1"/>
  <c r="X93" i="1"/>
  <c r="X186" i="1"/>
  <c r="Y93" i="1"/>
  <c r="Y186" i="1"/>
  <c r="Z93" i="1"/>
  <c r="Z186" i="1"/>
  <c r="P93" i="1"/>
  <c r="P186" i="1"/>
  <c r="Q93" i="1"/>
  <c r="Q186" i="1"/>
  <c r="R93" i="1"/>
  <c r="R186" i="1"/>
  <c r="S93" i="1"/>
  <c r="S186" i="1"/>
  <c r="E278" i="1"/>
  <c r="C469" i="1"/>
  <c r="C475" i="1"/>
  <c r="C474" i="1"/>
  <c r="C476" i="1"/>
  <c r="C481" i="1"/>
  <c r="AC8" i="1"/>
  <c r="AC101" i="1"/>
  <c r="AD8" i="1"/>
  <c r="AD101" i="1"/>
  <c r="AE8" i="1"/>
  <c r="AE101" i="1"/>
  <c r="AA8" i="1"/>
  <c r="AA101" i="1"/>
  <c r="AB8" i="1"/>
  <c r="AB101" i="1"/>
  <c r="AG8" i="1"/>
  <c r="AG101" i="1"/>
  <c r="AF8" i="1"/>
  <c r="AF101" i="1"/>
  <c r="F193" i="1"/>
  <c r="D384" i="1"/>
  <c r="AC9" i="1"/>
  <c r="AC102" i="1"/>
  <c r="AD9" i="1"/>
  <c r="AD102" i="1"/>
  <c r="AE9" i="1"/>
  <c r="AE102" i="1"/>
  <c r="AA9" i="1"/>
  <c r="AA102" i="1"/>
  <c r="AB9" i="1"/>
  <c r="AB102" i="1"/>
  <c r="AG9" i="1"/>
  <c r="AG102" i="1"/>
  <c r="AF9" i="1"/>
  <c r="AF102" i="1"/>
  <c r="F194" i="1"/>
  <c r="D385" i="1"/>
  <c r="AC10" i="1"/>
  <c r="AC103" i="1"/>
  <c r="AD10" i="1"/>
  <c r="AD103" i="1"/>
  <c r="AE10" i="1"/>
  <c r="AE103" i="1"/>
  <c r="AA10" i="1"/>
  <c r="AA103" i="1"/>
  <c r="AB10" i="1"/>
  <c r="AB103" i="1"/>
  <c r="AG10" i="1"/>
  <c r="AG103" i="1"/>
  <c r="AF10" i="1"/>
  <c r="AF103" i="1"/>
  <c r="F195" i="1"/>
  <c r="D386" i="1"/>
  <c r="AC11" i="1"/>
  <c r="AC104" i="1"/>
  <c r="AD11" i="1"/>
  <c r="AD104" i="1"/>
  <c r="AE11" i="1"/>
  <c r="AE104" i="1"/>
  <c r="AA11" i="1"/>
  <c r="AA104" i="1"/>
  <c r="AB11" i="1"/>
  <c r="AB104" i="1"/>
  <c r="AG11" i="1"/>
  <c r="AG104" i="1"/>
  <c r="AF11" i="1"/>
  <c r="AF104" i="1"/>
  <c r="F196" i="1"/>
  <c r="D387" i="1"/>
  <c r="AC12" i="1"/>
  <c r="AC105" i="1"/>
  <c r="AD12" i="1"/>
  <c r="AD105" i="1"/>
  <c r="AE12" i="1"/>
  <c r="AE105" i="1"/>
  <c r="AA12" i="1"/>
  <c r="AA105" i="1"/>
  <c r="AB12" i="1"/>
  <c r="AB105" i="1"/>
  <c r="AG12" i="1"/>
  <c r="AG105" i="1"/>
  <c r="AF12" i="1"/>
  <c r="AF105" i="1"/>
  <c r="F197" i="1"/>
  <c r="D388" i="1"/>
  <c r="AC13" i="1"/>
  <c r="AC106" i="1"/>
  <c r="AD13" i="1"/>
  <c r="AD106" i="1"/>
  <c r="AE13" i="1"/>
  <c r="AE106" i="1"/>
  <c r="AA13" i="1"/>
  <c r="AA106" i="1"/>
  <c r="AB13" i="1"/>
  <c r="AB106" i="1"/>
  <c r="AG13" i="1"/>
  <c r="AG106" i="1"/>
  <c r="AF13" i="1"/>
  <c r="AF106" i="1"/>
  <c r="F198" i="1"/>
  <c r="D389" i="1"/>
  <c r="AC14" i="1"/>
  <c r="AC107" i="1"/>
  <c r="AD14" i="1"/>
  <c r="AD107" i="1"/>
  <c r="AE14" i="1"/>
  <c r="AE107" i="1"/>
  <c r="AA14" i="1"/>
  <c r="AA107" i="1"/>
  <c r="AB14" i="1"/>
  <c r="AB107" i="1"/>
  <c r="AG14" i="1"/>
  <c r="AG107" i="1"/>
  <c r="AF14" i="1"/>
  <c r="AF107" i="1"/>
  <c r="F199" i="1"/>
  <c r="D390" i="1"/>
  <c r="AC15" i="1"/>
  <c r="AC108" i="1"/>
  <c r="AD15" i="1"/>
  <c r="AD108" i="1"/>
  <c r="AE15" i="1"/>
  <c r="AE108" i="1"/>
  <c r="AA15" i="1"/>
  <c r="AA108" i="1"/>
  <c r="AB15" i="1"/>
  <c r="AB108" i="1"/>
  <c r="AG15" i="1"/>
  <c r="AG108" i="1"/>
  <c r="AF15" i="1"/>
  <c r="AF108" i="1"/>
  <c r="F200" i="1"/>
  <c r="D391" i="1"/>
  <c r="AC16" i="1"/>
  <c r="AC109" i="1"/>
  <c r="AD16" i="1"/>
  <c r="AD109" i="1"/>
  <c r="AE16" i="1"/>
  <c r="AE109" i="1"/>
  <c r="AA16" i="1"/>
  <c r="AA109" i="1"/>
  <c r="AB16" i="1"/>
  <c r="AB109" i="1"/>
  <c r="AG16" i="1"/>
  <c r="AG109" i="1"/>
  <c r="AF16" i="1"/>
  <c r="AF109" i="1"/>
  <c r="F201" i="1"/>
  <c r="D392" i="1"/>
  <c r="AC17" i="1"/>
  <c r="AC110" i="1"/>
  <c r="AD17" i="1"/>
  <c r="AD110" i="1"/>
  <c r="AE17" i="1"/>
  <c r="AE110" i="1"/>
  <c r="AB17" i="1"/>
  <c r="AB110" i="1"/>
  <c r="AG17" i="1"/>
  <c r="AG110" i="1"/>
  <c r="AF17" i="1"/>
  <c r="AF110" i="1"/>
  <c r="F202" i="1"/>
  <c r="D393" i="1"/>
  <c r="AC18" i="1"/>
  <c r="AC111" i="1"/>
  <c r="AD18" i="1"/>
  <c r="AD111" i="1"/>
  <c r="AE18" i="1"/>
  <c r="AE111" i="1"/>
  <c r="AB18" i="1"/>
  <c r="AB111" i="1"/>
  <c r="AG18" i="1"/>
  <c r="AG111" i="1"/>
  <c r="AF18" i="1"/>
  <c r="AF111" i="1"/>
  <c r="F203" i="1"/>
  <c r="D394" i="1"/>
  <c r="AC19" i="1"/>
  <c r="AC112" i="1"/>
  <c r="AD19" i="1"/>
  <c r="AD112" i="1"/>
  <c r="AE19" i="1"/>
  <c r="AE112" i="1"/>
  <c r="AA19" i="1"/>
  <c r="AA112" i="1"/>
  <c r="AB19" i="1"/>
  <c r="AB112" i="1"/>
  <c r="AG19" i="1"/>
  <c r="AG112" i="1"/>
  <c r="AF19" i="1"/>
  <c r="AF112" i="1"/>
  <c r="F204" i="1"/>
  <c r="D395" i="1"/>
  <c r="AC20" i="1"/>
  <c r="AC113" i="1"/>
  <c r="AD20" i="1"/>
  <c r="AD113" i="1"/>
  <c r="AE20" i="1"/>
  <c r="AE113" i="1"/>
  <c r="AA20" i="1"/>
  <c r="AA113" i="1"/>
  <c r="AB20" i="1"/>
  <c r="AB113" i="1"/>
  <c r="AG20" i="1"/>
  <c r="AG113" i="1"/>
  <c r="AF20" i="1"/>
  <c r="AF113" i="1"/>
  <c r="F205" i="1"/>
  <c r="D396" i="1"/>
  <c r="AC21" i="1"/>
  <c r="AC114" i="1"/>
  <c r="AD21" i="1"/>
  <c r="AD114" i="1"/>
  <c r="AE21" i="1"/>
  <c r="AE114" i="1"/>
  <c r="AA21" i="1"/>
  <c r="AA114" i="1"/>
  <c r="AB21" i="1"/>
  <c r="AB114" i="1"/>
  <c r="AG21" i="1"/>
  <c r="AG114" i="1"/>
  <c r="AF21" i="1"/>
  <c r="AF114" i="1"/>
  <c r="F206" i="1"/>
  <c r="D397" i="1"/>
  <c r="AC22" i="1"/>
  <c r="AC115" i="1"/>
  <c r="AD22" i="1"/>
  <c r="AD115" i="1"/>
  <c r="AE22" i="1"/>
  <c r="AE115" i="1"/>
  <c r="AA22" i="1"/>
  <c r="AA115" i="1"/>
  <c r="AB22" i="1"/>
  <c r="AB115" i="1"/>
  <c r="AG22" i="1"/>
  <c r="AG115" i="1"/>
  <c r="AF22" i="1"/>
  <c r="AF115" i="1"/>
  <c r="F207" i="1"/>
  <c r="D398" i="1"/>
  <c r="AC23" i="1"/>
  <c r="AC116" i="1"/>
  <c r="AD23" i="1"/>
  <c r="AD116" i="1"/>
  <c r="AE23" i="1"/>
  <c r="AE116" i="1"/>
  <c r="AA23" i="1"/>
  <c r="AA116" i="1"/>
  <c r="AB23" i="1"/>
  <c r="AB116" i="1"/>
  <c r="AG23" i="1"/>
  <c r="AG116" i="1"/>
  <c r="AF23" i="1"/>
  <c r="AF116" i="1"/>
  <c r="F208" i="1"/>
  <c r="D399" i="1"/>
  <c r="AC24" i="1"/>
  <c r="AC117" i="1"/>
  <c r="AD24" i="1"/>
  <c r="AD117" i="1"/>
  <c r="AE24" i="1"/>
  <c r="AE117" i="1"/>
  <c r="AA24" i="1"/>
  <c r="AA117" i="1"/>
  <c r="AB24" i="1"/>
  <c r="AB117" i="1"/>
  <c r="AG24" i="1"/>
  <c r="AG117" i="1"/>
  <c r="AF24" i="1"/>
  <c r="AF117" i="1"/>
  <c r="F209" i="1"/>
  <c r="D400" i="1"/>
  <c r="AC25" i="1"/>
  <c r="AC118" i="1"/>
  <c r="AD25" i="1"/>
  <c r="AD118" i="1"/>
  <c r="AE25" i="1"/>
  <c r="AE118" i="1"/>
  <c r="AA25" i="1"/>
  <c r="AA118" i="1"/>
  <c r="AB25" i="1"/>
  <c r="AB118" i="1"/>
  <c r="AG25" i="1"/>
  <c r="AG118" i="1"/>
  <c r="AF25" i="1"/>
  <c r="AF118" i="1"/>
  <c r="F210" i="1"/>
  <c r="D401" i="1"/>
  <c r="AC26" i="1"/>
  <c r="AC119" i="1"/>
  <c r="AD26" i="1"/>
  <c r="AD119" i="1"/>
  <c r="AE26" i="1"/>
  <c r="AE119" i="1"/>
  <c r="AA26" i="1"/>
  <c r="AA119" i="1"/>
  <c r="AB26" i="1"/>
  <c r="AB119" i="1"/>
  <c r="AG26" i="1"/>
  <c r="AG119" i="1"/>
  <c r="AF26" i="1"/>
  <c r="AF119" i="1"/>
  <c r="F211" i="1"/>
  <c r="D402" i="1"/>
  <c r="AC27" i="1"/>
  <c r="AC120" i="1"/>
  <c r="AD27" i="1"/>
  <c r="AD120" i="1"/>
  <c r="AE27" i="1"/>
  <c r="AE120" i="1"/>
  <c r="AA27" i="1"/>
  <c r="AA120" i="1"/>
  <c r="AB27" i="1"/>
  <c r="AB120" i="1"/>
  <c r="AG27" i="1"/>
  <c r="AG120" i="1"/>
  <c r="AF27" i="1"/>
  <c r="AF120" i="1"/>
  <c r="F212" i="1"/>
  <c r="D403" i="1"/>
  <c r="AC28" i="1"/>
  <c r="AC121" i="1"/>
  <c r="AD28" i="1"/>
  <c r="AD121" i="1"/>
  <c r="AE28" i="1"/>
  <c r="AE121" i="1"/>
  <c r="AA28" i="1"/>
  <c r="AA121" i="1"/>
  <c r="AB28" i="1"/>
  <c r="AB121" i="1"/>
  <c r="AG28" i="1"/>
  <c r="AG121" i="1"/>
  <c r="AF28" i="1"/>
  <c r="AF121" i="1"/>
  <c r="F213" i="1"/>
  <c r="D404" i="1"/>
  <c r="AC29" i="1"/>
  <c r="AC122" i="1"/>
  <c r="AD29" i="1"/>
  <c r="AD122" i="1"/>
  <c r="AE29" i="1"/>
  <c r="AE122" i="1"/>
  <c r="AA29" i="1"/>
  <c r="AA122" i="1"/>
  <c r="AB29" i="1"/>
  <c r="AB122" i="1"/>
  <c r="AG29" i="1"/>
  <c r="AG122" i="1"/>
  <c r="AF29" i="1"/>
  <c r="AF122" i="1"/>
  <c r="F214" i="1"/>
  <c r="D405" i="1"/>
  <c r="AC30" i="1"/>
  <c r="AC123" i="1"/>
  <c r="AD30" i="1"/>
  <c r="AD123" i="1"/>
  <c r="AE30" i="1"/>
  <c r="AE123" i="1"/>
  <c r="AA30" i="1"/>
  <c r="AA123" i="1"/>
  <c r="AB30" i="1"/>
  <c r="AB123" i="1"/>
  <c r="AG30" i="1"/>
  <c r="AG123" i="1"/>
  <c r="AF30" i="1"/>
  <c r="AF123" i="1"/>
  <c r="F215" i="1"/>
  <c r="D406" i="1"/>
  <c r="AC31" i="1"/>
  <c r="AC124" i="1"/>
  <c r="AD31" i="1"/>
  <c r="AD124" i="1"/>
  <c r="AE31" i="1"/>
  <c r="AE124" i="1"/>
  <c r="AA31" i="1"/>
  <c r="AA124" i="1"/>
  <c r="AB31" i="1"/>
  <c r="AB124" i="1"/>
  <c r="AG31" i="1"/>
  <c r="AG124" i="1"/>
  <c r="AF31" i="1"/>
  <c r="AF124" i="1"/>
  <c r="F216" i="1"/>
  <c r="D407" i="1"/>
  <c r="AC32" i="1"/>
  <c r="AC125" i="1"/>
  <c r="AD32" i="1"/>
  <c r="AD125" i="1"/>
  <c r="AE32" i="1"/>
  <c r="AE125" i="1"/>
  <c r="AA32" i="1"/>
  <c r="AA125" i="1"/>
  <c r="AB32" i="1"/>
  <c r="AB125" i="1"/>
  <c r="AG32" i="1"/>
  <c r="AG125" i="1"/>
  <c r="AF32" i="1"/>
  <c r="AF125" i="1"/>
  <c r="F217" i="1"/>
  <c r="D408" i="1"/>
  <c r="AC33" i="1"/>
  <c r="AC126" i="1"/>
  <c r="AD33" i="1"/>
  <c r="AD126" i="1"/>
  <c r="AE33" i="1"/>
  <c r="AE126" i="1"/>
  <c r="AA33" i="1"/>
  <c r="AA126" i="1"/>
  <c r="AB33" i="1"/>
  <c r="AB126" i="1"/>
  <c r="AG33" i="1"/>
  <c r="AG126" i="1"/>
  <c r="AF33" i="1"/>
  <c r="AF126" i="1"/>
  <c r="F218" i="1"/>
  <c r="D409" i="1"/>
  <c r="AC34" i="1"/>
  <c r="AC127" i="1"/>
  <c r="AD34" i="1"/>
  <c r="AD127" i="1"/>
  <c r="AE34" i="1"/>
  <c r="AE127" i="1"/>
  <c r="AA34" i="1"/>
  <c r="AA127" i="1"/>
  <c r="AB34" i="1"/>
  <c r="AB127" i="1"/>
  <c r="AG34" i="1"/>
  <c r="AG127" i="1"/>
  <c r="AF34" i="1"/>
  <c r="AF127" i="1"/>
  <c r="F219" i="1"/>
  <c r="D410" i="1"/>
  <c r="AC35" i="1"/>
  <c r="AC128" i="1"/>
  <c r="AD35" i="1"/>
  <c r="AD128" i="1"/>
  <c r="AE35" i="1"/>
  <c r="AE128" i="1"/>
  <c r="AA35" i="1"/>
  <c r="AA128" i="1"/>
  <c r="AB35" i="1"/>
  <c r="AB128" i="1"/>
  <c r="AG35" i="1"/>
  <c r="AG128" i="1"/>
  <c r="AF35" i="1"/>
  <c r="AF128" i="1"/>
  <c r="F220" i="1"/>
  <c r="D411" i="1"/>
  <c r="AC36" i="1"/>
  <c r="AC129" i="1"/>
  <c r="AD36" i="1"/>
  <c r="AD129" i="1"/>
  <c r="AE36" i="1"/>
  <c r="AE129" i="1"/>
  <c r="AA36" i="1"/>
  <c r="AA129" i="1"/>
  <c r="AB36" i="1"/>
  <c r="AB129" i="1"/>
  <c r="AG36" i="1"/>
  <c r="AG129" i="1"/>
  <c r="AF36" i="1"/>
  <c r="AF129" i="1"/>
  <c r="F221" i="1"/>
  <c r="D412" i="1"/>
  <c r="AC37" i="1"/>
  <c r="AC130" i="1"/>
  <c r="AD37" i="1"/>
  <c r="AD130" i="1"/>
  <c r="AE37" i="1"/>
  <c r="AE130" i="1"/>
  <c r="AA37" i="1"/>
  <c r="AA130" i="1"/>
  <c r="AB37" i="1"/>
  <c r="AB130" i="1"/>
  <c r="AG37" i="1"/>
  <c r="AG130" i="1"/>
  <c r="AF37" i="1"/>
  <c r="AF130" i="1"/>
  <c r="F222" i="1"/>
  <c r="D413" i="1"/>
  <c r="AC38" i="1"/>
  <c r="AC131" i="1"/>
  <c r="AD38" i="1"/>
  <c r="AD131" i="1"/>
  <c r="AE38" i="1"/>
  <c r="AE131" i="1"/>
  <c r="AA38" i="1"/>
  <c r="AA131" i="1"/>
  <c r="AB38" i="1"/>
  <c r="AB131" i="1"/>
  <c r="AG38" i="1"/>
  <c r="AG131" i="1"/>
  <c r="AF38" i="1"/>
  <c r="AF131" i="1"/>
  <c r="F223" i="1"/>
  <c r="D414" i="1"/>
  <c r="AC39" i="1"/>
  <c r="AC132" i="1"/>
  <c r="AD39" i="1"/>
  <c r="AD132" i="1"/>
  <c r="AE39" i="1"/>
  <c r="AE132" i="1"/>
  <c r="AA39" i="1"/>
  <c r="AA132" i="1"/>
  <c r="AB39" i="1"/>
  <c r="AB132" i="1"/>
  <c r="AG39" i="1"/>
  <c r="AG132" i="1"/>
  <c r="AF39" i="1"/>
  <c r="AF132" i="1"/>
  <c r="F224" i="1"/>
  <c r="D415" i="1"/>
  <c r="AC40" i="1"/>
  <c r="AC133" i="1"/>
  <c r="AD40" i="1"/>
  <c r="AD133" i="1"/>
  <c r="AE40" i="1"/>
  <c r="AE133" i="1"/>
  <c r="AA40" i="1"/>
  <c r="AA133" i="1"/>
  <c r="AB40" i="1"/>
  <c r="AB133" i="1"/>
  <c r="AG40" i="1"/>
  <c r="AG133" i="1"/>
  <c r="AF40" i="1"/>
  <c r="AF133" i="1"/>
  <c r="F225" i="1"/>
  <c r="D416" i="1"/>
  <c r="AC41" i="1"/>
  <c r="AC134" i="1"/>
  <c r="AD41" i="1"/>
  <c r="AD134" i="1"/>
  <c r="AE41" i="1"/>
  <c r="AE134" i="1"/>
  <c r="AA41" i="1"/>
  <c r="AA134" i="1"/>
  <c r="AB41" i="1"/>
  <c r="AB134" i="1"/>
  <c r="AG41" i="1"/>
  <c r="AG134" i="1"/>
  <c r="AF41" i="1"/>
  <c r="AF134" i="1"/>
  <c r="F226" i="1"/>
  <c r="D417" i="1"/>
  <c r="AC42" i="1"/>
  <c r="AC135" i="1"/>
  <c r="AD42" i="1"/>
  <c r="AD135" i="1"/>
  <c r="AE42" i="1"/>
  <c r="AE135" i="1"/>
  <c r="AA42" i="1"/>
  <c r="AA135" i="1"/>
  <c r="AB42" i="1"/>
  <c r="AB135" i="1"/>
  <c r="AG42" i="1"/>
  <c r="AG135" i="1"/>
  <c r="AF42" i="1"/>
  <c r="AF135" i="1"/>
  <c r="F227" i="1"/>
  <c r="D418" i="1"/>
  <c r="AC43" i="1"/>
  <c r="AC136" i="1"/>
  <c r="AD43" i="1"/>
  <c r="AD136" i="1"/>
  <c r="AE43" i="1"/>
  <c r="AE136" i="1"/>
  <c r="AA43" i="1"/>
  <c r="AA136" i="1"/>
  <c r="AB43" i="1"/>
  <c r="AB136" i="1"/>
  <c r="AG43" i="1"/>
  <c r="AG136" i="1"/>
  <c r="AF43" i="1"/>
  <c r="AF136" i="1"/>
  <c r="F228" i="1"/>
  <c r="D419" i="1"/>
  <c r="AC44" i="1"/>
  <c r="AC137" i="1"/>
  <c r="AD44" i="1"/>
  <c r="AD137" i="1"/>
  <c r="AE44" i="1"/>
  <c r="AE137" i="1"/>
  <c r="AA44" i="1"/>
  <c r="AA137" i="1"/>
  <c r="AB44" i="1"/>
  <c r="AB137" i="1"/>
  <c r="AG44" i="1"/>
  <c r="AG137" i="1"/>
  <c r="AF44" i="1"/>
  <c r="AF137" i="1"/>
  <c r="F229" i="1"/>
  <c r="D420" i="1"/>
  <c r="AC45" i="1"/>
  <c r="AC138" i="1"/>
  <c r="AD45" i="1"/>
  <c r="AD138" i="1"/>
  <c r="AE45" i="1"/>
  <c r="AE138" i="1"/>
  <c r="AA45" i="1"/>
  <c r="AA138" i="1"/>
  <c r="AB45" i="1"/>
  <c r="AB138" i="1"/>
  <c r="AG45" i="1"/>
  <c r="AG138" i="1"/>
  <c r="AF45" i="1"/>
  <c r="AF138" i="1"/>
  <c r="F230" i="1"/>
  <c r="D421" i="1"/>
  <c r="AC46" i="1"/>
  <c r="AC139" i="1"/>
  <c r="AD46" i="1"/>
  <c r="AD139" i="1"/>
  <c r="AE46" i="1"/>
  <c r="AE139" i="1"/>
  <c r="AA46" i="1"/>
  <c r="AA139" i="1"/>
  <c r="AB46" i="1"/>
  <c r="AB139" i="1"/>
  <c r="AG46" i="1"/>
  <c r="AG139" i="1"/>
  <c r="AF46" i="1"/>
  <c r="AF139" i="1"/>
  <c r="F231" i="1"/>
  <c r="D422" i="1"/>
  <c r="AC47" i="1"/>
  <c r="AC140" i="1"/>
  <c r="AD47" i="1"/>
  <c r="AD140" i="1"/>
  <c r="AE47" i="1"/>
  <c r="AE140" i="1"/>
  <c r="AA47" i="1"/>
  <c r="AA140" i="1"/>
  <c r="AB47" i="1"/>
  <c r="AB140" i="1"/>
  <c r="AG47" i="1"/>
  <c r="AG140" i="1"/>
  <c r="AF47" i="1"/>
  <c r="AF140" i="1"/>
  <c r="F232" i="1"/>
  <c r="D423" i="1"/>
  <c r="AC48" i="1"/>
  <c r="AC141" i="1"/>
  <c r="AD48" i="1"/>
  <c r="AD141" i="1"/>
  <c r="AE48" i="1"/>
  <c r="AE141" i="1"/>
  <c r="AA48" i="1"/>
  <c r="AA141" i="1"/>
  <c r="AB48" i="1"/>
  <c r="AB141" i="1"/>
  <c r="AG48" i="1"/>
  <c r="AG141" i="1"/>
  <c r="AF48" i="1"/>
  <c r="AF141" i="1"/>
  <c r="F233" i="1"/>
  <c r="D424" i="1"/>
  <c r="AC49" i="1"/>
  <c r="AC142" i="1"/>
  <c r="AD49" i="1"/>
  <c r="AD142" i="1"/>
  <c r="AE49" i="1"/>
  <c r="AE142" i="1"/>
  <c r="AA49" i="1"/>
  <c r="AA142" i="1"/>
  <c r="AB49" i="1"/>
  <c r="AB142" i="1"/>
  <c r="AG49" i="1"/>
  <c r="AG142" i="1"/>
  <c r="AF49" i="1"/>
  <c r="AF142" i="1"/>
  <c r="F234" i="1"/>
  <c r="D425" i="1"/>
  <c r="AC50" i="1"/>
  <c r="AC143" i="1"/>
  <c r="AD50" i="1"/>
  <c r="AD143" i="1"/>
  <c r="AE50" i="1"/>
  <c r="AE143" i="1"/>
  <c r="AA50" i="1"/>
  <c r="AA143" i="1"/>
  <c r="AB50" i="1"/>
  <c r="AB143" i="1"/>
  <c r="AG50" i="1"/>
  <c r="AG143" i="1"/>
  <c r="AF50" i="1"/>
  <c r="AF143" i="1"/>
  <c r="F235" i="1"/>
  <c r="D426" i="1"/>
  <c r="AC51" i="1"/>
  <c r="AC144" i="1"/>
  <c r="AD51" i="1"/>
  <c r="AD144" i="1"/>
  <c r="AE51" i="1"/>
  <c r="AE144" i="1"/>
  <c r="AA51" i="1"/>
  <c r="AA144" i="1"/>
  <c r="AB51" i="1"/>
  <c r="AB144" i="1"/>
  <c r="AG51" i="1"/>
  <c r="AG144" i="1"/>
  <c r="AF51" i="1"/>
  <c r="AF144" i="1"/>
  <c r="F236" i="1"/>
  <c r="D427" i="1"/>
  <c r="AC52" i="1"/>
  <c r="AC145" i="1"/>
  <c r="AD52" i="1"/>
  <c r="AD145" i="1"/>
  <c r="AE52" i="1"/>
  <c r="AE145" i="1"/>
  <c r="AA52" i="1"/>
  <c r="AA145" i="1"/>
  <c r="AB52" i="1"/>
  <c r="AB145" i="1"/>
  <c r="AG52" i="1"/>
  <c r="AG145" i="1"/>
  <c r="AF52" i="1"/>
  <c r="AF145" i="1"/>
  <c r="F237" i="1"/>
  <c r="D428" i="1"/>
  <c r="AC53" i="1"/>
  <c r="AC146" i="1"/>
  <c r="AD53" i="1"/>
  <c r="AD146" i="1"/>
  <c r="AE53" i="1"/>
  <c r="AE146" i="1"/>
  <c r="AA53" i="1"/>
  <c r="AA146" i="1"/>
  <c r="AB53" i="1"/>
  <c r="AB146" i="1"/>
  <c r="AG53" i="1"/>
  <c r="AG146" i="1"/>
  <c r="AF53" i="1"/>
  <c r="AF146" i="1"/>
  <c r="F238" i="1"/>
  <c r="D429" i="1"/>
  <c r="AC54" i="1"/>
  <c r="AC147" i="1"/>
  <c r="AD54" i="1"/>
  <c r="AD147" i="1"/>
  <c r="AE54" i="1"/>
  <c r="AE147" i="1"/>
  <c r="AA54" i="1"/>
  <c r="AA147" i="1"/>
  <c r="AB54" i="1"/>
  <c r="AB147" i="1"/>
  <c r="AG54" i="1"/>
  <c r="AG147" i="1"/>
  <c r="AF54" i="1"/>
  <c r="AF147" i="1"/>
  <c r="F239" i="1"/>
  <c r="D430" i="1"/>
  <c r="AC55" i="1"/>
  <c r="AC148" i="1"/>
  <c r="AD55" i="1"/>
  <c r="AD148" i="1"/>
  <c r="AE55" i="1"/>
  <c r="AE148" i="1"/>
  <c r="AB55" i="1"/>
  <c r="AB148" i="1"/>
  <c r="AG55" i="1"/>
  <c r="AF55" i="1"/>
  <c r="AF148" i="1"/>
  <c r="F240" i="1"/>
  <c r="D431" i="1"/>
  <c r="AC56" i="1"/>
  <c r="AC149" i="1"/>
  <c r="AD56" i="1"/>
  <c r="AD149" i="1"/>
  <c r="AE56" i="1"/>
  <c r="AE149" i="1"/>
  <c r="AA56" i="1"/>
  <c r="AA149" i="1"/>
  <c r="AB56" i="1"/>
  <c r="AB149" i="1"/>
  <c r="AG56" i="1"/>
  <c r="AG149" i="1"/>
  <c r="AF56" i="1"/>
  <c r="AF149" i="1"/>
  <c r="F241" i="1"/>
  <c r="D432" i="1"/>
  <c r="AC57" i="1"/>
  <c r="AC150" i="1"/>
  <c r="AD57" i="1"/>
  <c r="AD150" i="1"/>
  <c r="AE57" i="1"/>
  <c r="AE150" i="1"/>
  <c r="AA57" i="1"/>
  <c r="AA150" i="1"/>
  <c r="AB57" i="1"/>
  <c r="AB150" i="1"/>
  <c r="AG57" i="1"/>
  <c r="AG150" i="1"/>
  <c r="AF57" i="1"/>
  <c r="AF150" i="1"/>
  <c r="F242" i="1"/>
  <c r="D433" i="1"/>
  <c r="AC58" i="1"/>
  <c r="AC151" i="1"/>
  <c r="AD58" i="1"/>
  <c r="AD151" i="1"/>
  <c r="AE58" i="1"/>
  <c r="AE151" i="1"/>
  <c r="AA58" i="1"/>
  <c r="AA151" i="1"/>
  <c r="AB58" i="1"/>
  <c r="AB151" i="1"/>
  <c r="AG58" i="1"/>
  <c r="AG151" i="1"/>
  <c r="AF58" i="1"/>
  <c r="AF151" i="1"/>
  <c r="F243" i="1"/>
  <c r="D434" i="1"/>
  <c r="AC59" i="1"/>
  <c r="AC152" i="1"/>
  <c r="AD59" i="1"/>
  <c r="AD152" i="1"/>
  <c r="AE59" i="1"/>
  <c r="AE152" i="1"/>
  <c r="AA59" i="1"/>
  <c r="AA152" i="1"/>
  <c r="AB59" i="1"/>
  <c r="AB152" i="1"/>
  <c r="AG59" i="1"/>
  <c r="AG152" i="1"/>
  <c r="AF59" i="1"/>
  <c r="AF152" i="1"/>
  <c r="F244" i="1"/>
  <c r="D435" i="1"/>
  <c r="AC60" i="1"/>
  <c r="AC153" i="1"/>
  <c r="AD60" i="1"/>
  <c r="AD153" i="1"/>
  <c r="AE60" i="1"/>
  <c r="AE153" i="1"/>
  <c r="AA60" i="1"/>
  <c r="AA153" i="1"/>
  <c r="AB60" i="1"/>
  <c r="AB153" i="1"/>
  <c r="AG60" i="1"/>
  <c r="AG153" i="1"/>
  <c r="AF60" i="1"/>
  <c r="AF153" i="1"/>
  <c r="F245" i="1"/>
  <c r="D436" i="1"/>
  <c r="AC61" i="1"/>
  <c r="AC154" i="1"/>
  <c r="AD61" i="1"/>
  <c r="AD154" i="1"/>
  <c r="AE61" i="1"/>
  <c r="AE154" i="1"/>
  <c r="AA61" i="1"/>
  <c r="AA154" i="1"/>
  <c r="AB61" i="1"/>
  <c r="AB154" i="1"/>
  <c r="AG61" i="1"/>
  <c r="AG154" i="1"/>
  <c r="AF61" i="1"/>
  <c r="AF154" i="1"/>
  <c r="F246" i="1"/>
  <c r="D437" i="1"/>
  <c r="AC62" i="1"/>
  <c r="AC155" i="1"/>
  <c r="AD62" i="1"/>
  <c r="AD155" i="1"/>
  <c r="AE62" i="1"/>
  <c r="AE155" i="1"/>
  <c r="AA62" i="1"/>
  <c r="AA155" i="1"/>
  <c r="AB62" i="1"/>
  <c r="AB155" i="1"/>
  <c r="AG62" i="1"/>
  <c r="AG155" i="1"/>
  <c r="AF62" i="1"/>
  <c r="AF155" i="1"/>
  <c r="F247" i="1"/>
  <c r="D438" i="1"/>
  <c r="AC63" i="1"/>
  <c r="AC156" i="1"/>
  <c r="AD63" i="1"/>
  <c r="AD156" i="1"/>
  <c r="AE63" i="1"/>
  <c r="AE156" i="1"/>
  <c r="AA63" i="1"/>
  <c r="AA156" i="1"/>
  <c r="AB63" i="1"/>
  <c r="AB156" i="1"/>
  <c r="AG63" i="1"/>
  <c r="AG156" i="1"/>
  <c r="AF63" i="1"/>
  <c r="AF156" i="1"/>
  <c r="F248" i="1"/>
  <c r="D439" i="1"/>
  <c r="AC64" i="1"/>
  <c r="AC157" i="1"/>
  <c r="AD64" i="1"/>
  <c r="AD157" i="1"/>
  <c r="AE64" i="1"/>
  <c r="AE157" i="1"/>
  <c r="AA64" i="1"/>
  <c r="AA157" i="1"/>
  <c r="AB64" i="1"/>
  <c r="AB157" i="1"/>
  <c r="AG64" i="1"/>
  <c r="AG157" i="1"/>
  <c r="AF64" i="1"/>
  <c r="AF157" i="1"/>
  <c r="F249" i="1"/>
  <c r="D440" i="1"/>
  <c r="AC65" i="1"/>
  <c r="AC158" i="1"/>
  <c r="AD65" i="1"/>
  <c r="AD158" i="1"/>
  <c r="AE65" i="1"/>
  <c r="AE158" i="1"/>
  <c r="AA65" i="1"/>
  <c r="AA158" i="1"/>
  <c r="AB65" i="1"/>
  <c r="AB158" i="1"/>
  <c r="AG65" i="1"/>
  <c r="AG158" i="1"/>
  <c r="AF65" i="1"/>
  <c r="AF158" i="1"/>
  <c r="F250" i="1"/>
  <c r="D441" i="1"/>
  <c r="AC66" i="1"/>
  <c r="AC159" i="1"/>
  <c r="AD66" i="1"/>
  <c r="AD159" i="1"/>
  <c r="AE66" i="1"/>
  <c r="AE159" i="1"/>
  <c r="AA66" i="1"/>
  <c r="AA159" i="1"/>
  <c r="AB66" i="1"/>
  <c r="AB159" i="1"/>
  <c r="AG66" i="1"/>
  <c r="AG159" i="1"/>
  <c r="AF66" i="1"/>
  <c r="AF159" i="1"/>
  <c r="F251" i="1"/>
  <c r="D442" i="1"/>
  <c r="AC67" i="1"/>
  <c r="AC160" i="1"/>
  <c r="AD67" i="1"/>
  <c r="AD160" i="1"/>
  <c r="AE67" i="1"/>
  <c r="AE160" i="1"/>
  <c r="AA67" i="1"/>
  <c r="AA160" i="1"/>
  <c r="AB67" i="1"/>
  <c r="AB160" i="1"/>
  <c r="AG67" i="1"/>
  <c r="AG160" i="1"/>
  <c r="AF67" i="1"/>
  <c r="AF160" i="1"/>
  <c r="F252" i="1"/>
  <c r="D443" i="1"/>
  <c r="AC68" i="1"/>
  <c r="AC161" i="1"/>
  <c r="AD68" i="1"/>
  <c r="AD161" i="1"/>
  <c r="AE68" i="1"/>
  <c r="AE161" i="1"/>
  <c r="AA68" i="1"/>
  <c r="AA161" i="1"/>
  <c r="AB68" i="1"/>
  <c r="AB161" i="1"/>
  <c r="AG68" i="1"/>
  <c r="AG161" i="1"/>
  <c r="AF68" i="1"/>
  <c r="AF161" i="1"/>
  <c r="F253" i="1"/>
  <c r="D444" i="1"/>
  <c r="AC69" i="1"/>
  <c r="AC162" i="1"/>
  <c r="AD69" i="1"/>
  <c r="AD162" i="1"/>
  <c r="AE69" i="1"/>
  <c r="AE162" i="1"/>
  <c r="AA69" i="1"/>
  <c r="AA162" i="1"/>
  <c r="AB69" i="1"/>
  <c r="AB162" i="1"/>
  <c r="AG69" i="1"/>
  <c r="AG162" i="1"/>
  <c r="AF69" i="1"/>
  <c r="AF162" i="1"/>
  <c r="F254" i="1"/>
  <c r="D445" i="1"/>
  <c r="AC70" i="1"/>
  <c r="AC163" i="1"/>
  <c r="AD70" i="1"/>
  <c r="AD163" i="1"/>
  <c r="AE70" i="1"/>
  <c r="AE163" i="1"/>
  <c r="AA70" i="1"/>
  <c r="AA163" i="1"/>
  <c r="AB70" i="1"/>
  <c r="AB163" i="1"/>
  <c r="AG70" i="1"/>
  <c r="AG163" i="1"/>
  <c r="AF70" i="1"/>
  <c r="AF163" i="1"/>
  <c r="F255" i="1"/>
  <c r="D446" i="1"/>
  <c r="AC71" i="1"/>
  <c r="AC164" i="1"/>
  <c r="AD71" i="1"/>
  <c r="AD164" i="1"/>
  <c r="AE71" i="1"/>
  <c r="AE164" i="1"/>
  <c r="AA71" i="1"/>
  <c r="AA164" i="1"/>
  <c r="AB71" i="1"/>
  <c r="AB164" i="1"/>
  <c r="AG71" i="1"/>
  <c r="AG164" i="1"/>
  <c r="AF71" i="1"/>
  <c r="AF164" i="1"/>
  <c r="F256" i="1"/>
  <c r="D447" i="1"/>
  <c r="AC72" i="1"/>
  <c r="AC165" i="1"/>
  <c r="AD72" i="1"/>
  <c r="AD165" i="1"/>
  <c r="AE72" i="1"/>
  <c r="AE165" i="1"/>
  <c r="AA72" i="1"/>
  <c r="AA165" i="1"/>
  <c r="AB72" i="1"/>
  <c r="AB165" i="1"/>
  <c r="AG72" i="1"/>
  <c r="AG165" i="1"/>
  <c r="AF72" i="1"/>
  <c r="AF165" i="1"/>
  <c r="F257" i="1"/>
  <c r="D448" i="1"/>
  <c r="AC73" i="1"/>
  <c r="AC166" i="1"/>
  <c r="AD73" i="1"/>
  <c r="AD166" i="1"/>
  <c r="AE73" i="1"/>
  <c r="AE166" i="1"/>
  <c r="AA73" i="1"/>
  <c r="AA166" i="1"/>
  <c r="AB73" i="1"/>
  <c r="AB166" i="1"/>
  <c r="AG73" i="1"/>
  <c r="AG166" i="1"/>
  <c r="AF73" i="1"/>
  <c r="AF166" i="1"/>
  <c r="F258" i="1"/>
  <c r="D449" i="1"/>
  <c r="AC74" i="1"/>
  <c r="AC167" i="1"/>
  <c r="AD74" i="1"/>
  <c r="AD167" i="1"/>
  <c r="AE74" i="1"/>
  <c r="AE167" i="1"/>
  <c r="AA74" i="1"/>
  <c r="AA167" i="1"/>
  <c r="AB74" i="1"/>
  <c r="AB167" i="1"/>
  <c r="AG74" i="1"/>
  <c r="AG167" i="1"/>
  <c r="AF74" i="1"/>
  <c r="AF167" i="1"/>
  <c r="F259" i="1"/>
  <c r="D450" i="1"/>
  <c r="AC75" i="1"/>
  <c r="AC168" i="1"/>
  <c r="AD75" i="1"/>
  <c r="AD168" i="1"/>
  <c r="AE75" i="1"/>
  <c r="AE168" i="1"/>
  <c r="AA75" i="1"/>
  <c r="AA168" i="1"/>
  <c r="AB75" i="1"/>
  <c r="AB168" i="1"/>
  <c r="AG75" i="1"/>
  <c r="AG168" i="1"/>
  <c r="AF75" i="1"/>
  <c r="AF168" i="1"/>
  <c r="F260" i="1"/>
  <c r="D451" i="1"/>
  <c r="AC76" i="1"/>
  <c r="AC169" i="1"/>
  <c r="AD76" i="1"/>
  <c r="AD169" i="1"/>
  <c r="AE76" i="1"/>
  <c r="AE169" i="1"/>
  <c r="AA76" i="1"/>
  <c r="AA169" i="1"/>
  <c r="AB76" i="1"/>
  <c r="AB169" i="1"/>
  <c r="AG76" i="1"/>
  <c r="AG169" i="1"/>
  <c r="AF76" i="1"/>
  <c r="AF169" i="1"/>
  <c r="F261" i="1"/>
  <c r="D452" i="1"/>
  <c r="AC77" i="1"/>
  <c r="AC170" i="1"/>
  <c r="AD77" i="1"/>
  <c r="AD170" i="1"/>
  <c r="AE77" i="1"/>
  <c r="AE170" i="1"/>
  <c r="AA77" i="1"/>
  <c r="AA170" i="1"/>
  <c r="AB77" i="1"/>
  <c r="AB170" i="1"/>
  <c r="AG77" i="1"/>
  <c r="AG170" i="1"/>
  <c r="AF77" i="1"/>
  <c r="AF170" i="1"/>
  <c r="F262" i="1"/>
  <c r="D453" i="1"/>
  <c r="AC78" i="1"/>
  <c r="AC171" i="1"/>
  <c r="AD78" i="1"/>
  <c r="AD171" i="1"/>
  <c r="AE78" i="1"/>
  <c r="AE171" i="1"/>
  <c r="AA78" i="1"/>
  <c r="AA171" i="1"/>
  <c r="AB78" i="1"/>
  <c r="AB171" i="1"/>
  <c r="AG78" i="1"/>
  <c r="AG171" i="1"/>
  <c r="AF78" i="1"/>
  <c r="AF171" i="1"/>
  <c r="F263" i="1"/>
  <c r="D454" i="1"/>
  <c r="AC79" i="1"/>
  <c r="AC172" i="1"/>
  <c r="AD79" i="1"/>
  <c r="AD172" i="1"/>
  <c r="AE79" i="1"/>
  <c r="AE172" i="1"/>
  <c r="AA79" i="1"/>
  <c r="AA172" i="1"/>
  <c r="AB79" i="1"/>
  <c r="AB172" i="1"/>
  <c r="AG79" i="1"/>
  <c r="AG172" i="1"/>
  <c r="AF79" i="1"/>
  <c r="AF172" i="1"/>
  <c r="F264" i="1"/>
  <c r="D455" i="1"/>
  <c r="AC80" i="1"/>
  <c r="AC173" i="1"/>
  <c r="AD80" i="1"/>
  <c r="AD173" i="1"/>
  <c r="AE80" i="1"/>
  <c r="AE173" i="1"/>
  <c r="AA80" i="1"/>
  <c r="AA173" i="1"/>
  <c r="AB80" i="1"/>
  <c r="AB173" i="1"/>
  <c r="AG80" i="1"/>
  <c r="AG173" i="1"/>
  <c r="AF80" i="1"/>
  <c r="AF173" i="1"/>
  <c r="F265" i="1"/>
  <c r="D456" i="1"/>
  <c r="AC81" i="1"/>
  <c r="AC174" i="1"/>
  <c r="AD81" i="1"/>
  <c r="AD174" i="1"/>
  <c r="AE81" i="1"/>
  <c r="AE174" i="1"/>
  <c r="AA81" i="1"/>
  <c r="AA174" i="1"/>
  <c r="AB81" i="1"/>
  <c r="AB174" i="1"/>
  <c r="AG81" i="1"/>
  <c r="AG174" i="1"/>
  <c r="AF81" i="1"/>
  <c r="AF174" i="1"/>
  <c r="F266" i="1"/>
  <c r="D457" i="1"/>
  <c r="AC82" i="1"/>
  <c r="AC175" i="1"/>
  <c r="AD82" i="1"/>
  <c r="AD175" i="1"/>
  <c r="AE82" i="1"/>
  <c r="AE175" i="1"/>
  <c r="AA82" i="1"/>
  <c r="AA175" i="1"/>
  <c r="AB82" i="1"/>
  <c r="AB175" i="1"/>
  <c r="AG82" i="1"/>
  <c r="AG175" i="1"/>
  <c r="AF82" i="1"/>
  <c r="AF175" i="1"/>
  <c r="F267" i="1"/>
  <c r="D458" i="1"/>
  <c r="AC83" i="1"/>
  <c r="AC176" i="1"/>
  <c r="AD83" i="1"/>
  <c r="AD176" i="1"/>
  <c r="AE83" i="1"/>
  <c r="AE176" i="1"/>
  <c r="AA83" i="1"/>
  <c r="AA176" i="1"/>
  <c r="AB83" i="1"/>
  <c r="AB176" i="1"/>
  <c r="AG83" i="1"/>
  <c r="AG176" i="1"/>
  <c r="AF83" i="1"/>
  <c r="AF176" i="1"/>
  <c r="F268" i="1"/>
  <c r="D459" i="1"/>
  <c r="AC84" i="1"/>
  <c r="AC177" i="1"/>
  <c r="AD84" i="1"/>
  <c r="AD177" i="1"/>
  <c r="AE84" i="1"/>
  <c r="AE177" i="1"/>
  <c r="AA84" i="1"/>
  <c r="AA177" i="1"/>
  <c r="AB84" i="1"/>
  <c r="AB177" i="1"/>
  <c r="AG84" i="1"/>
  <c r="AG177" i="1"/>
  <c r="AF84" i="1"/>
  <c r="AF177" i="1"/>
  <c r="F269" i="1"/>
  <c r="D460" i="1"/>
  <c r="AC85" i="1"/>
  <c r="AC178" i="1"/>
  <c r="AD85" i="1"/>
  <c r="AD178" i="1"/>
  <c r="AE85" i="1"/>
  <c r="AE178" i="1"/>
  <c r="AA85" i="1"/>
  <c r="AA178" i="1"/>
  <c r="AB85" i="1"/>
  <c r="AB178" i="1"/>
  <c r="AG85" i="1"/>
  <c r="AG178" i="1"/>
  <c r="AF85" i="1"/>
  <c r="AF178" i="1"/>
  <c r="F270" i="1"/>
  <c r="D461" i="1"/>
  <c r="AC86" i="1"/>
  <c r="AC179" i="1"/>
  <c r="AD86" i="1"/>
  <c r="AD179" i="1"/>
  <c r="AE86" i="1"/>
  <c r="AE179" i="1"/>
  <c r="AA86" i="1"/>
  <c r="AA179" i="1"/>
  <c r="AB86" i="1"/>
  <c r="AB179" i="1"/>
  <c r="AG86" i="1"/>
  <c r="AG179" i="1"/>
  <c r="AF86" i="1"/>
  <c r="AF179" i="1"/>
  <c r="F271" i="1"/>
  <c r="D462" i="1"/>
  <c r="AC87" i="1"/>
  <c r="AC180" i="1"/>
  <c r="AD87" i="1"/>
  <c r="AD180" i="1"/>
  <c r="AE87" i="1"/>
  <c r="AE180" i="1"/>
  <c r="AA87" i="1"/>
  <c r="AA180" i="1"/>
  <c r="AB87" i="1"/>
  <c r="AB180" i="1"/>
  <c r="AG87" i="1"/>
  <c r="AG180" i="1"/>
  <c r="AF87" i="1"/>
  <c r="AF180" i="1"/>
  <c r="F272" i="1"/>
  <c r="D463" i="1"/>
  <c r="AC88" i="1"/>
  <c r="AC181" i="1"/>
  <c r="AD88" i="1"/>
  <c r="AD181" i="1"/>
  <c r="AE88" i="1"/>
  <c r="AE181" i="1"/>
  <c r="AA88" i="1"/>
  <c r="AA181" i="1"/>
  <c r="AB88" i="1"/>
  <c r="AB181" i="1"/>
  <c r="AG88" i="1"/>
  <c r="AG181" i="1"/>
  <c r="AF88" i="1"/>
  <c r="AF181" i="1"/>
  <c r="F273" i="1"/>
  <c r="D464" i="1"/>
  <c r="AC89" i="1"/>
  <c r="AC182" i="1"/>
  <c r="AD89" i="1"/>
  <c r="AD182" i="1"/>
  <c r="AE89" i="1"/>
  <c r="AE182" i="1"/>
  <c r="AA89" i="1"/>
  <c r="AA182" i="1"/>
  <c r="AB89" i="1"/>
  <c r="AB182" i="1"/>
  <c r="AG89" i="1"/>
  <c r="AG182" i="1"/>
  <c r="AF89" i="1"/>
  <c r="AF182" i="1"/>
  <c r="F274" i="1"/>
  <c r="D465" i="1"/>
  <c r="AC90" i="1"/>
  <c r="AC183" i="1"/>
  <c r="AD90" i="1"/>
  <c r="AD183" i="1"/>
  <c r="AE90" i="1"/>
  <c r="AE183" i="1"/>
  <c r="AA90" i="1"/>
  <c r="AA183" i="1"/>
  <c r="AB90" i="1"/>
  <c r="AB183" i="1"/>
  <c r="AG90" i="1"/>
  <c r="AG183" i="1"/>
  <c r="AF90" i="1"/>
  <c r="AF183" i="1"/>
  <c r="F275" i="1"/>
  <c r="D466" i="1"/>
  <c r="AC91" i="1"/>
  <c r="AC184" i="1"/>
  <c r="AD91" i="1"/>
  <c r="AD184" i="1"/>
  <c r="AE91" i="1"/>
  <c r="AE184" i="1"/>
  <c r="AA91" i="1"/>
  <c r="AA184" i="1"/>
  <c r="AB91" i="1"/>
  <c r="AB184" i="1"/>
  <c r="AG91" i="1"/>
  <c r="AG184" i="1"/>
  <c r="AF91" i="1"/>
  <c r="AF184" i="1"/>
  <c r="F276" i="1"/>
  <c r="D467" i="1"/>
  <c r="AC92" i="1"/>
  <c r="AC185" i="1"/>
  <c r="AD92" i="1"/>
  <c r="AD185" i="1"/>
  <c r="AE92" i="1"/>
  <c r="AE185" i="1"/>
  <c r="AA92" i="1"/>
  <c r="AA185" i="1"/>
  <c r="AB92" i="1"/>
  <c r="AB185" i="1"/>
  <c r="AG92" i="1"/>
  <c r="AG185" i="1"/>
  <c r="AF92" i="1"/>
  <c r="AF185" i="1"/>
  <c r="F277" i="1"/>
  <c r="D468" i="1"/>
  <c r="AC93" i="1"/>
  <c r="AC186" i="1"/>
  <c r="AD93" i="1"/>
  <c r="AD186" i="1"/>
  <c r="AE93" i="1"/>
  <c r="AE186" i="1"/>
  <c r="AA93" i="1"/>
  <c r="AA186" i="1"/>
  <c r="AB93" i="1"/>
  <c r="AB186" i="1"/>
  <c r="AG93" i="1"/>
  <c r="AF93" i="1"/>
  <c r="AF186" i="1"/>
  <c r="F278" i="1"/>
  <c r="D469" i="1"/>
  <c r="D475" i="1"/>
  <c r="D474" i="1"/>
  <c r="D476"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AO9" i="1"/>
  <c r="AO102" i="1"/>
  <c r="AO10" i="1"/>
  <c r="AO103" i="1"/>
  <c r="AO11" i="1"/>
  <c r="AO104" i="1"/>
  <c r="AO12" i="1"/>
  <c r="AO105" i="1"/>
  <c r="AO13" i="1"/>
  <c r="AO106" i="1"/>
  <c r="AO14" i="1"/>
  <c r="AO107" i="1"/>
  <c r="AO15" i="1"/>
  <c r="AO108" i="1"/>
  <c r="AO16" i="1"/>
  <c r="AO109" i="1"/>
  <c r="AO17" i="1"/>
  <c r="AO110" i="1"/>
  <c r="AO18" i="1"/>
  <c r="AO111" i="1"/>
  <c r="AO19" i="1"/>
  <c r="AO112" i="1"/>
  <c r="AO20" i="1"/>
  <c r="AO113" i="1"/>
  <c r="AO21" i="1"/>
  <c r="AO114" i="1"/>
  <c r="AO22" i="1"/>
  <c r="AO115" i="1"/>
  <c r="AO23" i="1"/>
  <c r="AO116" i="1"/>
  <c r="AO24" i="1"/>
  <c r="AO117" i="1"/>
  <c r="AO25" i="1"/>
  <c r="AO118" i="1"/>
  <c r="AO26" i="1"/>
  <c r="AO119" i="1"/>
  <c r="AO27" i="1"/>
  <c r="AO120" i="1"/>
  <c r="AO28" i="1"/>
  <c r="AO121" i="1"/>
  <c r="AO29" i="1"/>
  <c r="AO122" i="1"/>
  <c r="AO30" i="1"/>
  <c r="AO123" i="1"/>
  <c r="AO31" i="1"/>
  <c r="AO124" i="1"/>
  <c r="AO32" i="1"/>
  <c r="AO125" i="1"/>
  <c r="AO33" i="1"/>
  <c r="AO126" i="1"/>
  <c r="AO34" i="1"/>
  <c r="AO127" i="1"/>
  <c r="AO35" i="1"/>
  <c r="AO128" i="1"/>
  <c r="AO36" i="1"/>
  <c r="AO129" i="1"/>
  <c r="AO37" i="1"/>
  <c r="AO130" i="1"/>
  <c r="AO38" i="1"/>
  <c r="AO131" i="1"/>
  <c r="AO39" i="1"/>
  <c r="AO132" i="1"/>
  <c r="AO40" i="1"/>
  <c r="AO133" i="1"/>
  <c r="AO41" i="1"/>
  <c r="AO134" i="1"/>
  <c r="AO42" i="1"/>
  <c r="AO135" i="1"/>
  <c r="AO43" i="1"/>
  <c r="AO136" i="1"/>
  <c r="AO44" i="1"/>
  <c r="AO137" i="1"/>
  <c r="AO45" i="1"/>
  <c r="AO138" i="1"/>
  <c r="AO46" i="1"/>
  <c r="AO139" i="1"/>
  <c r="AO47" i="1"/>
  <c r="AO140" i="1"/>
  <c r="AO48" i="1"/>
  <c r="AO141" i="1"/>
  <c r="AO49" i="1"/>
  <c r="AO142" i="1"/>
  <c r="AO50" i="1"/>
  <c r="AO143" i="1"/>
  <c r="AO51" i="1"/>
  <c r="AO144" i="1"/>
  <c r="AO52" i="1"/>
  <c r="AO145" i="1"/>
  <c r="AO53" i="1"/>
  <c r="AO146" i="1"/>
  <c r="AO54" i="1"/>
  <c r="AO147" i="1"/>
  <c r="AO55" i="1"/>
  <c r="AO148" i="1"/>
  <c r="AO56" i="1"/>
  <c r="AO149" i="1"/>
  <c r="AO57" i="1"/>
  <c r="AO150" i="1"/>
  <c r="AO58" i="1"/>
  <c r="AO151" i="1"/>
  <c r="AO59" i="1"/>
  <c r="AO152" i="1"/>
  <c r="AO60" i="1"/>
  <c r="AO153" i="1"/>
  <c r="AO61" i="1"/>
  <c r="AO154" i="1"/>
  <c r="AO62" i="1"/>
  <c r="AO155" i="1"/>
  <c r="AO63" i="1"/>
  <c r="AO156" i="1"/>
  <c r="AO64" i="1"/>
  <c r="AO157" i="1"/>
  <c r="AO65" i="1"/>
  <c r="AO158" i="1"/>
  <c r="AO66" i="1"/>
  <c r="AO159" i="1"/>
  <c r="AO67" i="1"/>
  <c r="AO160" i="1"/>
  <c r="AO68" i="1"/>
  <c r="AO161" i="1"/>
  <c r="AO69" i="1"/>
  <c r="AO162" i="1"/>
  <c r="AO70" i="1"/>
  <c r="AO163" i="1"/>
  <c r="AO71" i="1"/>
  <c r="AO164" i="1"/>
  <c r="AO72" i="1"/>
  <c r="AO165" i="1"/>
  <c r="AO73" i="1"/>
  <c r="AO166" i="1"/>
  <c r="AO74" i="1"/>
  <c r="AO167" i="1"/>
  <c r="AO75" i="1"/>
  <c r="AO168" i="1"/>
  <c r="AO76" i="1"/>
  <c r="AO169" i="1"/>
  <c r="AO77" i="1"/>
  <c r="AO170" i="1"/>
  <c r="AO78" i="1"/>
  <c r="AO171" i="1"/>
  <c r="AO79" i="1"/>
  <c r="AO172" i="1"/>
  <c r="AO80" i="1"/>
  <c r="AO173" i="1"/>
  <c r="AO81" i="1"/>
  <c r="AO174" i="1"/>
  <c r="AO82" i="1"/>
  <c r="AO175" i="1"/>
  <c r="AO83" i="1"/>
  <c r="AO176" i="1"/>
  <c r="AO84" i="1"/>
  <c r="AO177" i="1"/>
  <c r="AO85" i="1"/>
  <c r="AO178" i="1"/>
  <c r="AO86" i="1"/>
  <c r="AO179" i="1"/>
  <c r="AO87" i="1"/>
  <c r="AO180" i="1"/>
  <c r="AO88" i="1"/>
  <c r="AO181" i="1"/>
  <c r="AO89" i="1"/>
  <c r="AO182" i="1"/>
  <c r="AO90" i="1"/>
  <c r="AO183" i="1"/>
  <c r="AO91" i="1"/>
  <c r="AO184" i="1"/>
  <c r="AO92" i="1"/>
  <c r="AO185" i="1"/>
  <c r="AO93" i="1"/>
  <c r="AO186" i="1"/>
  <c r="B25" i="1"/>
  <c r="B35" i="1"/>
  <c r="C35" i="1"/>
  <c r="B54" i="1"/>
  <c r="B55" i="1"/>
  <c r="B61" i="1"/>
  <c r="B283" i="1"/>
  <c r="B282" i="1"/>
  <c r="B28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F773" i="1"/>
  <c r="F772" i="1"/>
  <c r="F771" i="1"/>
  <c r="F770" i="1"/>
  <c r="F769" i="1"/>
  <c r="F768" i="1"/>
  <c r="F767" i="1"/>
  <c r="F766" i="1"/>
  <c r="F765" i="1"/>
  <c r="G760" i="1"/>
  <c r="G758" i="1"/>
  <c r="F764" i="1"/>
  <c r="AT9" i="1"/>
  <c r="AT102" i="1"/>
  <c r="AU9" i="1"/>
  <c r="AU102" i="1"/>
  <c r="AV9" i="1"/>
  <c r="AV102" i="1"/>
  <c r="AW9" i="1"/>
  <c r="AW102" i="1"/>
  <c r="AX9" i="1"/>
  <c r="AX102" i="1"/>
  <c r="AY9" i="1"/>
  <c r="AY102" i="1"/>
  <c r="AZ9" i="1"/>
  <c r="AZ102" i="1"/>
  <c r="BA9" i="1"/>
  <c r="BA102" i="1"/>
  <c r="BB9" i="1"/>
  <c r="BB102" i="1"/>
  <c r="BC9" i="1"/>
  <c r="BC102" i="1"/>
  <c r="I194" i="1"/>
  <c r="AT8" i="1"/>
  <c r="AT101" i="1"/>
  <c r="AU8" i="1"/>
  <c r="AU101" i="1"/>
  <c r="AV8" i="1"/>
  <c r="AV101" i="1"/>
  <c r="AW8" i="1"/>
  <c r="AW101" i="1"/>
  <c r="AX8" i="1"/>
  <c r="AX101" i="1"/>
  <c r="AY8" i="1"/>
  <c r="AY101" i="1"/>
  <c r="AZ8" i="1"/>
  <c r="AZ101" i="1"/>
  <c r="BA8" i="1"/>
  <c r="BA101" i="1"/>
  <c r="BB8" i="1"/>
  <c r="BB101" i="1"/>
  <c r="BC8" i="1"/>
  <c r="BC101" i="1"/>
  <c r="I193" i="1"/>
  <c r="AT10" i="1"/>
  <c r="AT103" i="1"/>
  <c r="AU10" i="1"/>
  <c r="AU103" i="1"/>
  <c r="AV10" i="1"/>
  <c r="AV103" i="1"/>
  <c r="AW10" i="1"/>
  <c r="AW103" i="1"/>
  <c r="AX10" i="1"/>
  <c r="AX103" i="1"/>
  <c r="AY10" i="1"/>
  <c r="AY103" i="1"/>
  <c r="AZ10" i="1"/>
  <c r="AZ103" i="1"/>
  <c r="BA10" i="1"/>
  <c r="BA103" i="1"/>
  <c r="BB10" i="1"/>
  <c r="BB103" i="1"/>
  <c r="BC10" i="1"/>
  <c r="BC103" i="1"/>
  <c r="I195" i="1"/>
  <c r="AT11" i="1"/>
  <c r="AT104" i="1"/>
  <c r="AU11" i="1"/>
  <c r="AU104" i="1"/>
  <c r="AV11" i="1"/>
  <c r="AV104" i="1"/>
  <c r="AW11" i="1"/>
  <c r="AW104" i="1"/>
  <c r="AX11" i="1"/>
  <c r="AX104" i="1"/>
  <c r="AY11" i="1"/>
  <c r="AY104" i="1"/>
  <c r="AZ11" i="1"/>
  <c r="AZ104" i="1"/>
  <c r="BA11" i="1"/>
  <c r="BA104" i="1"/>
  <c r="BB11" i="1"/>
  <c r="BB104" i="1"/>
  <c r="BC11" i="1"/>
  <c r="BC104" i="1"/>
  <c r="I196" i="1"/>
  <c r="AT12" i="1"/>
  <c r="AT105" i="1"/>
  <c r="AU12" i="1"/>
  <c r="AU105" i="1"/>
  <c r="AV12" i="1"/>
  <c r="AV105" i="1"/>
  <c r="AW12" i="1"/>
  <c r="AW105" i="1"/>
  <c r="AX12" i="1"/>
  <c r="AX105" i="1"/>
  <c r="AY12" i="1"/>
  <c r="AY105" i="1"/>
  <c r="AZ12" i="1"/>
  <c r="AZ105" i="1"/>
  <c r="BA12" i="1"/>
  <c r="BA105" i="1"/>
  <c r="BB12" i="1"/>
  <c r="BB105" i="1"/>
  <c r="BC12" i="1"/>
  <c r="BC105" i="1"/>
  <c r="I197" i="1"/>
  <c r="AT13" i="1"/>
  <c r="AT106" i="1"/>
  <c r="AU13" i="1"/>
  <c r="AU106" i="1"/>
  <c r="AV13" i="1"/>
  <c r="AV106" i="1"/>
  <c r="AW13" i="1"/>
  <c r="AW106" i="1"/>
  <c r="AX13" i="1"/>
  <c r="AX106" i="1"/>
  <c r="AY13" i="1"/>
  <c r="AY106" i="1"/>
  <c r="AZ13" i="1"/>
  <c r="AZ106" i="1"/>
  <c r="BA13" i="1"/>
  <c r="BA106" i="1"/>
  <c r="BB13" i="1"/>
  <c r="BB106" i="1"/>
  <c r="BC13" i="1"/>
  <c r="BC106" i="1"/>
  <c r="I198" i="1"/>
  <c r="AT14" i="1"/>
  <c r="AT107" i="1"/>
  <c r="AU14" i="1"/>
  <c r="AU107" i="1"/>
  <c r="AV14" i="1"/>
  <c r="AV107" i="1"/>
  <c r="AW14" i="1"/>
  <c r="AW107" i="1"/>
  <c r="AX14" i="1"/>
  <c r="AX107" i="1"/>
  <c r="AY14" i="1"/>
  <c r="AY107" i="1"/>
  <c r="AZ14" i="1"/>
  <c r="AZ107" i="1"/>
  <c r="BA14" i="1"/>
  <c r="BA107" i="1"/>
  <c r="BB14" i="1"/>
  <c r="BB107" i="1"/>
  <c r="BC14" i="1"/>
  <c r="BC107" i="1"/>
  <c r="I199" i="1"/>
  <c r="AT15" i="1"/>
  <c r="AT108" i="1"/>
  <c r="AU15" i="1"/>
  <c r="AU108" i="1"/>
  <c r="AV15" i="1"/>
  <c r="AV108" i="1"/>
  <c r="AW15" i="1"/>
  <c r="AW108" i="1"/>
  <c r="AX15" i="1"/>
  <c r="AX108" i="1"/>
  <c r="AY15" i="1"/>
  <c r="AY108" i="1"/>
  <c r="AZ15" i="1"/>
  <c r="AZ108" i="1"/>
  <c r="BA15" i="1"/>
  <c r="BA108" i="1"/>
  <c r="BB15" i="1"/>
  <c r="BB108" i="1"/>
  <c r="BC15" i="1"/>
  <c r="BC108" i="1"/>
  <c r="I200" i="1"/>
  <c r="AT16" i="1"/>
  <c r="AT109" i="1"/>
  <c r="AU16" i="1"/>
  <c r="AU109" i="1"/>
  <c r="AV16" i="1"/>
  <c r="AV109" i="1"/>
  <c r="AW16" i="1"/>
  <c r="AW109" i="1"/>
  <c r="AX16" i="1"/>
  <c r="AX109" i="1"/>
  <c r="AY16" i="1"/>
  <c r="AY109" i="1"/>
  <c r="AZ16" i="1"/>
  <c r="AZ109" i="1"/>
  <c r="BA16" i="1"/>
  <c r="BA109" i="1"/>
  <c r="BB16" i="1"/>
  <c r="BB109" i="1"/>
  <c r="BC16" i="1"/>
  <c r="BC109" i="1"/>
  <c r="I201" i="1"/>
  <c r="AT17" i="1"/>
  <c r="AT110" i="1"/>
  <c r="AU17" i="1"/>
  <c r="AU110" i="1"/>
  <c r="AV17" i="1"/>
  <c r="AV110" i="1"/>
  <c r="AW17" i="1"/>
  <c r="AW110" i="1"/>
  <c r="AX17" i="1"/>
  <c r="AX110" i="1"/>
  <c r="AY17" i="1"/>
  <c r="AY110" i="1"/>
  <c r="AZ17" i="1"/>
  <c r="AZ110" i="1"/>
  <c r="BA17" i="1"/>
  <c r="BA110" i="1"/>
  <c r="BB17" i="1"/>
  <c r="BB110" i="1"/>
  <c r="BC17" i="1"/>
  <c r="BC110" i="1"/>
  <c r="I202" i="1"/>
  <c r="AT18" i="1"/>
  <c r="AT111" i="1"/>
  <c r="AU18" i="1"/>
  <c r="AU111" i="1"/>
  <c r="AV18" i="1"/>
  <c r="AV111" i="1"/>
  <c r="AW18" i="1"/>
  <c r="AW111" i="1"/>
  <c r="AX18" i="1"/>
  <c r="AX111" i="1"/>
  <c r="AY18" i="1"/>
  <c r="AY111" i="1"/>
  <c r="AZ18" i="1"/>
  <c r="AZ111" i="1"/>
  <c r="BA18" i="1"/>
  <c r="BA111" i="1"/>
  <c r="BB18" i="1"/>
  <c r="BB111" i="1"/>
  <c r="BC18" i="1"/>
  <c r="BC111" i="1"/>
  <c r="I203" i="1"/>
  <c r="AT19" i="1"/>
  <c r="AT112" i="1"/>
  <c r="AU19" i="1"/>
  <c r="AU112" i="1"/>
  <c r="AV19" i="1"/>
  <c r="AV112" i="1"/>
  <c r="AW19" i="1"/>
  <c r="AW112" i="1"/>
  <c r="AX19" i="1"/>
  <c r="AX112" i="1"/>
  <c r="AY19" i="1"/>
  <c r="AY112" i="1"/>
  <c r="AZ19" i="1"/>
  <c r="AZ112" i="1"/>
  <c r="BA19" i="1"/>
  <c r="BA112" i="1"/>
  <c r="BB19" i="1"/>
  <c r="BB112" i="1"/>
  <c r="BC19" i="1"/>
  <c r="BC112" i="1"/>
  <c r="I204" i="1"/>
  <c r="AT20" i="1"/>
  <c r="AT113" i="1"/>
  <c r="AU20" i="1"/>
  <c r="AU113" i="1"/>
  <c r="AV20" i="1"/>
  <c r="AV113" i="1"/>
  <c r="AW20" i="1"/>
  <c r="AW113" i="1"/>
  <c r="AX20" i="1"/>
  <c r="AX113" i="1"/>
  <c r="AY20" i="1"/>
  <c r="AY113" i="1"/>
  <c r="AZ20" i="1"/>
  <c r="AZ113" i="1"/>
  <c r="BA20" i="1"/>
  <c r="BA113" i="1"/>
  <c r="BB20" i="1"/>
  <c r="BB113" i="1"/>
  <c r="BC20" i="1"/>
  <c r="BC113" i="1"/>
  <c r="I205" i="1"/>
  <c r="AT21" i="1"/>
  <c r="AT114" i="1"/>
  <c r="AU21" i="1"/>
  <c r="AU114" i="1"/>
  <c r="AV21" i="1"/>
  <c r="AV114" i="1"/>
  <c r="AW21" i="1"/>
  <c r="AW114" i="1"/>
  <c r="AX21" i="1"/>
  <c r="AX114" i="1"/>
  <c r="AY21" i="1"/>
  <c r="AY114" i="1"/>
  <c r="AZ21" i="1"/>
  <c r="AZ114" i="1"/>
  <c r="BA21" i="1"/>
  <c r="BA114" i="1"/>
  <c r="BB21" i="1"/>
  <c r="BB114" i="1"/>
  <c r="BC21" i="1"/>
  <c r="BC114" i="1"/>
  <c r="I206" i="1"/>
  <c r="AT22" i="1"/>
  <c r="AT115" i="1"/>
  <c r="AU22" i="1"/>
  <c r="AU115" i="1"/>
  <c r="AV22" i="1"/>
  <c r="AV115" i="1"/>
  <c r="AW22" i="1"/>
  <c r="AW115" i="1"/>
  <c r="AX22" i="1"/>
  <c r="AX115" i="1"/>
  <c r="AY22" i="1"/>
  <c r="AY115" i="1"/>
  <c r="AZ22" i="1"/>
  <c r="AZ115" i="1"/>
  <c r="BA22" i="1"/>
  <c r="BA115" i="1"/>
  <c r="BB22" i="1"/>
  <c r="BB115" i="1"/>
  <c r="BC22" i="1"/>
  <c r="BC115" i="1"/>
  <c r="I207" i="1"/>
  <c r="AT23" i="1"/>
  <c r="AT116" i="1"/>
  <c r="AU23" i="1"/>
  <c r="AU116" i="1"/>
  <c r="AV23" i="1"/>
  <c r="AV116" i="1"/>
  <c r="AW23" i="1"/>
  <c r="AW116" i="1"/>
  <c r="AX23" i="1"/>
  <c r="AX116" i="1"/>
  <c r="AY23" i="1"/>
  <c r="AY116" i="1"/>
  <c r="AZ23" i="1"/>
  <c r="AZ116" i="1"/>
  <c r="BA23" i="1"/>
  <c r="BA116" i="1"/>
  <c r="BB23" i="1"/>
  <c r="BB116" i="1"/>
  <c r="BC23" i="1"/>
  <c r="BC116" i="1"/>
  <c r="I208" i="1"/>
  <c r="AT24" i="1"/>
  <c r="AT117" i="1"/>
  <c r="AU24" i="1"/>
  <c r="AU117" i="1"/>
  <c r="AV24" i="1"/>
  <c r="AV117" i="1"/>
  <c r="AW24" i="1"/>
  <c r="AW117" i="1"/>
  <c r="AX24" i="1"/>
  <c r="AX117" i="1"/>
  <c r="AY24" i="1"/>
  <c r="AY117" i="1"/>
  <c r="AZ24" i="1"/>
  <c r="AZ117" i="1"/>
  <c r="BA24" i="1"/>
  <c r="BA117" i="1"/>
  <c r="BB24" i="1"/>
  <c r="BB117" i="1"/>
  <c r="BC24" i="1"/>
  <c r="BC117" i="1"/>
  <c r="I209" i="1"/>
  <c r="AT25" i="1"/>
  <c r="AT118" i="1"/>
  <c r="AU25" i="1"/>
  <c r="AU118" i="1"/>
  <c r="AV25" i="1"/>
  <c r="AV118" i="1"/>
  <c r="AW25" i="1"/>
  <c r="AW118" i="1"/>
  <c r="AX25" i="1"/>
  <c r="AX118" i="1"/>
  <c r="AY25" i="1"/>
  <c r="AY118" i="1"/>
  <c r="AZ25" i="1"/>
  <c r="AZ118" i="1"/>
  <c r="BA25" i="1"/>
  <c r="BA118" i="1"/>
  <c r="BB25" i="1"/>
  <c r="BB118" i="1"/>
  <c r="BC25" i="1"/>
  <c r="BC118" i="1"/>
  <c r="I210" i="1"/>
  <c r="AT26" i="1"/>
  <c r="AT119" i="1"/>
  <c r="AU26" i="1"/>
  <c r="AU119" i="1"/>
  <c r="AV26" i="1"/>
  <c r="AV119" i="1"/>
  <c r="AW26" i="1"/>
  <c r="AW119" i="1"/>
  <c r="AX26" i="1"/>
  <c r="AX119" i="1"/>
  <c r="AY26" i="1"/>
  <c r="AY119" i="1"/>
  <c r="AZ26" i="1"/>
  <c r="AZ119" i="1"/>
  <c r="BA26" i="1"/>
  <c r="BA119" i="1"/>
  <c r="BB26" i="1"/>
  <c r="BB119" i="1"/>
  <c r="BC26" i="1"/>
  <c r="BC119" i="1"/>
  <c r="I211" i="1"/>
  <c r="AT27" i="1"/>
  <c r="AT120" i="1"/>
  <c r="AU27" i="1"/>
  <c r="AU120" i="1"/>
  <c r="AV27" i="1"/>
  <c r="AV120" i="1"/>
  <c r="AW27" i="1"/>
  <c r="AW120" i="1"/>
  <c r="AX27" i="1"/>
  <c r="AX120" i="1"/>
  <c r="AY27" i="1"/>
  <c r="AY120" i="1"/>
  <c r="AZ27" i="1"/>
  <c r="AZ120" i="1"/>
  <c r="BA27" i="1"/>
  <c r="BA120" i="1"/>
  <c r="BB27" i="1"/>
  <c r="BB120" i="1"/>
  <c r="BC27" i="1"/>
  <c r="BC120" i="1"/>
  <c r="I212" i="1"/>
  <c r="AT28" i="1"/>
  <c r="AT121" i="1"/>
  <c r="AU28" i="1"/>
  <c r="AU121" i="1"/>
  <c r="AV28" i="1"/>
  <c r="AV121" i="1"/>
  <c r="AW28" i="1"/>
  <c r="AW121" i="1"/>
  <c r="AX28" i="1"/>
  <c r="AX121" i="1"/>
  <c r="AY28" i="1"/>
  <c r="AY121" i="1"/>
  <c r="AZ28" i="1"/>
  <c r="AZ121" i="1"/>
  <c r="BA28" i="1"/>
  <c r="BA121" i="1"/>
  <c r="BB28" i="1"/>
  <c r="BB121" i="1"/>
  <c r="BC28" i="1"/>
  <c r="BC121" i="1"/>
  <c r="I213" i="1"/>
  <c r="AT29" i="1"/>
  <c r="AT122" i="1"/>
  <c r="AU29" i="1"/>
  <c r="AU122" i="1"/>
  <c r="AV29" i="1"/>
  <c r="AV122" i="1"/>
  <c r="AW29" i="1"/>
  <c r="AW122" i="1"/>
  <c r="AX29" i="1"/>
  <c r="AX122" i="1"/>
  <c r="AY29" i="1"/>
  <c r="AY122" i="1"/>
  <c r="AZ29" i="1"/>
  <c r="AZ122" i="1"/>
  <c r="BA29" i="1"/>
  <c r="BA122" i="1"/>
  <c r="BB29" i="1"/>
  <c r="BB122" i="1"/>
  <c r="BC29" i="1"/>
  <c r="BC122" i="1"/>
  <c r="I214" i="1"/>
  <c r="AT30" i="1"/>
  <c r="AT123" i="1"/>
  <c r="AU30" i="1"/>
  <c r="AU123" i="1"/>
  <c r="AV30" i="1"/>
  <c r="AV123" i="1"/>
  <c r="AW30" i="1"/>
  <c r="AW123" i="1"/>
  <c r="AX30" i="1"/>
  <c r="AX123" i="1"/>
  <c r="AY30" i="1"/>
  <c r="AY123" i="1"/>
  <c r="AZ30" i="1"/>
  <c r="AZ123" i="1"/>
  <c r="BA30" i="1"/>
  <c r="BA123" i="1"/>
  <c r="BB30" i="1"/>
  <c r="BB123" i="1"/>
  <c r="BC30" i="1"/>
  <c r="BC123" i="1"/>
  <c r="I215" i="1"/>
  <c r="AT31" i="1"/>
  <c r="AT124" i="1"/>
  <c r="AU31" i="1"/>
  <c r="AU124" i="1"/>
  <c r="AV31" i="1"/>
  <c r="AV124" i="1"/>
  <c r="AW31" i="1"/>
  <c r="AW124" i="1"/>
  <c r="AX31" i="1"/>
  <c r="AX124" i="1"/>
  <c r="AY31" i="1"/>
  <c r="AY124" i="1"/>
  <c r="AZ31" i="1"/>
  <c r="AZ124" i="1"/>
  <c r="BA31" i="1"/>
  <c r="BA124" i="1"/>
  <c r="BB31" i="1"/>
  <c r="BB124" i="1"/>
  <c r="BC31" i="1"/>
  <c r="BC124" i="1"/>
  <c r="I216" i="1"/>
  <c r="AT32" i="1"/>
  <c r="AT125" i="1"/>
  <c r="AU32" i="1"/>
  <c r="AU125" i="1"/>
  <c r="AV32" i="1"/>
  <c r="AV125" i="1"/>
  <c r="AW32" i="1"/>
  <c r="AW125" i="1"/>
  <c r="AX32" i="1"/>
  <c r="AX125" i="1"/>
  <c r="AY32" i="1"/>
  <c r="AY125" i="1"/>
  <c r="AZ32" i="1"/>
  <c r="AZ125" i="1"/>
  <c r="BA32" i="1"/>
  <c r="BA125" i="1"/>
  <c r="BB32" i="1"/>
  <c r="BB125" i="1"/>
  <c r="BC32" i="1"/>
  <c r="BC125" i="1"/>
  <c r="I217" i="1"/>
  <c r="AT33" i="1"/>
  <c r="AT126" i="1"/>
  <c r="AU33" i="1"/>
  <c r="AU126" i="1"/>
  <c r="AV33" i="1"/>
  <c r="AV126" i="1"/>
  <c r="AW33" i="1"/>
  <c r="AW126" i="1"/>
  <c r="AX33" i="1"/>
  <c r="AX126" i="1"/>
  <c r="AY33" i="1"/>
  <c r="AY126" i="1"/>
  <c r="AZ33" i="1"/>
  <c r="AZ126" i="1"/>
  <c r="BA33" i="1"/>
  <c r="BA126" i="1"/>
  <c r="BB33" i="1"/>
  <c r="BB126" i="1"/>
  <c r="BC33" i="1"/>
  <c r="BC126" i="1"/>
  <c r="I218" i="1"/>
  <c r="AT34" i="1"/>
  <c r="AT127" i="1"/>
  <c r="AU34" i="1"/>
  <c r="AU127" i="1"/>
  <c r="AV34" i="1"/>
  <c r="AV127" i="1"/>
  <c r="AW34" i="1"/>
  <c r="AW127" i="1"/>
  <c r="AX34" i="1"/>
  <c r="AX127" i="1"/>
  <c r="AY34" i="1"/>
  <c r="AY127" i="1"/>
  <c r="AZ34" i="1"/>
  <c r="AZ127" i="1"/>
  <c r="BA34" i="1"/>
  <c r="BA127" i="1"/>
  <c r="BB34" i="1"/>
  <c r="BB127" i="1"/>
  <c r="BC34" i="1"/>
  <c r="BC127" i="1"/>
  <c r="I219" i="1"/>
  <c r="AT35" i="1"/>
  <c r="AT128" i="1"/>
  <c r="AU35" i="1"/>
  <c r="AU128" i="1"/>
  <c r="AV35" i="1"/>
  <c r="AV128" i="1"/>
  <c r="AW35" i="1"/>
  <c r="AW128" i="1"/>
  <c r="AX35" i="1"/>
  <c r="AX128" i="1"/>
  <c r="AY35" i="1"/>
  <c r="AY128" i="1"/>
  <c r="AZ35" i="1"/>
  <c r="AZ128" i="1"/>
  <c r="BA35" i="1"/>
  <c r="BA128" i="1"/>
  <c r="BB35" i="1"/>
  <c r="BB128" i="1"/>
  <c r="BC35" i="1"/>
  <c r="BC128" i="1"/>
  <c r="I220" i="1"/>
  <c r="AT36" i="1"/>
  <c r="AT129" i="1"/>
  <c r="AU36" i="1"/>
  <c r="AU129" i="1"/>
  <c r="AV36" i="1"/>
  <c r="AV129" i="1"/>
  <c r="AW36" i="1"/>
  <c r="AW129" i="1"/>
  <c r="AX36" i="1"/>
  <c r="AX129" i="1"/>
  <c r="AY36" i="1"/>
  <c r="AY129" i="1"/>
  <c r="AZ36" i="1"/>
  <c r="AZ129" i="1"/>
  <c r="BA36" i="1"/>
  <c r="BA129" i="1"/>
  <c r="BB36" i="1"/>
  <c r="BB129" i="1"/>
  <c r="BC36" i="1"/>
  <c r="BC129" i="1"/>
  <c r="I221" i="1"/>
  <c r="AT37" i="1"/>
  <c r="AT130" i="1"/>
  <c r="AU37" i="1"/>
  <c r="AU130" i="1"/>
  <c r="AV37" i="1"/>
  <c r="AV130" i="1"/>
  <c r="AW37" i="1"/>
  <c r="AW130" i="1"/>
  <c r="AX37" i="1"/>
  <c r="AX130" i="1"/>
  <c r="AY37" i="1"/>
  <c r="AY130" i="1"/>
  <c r="AZ37" i="1"/>
  <c r="AZ130" i="1"/>
  <c r="BA37" i="1"/>
  <c r="BA130" i="1"/>
  <c r="BB37" i="1"/>
  <c r="BB130" i="1"/>
  <c r="BC37" i="1"/>
  <c r="BC130" i="1"/>
  <c r="I222" i="1"/>
  <c r="AT38" i="1"/>
  <c r="AT131" i="1"/>
  <c r="AU38" i="1"/>
  <c r="AU131" i="1"/>
  <c r="AV38" i="1"/>
  <c r="AV131" i="1"/>
  <c r="AW38" i="1"/>
  <c r="AW131" i="1"/>
  <c r="AX38" i="1"/>
  <c r="AX131" i="1"/>
  <c r="AY38" i="1"/>
  <c r="AY131" i="1"/>
  <c r="AZ38" i="1"/>
  <c r="AZ131" i="1"/>
  <c r="BA38" i="1"/>
  <c r="BA131" i="1"/>
  <c r="BB38" i="1"/>
  <c r="BB131" i="1"/>
  <c r="BC38" i="1"/>
  <c r="BC131" i="1"/>
  <c r="I223" i="1"/>
  <c r="AT39" i="1"/>
  <c r="AT132" i="1"/>
  <c r="AU39" i="1"/>
  <c r="AU132" i="1"/>
  <c r="AV39" i="1"/>
  <c r="AV132" i="1"/>
  <c r="AW39" i="1"/>
  <c r="AW132" i="1"/>
  <c r="AX39" i="1"/>
  <c r="AX132" i="1"/>
  <c r="AY39" i="1"/>
  <c r="AY132" i="1"/>
  <c r="AZ39" i="1"/>
  <c r="AZ132" i="1"/>
  <c r="BA39" i="1"/>
  <c r="BA132" i="1"/>
  <c r="BB39" i="1"/>
  <c r="BB132" i="1"/>
  <c r="BC39" i="1"/>
  <c r="BC132" i="1"/>
  <c r="I224" i="1"/>
  <c r="AT40" i="1"/>
  <c r="AT133" i="1"/>
  <c r="AU40" i="1"/>
  <c r="AU133" i="1"/>
  <c r="AV40" i="1"/>
  <c r="AV133" i="1"/>
  <c r="AW40" i="1"/>
  <c r="AW133" i="1"/>
  <c r="AX40" i="1"/>
  <c r="AX133" i="1"/>
  <c r="AY40" i="1"/>
  <c r="AY133" i="1"/>
  <c r="AZ40" i="1"/>
  <c r="AZ133" i="1"/>
  <c r="BA40" i="1"/>
  <c r="BA133" i="1"/>
  <c r="BB40" i="1"/>
  <c r="BB133" i="1"/>
  <c r="BC40" i="1"/>
  <c r="BC133" i="1"/>
  <c r="I225" i="1"/>
  <c r="AT41" i="1"/>
  <c r="AT134" i="1"/>
  <c r="AU41" i="1"/>
  <c r="AU134" i="1"/>
  <c r="AV41" i="1"/>
  <c r="AV134" i="1"/>
  <c r="AW41" i="1"/>
  <c r="AW134" i="1"/>
  <c r="AX41" i="1"/>
  <c r="AX134" i="1"/>
  <c r="AY41" i="1"/>
  <c r="AY134" i="1"/>
  <c r="AZ41" i="1"/>
  <c r="AZ134" i="1"/>
  <c r="BA41" i="1"/>
  <c r="BA134" i="1"/>
  <c r="BB41" i="1"/>
  <c r="BB134" i="1"/>
  <c r="BC41" i="1"/>
  <c r="BC134" i="1"/>
  <c r="I226" i="1"/>
  <c r="AT42" i="1"/>
  <c r="AT135" i="1"/>
  <c r="AU42" i="1"/>
  <c r="AU135" i="1"/>
  <c r="AV42" i="1"/>
  <c r="AV135" i="1"/>
  <c r="AW42" i="1"/>
  <c r="AW135" i="1"/>
  <c r="AX42" i="1"/>
  <c r="AX135" i="1"/>
  <c r="AY42" i="1"/>
  <c r="AY135" i="1"/>
  <c r="AZ42" i="1"/>
  <c r="AZ135" i="1"/>
  <c r="BA42" i="1"/>
  <c r="BA135" i="1"/>
  <c r="BB42" i="1"/>
  <c r="BB135" i="1"/>
  <c r="BC42" i="1"/>
  <c r="BC135" i="1"/>
  <c r="I227" i="1"/>
  <c r="AT43" i="1"/>
  <c r="AT136" i="1"/>
  <c r="AU43" i="1"/>
  <c r="AU136" i="1"/>
  <c r="AV43" i="1"/>
  <c r="AV136" i="1"/>
  <c r="AW43" i="1"/>
  <c r="AW136" i="1"/>
  <c r="AX43" i="1"/>
  <c r="AX136" i="1"/>
  <c r="AY43" i="1"/>
  <c r="AY136" i="1"/>
  <c r="AZ43" i="1"/>
  <c r="AZ136" i="1"/>
  <c r="BA43" i="1"/>
  <c r="BA136" i="1"/>
  <c r="BB43" i="1"/>
  <c r="BB136" i="1"/>
  <c r="BC43" i="1"/>
  <c r="BC136" i="1"/>
  <c r="I228" i="1"/>
  <c r="AT44" i="1"/>
  <c r="AT137" i="1"/>
  <c r="AU44" i="1"/>
  <c r="AU137" i="1"/>
  <c r="AV44" i="1"/>
  <c r="AV137" i="1"/>
  <c r="AW44" i="1"/>
  <c r="AW137" i="1"/>
  <c r="AX44" i="1"/>
  <c r="AX137" i="1"/>
  <c r="AY44" i="1"/>
  <c r="AY137" i="1"/>
  <c r="AZ44" i="1"/>
  <c r="AZ137" i="1"/>
  <c r="BA44" i="1"/>
  <c r="BA137" i="1"/>
  <c r="BB44" i="1"/>
  <c r="BB137" i="1"/>
  <c r="BC44" i="1"/>
  <c r="BC137" i="1"/>
  <c r="I229" i="1"/>
  <c r="AT45" i="1"/>
  <c r="AT138" i="1"/>
  <c r="AU45" i="1"/>
  <c r="AU138" i="1"/>
  <c r="AV45" i="1"/>
  <c r="AV138" i="1"/>
  <c r="AW45" i="1"/>
  <c r="AW138" i="1"/>
  <c r="AX45" i="1"/>
  <c r="AX138" i="1"/>
  <c r="AY45" i="1"/>
  <c r="AY138" i="1"/>
  <c r="AZ45" i="1"/>
  <c r="AZ138" i="1"/>
  <c r="BA45" i="1"/>
  <c r="BA138" i="1"/>
  <c r="BB45" i="1"/>
  <c r="BB138" i="1"/>
  <c r="BC45" i="1"/>
  <c r="BC138" i="1"/>
  <c r="I230" i="1"/>
  <c r="AT46" i="1"/>
  <c r="AT139" i="1"/>
  <c r="AU46" i="1"/>
  <c r="AU139" i="1"/>
  <c r="AV46" i="1"/>
  <c r="AV139" i="1"/>
  <c r="AW46" i="1"/>
  <c r="AW139" i="1"/>
  <c r="AX46" i="1"/>
  <c r="AX139" i="1"/>
  <c r="AY46" i="1"/>
  <c r="AY139" i="1"/>
  <c r="AZ46" i="1"/>
  <c r="AZ139" i="1"/>
  <c r="BA46" i="1"/>
  <c r="BA139" i="1"/>
  <c r="BB46" i="1"/>
  <c r="BB139" i="1"/>
  <c r="BC46" i="1"/>
  <c r="BC139" i="1"/>
  <c r="I231" i="1"/>
  <c r="AT47" i="1"/>
  <c r="AT140" i="1"/>
  <c r="AU47" i="1"/>
  <c r="AU140" i="1"/>
  <c r="AV47" i="1"/>
  <c r="AV140" i="1"/>
  <c r="AW47" i="1"/>
  <c r="AW140" i="1"/>
  <c r="AX47" i="1"/>
  <c r="AX140" i="1"/>
  <c r="AY47" i="1"/>
  <c r="AY140" i="1"/>
  <c r="AZ47" i="1"/>
  <c r="AZ140" i="1"/>
  <c r="BA47" i="1"/>
  <c r="BA140" i="1"/>
  <c r="BB47" i="1"/>
  <c r="BB140" i="1"/>
  <c r="BC47" i="1"/>
  <c r="BC140" i="1"/>
  <c r="I232" i="1"/>
  <c r="AT48" i="1"/>
  <c r="AT141" i="1"/>
  <c r="AU48" i="1"/>
  <c r="AU141" i="1"/>
  <c r="AV48" i="1"/>
  <c r="AV141" i="1"/>
  <c r="AW48" i="1"/>
  <c r="AW141" i="1"/>
  <c r="AX48" i="1"/>
  <c r="AX141" i="1"/>
  <c r="AY48" i="1"/>
  <c r="AY141" i="1"/>
  <c r="AZ48" i="1"/>
  <c r="AZ141" i="1"/>
  <c r="BA48" i="1"/>
  <c r="BA141" i="1"/>
  <c r="BB48" i="1"/>
  <c r="BB141" i="1"/>
  <c r="BC48" i="1"/>
  <c r="BC141" i="1"/>
  <c r="I233" i="1"/>
  <c r="AT49" i="1"/>
  <c r="AT142" i="1"/>
  <c r="AU49" i="1"/>
  <c r="AU142" i="1"/>
  <c r="AV49" i="1"/>
  <c r="AV142" i="1"/>
  <c r="AW49" i="1"/>
  <c r="AW142" i="1"/>
  <c r="AX49" i="1"/>
  <c r="AX142" i="1"/>
  <c r="AY49" i="1"/>
  <c r="AY142" i="1"/>
  <c r="AZ49" i="1"/>
  <c r="AZ142" i="1"/>
  <c r="BA49" i="1"/>
  <c r="BA142" i="1"/>
  <c r="BB49" i="1"/>
  <c r="BB142" i="1"/>
  <c r="BC49" i="1"/>
  <c r="BC142" i="1"/>
  <c r="I234" i="1"/>
  <c r="AT50" i="1"/>
  <c r="AT143" i="1"/>
  <c r="AU50" i="1"/>
  <c r="AU143" i="1"/>
  <c r="AV50" i="1"/>
  <c r="AV143" i="1"/>
  <c r="AW50" i="1"/>
  <c r="AW143" i="1"/>
  <c r="AX50" i="1"/>
  <c r="AX143" i="1"/>
  <c r="AY50" i="1"/>
  <c r="AY143" i="1"/>
  <c r="AZ50" i="1"/>
  <c r="AZ143" i="1"/>
  <c r="BA50" i="1"/>
  <c r="BA143" i="1"/>
  <c r="BB50" i="1"/>
  <c r="BB143" i="1"/>
  <c r="BC50" i="1"/>
  <c r="BC143" i="1"/>
  <c r="I235" i="1"/>
  <c r="AT51" i="1"/>
  <c r="AT144" i="1"/>
  <c r="AU51" i="1"/>
  <c r="AU144" i="1"/>
  <c r="AV51" i="1"/>
  <c r="AV144" i="1"/>
  <c r="AW51" i="1"/>
  <c r="AW144" i="1"/>
  <c r="AX51" i="1"/>
  <c r="AX144" i="1"/>
  <c r="AY51" i="1"/>
  <c r="AY144" i="1"/>
  <c r="AZ51" i="1"/>
  <c r="AZ144" i="1"/>
  <c r="BA51" i="1"/>
  <c r="BA144" i="1"/>
  <c r="BB51" i="1"/>
  <c r="BB144" i="1"/>
  <c r="BC51" i="1"/>
  <c r="BC144" i="1"/>
  <c r="I236" i="1"/>
  <c r="AT52" i="1"/>
  <c r="AT145" i="1"/>
  <c r="AU52" i="1"/>
  <c r="AU145" i="1"/>
  <c r="AV52" i="1"/>
  <c r="AV145" i="1"/>
  <c r="AW52" i="1"/>
  <c r="AW145" i="1"/>
  <c r="AX52" i="1"/>
  <c r="AX145" i="1"/>
  <c r="AY52" i="1"/>
  <c r="AY145" i="1"/>
  <c r="AZ52" i="1"/>
  <c r="AZ145" i="1"/>
  <c r="BA52" i="1"/>
  <c r="BA145" i="1"/>
  <c r="BB52" i="1"/>
  <c r="BB145" i="1"/>
  <c r="BC52" i="1"/>
  <c r="BC145" i="1"/>
  <c r="I237" i="1"/>
  <c r="AT53" i="1"/>
  <c r="AT146" i="1"/>
  <c r="AU53" i="1"/>
  <c r="AU146" i="1"/>
  <c r="AV53" i="1"/>
  <c r="AV146" i="1"/>
  <c r="AW53" i="1"/>
  <c r="AW146" i="1"/>
  <c r="AX53" i="1"/>
  <c r="AX146" i="1"/>
  <c r="AY53" i="1"/>
  <c r="AY146" i="1"/>
  <c r="AZ53" i="1"/>
  <c r="AZ146" i="1"/>
  <c r="BA53" i="1"/>
  <c r="BA146" i="1"/>
  <c r="BB53" i="1"/>
  <c r="BB146" i="1"/>
  <c r="BC53" i="1"/>
  <c r="BC146" i="1"/>
  <c r="I238" i="1"/>
  <c r="AT54" i="1"/>
  <c r="AT147" i="1"/>
  <c r="AU54" i="1"/>
  <c r="AU147" i="1"/>
  <c r="AV54" i="1"/>
  <c r="AV147" i="1"/>
  <c r="AW54" i="1"/>
  <c r="AW147" i="1"/>
  <c r="AX54" i="1"/>
  <c r="AX147" i="1"/>
  <c r="AY54" i="1"/>
  <c r="AY147" i="1"/>
  <c r="AZ54" i="1"/>
  <c r="AZ147" i="1"/>
  <c r="BA54" i="1"/>
  <c r="BA147" i="1"/>
  <c r="BB54" i="1"/>
  <c r="BB147" i="1"/>
  <c r="BC54" i="1"/>
  <c r="BC147" i="1"/>
  <c r="I239" i="1"/>
  <c r="AT55" i="1"/>
  <c r="AT148" i="1"/>
  <c r="AU55" i="1"/>
  <c r="AU148" i="1"/>
  <c r="AV55" i="1"/>
  <c r="AV148" i="1"/>
  <c r="AW55" i="1"/>
  <c r="AW148" i="1"/>
  <c r="AX55" i="1"/>
  <c r="AX148" i="1"/>
  <c r="AY55" i="1"/>
  <c r="AY148" i="1"/>
  <c r="AZ55" i="1"/>
  <c r="AZ148" i="1"/>
  <c r="BA55" i="1"/>
  <c r="BA148" i="1"/>
  <c r="BB55" i="1"/>
  <c r="BB148" i="1"/>
  <c r="BC55" i="1"/>
  <c r="BC148" i="1"/>
  <c r="I240" i="1"/>
  <c r="AT56" i="1"/>
  <c r="AT149" i="1"/>
  <c r="AU56" i="1"/>
  <c r="AU149" i="1"/>
  <c r="AV56" i="1"/>
  <c r="AV149" i="1"/>
  <c r="AW56" i="1"/>
  <c r="AW149" i="1"/>
  <c r="AX56" i="1"/>
  <c r="AX149" i="1"/>
  <c r="AY56" i="1"/>
  <c r="AY149" i="1"/>
  <c r="AZ56" i="1"/>
  <c r="AZ149" i="1"/>
  <c r="BA56" i="1"/>
  <c r="BA149" i="1"/>
  <c r="BB56" i="1"/>
  <c r="BB149" i="1"/>
  <c r="BC56" i="1"/>
  <c r="BC149" i="1"/>
  <c r="I241" i="1"/>
  <c r="AT57" i="1"/>
  <c r="AT150" i="1"/>
  <c r="AU57" i="1"/>
  <c r="AU150" i="1"/>
  <c r="AV57" i="1"/>
  <c r="AV150" i="1"/>
  <c r="AW57" i="1"/>
  <c r="AW150" i="1"/>
  <c r="AX57" i="1"/>
  <c r="AX150" i="1"/>
  <c r="AY57" i="1"/>
  <c r="AY150" i="1"/>
  <c r="AZ57" i="1"/>
  <c r="AZ150" i="1"/>
  <c r="BA57" i="1"/>
  <c r="BA150" i="1"/>
  <c r="BB57" i="1"/>
  <c r="BB150" i="1"/>
  <c r="BC57" i="1"/>
  <c r="BC150" i="1"/>
  <c r="I242" i="1"/>
  <c r="AT58" i="1"/>
  <c r="AT151" i="1"/>
  <c r="AU58" i="1"/>
  <c r="AU151" i="1"/>
  <c r="AV58" i="1"/>
  <c r="AV151" i="1"/>
  <c r="AW58" i="1"/>
  <c r="AW151" i="1"/>
  <c r="AX58" i="1"/>
  <c r="AX151" i="1"/>
  <c r="AY58" i="1"/>
  <c r="AY151" i="1"/>
  <c r="AZ58" i="1"/>
  <c r="AZ151" i="1"/>
  <c r="BA58" i="1"/>
  <c r="BA151" i="1"/>
  <c r="BB58" i="1"/>
  <c r="BB151" i="1"/>
  <c r="BC58" i="1"/>
  <c r="BC151" i="1"/>
  <c r="I243" i="1"/>
  <c r="AT59" i="1"/>
  <c r="AT152" i="1"/>
  <c r="AU59" i="1"/>
  <c r="AU152" i="1"/>
  <c r="AV59" i="1"/>
  <c r="AV152" i="1"/>
  <c r="AW59" i="1"/>
  <c r="AW152" i="1"/>
  <c r="AX59" i="1"/>
  <c r="AX152" i="1"/>
  <c r="AY59" i="1"/>
  <c r="AY152" i="1"/>
  <c r="AZ59" i="1"/>
  <c r="AZ152" i="1"/>
  <c r="BA59" i="1"/>
  <c r="BA152" i="1"/>
  <c r="BB59" i="1"/>
  <c r="BB152" i="1"/>
  <c r="BC59" i="1"/>
  <c r="BC152" i="1"/>
  <c r="I244" i="1"/>
  <c r="AT60" i="1"/>
  <c r="AT153" i="1"/>
  <c r="AU60" i="1"/>
  <c r="AU153" i="1"/>
  <c r="AV60" i="1"/>
  <c r="AV153" i="1"/>
  <c r="AW60" i="1"/>
  <c r="AW153" i="1"/>
  <c r="AX60" i="1"/>
  <c r="AX153" i="1"/>
  <c r="AY60" i="1"/>
  <c r="AY153" i="1"/>
  <c r="AZ60" i="1"/>
  <c r="AZ153" i="1"/>
  <c r="BA60" i="1"/>
  <c r="BA153" i="1"/>
  <c r="BB60" i="1"/>
  <c r="BB153" i="1"/>
  <c r="BC60" i="1"/>
  <c r="BC153" i="1"/>
  <c r="I245" i="1"/>
  <c r="AT61" i="1"/>
  <c r="AT154" i="1"/>
  <c r="AU61" i="1"/>
  <c r="AU154" i="1"/>
  <c r="AV61" i="1"/>
  <c r="AV154" i="1"/>
  <c r="AW61" i="1"/>
  <c r="AW154" i="1"/>
  <c r="AX61" i="1"/>
  <c r="AX154" i="1"/>
  <c r="AY61" i="1"/>
  <c r="AY154" i="1"/>
  <c r="AZ61" i="1"/>
  <c r="AZ154" i="1"/>
  <c r="BA61" i="1"/>
  <c r="BA154" i="1"/>
  <c r="BB61" i="1"/>
  <c r="BB154" i="1"/>
  <c r="BC61" i="1"/>
  <c r="BC154" i="1"/>
  <c r="I246" i="1"/>
  <c r="AT62" i="1"/>
  <c r="AT155" i="1"/>
  <c r="AU62" i="1"/>
  <c r="AU155" i="1"/>
  <c r="AV62" i="1"/>
  <c r="AV155" i="1"/>
  <c r="AW62" i="1"/>
  <c r="AW155" i="1"/>
  <c r="AX62" i="1"/>
  <c r="AX155" i="1"/>
  <c r="AY62" i="1"/>
  <c r="AY155" i="1"/>
  <c r="AZ62" i="1"/>
  <c r="AZ155" i="1"/>
  <c r="BA62" i="1"/>
  <c r="BA155" i="1"/>
  <c r="BB62" i="1"/>
  <c r="BB155" i="1"/>
  <c r="BC62" i="1"/>
  <c r="BC155" i="1"/>
  <c r="I247" i="1"/>
  <c r="AT63" i="1"/>
  <c r="AT156" i="1"/>
  <c r="AU63" i="1"/>
  <c r="AU156" i="1"/>
  <c r="AV63" i="1"/>
  <c r="AV156" i="1"/>
  <c r="AW63" i="1"/>
  <c r="AW156" i="1"/>
  <c r="AX63" i="1"/>
  <c r="AX156" i="1"/>
  <c r="AY63" i="1"/>
  <c r="AY156" i="1"/>
  <c r="AZ63" i="1"/>
  <c r="AZ156" i="1"/>
  <c r="BA63" i="1"/>
  <c r="BA156" i="1"/>
  <c r="BB63" i="1"/>
  <c r="BB156" i="1"/>
  <c r="BC63" i="1"/>
  <c r="BC156" i="1"/>
  <c r="I248" i="1"/>
  <c r="AT64" i="1"/>
  <c r="AT157" i="1"/>
  <c r="AU64" i="1"/>
  <c r="AU157" i="1"/>
  <c r="AV64" i="1"/>
  <c r="AV157" i="1"/>
  <c r="AW64" i="1"/>
  <c r="AW157" i="1"/>
  <c r="AX64" i="1"/>
  <c r="AX157" i="1"/>
  <c r="AY64" i="1"/>
  <c r="AY157" i="1"/>
  <c r="AZ64" i="1"/>
  <c r="AZ157" i="1"/>
  <c r="BA64" i="1"/>
  <c r="BA157" i="1"/>
  <c r="BB64" i="1"/>
  <c r="BB157" i="1"/>
  <c r="BC64" i="1"/>
  <c r="BC157" i="1"/>
  <c r="I249" i="1"/>
  <c r="AT65" i="1"/>
  <c r="AT158" i="1"/>
  <c r="AU65" i="1"/>
  <c r="AU158" i="1"/>
  <c r="AV65" i="1"/>
  <c r="AV158" i="1"/>
  <c r="AW65" i="1"/>
  <c r="AW158" i="1"/>
  <c r="AX65" i="1"/>
  <c r="AX158" i="1"/>
  <c r="AY65" i="1"/>
  <c r="AY158" i="1"/>
  <c r="AZ65" i="1"/>
  <c r="AZ158" i="1"/>
  <c r="BA65" i="1"/>
  <c r="BA158" i="1"/>
  <c r="BB65" i="1"/>
  <c r="BB158" i="1"/>
  <c r="BC65" i="1"/>
  <c r="BC158" i="1"/>
  <c r="I250" i="1"/>
  <c r="AT66" i="1"/>
  <c r="AT159" i="1"/>
  <c r="AU66" i="1"/>
  <c r="AU159" i="1"/>
  <c r="AV66" i="1"/>
  <c r="AV159" i="1"/>
  <c r="AW66" i="1"/>
  <c r="AW159" i="1"/>
  <c r="AX66" i="1"/>
  <c r="AX159" i="1"/>
  <c r="AY66" i="1"/>
  <c r="AY159" i="1"/>
  <c r="AZ66" i="1"/>
  <c r="AZ159" i="1"/>
  <c r="BA66" i="1"/>
  <c r="BA159" i="1"/>
  <c r="BB66" i="1"/>
  <c r="BB159" i="1"/>
  <c r="BC66" i="1"/>
  <c r="BC159" i="1"/>
  <c r="I251" i="1"/>
  <c r="AT67" i="1"/>
  <c r="AT160" i="1"/>
  <c r="AU67" i="1"/>
  <c r="AU160" i="1"/>
  <c r="AV67" i="1"/>
  <c r="AV160" i="1"/>
  <c r="AW67" i="1"/>
  <c r="AW160" i="1"/>
  <c r="AX67" i="1"/>
  <c r="AX160" i="1"/>
  <c r="AY67" i="1"/>
  <c r="AY160" i="1"/>
  <c r="AZ67" i="1"/>
  <c r="AZ160" i="1"/>
  <c r="BA67" i="1"/>
  <c r="BA160" i="1"/>
  <c r="BB67" i="1"/>
  <c r="BB160" i="1"/>
  <c r="BC67" i="1"/>
  <c r="BC160" i="1"/>
  <c r="I252" i="1"/>
  <c r="AT68" i="1"/>
  <c r="AT161" i="1"/>
  <c r="AU68" i="1"/>
  <c r="AU161" i="1"/>
  <c r="AV68" i="1"/>
  <c r="AV161" i="1"/>
  <c r="AW68" i="1"/>
  <c r="AW161" i="1"/>
  <c r="AX68" i="1"/>
  <c r="AX161" i="1"/>
  <c r="AY68" i="1"/>
  <c r="AY161" i="1"/>
  <c r="AZ68" i="1"/>
  <c r="AZ161" i="1"/>
  <c r="BA68" i="1"/>
  <c r="BA161" i="1"/>
  <c r="BB68" i="1"/>
  <c r="BB161" i="1"/>
  <c r="BC68" i="1"/>
  <c r="BC161" i="1"/>
  <c r="I253" i="1"/>
  <c r="AT69" i="1"/>
  <c r="AT162" i="1"/>
  <c r="AU69" i="1"/>
  <c r="AU162" i="1"/>
  <c r="AV69" i="1"/>
  <c r="AV162" i="1"/>
  <c r="AW69" i="1"/>
  <c r="AW162" i="1"/>
  <c r="AX69" i="1"/>
  <c r="AX162" i="1"/>
  <c r="AY69" i="1"/>
  <c r="AY162" i="1"/>
  <c r="AZ69" i="1"/>
  <c r="AZ162" i="1"/>
  <c r="BA69" i="1"/>
  <c r="BA162" i="1"/>
  <c r="BB69" i="1"/>
  <c r="BB162" i="1"/>
  <c r="BC69" i="1"/>
  <c r="BC162" i="1"/>
  <c r="I254" i="1"/>
  <c r="AT70" i="1"/>
  <c r="AT163" i="1"/>
  <c r="AU70" i="1"/>
  <c r="AU163" i="1"/>
  <c r="AV70" i="1"/>
  <c r="AV163" i="1"/>
  <c r="AW70" i="1"/>
  <c r="AW163" i="1"/>
  <c r="AX70" i="1"/>
  <c r="AX163" i="1"/>
  <c r="AY70" i="1"/>
  <c r="AY163" i="1"/>
  <c r="AZ70" i="1"/>
  <c r="AZ163" i="1"/>
  <c r="BA70" i="1"/>
  <c r="BA163" i="1"/>
  <c r="BB70" i="1"/>
  <c r="BB163" i="1"/>
  <c r="BC70" i="1"/>
  <c r="BC163" i="1"/>
  <c r="I255" i="1"/>
  <c r="AT71" i="1"/>
  <c r="AT164" i="1"/>
  <c r="AU71" i="1"/>
  <c r="AU164" i="1"/>
  <c r="AV71" i="1"/>
  <c r="AV164" i="1"/>
  <c r="AW71" i="1"/>
  <c r="AW164" i="1"/>
  <c r="AX71" i="1"/>
  <c r="AX164" i="1"/>
  <c r="AY71" i="1"/>
  <c r="AY164" i="1"/>
  <c r="AZ71" i="1"/>
  <c r="AZ164" i="1"/>
  <c r="BA71" i="1"/>
  <c r="BA164" i="1"/>
  <c r="BB71" i="1"/>
  <c r="BB164" i="1"/>
  <c r="BC71" i="1"/>
  <c r="BC164" i="1"/>
  <c r="I256" i="1"/>
  <c r="AT72" i="1"/>
  <c r="AT165" i="1"/>
  <c r="AU72" i="1"/>
  <c r="AU165" i="1"/>
  <c r="AV72" i="1"/>
  <c r="AV165" i="1"/>
  <c r="AW72" i="1"/>
  <c r="AW165" i="1"/>
  <c r="AX72" i="1"/>
  <c r="AX165" i="1"/>
  <c r="AY72" i="1"/>
  <c r="AY165" i="1"/>
  <c r="AZ72" i="1"/>
  <c r="AZ165" i="1"/>
  <c r="BA72" i="1"/>
  <c r="BA165" i="1"/>
  <c r="BB72" i="1"/>
  <c r="BB165" i="1"/>
  <c r="BC72" i="1"/>
  <c r="BC165" i="1"/>
  <c r="I257" i="1"/>
  <c r="AT73" i="1"/>
  <c r="AT166" i="1"/>
  <c r="AU73" i="1"/>
  <c r="AU166" i="1"/>
  <c r="AV73" i="1"/>
  <c r="AV166" i="1"/>
  <c r="AW73" i="1"/>
  <c r="AW166" i="1"/>
  <c r="AX73" i="1"/>
  <c r="AX166" i="1"/>
  <c r="AY73" i="1"/>
  <c r="AY166" i="1"/>
  <c r="AZ73" i="1"/>
  <c r="AZ166" i="1"/>
  <c r="BA73" i="1"/>
  <c r="BA166" i="1"/>
  <c r="BB73" i="1"/>
  <c r="BB166" i="1"/>
  <c r="BC73" i="1"/>
  <c r="BC166" i="1"/>
  <c r="I258" i="1"/>
  <c r="AT74" i="1"/>
  <c r="AT167" i="1"/>
  <c r="AU74" i="1"/>
  <c r="AU167" i="1"/>
  <c r="AV74" i="1"/>
  <c r="AV167" i="1"/>
  <c r="AW74" i="1"/>
  <c r="AW167" i="1"/>
  <c r="AX74" i="1"/>
  <c r="AX167" i="1"/>
  <c r="AY74" i="1"/>
  <c r="AY167" i="1"/>
  <c r="AZ74" i="1"/>
  <c r="AZ167" i="1"/>
  <c r="BA74" i="1"/>
  <c r="BA167" i="1"/>
  <c r="BB74" i="1"/>
  <c r="BB167" i="1"/>
  <c r="BC74" i="1"/>
  <c r="BC167" i="1"/>
  <c r="I259" i="1"/>
  <c r="AT75" i="1"/>
  <c r="AT168" i="1"/>
  <c r="AU75" i="1"/>
  <c r="AU168" i="1"/>
  <c r="AV75" i="1"/>
  <c r="AV168" i="1"/>
  <c r="AW75" i="1"/>
  <c r="AW168" i="1"/>
  <c r="AX75" i="1"/>
  <c r="AX168" i="1"/>
  <c r="AY75" i="1"/>
  <c r="AY168" i="1"/>
  <c r="AZ75" i="1"/>
  <c r="AZ168" i="1"/>
  <c r="BA75" i="1"/>
  <c r="BA168" i="1"/>
  <c r="BB75" i="1"/>
  <c r="BB168" i="1"/>
  <c r="BC75" i="1"/>
  <c r="BC168" i="1"/>
  <c r="I260" i="1"/>
  <c r="AT76" i="1"/>
  <c r="AT169" i="1"/>
  <c r="AU76" i="1"/>
  <c r="AU169" i="1"/>
  <c r="AV76" i="1"/>
  <c r="AV169" i="1"/>
  <c r="AW76" i="1"/>
  <c r="AW169" i="1"/>
  <c r="AX76" i="1"/>
  <c r="AX169" i="1"/>
  <c r="AY76" i="1"/>
  <c r="AY169" i="1"/>
  <c r="AZ76" i="1"/>
  <c r="AZ169" i="1"/>
  <c r="BA76" i="1"/>
  <c r="BA169" i="1"/>
  <c r="BB76" i="1"/>
  <c r="BB169" i="1"/>
  <c r="BC76" i="1"/>
  <c r="BC169" i="1"/>
  <c r="I261" i="1"/>
  <c r="AT77" i="1"/>
  <c r="AT170" i="1"/>
  <c r="AU77" i="1"/>
  <c r="AU170" i="1"/>
  <c r="AV77" i="1"/>
  <c r="AV170" i="1"/>
  <c r="AW77" i="1"/>
  <c r="AW170" i="1"/>
  <c r="AX77" i="1"/>
  <c r="AX170" i="1"/>
  <c r="AY77" i="1"/>
  <c r="AY170" i="1"/>
  <c r="AZ77" i="1"/>
  <c r="AZ170" i="1"/>
  <c r="BA77" i="1"/>
  <c r="BA170" i="1"/>
  <c r="BB77" i="1"/>
  <c r="BB170" i="1"/>
  <c r="BC77" i="1"/>
  <c r="BC170" i="1"/>
  <c r="I262" i="1"/>
  <c r="AT78" i="1"/>
  <c r="AT171" i="1"/>
  <c r="AU78" i="1"/>
  <c r="AU171" i="1"/>
  <c r="AV78" i="1"/>
  <c r="AV171" i="1"/>
  <c r="AW78" i="1"/>
  <c r="AW171" i="1"/>
  <c r="AX78" i="1"/>
  <c r="AX171" i="1"/>
  <c r="AY78" i="1"/>
  <c r="AY171" i="1"/>
  <c r="AZ78" i="1"/>
  <c r="AZ171" i="1"/>
  <c r="BA78" i="1"/>
  <c r="BA171" i="1"/>
  <c r="BB78" i="1"/>
  <c r="BB171" i="1"/>
  <c r="BC78" i="1"/>
  <c r="BC171" i="1"/>
  <c r="I263" i="1"/>
  <c r="AT79" i="1"/>
  <c r="AT172" i="1"/>
  <c r="AU79" i="1"/>
  <c r="AU172" i="1"/>
  <c r="AV79" i="1"/>
  <c r="AV172" i="1"/>
  <c r="AW79" i="1"/>
  <c r="AW172" i="1"/>
  <c r="AX79" i="1"/>
  <c r="AX172" i="1"/>
  <c r="AY79" i="1"/>
  <c r="AY172" i="1"/>
  <c r="AZ79" i="1"/>
  <c r="AZ172" i="1"/>
  <c r="BA79" i="1"/>
  <c r="BA172" i="1"/>
  <c r="BB79" i="1"/>
  <c r="BB172" i="1"/>
  <c r="BC79" i="1"/>
  <c r="BC172" i="1"/>
  <c r="I264" i="1"/>
  <c r="AT80" i="1"/>
  <c r="AT173" i="1"/>
  <c r="AU80" i="1"/>
  <c r="AU173" i="1"/>
  <c r="AV80" i="1"/>
  <c r="AV173" i="1"/>
  <c r="AW80" i="1"/>
  <c r="AW173" i="1"/>
  <c r="AX80" i="1"/>
  <c r="AX173" i="1"/>
  <c r="AY80" i="1"/>
  <c r="AY173" i="1"/>
  <c r="AZ80" i="1"/>
  <c r="AZ173" i="1"/>
  <c r="BA80" i="1"/>
  <c r="BA173" i="1"/>
  <c r="BB80" i="1"/>
  <c r="BB173" i="1"/>
  <c r="BC80" i="1"/>
  <c r="BC173" i="1"/>
  <c r="I265" i="1"/>
  <c r="AT81" i="1"/>
  <c r="AT174" i="1"/>
  <c r="AU81" i="1"/>
  <c r="AU174" i="1"/>
  <c r="AV81" i="1"/>
  <c r="AV174" i="1"/>
  <c r="AW81" i="1"/>
  <c r="AW174" i="1"/>
  <c r="AX81" i="1"/>
  <c r="AX174" i="1"/>
  <c r="AY81" i="1"/>
  <c r="AY174" i="1"/>
  <c r="AZ81" i="1"/>
  <c r="AZ174" i="1"/>
  <c r="BA81" i="1"/>
  <c r="BA174" i="1"/>
  <c r="BB81" i="1"/>
  <c r="BB174" i="1"/>
  <c r="BC81" i="1"/>
  <c r="BC174" i="1"/>
  <c r="I266" i="1"/>
  <c r="AT82" i="1"/>
  <c r="AT175" i="1"/>
  <c r="AU82" i="1"/>
  <c r="AU175" i="1"/>
  <c r="AV82" i="1"/>
  <c r="AV175" i="1"/>
  <c r="AW82" i="1"/>
  <c r="AW175" i="1"/>
  <c r="AX82" i="1"/>
  <c r="AX175" i="1"/>
  <c r="AY82" i="1"/>
  <c r="AY175" i="1"/>
  <c r="AZ82" i="1"/>
  <c r="AZ175" i="1"/>
  <c r="BA82" i="1"/>
  <c r="BA175" i="1"/>
  <c r="BB82" i="1"/>
  <c r="BB175" i="1"/>
  <c r="BC82" i="1"/>
  <c r="BC175" i="1"/>
  <c r="I267" i="1"/>
  <c r="AT83" i="1"/>
  <c r="AT176" i="1"/>
  <c r="AU83" i="1"/>
  <c r="AU176" i="1"/>
  <c r="AV83" i="1"/>
  <c r="AV176" i="1"/>
  <c r="AW83" i="1"/>
  <c r="AW176" i="1"/>
  <c r="AX83" i="1"/>
  <c r="AX176" i="1"/>
  <c r="AY83" i="1"/>
  <c r="AY176" i="1"/>
  <c r="AZ83" i="1"/>
  <c r="AZ176" i="1"/>
  <c r="BA83" i="1"/>
  <c r="BA176" i="1"/>
  <c r="BB83" i="1"/>
  <c r="BB176" i="1"/>
  <c r="BC83" i="1"/>
  <c r="BC176" i="1"/>
  <c r="I268" i="1"/>
  <c r="AT84" i="1"/>
  <c r="AT177" i="1"/>
  <c r="AU84" i="1"/>
  <c r="AU177" i="1"/>
  <c r="AV84" i="1"/>
  <c r="AV177" i="1"/>
  <c r="AW84" i="1"/>
  <c r="AW177" i="1"/>
  <c r="AX84" i="1"/>
  <c r="AX177" i="1"/>
  <c r="AY84" i="1"/>
  <c r="AY177" i="1"/>
  <c r="AZ84" i="1"/>
  <c r="AZ177" i="1"/>
  <c r="BA84" i="1"/>
  <c r="BA177" i="1"/>
  <c r="BB84" i="1"/>
  <c r="BB177" i="1"/>
  <c r="BC84" i="1"/>
  <c r="BC177" i="1"/>
  <c r="I269" i="1"/>
  <c r="AT85" i="1"/>
  <c r="AT178" i="1"/>
  <c r="AU85" i="1"/>
  <c r="AU178" i="1"/>
  <c r="AV85" i="1"/>
  <c r="AV178" i="1"/>
  <c r="AW85" i="1"/>
  <c r="AW178" i="1"/>
  <c r="AX85" i="1"/>
  <c r="AX178" i="1"/>
  <c r="AY85" i="1"/>
  <c r="AY178" i="1"/>
  <c r="AZ85" i="1"/>
  <c r="AZ178" i="1"/>
  <c r="BA85" i="1"/>
  <c r="BA178" i="1"/>
  <c r="BB85" i="1"/>
  <c r="BB178" i="1"/>
  <c r="BC85" i="1"/>
  <c r="BC178" i="1"/>
  <c r="I270" i="1"/>
  <c r="AT86" i="1"/>
  <c r="AT179" i="1"/>
  <c r="AU86" i="1"/>
  <c r="AU179" i="1"/>
  <c r="AV86" i="1"/>
  <c r="AV179" i="1"/>
  <c r="AW86" i="1"/>
  <c r="AW179" i="1"/>
  <c r="AX86" i="1"/>
  <c r="AX179" i="1"/>
  <c r="AY86" i="1"/>
  <c r="AY179" i="1"/>
  <c r="AZ86" i="1"/>
  <c r="AZ179" i="1"/>
  <c r="BA86" i="1"/>
  <c r="BA179" i="1"/>
  <c r="BB86" i="1"/>
  <c r="BB179" i="1"/>
  <c r="BC86" i="1"/>
  <c r="BC179" i="1"/>
  <c r="I271" i="1"/>
  <c r="AT87" i="1"/>
  <c r="AT180" i="1"/>
  <c r="AU87" i="1"/>
  <c r="AU180" i="1"/>
  <c r="AV87" i="1"/>
  <c r="AV180" i="1"/>
  <c r="AW87" i="1"/>
  <c r="AW180" i="1"/>
  <c r="AX87" i="1"/>
  <c r="AX180" i="1"/>
  <c r="AY87" i="1"/>
  <c r="AY180" i="1"/>
  <c r="AZ87" i="1"/>
  <c r="AZ180" i="1"/>
  <c r="BA87" i="1"/>
  <c r="BA180" i="1"/>
  <c r="BB87" i="1"/>
  <c r="BB180" i="1"/>
  <c r="BC87" i="1"/>
  <c r="BC180" i="1"/>
  <c r="I272" i="1"/>
  <c r="AT88" i="1"/>
  <c r="AT181" i="1"/>
  <c r="AU88" i="1"/>
  <c r="AU181" i="1"/>
  <c r="AV88" i="1"/>
  <c r="AV181" i="1"/>
  <c r="AW88" i="1"/>
  <c r="AW181" i="1"/>
  <c r="AX88" i="1"/>
  <c r="AX181" i="1"/>
  <c r="AY88" i="1"/>
  <c r="AY181" i="1"/>
  <c r="AZ88" i="1"/>
  <c r="AZ181" i="1"/>
  <c r="BA88" i="1"/>
  <c r="BA181" i="1"/>
  <c r="BB88" i="1"/>
  <c r="BB181" i="1"/>
  <c r="BC88" i="1"/>
  <c r="BC181" i="1"/>
  <c r="I273" i="1"/>
  <c r="AT89" i="1"/>
  <c r="AT182" i="1"/>
  <c r="AU89" i="1"/>
  <c r="AU182" i="1"/>
  <c r="AV89" i="1"/>
  <c r="AV182" i="1"/>
  <c r="AW89" i="1"/>
  <c r="AW182" i="1"/>
  <c r="AX89" i="1"/>
  <c r="AX182" i="1"/>
  <c r="AY89" i="1"/>
  <c r="AY182" i="1"/>
  <c r="AZ89" i="1"/>
  <c r="AZ182" i="1"/>
  <c r="BA89" i="1"/>
  <c r="BA182" i="1"/>
  <c r="BB89" i="1"/>
  <c r="BB182" i="1"/>
  <c r="BC89" i="1"/>
  <c r="BC182" i="1"/>
  <c r="I274" i="1"/>
  <c r="AT90" i="1"/>
  <c r="AT183" i="1"/>
  <c r="AU90" i="1"/>
  <c r="AU183" i="1"/>
  <c r="AV90" i="1"/>
  <c r="AV183" i="1"/>
  <c r="AW90" i="1"/>
  <c r="AW183" i="1"/>
  <c r="AX90" i="1"/>
  <c r="AX183" i="1"/>
  <c r="AY90" i="1"/>
  <c r="AY183" i="1"/>
  <c r="AZ90" i="1"/>
  <c r="AZ183" i="1"/>
  <c r="BA90" i="1"/>
  <c r="BA183" i="1"/>
  <c r="BB90" i="1"/>
  <c r="BB183" i="1"/>
  <c r="BC90" i="1"/>
  <c r="BC183" i="1"/>
  <c r="I275" i="1"/>
  <c r="AT91" i="1"/>
  <c r="AT184" i="1"/>
  <c r="AU91" i="1"/>
  <c r="AU184" i="1"/>
  <c r="AV91" i="1"/>
  <c r="AV184" i="1"/>
  <c r="AW91" i="1"/>
  <c r="AW184" i="1"/>
  <c r="AX91" i="1"/>
  <c r="AX184" i="1"/>
  <c r="AY91" i="1"/>
  <c r="AY184" i="1"/>
  <c r="AZ91" i="1"/>
  <c r="AZ184" i="1"/>
  <c r="BA91" i="1"/>
  <c r="BA184" i="1"/>
  <c r="BB91" i="1"/>
  <c r="BB184" i="1"/>
  <c r="BC91" i="1"/>
  <c r="BC184" i="1"/>
  <c r="I276" i="1"/>
  <c r="AT92" i="1"/>
  <c r="AT185" i="1"/>
  <c r="AU92" i="1"/>
  <c r="AU185" i="1"/>
  <c r="AV92" i="1"/>
  <c r="AV185" i="1"/>
  <c r="AW92" i="1"/>
  <c r="AW185" i="1"/>
  <c r="AX92" i="1"/>
  <c r="AX185" i="1"/>
  <c r="AY92" i="1"/>
  <c r="AY185" i="1"/>
  <c r="AZ92" i="1"/>
  <c r="AZ185" i="1"/>
  <c r="BA92" i="1"/>
  <c r="BA185" i="1"/>
  <c r="BB92" i="1"/>
  <c r="BB185" i="1"/>
  <c r="BC92" i="1"/>
  <c r="BC185" i="1"/>
  <c r="I277" i="1"/>
  <c r="AT93" i="1"/>
  <c r="AT186" i="1"/>
  <c r="AU93" i="1"/>
  <c r="AU186" i="1"/>
  <c r="AV93" i="1"/>
  <c r="AV186" i="1"/>
  <c r="AW93" i="1"/>
  <c r="AW186" i="1"/>
  <c r="AX93" i="1"/>
  <c r="AX186" i="1"/>
  <c r="AY93" i="1"/>
  <c r="AY186" i="1"/>
  <c r="AZ93" i="1"/>
  <c r="AZ186" i="1"/>
  <c r="BA93" i="1"/>
  <c r="BA186" i="1"/>
  <c r="BB93" i="1"/>
  <c r="BB186" i="1"/>
  <c r="BC93" i="1"/>
  <c r="BC186" i="1"/>
  <c r="I278" i="1"/>
  <c r="I283" i="1"/>
  <c r="I282" i="1"/>
  <c r="I28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AP9" i="1"/>
  <c r="AP102" i="1"/>
  <c r="AQ9" i="1"/>
  <c r="AQ102" i="1"/>
  <c r="AR9" i="1"/>
  <c r="AR102" i="1"/>
  <c r="AS9" i="1"/>
  <c r="AS102" i="1"/>
  <c r="AN9" i="1"/>
  <c r="AN102" i="1"/>
  <c r="H194" i="1"/>
  <c r="AP8" i="1"/>
  <c r="AP101" i="1"/>
  <c r="AQ8" i="1"/>
  <c r="AQ101" i="1"/>
  <c r="AR8" i="1"/>
  <c r="AR101" i="1"/>
  <c r="AS8" i="1"/>
  <c r="AS101" i="1"/>
  <c r="AN8" i="1"/>
  <c r="AN101" i="1"/>
  <c r="AO8" i="1"/>
  <c r="AO101" i="1"/>
  <c r="H193" i="1"/>
  <c r="AP10" i="1"/>
  <c r="AP103" i="1"/>
  <c r="AQ10" i="1"/>
  <c r="AQ103" i="1"/>
  <c r="AR10" i="1"/>
  <c r="AR103" i="1"/>
  <c r="AS10" i="1"/>
  <c r="AS103" i="1"/>
  <c r="AN10" i="1"/>
  <c r="AN103" i="1"/>
  <c r="H195" i="1"/>
  <c r="AP11" i="1"/>
  <c r="AP104" i="1"/>
  <c r="AQ11" i="1"/>
  <c r="AQ104" i="1"/>
  <c r="AR11" i="1"/>
  <c r="AR104" i="1"/>
  <c r="AS11" i="1"/>
  <c r="AS104" i="1"/>
  <c r="AN11" i="1"/>
  <c r="AN104" i="1"/>
  <c r="H196" i="1"/>
  <c r="AP12" i="1"/>
  <c r="AP105" i="1"/>
  <c r="AQ12" i="1"/>
  <c r="AQ105" i="1"/>
  <c r="AR12" i="1"/>
  <c r="AR105" i="1"/>
  <c r="AS12" i="1"/>
  <c r="AS105" i="1"/>
  <c r="AN12" i="1"/>
  <c r="AN105" i="1"/>
  <c r="H197" i="1"/>
  <c r="AP13" i="1"/>
  <c r="AP106" i="1"/>
  <c r="AQ13" i="1"/>
  <c r="AQ106" i="1"/>
  <c r="AR13" i="1"/>
  <c r="AR106" i="1"/>
  <c r="AS13" i="1"/>
  <c r="AS106" i="1"/>
  <c r="AN13" i="1"/>
  <c r="AN106" i="1"/>
  <c r="H198" i="1"/>
  <c r="AP14" i="1"/>
  <c r="AP107" i="1"/>
  <c r="AQ14" i="1"/>
  <c r="AQ107" i="1"/>
  <c r="AR14" i="1"/>
  <c r="AR107" i="1"/>
  <c r="AS14" i="1"/>
  <c r="AS107" i="1"/>
  <c r="AN14" i="1"/>
  <c r="AN107" i="1"/>
  <c r="H199" i="1"/>
  <c r="AP15" i="1"/>
  <c r="AP108" i="1"/>
  <c r="AQ15" i="1"/>
  <c r="AQ108" i="1"/>
  <c r="AR15" i="1"/>
  <c r="AR108" i="1"/>
  <c r="AS15" i="1"/>
  <c r="AS108" i="1"/>
  <c r="AN15" i="1"/>
  <c r="AN108" i="1"/>
  <c r="H200" i="1"/>
  <c r="AP16" i="1"/>
  <c r="AP109" i="1"/>
  <c r="AQ16" i="1"/>
  <c r="AQ109" i="1"/>
  <c r="AR16" i="1"/>
  <c r="AR109" i="1"/>
  <c r="AS16" i="1"/>
  <c r="AS109" i="1"/>
  <c r="AN16" i="1"/>
  <c r="AN109" i="1"/>
  <c r="H201" i="1"/>
  <c r="AP17" i="1"/>
  <c r="AP110" i="1"/>
  <c r="AQ17" i="1"/>
  <c r="AQ110" i="1"/>
  <c r="AR17" i="1"/>
  <c r="AR110" i="1"/>
  <c r="AS17" i="1"/>
  <c r="AS110" i="1"/>
  <c r="AN17" i="1"/>
  <c r="AN110" i="1"/>
  <c r="H202" i="1"/>
  <c r="AP18" i="1"/>
  <c r="AP111" i="1"/>
  <c r="AQ18" i="1"/>
  <c r="AQ111" i="1"/>
  <c r="AR18" i="1"/>
  <c r="AR111" i="1"/>
  <c r="AS18" i="1"/>
  <c r="AS111" i="1"/>
  <c r="AN18" i="1"/>
  <c r="AN111" i="1"/>
  <c r="H203" i="1"/>
  <c r="AP19" i="1"/>
  <c r="AP112" i="1"/>
  <c r="AQ19" i="1"/>
  <c r="AQ112" i="1"/>
  <c r="AR19" i="1"/>
  <c r="AR112" i="1"/>
  <c r="AS19" i="1"/>
  <c r="AS112" i="1"/>
  <c r="AN19" i="1"/>
  <c r="AN112" i="1"/>
  <c r="H204" i="1"/>
  <c r="AP20" i="1"/>
  <c r="AP113" i="1"/>
  <c r="AQ20" i="1"/>
  <c r="AQ113" i="1"/>
  <c r="AR20" i="1"/>
  <c r="AR113" i="1"/>
  <c r="AS20" i="1"/>
  <c r="AS113" i="1"/>
  <c r="AN20" i="1"/>
  <c r="AN113" i="1"/>
  <c r="H205" i="1"/>
  <c r="AP21" i="1"/>
  <c r="AP114" i="1"/>
  <c r="AQ21" i="1"/>
  <c r="AQ114" i="1"/>
  <c r="AR21" i="1"/>
  <c r="AR114" i="1"/>
  <c r="AS21" i="1"/>
  <c r="AS114" i="1"/>
  <c r="AN21" i="1"/>
  <c r="AN114" i="1"/>
  <c r="H206" i="1"/>
  <c r="AP22" i="1"/>
  <c r="AP115" i="1"/>
  <c r="AQ22" i="1"/>
  <c r="AQ115" i="1"/>
  <c r="AR22" i="1"/>
  <c r="AR115" i="1"/>
  <c r="AS22" i="1"/>
  <c r="AS115" i="1"/>
  <c r="AN22" i="1"/>
  <c r="AN115" i="1"/>
  <c r="H207" i="1"/>
  <c r="AP23" i="1"/>
  <c r="AP116" i="1"/>
  <c r="AQ23" i="1"/>
  <c r="AQ116" i="1"/>
  <c r="AR23" i="1"/>
  <c r="AR116" i="1"/>
  <c r="AS23" i="1"/>
  <c r="AS116" i="1"/>
  <c r="AN23" i="1"/>
  <c r="AN116" i="1"/>
  <c r="H208" i="1"/>
  <c r="AP24" i="1"/>
  <c r="AP117" i="1"/>
  <c r="AQ24" i="1"/>
  <c r="AQ117" i="1"/>
  <c r="AR24" i="1"/>
  <c r="AR117" i="1"/>
  <c r="AS24" i="1"/>
  <c r="AS117" i="1"/>
  <c r="AN24" i="1"/>
  <c r="AN117" i="1"/>
  <c r="H209" i="1"/>
  <c r="AP25" i="1"/>
  <c r="AP118" i="1"/>
  <c r="AQ25" i="1"/>
  <c r="AQ118" i="1"/>
  <c r="AR25" i="1"/>
  <c r="AR118" i="1"/>
  <c r="AS25" i="1"/>
  <c r="AS118" i="1"/>
  <c r="AN25" i="1"/>
  <c r="AN118" i="1"/>
  <c r="H210" i="1"/>
  <c r="AP26" i="1"/>
  <c r="AP119" i="1"/>
  <c r="AQ26" i="1"/>
  <c r="AQ119" i="1"/>
  <c r="AR26" i="1"/>
  <c r="AR119" i="1"/>
  <c r="AS26" i="1"/>
  <c r="AS119" i="1"/>
  <c r="AN26" i="1"/>
  <c r="AN119" i="1"/>
  <c r="H211" i="1"/>
  <c r="AP27" i="1"/>
  <c r="AP120" i="1"/>
  <c r="AQ27" i="1"/>
  <c r="AQ120" i="1"/>
  <c r="AR27" i="1"/>
  <c r="AR120" i="1"/>
  <c r="AS27" i="1"/>
  <c r="AS120" i="1"/>
  <c r="AN27" i="1"/>
  <c r="AN120" i="1"/>
  <c r="H212" i="1"/>
  <c r="AP28" i="1"/>
  <c r="AP121" i="1"/>
  <c r="AQ28" i="1"/>
  <c r="AQ121" i="1"/>
  <c r="AR28" i="1"/>
  <c r="AR121" i="1"/>
  <c r="AS28" i="1"/>
  <c r="AS121" i="1"/>
  <c r="AN28" i="1"/>
  <c r="AN121" i="1"/>
  <c r="H213" i="1"/>
  <c r="AP29" i="1"/>
  <c r="AP122" i="1"/>
  <c r="AQ29" i="1"/>
  <c r="AQ122" i="1"/>
  <c r="AR29" i="1"/>
  <c r="AR122" i="1"/>
  <c r="AS29" i="1"/>
  <c r="AS122" i="1"/>
  <c r="AN29" i="1"/>
  <c r="AN122" i="1"/>
  <c r="H214" i="1"/>
  <c r="AP30" i="1"/>
  <c r="AP123" i="1"/>
  <c r="AQ30" i="1"/>
  <c r="AQ123" i="1"/>
  <c r="AR30" i="1"/>
  <c r="AR123" i="1"/>
  <c r="AS30" i="1"/>
  <c r="AS123" i="1"/>
  <c r="AN30" i="1"/>
  <c r="AN123" i="1"/>
  <c r="H215" i="1"/>
  <c r="AP31" i="1"/>
  <c r="AP124" i="1"/>
  <c r="AQ31" i="1"/>
  <c r="AQ124" i="1"/>
  <c r="AR31" i="1"/>
  <c r="AR124" i="1"/>
  <c r="AS31" i="1"/>
  <c r="AS124" i="1"/>
  <c r="AN31" i="1"/>
  <c r="AN124" i="1"/>
  <c r="H216" i="1"/>
  <c r="AP32" i="1"/>
  <c r="AP125" i="1"/>
  <c r="AQ32" i="1"/>
  <c r="AQ125" i="1"/>
  <c r="AR32" i="1"/>
  <c r="AR125" i="1"/>
  <c r="AS32" i="1"/>
  <c r="AS125" i="1"/>
  <c r="AN32" i="1"/>
  <c r="AN125" i="1"/>
  <c r="H217" i="1"/>
  <c r="AP33" i="1"/>
  <c r="AP126" i="1"/>
  <c r="AQ33" i="1"/>
  <c r="AQ126" i="1"/>
  <c r="AR33" i="1"/>
  <c r="AR126" i="1"/>
  <c r="AS33" i="1"/>
  <c r="AS126" i="1"/>
  <c r="AN33" i="1"/>
  <c r="AN126" i="1"/>
  <c r="H218" i="1"/>
  <c r="AP34" i="1"/>
  <c r="AP127" i="1"/>
  <c r="AQ34" i="1"/>
  <c r="AQ127" i="1"/>
  <c r="AR34" i="1"/>
  <c r="AR127" i="1"/>
  <c r="AS34" i="1"/>
  <c r="AS127" i="1"/>
  <c r="AN34" i="1"/>
  <c r="AN127" i="1"/>
  <c r="H219" i="1"/>
  <c r="AP35" i="1"/>
  <c r="AP128" i="1"/>
  <c r="AQ35" i="1"/>
  <c r="AQ128" i="1"/>
  <c r="AR35" i="1"/>
  <c r="AR128" i="1"/>
  <c r="AS35" i="1"/>
  <c r="AS128" i="1"/>
  <c r="AN35" i="1"/>
  <c r="AN128" i="1"/>
  <c r="H220" i="1"/>
  <c r="AP36" i="1"/>
  <c r="AP129" i="1"/>
  <c r="AQ36" i="1"/>
  <c r="AQ129" i="1"/>
  <c r="AR36" i="1"/>
  <c r="AR129" i="1"/>
  <c r="AS36" i="1"/>
  <c r="AS129" i="1"/>
  <c r="AN36" i="1"/>
  <c r="AN129" i="1"/>
  <c r="H221" i="1"/>
  <c r="AP37" i="1"/>
  <c r="AP130" i="1"/>
  <c r="AQ37" i="1"/>
  <c r="AQ130" i="1"/>
  <c r="AR37" i="1"/>
  <c r="AR130" i="1"/>
  <c r="AS37" i="1"/>
  <c r="AS130" i="1"/>
  <c r="AN37" i="1"/>
  <c r="AN130" i="1"/>
  <c r="H222" i="1"/>
  <c r="AP38" i="1"/>
  <c r="AP131" i="1"/>
  <c r="AQ38" i="1"/>
  <c r="AQ131" i="1"/>
  <c r="AR38" i="1"/>
  <c r="AR131" i="1"/>
  <c r="AS38" i="1"/>
  <c r="AS131" i="1"/>
  <c r="AN38" i="1"/>
  <c r="AN131" i="1"/>
  <c r="H223" i="1"/>
  <c r="AP39" i="1"/>
  <c r="AP132" i="1"/>
  <c r="AQ39" i="1"/>
  <c r="AQ132" i="1"/>
  <c r="AR39" i="1"/>
  <c r="AR132" i="1"/>
  <c r="AS39" i="1"/>
  <c r="AS132" i="1"/>
  <c r="AN39" i="1"/>
  <c r="AN132" i="1"/>
  <c r="H224" i="1"/>
  <c r="AP40" i="1"/>
  <c r="AP133" i="1"/>
  <c r="AQ40" i="1"/>
  <c r="AQ133" i="1"/>
  <c r="AR40" i="1"/>
  <c r="AR133" i="1"/>
  <c r="AS40" i="1"/>
  <c r="AS133" i="1"/>
  <c r="AN40" i="1"/>
  <c r="AN133" i="1"/>
  <c r="H225" i="1"/>
  <c r="AP41" i="1"/>
  <c r="AP134" i="1"/>
  <c r="AQ41" i="1"/>
  <c r="AQ134" i="1"/>
  <c r="AR41" i="1"/>
  <c r="AR134" i="1"/>
  <c r="AS41" i="1"/>
  <c r="AS134" i="1"/>
  <c r="AN41" i="1"/>
  <c r="AN134" i="1"/>
  <c r="H226" i="1"/>
  <c r="AP42" i="1"/>
  <c r="AP135" i="1"/>
  <c r="AQ42" i="1"/>
  <c r="AQ135" i="1"/>
  <c r="AR42" i="1"/>
  <c r="AR135" i="1"/>
  <c r="AS42" i="1"/>
  <c r="AS135" i="1"/>
  <c r="AN42" i="1"/>
  <c r="AN135" i="1"/>
  <c r="H227" i="1"/>
  <c r="AP43" i="1"/>
  <c r="AP136" i="1"/>
  <c r="AQ43" i="1"/>
  <c r="AQ136" i="1"/>
  <c r="AR43" i="1"/>
  <c r="AR136" i="1"/>
  <c r="AS43" i="1"/>
  <c r="AS136" i="1"/>
  <c r="AN43" i="1"/>
  <c r="AN136" i="1"/>
  <c r="H228" i="1"/>
  <c r="AP44" i="1"/>
  <c r="AP137" i="1"/>
  <c r="AQ44" i="1"/>
  <c r="AQ137" i="1"/>
  <c r="AR44" i="1"/>
  <c r="AR137" i="1"/>
  <c r="AS44" i="1"/>
  <c r="AS137" i="1"/>
  <c r="AN44" i="1"/>
  <c r="AN137" i="1"/>
  <c r="H229" i="1"/>
  <c r="AP45" i="1"/>
  <c r="AP138" i="1"/>
  <c r="AQ45" i="1"/>
  <c r="AQ138" i="1"/>
  <c r="AR45" i="1"/>
  <c r="AR138" i="1"/>
  <c r="AS45" i="1"/>
  <c r="AS138" i="1"/>
  <c r="AN45" i="1"/>
  <c r="AN138" i="1"/>
  <c r="H230" i="1"/>
  <c r="AP46" i="1"/>
  <c r="AP139" i="1"/>
  <c r="AQ46" i="1"/>
  <c r="AQ139" i="1"/>
  <c r="AR46" i="1"/>
  <c r="AR139" i="1"/>
  <c r="AS46" i="1"/>
  <c r="AS139" i="1"/>
  <c r="AN46" i="1"/>
  <c r="AN139" i="1"/>
  <c r="H231" i="1"/>
  <c r="AP47" i="1"/>
  <c r="AP140" i="1"/>
  <c r="AQ47" i="1"/>
  <c r="AQ140" i="1"/>
  <c r="AR47" i="1"/>
  <c r="AR140" i="1"/>
  <c r="AS47" i="1"/>
  <c r="AS140" i="1"/>
  <c r="AN47" i="1"/>
  <c r="AN140" i="1"/>
  <c r="H232" i="1"/>
  <c r="AP48" i="1"/>
  <c r="AP141" i="1"/>
  <c r="AQ48" i="1"/>
  <c r="AQ141" i="1"/>
  <c r="AR48" i="1"/>
  <c r="AR141" i="1"/>
  <c r="AS48" i="1"/>
  <c r="AS141" i="1"/>
  <c r="AN48" i="1"/>
  <c r="AN141" i="1"/>
  <c r="H233" i="1"/>
  <c r="AP49" i="1"/>
  <c r="AP142" i="1"/>
  <c r="AQ49" i="1"/>
  <c r="AQ142" i="1"/>
  <c r="AR49" i="1"/>
  <c r="AR142" i="1"/>
  <c r="AS49" i="1"/>
  <c r="AS142" i="1"/>
  <c r="AN49" i="1"/>
  <c r="AN142" i="1"/>
  <c r="H234" i="1"/>
  <c r="AP50" i="1"/>
  <c r="AP143" i="1"/>
  <c r="AQ50" i="1"/>
  <c r="AQ143" i="1"/>
  <c r="AR50" i="1"/>
  <c r="AR143" i="1"/>
  <c r="AS50" i="1"/>
  <c r="AS143" i="1"/>
  <c r="AN50" i="1"/>
  <c r="AN143" i="1"/>
  <c r="H235" i="1"/>
  <c r="AP51" i="1"/>
  <c r="AP144" i="1"/>
  <c r="AQ51" i="1"/>
  <c r="AQ144" i="1"/>
  <c r="AR51" i="1"/>
  <c r="AR144" i="1"/>
  <c r="AS51" i="1"/>
  <c r="AS144" i="1"/>
  <c r="AN51" i="1"/>
  <c r="AN144" i="1"/>
  <c r="H236" i="1"/>
  <c r="AP52" i="1"/>
  <c r="AP145" i="1"/>
  <c r="AQ52" i="1"/>
  <c r="AQ145" i="1"/>
  <c r="AR52" i="1"/>
  <c r="AR145" i="1"/>
  <c r="AS52" i="1"/>
  <c r="AS145" i="1"/>
  <c r="AN52" i="1"/>
  <c r="AN145" i="1"/>
  <c r="H237" i="1"/>
  <c r="AP53" i="1"/>
  <c r="AP146" i="1"/>
  <c r="AQ53" i="1"/>
  <c r="AQ146" i="1"/>
  <c r="AR53" i="1"/>
  <c r="AR146" i="1"/>
  <c r="AS53" i="1"/>
  <c r="AS146" i="1"/>
  <c r="AN53" i="1"/>
  <c r="AN146" i="1"/>
  <c r="H238" i="1"/>
  <c r="AP54" i="1"/>
  <c r="AP147" i="1"/>
  <c r="AQ54" i="1"/>
  <c r="AQ147" i="1"/>
  <c r="AR54" i="1"/>
  <c r="AR147" i="1"/>
  <c r="AS54" i="1"/>
  <c r="AS147" i="1"/>
  <c r="AN54" i="1"/>
  <c r="AN147" i="1"/>
  <c r="H239" i="1"/>
  <c r="AP55" i="1"/>
  <c r="AP148" i="1"/>
  <c r="AQ55" i="1"/>
  <c r="AQ148" i="1"/>
  <c r="AR55" i="1"/>
  <c r="AR148" i="1"/>
  <c r="AS55" i="1"/>
  <c r="AS148" i="1"/>
  <c r="AN55" i="1"/>
  <c r="AN148" i="1"/>
  <c r="H240" i="1"/>
  <c r="AP56" i="1"/>
  <c r="AP149" i="1"/>
  <c r="AQ56" i="1"/>
  <c r="AQ149" i="1"/>
  <c r="AR56" i="1"/>
  <c r="AR149" i="1"/>
  <c r="AS56" i="1"/>
  <c r="AS149" i="1"/>
  <c r="AN56" i="1"/>
  <c r="AN149" i="1"/>
  <c r="H241" i="1"/>
  <c r="AP57" i="1"/>
  <c r="AP150" i="1"/>
  <c r="AQ57" i="1"/>
  <c r="AQ150" i="1"/>
  <c r="AR57" i="1"/>
  <c r="AR150" i="1"/>
  <c r="AS57" i="1"/>
  <c r="AS150" i="1"/>
  <c r="AN57" i="1"/>
  <c r="AN150" i="1"/>
  <c r="H242" i="1"/>
  <c r="AP58" i="1"/>
  <c r="AP151" i="1"/>
  <c r="AQ58" i="1"/>
  <c r="AQ151" i="1"/>
  <c r="AR58" i="1"/>
  <c r="AR151" i="1"/>
  <c r="AS58" i="1"/>
  <c r="AS151" i="1"/>
  <c r="AN58" i="1"/>
  <c r="AN151" i="1"/>
  <c r="H243" i="1"/>
  <c r="AP59" i="1"/>
  <c r="AP152" i="1"/>
  <c r="AQ59" i="1"/>
  <c r="AQ152" i="1"/>
  <c r="AR59" i="1"/>
  <c r="AR152" i="1"/>
  <c r="AS59" i="1"/>
  <c r="AS152" i="1"/>
  <c r="AN59" i="1"/>
  <c r="AN152" i="1"/>
  <c r="H244" i="1"/>
  <c r="AP60" i="1"/>
  <c r="AP153" i="1"/>
  <c r="AQ60" i="1"/>
  <c r="AQ153" i="1"/>
  <c r="AR60" i="1"/>
  <c r="AR153" i="1"/>
  <c r="AS60" i="1"/>
  <c r="AS153" i="1"/>
  <c r="AN60" i="1"/>
  <c r="AN153" i="1"/>
  <c r="H245" i="1"/>
  <c r="AP61" i="1"/>
  <c r="AP154" i="1"/>
  <c r="AQ61" i="1"/>
  <c r="AQ154" i="1"/>
  <c r="AR61" i="1"/>
  <c r="AR154" i="1"/>
  <c r="AS61" i="1"/>
  <c r="AS154" i="1"/>
  <c r="AN61" i="1"/>
  <c r="AN154" i="1"/>
  <c r="H246" i="1"/>
  <c r="AP62" i="1"/>
  <c r="AP155" i="1"/>
  <c r="AQ62" i="1"/>
  <c r="AQ155" i="1"/>
  <c r="AR62" i="1"/>
  <c r="AR155" i="1"/>
  <c r="AS62" i="1"/>
  <c r="AS155" i="1"/>
  <c r="AN62" i="1"/>
  <c r="AN155" i="1"/>
  <c r="H247" i="1"/>
  <c r="AP63" i="1"/>
  <c r="AP156" i="1"/>
  <c r="AQ63" i="1"/>
  <c r="AQ156" i="1"/>
  <c r="AR63" i="1"/>
  <c r="AR156" i="1"/>
  <c r="AS63" i="1"/>
  <c r="AS156" i="1"/>
  <c r="AN63" i="1"/>
  <c r="AN156" i="1"/>
  <c r="H248" i="1"/>
  <c r="AP64" i="1"/>
  <c r="AP157" i="1"/>
  <c r="AQ64" i="1"/>
  <c r="AQ157" i="1"/>
  <c r="AR64" i="1"/>
  <c r="AR157" i="1"/>
  <c r="AS64" i="1"/>
  <c r="AS157" i="1"/>
  <c r="AN64" i="1"/>
  <c r="AN157" i="1"/>
  <c r="H249" i="1"/>
  <c r="AP65" i="1"/>
  <c r="AP158" i="1"/>
  <c r="AQ65" i="1"/>
  <c r="AQ158" i="1"/>
  <c r="AR65" i="1"/>
  <c r="AR158" i="1"/>
  <c r="AS65" i="1"/>
  <c r="AS158" i="1"/>
  <c r="AN65" i="1"/>
  <c r="AN158" i="1"/>
  <c r="H250" i="1"/>
  <c r="AP66" i="1"/>
  <c r="AP159" i="1"/>
  <c r="AQ66" i="1"/>
  <c r="AQ159" i="1"/>
  <c r="AR66" i="1"/>
  <c r="AR159" i="1"/>
  <c r="AS66" i="1"/>
  <c r="AS159" i="1"/>
  <c r="AN66" i="1"/>
  <c r="AN159" i="1"/>
  <c r="H251" i="1"/>
  <c r="AP67" i="1"/>
  <c r="AP160" i="1"/>
  <c r="AQ67" i="1"/>
  <c r="AQ160" i="1"/>
  <c r="AR67" i="1"/>
  <c r="AR160" i="1"/>
  <c r="AS67" i="1"/>
  <c r="AS160" i="1"/>
  <c r="AN67" i="1"/>
  <c r="AN160" i="1"/>
  <c r="H252" i="1"/>
  <c r="AP68" i="1"/>
  <c r="AP161" i="1"/>
  <c r="AQ68" i="1"/>
  <c r="AQ161" i="1"/>
  <c r="AR68" i="1"/>
  <c r="AR161" i="1"/>
  <c r="AS68" i="1"/>
  <c r="AS161" i="1"/>
  <c r="AN68" i="1"/>
  <c r="AN161" i="1"/>
  <c r="H253" i="1"/>
  <c r="AP69" i="1"/>
  <c r="AP162" i="1"/>
  <c r="AQ69" i="1"/>
  <c r="AQ162" i="1"/>
  <c r="AR69" i="1"/>
  <c r="AR162" i="1"/>
  <c r="AS69" i="1"/>
  <c r="AS162" i="1"/>
  <c r="AN69" i="1"/>
  <c r="AN162" i="1"/>
  <c r="H254" i="1"/>
  <c r="AP70" i="1"/>
  <c r="AP163" i="1"/>
  <c r="AQ70" i="1"/>
  <c r="AQ163" i="1"/>
  <c r="AR70" i="1"/>
  <c r="AR163" i="1"/>
  <c r="AS70" i="1"/>
  <c r="AS163" i="1"/>
  <c r="AN70" i="1"/>
  <c r="AN163" i="1"/>
  <c r="H255" i="1"/>
  <c r="AP71" i="1"/>
  <c r="AP164" i="1"/>
  <c r="AQ71" i="1"/>
  <c r="AQ164" i="1"/>
  <c r="AR71" i="1"/>
  <c r="AR164" i="1"/>
  <c r="AS71" i="1"/>
  <c r="AS164" i="1"/>
  <c r="AN71" i="1"/>
  <c r="AN164" i="1"/>
  <c r="H256" i="1"/>
  <c r="AP72" i="1"/>
  <c r="AP165" i="1"/>
  <c r="AQ72" i="1"/>
  <c r="AQ165" i="1"/>
  <c r="AR72" i="1"/>
  <c r="AR165" i="1"/>
  <c r="AS72" i="1"/>
  <c r="AS165" i="1"/>
  <c r="AN72" i="1"/>
  <c r="AN165" i="1"/>
  <c r="H257" i="1"/>
  <c r="AP73" i="1"/>
  <c r="AP166" i="1"/>
  <c r="AQ73" i="1"/>
  <c r="AQ166" i="1"/>
  <c r="AR73" i="1"/>
  <c r="AR166" i="1"/>
  <c r="AS73" i="1"/>
  <c r="AS166" i="1"/>
  <c r="AN73" i="1"/>
  <c r="AN166" i="1"/>
  <c r="H258" i="1"/>
  <c r="AP74" i="1"/>
  <c r="AP167" i="1"/>
  <c r="AQ74" i="1"/>
  <c r="AQ167" i="1"/>
  <c r="AR74" i="1"/>
  <c r="AR167" i="1"/>
  <c r="AS74" i="1"/>
  <c r="AS167" i="1"/>
  <c r="AN74" i="1"/>
  <c r="AN167" i="1"/>
  <c r="H259" i="1"/>
  <c r="AP75" i="1"/>
  <c r="AP168" i="1"/>
  <c r="AQ75" i="1"/>
  <c r="AQ168" i="1"/>
  <c r="AR75" i="1"/>
  <c r="AR168" i="1"/>
  <c r="AS75" i="1"/>
  <c r="AS168" i="1"/>
  <c r="AN75" i="1"/>
  <c r="AN168" i="1"/>
  <c r="H260" i="1"/>
  <c r="AP76" i="1"/>
  <c r="AP169" i="1"/>
  <c r="AQ76" i="1"/>
  <c r="AQ169" i="1"/>
  <c r="AR76" i="1"/>
  <c r="AR169" i="1"/>
  <c r="AS76" i="1"/>
  <c r="AS169" i="1"/>
  <c r="AN76" i="1"/>
  <c r="AN169" i="1"/>
  <c r="H261" i="1"/>
  <c r="AP77" i="1"/>
  <c r="AP170" i="1"/>
  <c r="AQ77" i="1"/>
  <c r="AQ170" i="1"/>
  <c r="AR77" i="1"/>
  <c r="AR170" i="1"/>
  <c r="AS77" i="1"/>
  <c r="AS170" i="1"/>
  <c r="AN77" i="1"/>
  <c r="AN170" i="1"/>
  <c r="H262" i="1"/>
  <c r="AP78" i="1"/>
  <c r="AP171" i="1"/>
  <c r="AQ78" i="1"/>
  <c r="AQ171" i="1"/>
  <c r="AR78" i="1"/>
  <c r="AR171" i="1"/>
  <c r="AS78" i="1"/>
  <c r="AS171" i="1"/>
  <c r="AN78" i="1"/>
  <c r="AN171" i="1"/>
  <c r="H263" i="1"/>
  <c r="AP79" i="1"/>
  <c r="AP172" i="1"/>
  <c r="AQ79" i="1"/>
  <c r="AQ172" i="1"/>
  <c r="AR79" i="1"/>
  <c r="AR172" i="1"/>
  <c r="AS79" i="1"/>
  <c r="AS172" i="1"/>
  <c r="AN79" i="1"/>
  <c r="AN172" i="1"/>
  <c r="H264" i="1"/>
  <c r="AP80" i="1"/>
  <c r="AP173" i="1"/>
  <c r="AQ80" i="1"/>
  <c r="AQ173" i="1"/>
  <c r="AR80" i="1"/>
  <c r="AR173" i="1"/>
  <c r="AS80" i="1"/>
  <c r="AS173" i="1"/>
  <c r="AN80" i="1"/>
  <c r="AN173" i="1"/>
  <c r="H265" i="1"/>
  <c r="AP81" i="1"/>
  <c r="AP174" i="1"/>
  <c r="AQ81" i="1"/>
  <c r="AQ174" i="1"/>
  <c r="AR81" i="1"/>
  <c r="AR174" i="1"/>
  <c r="AS81" i="1"/>
  <c r="AS174" i="1"/>
  <c r="AN81" i="1"/>
  <c r="AN174" i="1"/>
  <c r="H266" i="1"/>
  <c r="AP82" i="1"/>
  <c r="AP175" i="1"/>
  <c r="AQ82" i="1"/>
  <c r="AQ175" i="1"/>
  <c r="AR82" i="1"/>
  <c r="AR175" i="1"/>
  <c r="AS82" i="1"/>
  <c r="AS175" i="1"/>
  <c r="AN82" i="1"/>
  <c r="AN175" i="1"/>
  <c r="H267" i="1"/>
  <c r="AP83" i="1"/>
  <c r="AP176" i="1"/>
  <c r="AQ83" i="1"/>
  <c r="AQ176" i="1"/>
  <c r="AR83" i="1"/>
  <c r="AR176" i="1"/>
  <c r="AS83" i="1"/>
  <c r="AS176" i="1"/>
  <c r="AN83" i="1"/>
  <c r="AN176" i="1"/>
  <c r="H268" i="1"/>
  <c r="AP84" i="1"/>
  <c r="AP177" i="1"/>
  <c r="AQ84" i="1"/>
  <c r="AQ177" i="1"/>
  <c r="AR84" i="1"/>
  <c r="AR177" i="1"/>
  <c r="AS84" i="1"/>
  <c r="AS177" i="1"/>
  <c r="AN84" i="1"/>
  <c r="AN177" i="1"/>
  <c r="H269" i="1"/>
  <c r="AP85" i="1"/>
  <c r="AP178" i="1"/>
  <c r="AQ85" i="1"/>
  <c r="AQ178" i="1"/>
  <c r="AR85" i="1"/>
  <c r="AR178" i="1"/>
  <c r="AS85" i="1"/>
  <c r="AS178" i="1"/>
  <c r="AN85" i="1"/>
  <c r="AN178" i="1"/>
  <c r="H270" i="1"/>
  <c r="AP86" i="1"/>
  <c r="AP179" i="1"/>
  <c r="AQ86" i="1"/>
  <c r="AQ179" i="1"/>
  <c r="AR86" i="1"/>
  <c r="AR179" i="1"/>
  <c r="AS86" i="1"/>
  <c r="AS179" i="1"/>
  <c r="AN86" i="1"/>
  <c r="AN179" i="1"/>
  <c r="H271" i="1"/>
  <c r="AP87" i="1"/>
  <c r="AP180" i="1"/>
  <c r="AQ87" i="1"/>
  <c r="AQ180" i="1"/>
  <c r="AR87" i="1"/>
  <c r="AR180" i="1"/>
  <c r="AS87" i="1"/>
  <c r="AS180" i="1"/>
  <c r="AN87" i="1"/>
  <c r="AN180" i="1"/>
  <c r="H272" i="1"/>
  <c r="AP88" i="1"/>
  <c r="AP181" i="1"/>
  <c r="AQ88" i="1"/>
  <c r="AQ181" i="1"/>
  <c r="AR88" i="1"/>
  <c r="AR181" i="1"/>
  <c r="AS88" i="1"/>
  <c r="AS181" i="1"/>
  <c r="AN88" i="1"/>
  <c r="AN181" i="1"/>
  <c r="H273" i="1"/>
  <c r="AP89" i="1"/>
  <c r="AP182" i="1"/>
  <c r="AQ89" i="1"/>
  <c r="AQ182" i="1"/>
  <c r="AR89" i="1"/>
  <c r="AR182" i="1"/>
  <c r="AS89" i="1"/>
  <c r="AS182" i="1"/>
  <c r="AN89" i="1"/>
  <c r="AN182" i="1"/>
  <c r="H274" i="1"/>
  <c r="AP90" i="1"/>
  <c r="AP183" i="1"/>
  <c r="AQ90" i="1"/>
  <c r="AQ183" i="1"/>
  <c r="AR90" i="1"/>
  <c r="AR183" i="1"/>
  <c r="AS90" i="1"/>
  <c r="AS183" i="1"/>
  <c r="AN90" i="1"/>
  <c r="AN183" i="1"/>
  <c r="H275" i="1"/>
  <c r="AP91" i="1"/>
  <c r="AP184" i="1"/>
  <c r="AQ91" i="1"/>
  <c r="AQ184" i="1"/>
  <c r="AR91" i="1"/>
  <c r="AR184" i="1"/>
  <c r="AS91" i="1"/>
  <c r="AS184" i="1"/>
  <c r="AN91" i="1"/>
  <c r="AN184" i="1"/>
  <c r="H276" i="1"/>
  <c r="AP92" i="1"/>
  <c r="AP185" i="1"/>
  <c r="AQ92" i="1"/>
  <c r="AQ185" i="1"/>
  <c r="AR92" i="1"/>
  <c r="AR185" i="1"/>
  <c r="AS92" i="1"/>
  <c r="AS185" i="1"/>
  <c r="AN92" i="1"/>
  <c r="AN185" i="1"/>
  <c r="H277" i="1"/>
  <c r="AP93" i="1"/>
  <c r="AP186" i="1"/>
  <c r="AQ93" i="1"/>
  <c r="AQ186" i="1"/>
  <c r="AR93" i="1"/>
  <c r="AR186" i="1"/>
  <c r="AS93" i="1"/>
  <c r="AS186" i="1"/>
  <c r="AN93" i="1"/>
  <c r="AN186" i="1"/>
  <c r="H278" i="1"/>
  <c r="H283" i="1"/>
  <c r="H282" i="1"/>
  <c r="H28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AJ9" i="1"/>
  <c r="AJ102" i="1"/>
  <c r="AK9" i="1"/>
  <c r="AK102" i="1"/>
  <c r="AL9" i="1"/>
  <c r="AL102" i="1"/>
  <c r="AM9" i="1"/>
  <c r="AM102" i="1"/>
  <c r="AH9" i="1"/>
  <c r="AH102" i="1"/>
  <c r="AI9" i="1"/>
  <c r="AI102" i="1"/>
  <c r="G194" i="1"/>
  <c r="AJ8" i="1"/>
  <c r="AJ101" i="1"/>
  <c r="AK8" i="1"/>
  <c r="AK101" i="1"/>
  <c r="AL8" i="1"/>
  <c r="AL101" i="1"/>
  <c r="AM8" i="1"/>
  <c r="AM101" i="1"/>
  <c r="AH8" i="1"/>
  <c r="AH101" i="1"/>
  <c r="AI8" i="1"/>
  <c r="AI101" i="1"/>
  <c r="G193" i="1"/>
  <c r="AJ10" i="1"/>
  <c r="AJ103" i="1"/>
  <c r="AK10" i="1"/>
  <c r="AK103" i="1"/>
  <c r="AL10" i="1"/>
  <c r="AL103" i="1"/>
  <c r="AM10" i="1"/>
  <c r="AM103" i="1"/>
  <c r="AH10" i="1"/>
  <c r="AH103" i="1"/>
  <c r="AI10" i="1"/>
  <c r="AI103" i="1"/>
  <c r="G195" i="1"/>
  <c r="AJ11" i="1"/>
  <c r="AJ104" i="1"/>
  <c r="AK11" i="1"/>
  <c r="AK104" i="1"/>
  <c r="AL11" i="1"/>
  <c r="AL104" i="1"/>
  <c r="AM11" i="1"/>
  <c r="AM104" i="1"/>
  <c r="AH11" i="1"/>
  <c r="AH104" i="1"/>
  <c r="AI11" i="1"/>
  <c r="AI104" i="1"/>
  <c r="G196" i="1"/>
  <c r="AJ12" i="1"/>
  <c r="AJ105" i="1"/>
  <c r="AK12" i="1"/>
  <c r="AK105" i="1"/>
  <c r="AL12" i="1"/>
  <c r="AL105" i="1"/>
  <c r="AM12" i="1"/>
  <c r="AM105" i="1"/>
  <c r="AH12" i="1"/>
  <c r="AH105" i="1"/>
  <c r="AI12" i="1"/>
  <c r="AI105" i="1"/>
  <c r="G197" i="1"/>
  <c r="AJ13" i="1"/>
  <c r="AJ106" i="1"/>
  <c r="AK13" i="1"/>
  <c r="AK106" i="1"/>
  <c r="AL13" i="1"/>
  <c r="AL106" i="1"/>
  <c r="AM13" i="1"/>
  <c r="AM106" i="1"/>
  <c r="AH13" i="1"/>
  <c r="AH106" i="1"/>
  <c r="AI13" i="1"/>
  <c r="AI106" i="1"/>
  <c r="G198" i="1"/>
  <c r="AJ14" i="1"/>
  <c r="AJ107" i="1"/>
  <c r="AK14" i="1"/>
  <c r="AK107" i="1"/>
  <c r="AL14" i="1"/>
  <c r="AL107" i="1"/>
  <c r="AM14" i="1"/>
  <c r="AM107" i="1"/>
  <c r="AH14" i="1"/>
  <c r="AH107" i="1"/>
  <c r="AI14" i="1"/>
  <c r="AI107" i="1"/>
  <c r="G199" i="1"/>
  <c r="AJ15" i="1"/>
  <c r="AJ108" i="1"/>
  <c r="AK15" i="1"/>
  <c r="AK108" i="1"/>
  <c r="AL15" i="1"/>
  <c r="AL108" i="1"/>
  <c r="AM15" i="1"/>
  <c r="AM108" i="1"/>
  <c r="AH15" i="1"/>
  <c r="AH108" i="1"/>
  <c r="AI15" i="1"/>
  <c r="AI108" i="1"/>
  <c r="G200" i="1"/>
  <c r="AJ16" i="1"/>
  <c r="AJ109" i="1"/>
  <c r="AK16" i="1"/>
  <c r="AK109" i="1"/>
  <c r="AL16" i="1"/>
  <c r="AL109" i="1"/>
  <c r="AM16" i="1"/>
  <c r="AM109" i="1"/>
  <c r="AH16" i="1"/>
  <c r="AH109" i="1"/>
  <c r="AI16" i="1"/>
  <c r="AI109" i="1"/>
  <c r="G201" i="1"/>
  <c r="AJ17" i="1"/>
  <c r="AJ110" i="1"/>
  <c r="AK17" i="1"/>
  <c r="AK110" i="1"/>
  <c r="AL17" i="1"/>
  <c r="AL110" i="1"/>
  <c r="AM17" i="1"/>
  <c r="AM110" i="1"/>
  <c r="AH17" i="1"/>
  <c r="AH110" i="1"/>
  <c r="AI17" i="1"/>
  <c r="AI110" i="1"/>
  <c r="G202" i="1"/>
  <c r="AJ18" i="1"/>
  <c r="AJ111" i="1"/>
  <c r="AK18" i="1"/>
  <c r="AK111" i="1"/>
  <c r="AL18" i="1"/>
  <c r="AL111" i="1"/>
  <c r="AM18" i="1"/>
  <c r="AM111" i="1"/>
  <c r="AH18" i="1"/>
  <c r="AH111" i="1"/>
  <c r="AI18" i="1"/>
  <c r="AI111" i="1"/>
  <c r="G203" i="1"/>
  <c r="AJ19" i="1"/>
  <c r="AJ112" i="1"/>
  <c r="AK19" i="1"/>
  <c r="AK112" i="1"/>
  <c r="AL19" i="1"/>
  <c r="AL112" i="1"/>
  <c r="AM19" i="1"/>
  <c r="AM112" i="1"/>
  <c r="AH19" i="1"/>
  <c r="AH112" i="1"/>
  <c r="AI19" i="1"/>
  <c r="AI112" i="1"/>
  <c r="G204" i="1"/>
  <c r="AJ20" i="1"/>
  <c r="AJ113" i="1"/>
  <c r="AK20" i="1"/>
  <c r="AK113" i="1"/>
  <c r="AL20" i="1"/>
  <c r="AL113" i="1"/>
  <c r="AM20" i="1"/>
  <c r="AM113" i="1"/>
  <c r="AH20" i="1"/>
  <c r="AH113" i="1"/>
  <c r="AI20" i="1"/>
  <c r="AI113" i="1"/>
  <c r="G205" i="1"/>
  <c r="AJ21" i="1"/>
  <c r="AJ114" i="1"/>
  <c r="AK21" i="1"/>
  <c r="AK114" i="1"/>
  <c r="AL21" i="1"/>
  <c r="AL114" i="1"/>
  <c r="AM21" i="1"/>
  <c r="AM114" i="1"/>
  <c r="AH21" i="1"/>
  <c r="AH114" i="1"/>
  <c r="AI21" i="1"/>
  <c r="AI114" i="1"/>
  <c r="G206" i="1"/>
  <c r="AJ22" i="1"/>
  <c r="AJ115" i="1"/>
  <c r="AK22" i="1"/>
  <c r="AK115" i="1"/>
  <c r="AL22" i="1"/>
  <c r="AL115" i="1"/>
  <c r="AM22" i="1"/>
  <c r="AM115" i="1"/>
  <c r="AH22" i="1"/>
  <c r="AH115" i="1"/>
  <c r="AI22" i="1"/>
  <c r="AI115" i="1"/>
  <c r="G207" i="1"/>
  <c r="AJ23" i="1"/>
  <c r="AJ116" i="1"/>
  <c r="AK23" i="1"/>
  <c r="AK116" i="1"/>
  <c r="AL23" i="1"/>
  <c r="AL116" i="1"/>
  <c r="AM23" i="1"/>
  <c r="AM116" i="1"/>
  <c r="AH23" i="1"/>
  <c r="AH116" i="1"/>
  <c r="AI23" i="1"/>
  <c r="AI116" i="1"/>
  <c r="G208" i="1"/>
  <c r="AJ24" i="1"/>
  <c r="AJ117" i="1"/>
  <c r="AK24" i="1"/>
  <c r="AK117" i="1"/>
  <c r="AL24" i="1"/>
  <c r="AL117" i="1"/>
  <c r="AM24" i="1"/>
  <c r="AM117" i="1"/>
  <c r="AH24" i="1"/>
  <c r="AH117" i="1"/>
  <c r="AI24" i="1"/>
  <c r="AI117" i="1"/>
  <c r="G209" i="1"/>
  <c r="AJ25" i="1"/>
  <c r="AJ118" i="1"/>
  <c r="AK25" i="1"/>
  <c r="AK118" i="1"/>
  <c r="AL25" i="1"/>
  <c r="AL118" i="1"/>
  <c r="AM25" i="1"/>
  <c r="AM118" i="1"/>
  <c r="AH25" i="1"/>
  <c r="AH118" i="1"/>
  <c r="AI25" i="1"/>
  <c r="AI118" i="1"/>
  <c r="G210" i="1"/>
  <c r="AJ26" i="1"/>
  <c r="AJ119" i="1"/>
  <c r="AK26" i="1"/>
  <c r="AK119" i="1"/>
  <c r="AL26" i="1"/>
  <c r="AL119" i="1"/>
  <c r="AM26" i="1"/>
  <c r="AM119" i="1"/>
  <c r="AH26" i="1"/>
  <c r="AH119" i="1"/>
  <c r="AI26" i="1"/>
  <c r="AI119" i="1"/>
  <c r="G211" i="1"/>
  <c r="AJ27" i="1"/>
  <c r="AJ120" i="1"/>
  <c r="AK27" i="1"/>
  <c r="AK120" i="1"/>
  <c r="AL27" i="1"/>
  <c r="AL120" i="1"/>
  <c r="AM27" i="1"/>
  <c r="AM120" i="1"/>
  <c r="AH27" i="1"/>
  <c r="AH120" i="1"/>
  <c r="AI27" i="1"/>
  <c r="AI120" i="1"/>
  <c r="G212" i="1"/>
  <c r="AJ28" i="1"/>
  <c r="AJ121" i="1"/>
  <c r="AK28" i="1"/>
  <c r="AK121" i="1"/>
  <c r="AL28" i="1"/>
  <c r="AL121" i="1"/>
  <c r="AM28" i="1"/>
  <c r="AM121" i="1"/>
  <c r="AH28" i="1"/>
  <c r="AH121" i="1"/>
  <c r="AI28" i="1"/>
  <c r="AI121" i="1"/>
  <c r="G213" i="1"/>
  <c r="AJ29" i="1"/>
  <c r="AJ122" i="1"/>
  <c r="AK29" i="1"/>
  <c r="AK122" i="1"/>
  <c r="AL29" i="1"/>
  <c r="AL122" i="1"/>
  <c r="AM29" i="1"/>
  <c r="AM122" i="1"/>
  <c r="AH29" i="1"/>
  <c r="AH122" i="1"/>
  <c r="AI29" i="1"/>
  <c r="AI122" i="1"/>
  <c r="G214" i="1"/>
  <c r="AJ30" i="1"/>
  <c r="AJ123" i="1"/>
  <c r="AK30" i="1"/>
  <c r="AK123" i="1"/>
  <c r="AL30" i="1"/>
  <c r="AL123" i="1"/>
  <c r="AM30" i="1"/>
  <c r="AM123" i="1"/>
  <c r="AH30" i="1"/>
  <c r="AH123" i="1"/>
  <c r="AI30" i="1"/>
  <c r="AI123" i="1"/>
  <c r="G215" i="1"/>
  <c r="AJ31" i="1"/>
  <c r="AJ124" i="1"/>
  <c r="AK31" i="1"/>
  <c r="AK124" i="1"/>
  <c r="AL31" i="1"/>
  <c r="AL124" i="1"/>
  <c r="AM31" i="1"/>
  <c r="AM124" i="1"/>
  <c r="AH31" i="1"/>
  <c r="AH124" i="1"/>
  <c r="AI31" i="1"/>
  <c r="AI124" i="1"/>
  <c r="G216" i="1"/>
  <c r="AJ32" i="1"/>
  <c r="AJ125" i="1"/>
  <c r="AK32" i="1"/>
  <c r="AK125" i="1"/>
  <c r="AL32" i="1"/>
  <c r="AL125" i="1"/>
  <c r="AM32" i="1"/>
  <c r="AM125" i="1"/>
  <c r="AH32" i="1"/>
  <c r="AH125" i="1"/>
  <c r="AI32" i="1"/>
  <c r="AI125" i="1"/>
  <c r="G217" i="1"/>
  <c r="AJ33" i="1"/>
  <c r="AJ126" i="1"/>
  <c r="AK33" i="1"/>
  <c r="AK126" i="1"/>
  <c r="AL33" i="1"/>
  <c r="AL126" i="1"/>
  <c r="AM33" i="1"/>
  <c r="AM126" i="1"/>
  <c r="AH33" i="1"/>
  <c r="AH126" i="1"/>
  <c r="AI33" i="1"/>
  <c r="AI126" i="1"/>
  <c r="G218" i="1"/>
  <c r="AJ34" i="1"/>
  <c r="AJ127" i="1"/>
  <c r="AK34" i="1"/>
  <c r="AK127" i="1"/>
  <c r="AL34" i="1"/>
  <c r="AL127" i="1"/>
  <c r="AM34" i="1"/>
  <c r="AM127" i="1"/>
  <c r="AH34" i="1"/>
  <c r="AH127" i="1"/>
  <c r="AI34" i="1"/>
  <c r="AI127" i="1"/>
  <c r="G219" i="1"/>
  <c r="AJ35" i="1"/>
  <c r="AJ128" i="1"/>
  <c r="AK35" i="1"/>
  <c r="AK128" i="1"/>
  <c r="AL35" i="1"/>
  <c r="AL128" i="1"/>
  <c r="AM35" i="1"/>
  <c r="AM128" i="1"/>
  <c r="AH35" i="1"/>
  <c r="AH128" i="1"/>
  <c r="G220" i="1"/>
  <c r="AJ36" i="1"/>
  <c r="AJ129" i="1"/>
  <c r="AK36" i="1"/>
  <c r="AK129" i="1"/>
  <c r="AL36" i="1"/>
  <c r="AL129" i="1"/>
  <c r="AM36" i="1"/>
  <c r="AM129" i="1"/>
  <c r="AH36" i="1"/>
  <c r="AH129" i="1"/>
  <c r="AI36" i="1"/>
  <c r="AI129" i="1"/>
  <c r="G221" i="1"/>
  <c r="AJ37" i="1"/>
  <c r="AJ130" i="1"/>
  <c r="AK37" i="1"/>
  <c r="AK130" i="1"/>
  <c r="AL37" i="1"/>
  <c r="AL130" i="1"/>
  <c r="AM37" i="1"/>
  <c r="AM130" i="1"/>
  <c r="AH37" i="1"/>
  <c r="AH130" i="1"/>
  <c r="AI37" i="1"/>
  <c r="AI130" i="1"/>
  <c r="G222" i="1"/>
  <c r="AJ38" i="1"/>
  <c r="AJ131" i="1"/>
  <c r="AK38" i="1"/>
  <c r="AK131" i="1"/>
  <c r="AL38" i="1"/>
  <c r="AL131" i="1"/>
  <c r="AM38" i="1"/>
  <c r="AM131" i="1"/>
  <c r="AH38" i="1"/>
  <c r="AH131" i="1"/>
  <c r="AI38" i="1"/>
  <c r="AI131" i="1"/>
  <c r="G223" i="1"/>
  <c r="AJ39" i="1"/>
  <c r="AJ132" i="1"/>
  <c r="AK39" i="1"/>
  <c r="AK132" i="1"/>
  <c r="AL39" i="1"/>
  <c r="AL132" i="1"/>
  <c r="AM39" i="1"/>
  <c r="AM132" i="1"/>
  <c r="AH39" i="1"/>
  <c r="AH132" i="1"/>
  <c r="AI39" i="1"/>
  <c r="AI132" i="1"/>
  <c r="G224" i="1"/>
  <c r="AJ40" i="1"/>
  <c r="AJ133" i="1"/>
  <c r="AK40" i="1"/>
  <c r="AK133" i="1"/>
  <c r="AL40" i="1"/>
  <c r="AL133" i="1"/>
  <c r="AM40" i="1"/>
  <c r="AM133" i="1"/>
  <c r="AH40" i="1"/>
  <c r="AH133" i="1"/>
  <c r="AI40" i="1"/>
  <c r="AI133" i="1"/>
  <c r="G225" i="1"/>
  <c r="AJ41" i="1"/>
  <c r="AJ134" i="1"/>
  <c r="AK41" i="1"/>
  <c r="AK134" i="1"/>
  <c r="AL41" i="1"/>
  <c r="AL134" i="1"/>
  <c r="AM41" i="1"/>
  <c r="AM134" i="1"/>
  <c r="AH41" i="1"/>
  <c r="AH134" i="1"/>
  <c r="AI41" i="1"/>
  <c r="AI134" i="1"/>
  <c r="G226" i="1"/>
  <c r="AJ42" i="1"/>
  <c r="AJ135" i="1"/>
  <c r="AK42" i="1"/>
  <c r="AK135" i="1"/>
  <c r="AL42" i="1"/>
  <c r="AL135" i="1"/>
  <c r="AM42" i="1"/>
  <c r="AM135" i="1"/>
  <c r="AH42" i="1"/>
  <c r="AH135" i="1"/>
  <c r="AI42" i="1"/>
  <c r="AI135" i="1"/>
  <c r="G227" i="1"/>
  <c r="AJ43" i="1"/>
  <c r="AJ136" i="1"/>
  <c r="AK43" i="1"/>
  <c r="AK136" i="1"/>
  <c r="AL43" i="1"/>
  <c r="AL136" i="1"/>
  <c r="AM43" i="1"/>
  <c r="AM136" i="1"/>
  <c r="AH43" i="1"/>
  <c r="AH136" i="1"/>
  <c r="AI43" i="1"/>
  <c r="AI136" i="1"/>
  <c r="G228" i="1"/>
  <c r="AJ44" i="1"/>
  <c r="AJ137" i="1"/>
  <c r="AK44" i="1"/>
  <c r="AK137" i="1"/>
  <c r="AL44" i="1"/>
  <c r="AL137" i="1"/>
  <c r="AM44" i="1"/>
  <c r="AM137" i="1"/>
  <c r="AH44" i="1"/>
  <c r="AH137" i="1"/>
  <c r="AI44" i="1"/>
  <c r="AI137" i="1"/>
  <c r="G229" i="1"/>
  <c r="AJ45" i="1"/>
  <c r="AJ138" i="1"/>
  <c r="AK45" i="1"/>
  <c r="AK138" i="1"/>
  <c r="AL45" i="1"/>
  <c r="AL138" i="1"/>
  <c r="AM45" i="1"/>
  <c r="AM138" i="1"/>
  <c r="AH45" i="1"/>
  <c r="AH138" i="1"/>
  <c r="AI45" i="1"/>
  <c r="AI138" i="1"/>
  <c r="G230" i="1"/>
  <c r="AJ46" i="1"/>
  <c r="AJ139" i="1"/>
  <c r="AK46" i="1"/>
  <c r="AK139" i="1"/>
  <c r="AL46" i="1"/>
  <c r="AL139" i="1"/>
  <c r="AM46" i="1"/>
  <c r="AM139" i="1"/>
  <c r="AH46" i="1"/>
  <c r="AH139" i="1"/>
  <c r="AI46" i="1"/>
  <c r="AI139" i="1"/>
  <c r="G231" i="1"/>
  <c r="AJ47" i="1"/>
  <c r="AJ140" i="1"/>
  <c r="AK47" i="1"/>
  <c r="AK140" i="1"/>
  <c r="AL47" i="1"/>
  <c r="AL140" i="1"/>
  <c r="AM47" i="1"/>
  <c r="AM140" i="1"/>
  <c r="AH47" i="1"/>
  <c r="AH140" i="1"/>
  <c r="AI47" i="1"/>
  <c r="AI140" i="1"/>
  <c r="G232" i="1"/>
  <c r="AJ48" i="1"/>
  <c r="AJ141" i="1"/>
  <c r="AK48" i="1"/>
  <c r="AK141" i="1"/>
  <c r="AL48" i="1"/>
  <c r="AL141" i="1"/>
  <c r="AM48" i="1"/>
  <c r="AM141" i="1"/>
  <c r="AH48" i="1"/>
  <c r="AH141" i="1"/>
  <c r="AI48" i="1"/>
  <c r="AI141" i="1"/>
  <c r="G233" i="1"/>
  <c r="AJ49" i="1"/>
  <c r="AJ142" i="1"/>
  <c r="AK49" i="1"/>
  <c r="AK142" i="1"/>
  <c r="AL49" i="1"/>
  <c r="AL142" i="1"/>
  <c r="AM49" i="1"/>
  <c r="AM142" i="1"/>
  <c r="AH49" i="1"/>
  <c r="AH142" i="1"/>
  <c r="AI49" i="1"/>
  <c r="AI142" i="1"/>
  <c r="G234" i="1"/>
  <c r="AJ50" i="1"/>
  <c r="AJ143" i="1"/>
  <c r="AK50" i="1"/>
  <c r="AK143" i="1"/>
  <c r="AL50" i="1"/>
  <c r="AL143" i="1"/>
  <c r="AM50" i="1"/>
  <c r="AM143" i="1"/>
  <c r="AH50" i="1"/>
  <c r="AH143" i="1"/>
  <c r="AI50" i="1"/>
  <c r="AI143" i="1"/>
  <c r="G235" i="1"/>
  <c r="AJ51" i="1"/>
  <c r="AJ144" i="1"/>
  <c r="AK51" i="1"/>
  <c r="AK144" i="1"/>
  <c r="AL51" i="1"/>
  <c r="AL144" i="1"/>
  <c r="AM51" i="1"/>
  <c r="AM144" i="1"/>
  <c r="AH51" i="1"/>
  <c r="AH144" i="1"/>
  <c r="AI51" i="1"/>
  <c r="AI144" i="1"/>
  <c r="G236" i="1"/>
  <c r="AJ52" i="1"/>
  <c r="AJ145" i="1"/>
  <c r="AK52" i="1"/>
  <c r="AK145" i="1"/>
  <c r="AL52" i="1"/>
  <c r="AL145" i="1"/>
  <c r="AM52" i="1"/>
  <c r="AM145" i="1"/>
  <c r="AH52" i="1"/>
  <c r="AH145" i="1"/>
  <c r="AI52" i="1"/>
  <c r="AI145" i="1"/>
  <c r="G237" i="1"/>
  <c r="AJ53" i="1"/>
  <c r="AJ146" i="1"/>
  <c r="AK53" i="1"/>
  <c r="AK146" i="1"/>
  <c r="AL53" i="1"/>
  <c r="AL146" i="1"/>
  <c r="AM53" i="1"/>
  <c r="AM146" i="1"/>
  <c r="AH53" i="1"/>
  <c r="AH146" i="1"/>
  <c r="AI53" i="1"/>
  <c r="AI146" i="1"/>
  <c r="G238" i="1"/>
  <c r="AJ54" i="1"/>
  <c r="AJ147" i="1"/>
  <c r="AK54" i="1"/>
  <c r="AK147" i="1"/>
  <c r="AL54" i="1"/>
  <c r="AL147" i="1"/>
  <c r="AM54" i="1"/>
  <c r="AM147" i="1"/>
  <c r="AH54" i="1"/>
  <c r="AH147" i="1"/>
  <c r="AI54" i="1"/>
  <c r="AI147" i="1"/>
  <c r="G239" i="1"/>
  <c r="AJ55" i="1"/>
  <c r="AJ148" i="1"/>
  <c r="AK55" i="1"/>
  <c r="AK148" i="1"/>
  <c r="AL55" i="1"/>
  <c r="AL148" i="1"/>
  <c r="AM55" i="1"/>
  <c r="AM148" i="1"/>
  <c r="AH55" i="1"/>
  <c r="AH148" i="1"/>
  <c r="AI55" i="1"/>
  <c r="AI148" i="1"/>
  <c r="G240" i="1"/>
  <c r="AJ56" i="1"/>
  <c r="AJ149" i="1"/>
  <c r="AK56" i="1"/>
  <c r="AK149" i="1"/>
  <c r="AL56" i="1"/>
  <c r="AL149" i="1"/>
  <c r="AM56" i="1"/>
  <c r="AM149" i="1"/>
  <c r="AH56" i="1"/>
  <c r="AH149" i="1"/>
  <c r="AI56" i="1"/>
  <c r="AI149" i="1"/>
  <c r="G241" i="1"/>
  <c r="AJ57" i="1"/>
  <c r="AJ150" i="1"/>
  <c r="AK57" i="1"/>
  <c r="AK150" i="1"/>
  <c r="AL57" i="1"/>
  <c r="AL150" i="1"/>
  <c r="AM57" i="1"/>
  <c r="AM150" i="1"/>
  <c r="AH57" i="1"/>
  <c r="AH150" i="1"/>
  <c r="AI57" i="1"/>
  <c r="AI150" i="1"/>
  <c r="G242" i="1"/>
  <c r="AJ58" i="1"/>
  <c r="AJ151" i="1"/>
  <c r="AK58" i="1"/>
  <c r="AK151" i="1"/>
  <c r="AL58" i="1"/>
  <c r="AL151" i="1"/>
  <c r="AM58" i="1"/>
  <c r="AM151" i="1"/>
  <c r="AH58" i="1"/>
  <c r="AH151" i="1"/>
  <c r="AI58" i="1"/>
  <c r="AI151" i="1"/>
  <c r="G243" i="1"/>
  <c r="AJ59" i="1"/>
  <c r="AJ152" i="1"/>
  <c r="AK59" i="1"/>
  <c r="AK152" i="1"/>
  <c r="AL59" i="1"/>
  <c r="AL152" i="1"/>
  <c r="AM59" i="1"/>
  <c r="AM152" i="1"/>
  <c r="AH59" i="1"/>
  <c r="AH152" i="1"/>
  <c r="AI59" i="1"/>
  <c r="AI152" i="1"/>
  <c r="G244" i="1"/>
  <c r="AJ60" i="1"/>
  <c r="AJ153" i="1"/>
  <c r="AK60" i="1"/>
  <c r="AK153" i="1"/>
  <c r="AL60" i="1"/>
  <c r="AL153" i="1"/>
  <c r="AM60" i="1"/>
  <c r="AM153" i="1"/>
  <c r="AH60" i="1"/>
  <c r="AH153" i="1"/>
  <c r="AI60" i="1"/>
  <c r="AI153" i="1"/>
  <c r="G245" i="1"/>
  <c r="AJ61" i="1"/>
  <c r="AJ154" i="1"/>
  <c r="AK61" i="1"/>
  <c r="AK154" i="1"/>
  <c r="AL61" i="1"/>
  <c r="AL154" i="1"/>
  <c r="AM61" i="1"/>
  <c r="AM154" i="1"/>
  <c r="AH61" i="1"/>
  <c r="AH154" i="1"/>
  <c r="AI61" i="1"/>
  <c r="AI154" i="1"/>
  <c r="G246" i="1"/>
  <c r="AJ62" i="1"/>
  <c r="AJ155" i="1"/>
  <c r="AK62" i="1"/>
  <c r="AK155" i="1"/>
  <c r="AL62" i="1"/>
  <c r="AL155" i="1"/>
  <c r="AM62" i="1"/>
  <c r="AM155" i="1"/>
  <c r="AH62" i="1"/>
  <c r="AH155" i="1"/>
  <c r="AI62" i="1"/>
  <c r="AI155" i="1"/>
  <c r="G247" i="1"/>
  <c r="AJ63" i="1"/>
  <c r="AJ156" i="1"/>
  <c r="AK63" i="1"/>
  <c r="AK156" i="1"/>
  <c r="AL63" i="1"/>
  <c r="AL156" i="1"/>
  <c r="AM63" i="1"/>
  <c r="AM156" i="1"/>
  <c r="AH63" i="1"/>
  <c r="AH156" i="1"/>
  <c r="AI63" i="1"/>
  <c r="AI156" i="1"/>
  <c r="G248" i="1"/>
  <c r="AJ64" i="1"/>
  <c r="AJ157" i="1"/>
  <c r="AK64" i="1"/>
  <c r="AK157" i="1"/>
  <c r="AL64" i="1"/>
  <c r="AL157" i="1"/>
  <c r="AM64" i="1"/>
  <c r="AM157" i="1"/>
  <c r="AH64" i="1"/>
  <c r="AH157" i="1"/>
  <c r="AI64" i="1"/>
  <c r="AI157" i="1"/>
  <c r="G249" i="1"/>
  <c r="AJ65" i="1"/>
  <c r="AJ158" i="1"/>
  <c r="AK65" i="1"/>
  <c r="AK158" i="1"/>
  <c r="AL65" i="1"/>
  <c r="AL158" i="1"/>
  <c r="AM65" i="1"/>
  <c r="AM158" i="1"/>
  <c r="AH65" i="1"/>
  <c r="AH158" i="1"/>
  <c r="AI65" i="1"/>
  <c r="AI158" i="1"/>
  <c r="G250" i="1"/>
  <c r="AJ66" i="1"/>
  <c r="AJ159" i="1"/>
  <c r="AK66" i="1"/>
  <c r="AK159" i="1"/>
  <c r="AL66" i="1"/>
  <c r="AL159" i="1"/>
  <c r="AM66" i="1"/>
  <c r="AM159" i="1"/>
  <c r="AH66" i="1"/>
  <c r="AH159" i="1"/>
  <c r="AI66" i="1"/>
  <c r="AI159" i="1"/>
  <c r="G251" i="1"/>
  <c r="AJ67" i="1"/>
  <c r="AJ160" i="1"/>
  <c r="AK67" i="1"/>
  <c r="AK160" i="1"/>
  <c r="AL67" i="1"/>
  <c r="AL160" i="1"/>
  <c r="AM67" i="1"/>
  <c r="AM160" i="1"/>
  <c r="AH67" i="1"/>
  <c r="AH160" i="1"/>
  <c r="AI67" i="1"/>
  <c r="AI160" i="1"/>
  <c r="G252" i="1"/>
  <c r="AJ68" i="1"/>
  <c r="AJ161" i="1"/>
  <c r="AK68" i="1"/>
  <c r="AK161" i="1"/>
  <c r="AL68" i="1"/>
  <c r="AL161" i="1"/>
  <c r="AM68" i="1"/>
  <c r="AM161" i="1"/>
  <c r="AH68" i="1"/>
  <c r="AH161" i="1"/>
  <c r="AI68" i="1"/>
  <c r="AI161" i="1"/>
  <c r="G253" i="1"/>
  <c r="AJ69" i="1"/>
  <c r="AJ162" i="1"/>
  <c r="AK69" i="1"/>
  <c r="AK162" i="1"/>
  <c r="AL69" i="1"/>
  <c r="AL162" i="1"/>
  <c r="AM69" i="1"/>
  <c r="AM162" i="1"/>
  <c r="AH69" i="1"/>
  <c r="AH162" i="1"/>
  <c r="AI69" i="1"/>
  <c r="AI162" i="1"/>
  <c r="G254" i="1"/>
  <c r="AJ70" i="1"/>
  <c r="AJ163" i="1"/>
  <c r="AK70" i="1"/>
  <c r="AK163" i="1"/>
  <c r="AL70" i="1"/>
  <c r="AL163" i="1"/>
  <c r="AM70" i="1"/>
  <c r="AM163" i="1"/>
  <c r="AH70" i="1"/>
  <c r="AH163" i="1"/>
  <c r="AI70" i="1"/>
  <c r="AI163" i="1"/>
  <c r="G255" i="1"/>
  <c r="AJ71" i="1"/>
  <c r="AJ164" i="1"/>
  <c r="AK71" i="1"/>
  <c r="AK164" i="1"/>
  <c r="AL71" i="1"/>
  <c r="AL164" i="1"/>
  <c r="AM71" i="1"/>
  <c r="AM164" i="1"/>
  <c r="AH71" i="1"/>
  <c r="AH164" i="1"/>
  <c r="AI71" i="1"/>
  <c r="AI164" i="1"/>
  <c r="G256" i="1"/>
  <c r="AJ72" i="1"/>
  <c r="AJ165" i="1"/>
  <c r="AK72" i="1"/>
  <c r="AK165" i="1"/>
  <c r="AL72" i="1"/>
  <c r="AL165" i="1"/>
  <c r="AM72" i="1"/>
  <c r="AM165" i="1"/>
  <c r="AH72" i="1"/>
  <c r="AH165" i="1"/>
  <c r="AI72" i="1"/>
  <c r="AI165" i="1"/>
  <c r="G257" i="1"/>
  <c r="AJ73" i="1"/>
  <c r="AJ166" i="1"/>
  <c r="AK73" i="1"/>
  <c r="AK166" i="1"/>
  <c r="AL73" i="1"/>
  <c r="AL166" i="1"/>
  <c r="AM73" i="1"/>
  <c r="AM166" i="1"/>
  <c r="AH73" i="1"/>
  <c r="AH166" i="1"/>
  <c r="AI73" i="1"/>
  <c r="AI166" i="1"/>
  <c r="G258" i="1"/>
  <c r="AJ74" i="1"/>
  <c r="AJ167" i="1"/>
  <c r="AK74" i="1"/>
  <c r="AK167" i="1"/>
  <c r="AL74" i="1"/>
  <c r="AL167" i="1"/>
  <c r="AM74" i="1"/>
  <c r="AM167" i="1"/>
  <c r="AH74" i="1"/>
  <c r="AH167" i="1"/>
  <c r="AI74" i="1"/>
  <c r="AI167" i="1"/>
  <c r="G259" i="1"/>
  <c r="AJ75" i="1"/>
  <c r="AJ168" i="1"/>
  <c r="AK75" i="1"/>
  <c r="AK168" i="1"/>
  <c r="AL75" i="1"/>
  <c r="AL168" i="1"/>
  <c r="AM75" i="1"/>
  <c r="AM168" i="1"/>
  <c r="AH75" i="1"/>
  <c r="AH168" i="1"/>
  <c r="AI75" i="1"/>
  <c r="AI168" i="1"/>
  <c r="G260" i="1"/>
  <c r="AJ76" i="1"/>
  <c r="AJ169" i="1"/>
  <c r="AK76" i="1"/>
  <c r="AK169" i="1"/>
  <c r="AL76" i="1"/>
  <c r="AL169" i="1"/>
  <c r="AM76" i="1"/>
  <c r="AM169" i="1"/>
  <c r="AH76" i="1"/>
  <c r="AH169" i="1"/>
  <c r="AI76" i="1"/>
  <c r="AI169" i="1"/>
  <c r="G261" i="1"/>
  <c r="AJ77" i="1"/>
  <c r="AJ170" i="1"/>
  <c r="AK77" i="1"/>
  <c r="AK170" i="1"/>
  <c r="AL77" i="1"/>
  <c r="AL170" i="1"/>
  <c r="AM77" i="1"/>
  <c r="AM170" i="1"/>
  <c r="AH77" i="1"/>
  <c r="AH170" i="1"/>
  <c r="AI77" i="1"/>
  <c r="AI170" i="1"/>
  <c r="G262" i="1"/>
  <c r="AJ78" i="1"/>
  <c r="AJ171" i="1"/>
  <c r="AK78" i="1"/>
  <c r="AK171" i="1"/>
  <c r="AL78" i="1"/>
  <c r="AL171" i="1"/>
  <c r="AM78" i="1"/>
  <c r="AM171" i="1"/>
  <c r="AH78" i="1"/>
  <c r="AH171" i="1"/>
  <c r="AI78" i="1"/>
  <c r="AI171" i="1"/>
  <c r="G263" i="1"/>
  <c r="AJ79" i="1"/>
  <c r="AJ172" i="1"/>
  <c r="AK79" i="1"/>
  <c r="AK172" i="1"/>
  <c r="AL79" i="1"/>
  <c r="AL172" i="1"/>
  <c r="AM79" i="1"/>
  <c r="AM172" i="1"/>
  <c r="AH79" i="1"/>
  <c r="AH172" i="1"/>
  <c r="AI79" i="1"/>
  <c r="AI172" i="1"/>
  <c r="G264" i="1"/>
  <c r="AJ80" i="1"/>
  <c r="AJ173" i="1"/>
  <c r="AK80" i="1"/>
  <c r="AK173" i="1"/>
  <c r="AL80" i="1"/>
  <c r="AL173" i="1"/>
  <c r="AM80" i="1"/>
  <c r="AM173" i="1"/>
  <c r="AH80" i="1"/>
  <c r="AH173" i="1"/>
  <c r="AI80" i="1"/>
  <c r="AI173" i="1"/>
  <c r="G265" i="1"/>
  <c r="AJ81" i="1"/>
  <c r="AJ174" i="1"/>
  <c r="AK81" i="1"/>
  <c r="AK174" i="1"/>
  <c r="AL81" i="1"/>
  <c r="AL174" i="1"/>
  <c r="AM81" i="1"/>
  <c r="AM174" i="1"/>
  <c r="AH81" i="1"/>
  <c r="AH174" i="1"/>
  <c r="AI81" i="1"/>
  <c r="AI174" i="1"/>
  <c r="G266" i="1"/>
  <c r="AJ82" i="1"/>
  <c r="AJ175" i="1"/>
  <c r="AK82" i="1"/>
  <c r="AK175" i="1"/>
  <c r="AL82" i="1"/>
  <c r="AL175" i="1"/>
  <c r="AM82" i="1"/>
  <c r="AM175" i="1"/>
  <c r="AH82" i="1"/>
  <c r="AH175" i="1"/>
  <c r="AI82" i="1"/>
  <c r="AI175" i="1"/>
  <c r="G267" i="1"/>
  <c r="AJ83" i="1"/>
  <c r="AJ176" i="1"/>
  <c r="AK83" i="1"/>
  <c r="AK176" i="1"/>
  <c r="AL83" i="1"/>
  <c r="AL176" i="1"/>
  <c r="AM83" i="1"/>
  <c r="AM176" i="1"/>
  <c r="AH83" i="1"/>
  <c r="AH176" i="1"/>
  <c r="AI83" i="1"/>
  <c r="AI176" i="1"/>
  <c r="G268" i="1"/>
  <c r="AJ84" i="1"/>
  <c r="AJ177" i="1"/>
  <c r="AK84" i="1"/>
  <c r="AK177" i="1"/>
  <c r="AL84" i="1"/>
  <c r="AL177" i="1"/>
  <c r="AM84" i="1"/>
  <c r="AM177" i="1"/>
  <c r="AH84" i="1"/>
  <c r="AH177" i="1"/>
  <c r="AI84" i="1"/>
  <c r="AI177" i="1"/>
  <c r="G269" i="1"/>
  <c r="AJ85" i="1"/>
  <c r="AJ178" i="1"/>
  <c r="AK85" i="1"/>
  <c r="AK178" i="1"/>
  <c r="AL85" i="1"/>
  <c r="AL178" i="1"/>
  <c r="AM85" i="1"/>
  <c r="AM178" i="1"/>
  <c r="AH85" i="1"/>
  <c r="AH178" i="1"/>
  <c r="AI85" i="1"/>
  <c r="AI178" i="1"/>
  <c r="G270" i="1"/>
  <c r="AJ86" i="1"/>
  <c r="AJ179" i="1"/>
  <c r="AK86" i="1"/>
  <c r="AK179" i="1"/>
  <c r="AL86" i="1"/>
  <c r="AL179" i="1"/>
  <c r="AM86" i="1"/>
  <c r="AM179" i="1"/>
  <c r="AH86" i="1"/>
  <c r="AH179" i="1"/>
  <c r="AI86" i="1"/>
  <c r="AI179" i="1"/>
  <c r="G271" i="1"/>
  <c r="AJ87" i="1"/>
  <c r="AJ180" i="1"/>
  <c r="AK87" i="1"/>
  <c r="AK180" i="1"/>
  <c r="AL87" i="1"/>
  <c r="AL180" i="1"/>
  <c r="AM87" i="1"/>
  <c r="AM180" i="1"/>
  <c r="AH87" i="1"/>
  <c r="AH180" i="1"/>
  <c r="AI87" i="1"/>
  <c r="AI180" i="1"/>
  <c r="G272" i="1"/>
  <c r="AJ88" i="1"/>
  <c r="AJ181" i="1"/>
  <c r="AK88" i="1"/>
  <c r="AK181" i="1"/>
  <c r="AL88" i="1"/>
  <c r="AL181" i="1"/>
  <c r="AM88" i="1"/>
  <c r="AM181" i="1"/>
  <c r="AH88" i="1"/>
  <c r="AH181" i="1"/>
  <c r="AI88" i="1"/>
  <c r="AI181" i="1"/>
  <c r="G273" i="1"/>
  <c r="AJ89" i="1"/>
  <c r="AJ182" i="1"/>
  <c r="AK89" i="1"/>
  <c r="AK182" i="1"/>
  <c r="AL89" i="1"/>
  <c r="AL182" i="1"/>
  <c r="AM89" i="1"/>
  <c r="AM182" i="1"/>
  <c r="AH89" i="1"/>
  <c r="AH182" i="1"/>
  <c r="AI89" i="1"/>
  <c r="AI182" i="1"/>
  <c r="G274" i="1"/>
  <c r="AJ90" i="1"/>
  <c r="AJ183" i="1"/>
  <c r="AK90" i="1"/>
  <c r="AK183" i="1"/>
  <c r="AL90" i="1"/>
  <c r="AL183" i="1"/>
  <c r="AM90" i="1"/>
  <c r="AM183" i="1"/>
  <c r="AH90" i="1"/>
  <c r="AH183" i="1"/>
  <c r="AI90" i="1"/>
  <c r="AI183" i="1"/>
  <c r="G275" i="1"/>
  <c r="AJ91" i="1"/>
  <c r="AJ184" i="1"/>
  <c r="AK91" i="1"/>
  <c r="AK184" i="1"/>
  <c r="AL91" i="1"/>
  <c r="AL184" i="1"/>
  <c r="AM91" i="1"/>
  <c r="AM184" i="1"/>
  <c r="AH91" i="1"/>
  <c r="AH184" i="1"/>
  <c r="AI91" i="1"/>
  <c r="AI184" i="1"/>
  <c r="G276" i="1"/>
  <c r="AJ92" i="1"/>
  <c r="AJ185" i="1"/>
  <c r="AK92" i="1"/>
  <c r="AK185" i="1"/>
  <c r="AL92" i="1"/>
  <c r="AL185" i="1"/>
  <c r="AM92" i="1"/>
  <c r="AM185" i="1"/>
  <c r="AH92" i="1"/>
  <c r="AH185" i="1"/>
  <c r="AI92" i="1"/>
  <c r="AI185" i="1"/>
  <c r="G277" i="1"/>
  <c r="AJ93" i="1"/>
  <c r="AJ186" i="1"/>
  <c r="AK93" i="1"/>
  <c r="AK186" i="1"/>
  <c r="AL93" i="1"/>
  <c r="AL186" i="1"/>
  <c r="AM93" i="1"/>
  <c r="AM186" i="1"/>
  <c r="AH93" i="1"/>
  <c r="AH186" i="1"/>
  <c r="AI93" i="1"/>
  <c r="AI186" i="1"/>
  <c r="G278" i="1"/>
  <c r="G283" i="1"/>
  <c r="G282" i="1"/>
  <c r="G28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F283" i="1"/>
  <c r="F282" i="1"/>
  <c r="F28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E283" i="1"/>
  <c r="E282" i="1"/>
  <c r="E28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D283" i="1"/>
  <c r="D282" i="1"/>
  <c r="D28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I294" i="1"/>
  <c r="H294" i="1"/>
  <c r="G294" i="1"/>
  <c r="F294" i="1"/>
  <c r="E294" i="1"/>
  <c r="D294" i="1"/>
  <c r="I286" i="1"/>
  <c r="H286" i="1"/>
  <c r="G286" i="1"/>
  <c r="D286" i="1"/>
  <c r="C286" i="1"/>
  <c r="B286" i="1"/>
  <c r="N16" i="1"/>
  <c r="N29" i="1"/>
  <c r="N35" i="1"/>
  <c r="N73" i="1"/>
  <c r="N74" i="1"/>
  <c r="N84" i="1"/>
  <c r="N90" i="1"/>
  <c r="N92" i="1"/>
  <c r="N93" i="1"/>
  <c r="AI35" i="1"/>
  <c r="AA17" i="1"/>
  <c r="AA18" i="1"/>
  <c r="AA55" i="1"/>
  <c r="M9" i="1"/>
  <c r="M10" i="1"/>
  <c r="M13" i="1"/>
  <c r="M14" i="1"/>
  <c r="M19" i="1"/>
  <c r="M24" i="1"/>
  <c r="M25" i="1"/>
  <c r="M30" i="1"/>
  <c r="M31" i="1"/>
  <c r="M32" i="1"/>
  <c r="M35" i="1"/>
  <c r="M37" i="1"/>
  <c r="M38" i="1"/>
  <c r="M40" i="1"/>
  <c r="M44" i="1"/>
  <c r="M58" i="1"/>
  <c r="M59" i="1"/>
  <c r="M61" i="1"/>
  <c r="M68" i="1"/>
  <c r="M77" i="1"/>
  <c r="M78" i="1"/>
  <c r="M85" i="1"/>
  <c r="M86" i="1"/>
  <c r="M87" i="1"/>
  <c r="J55" i="1"/>
  <c r="J91" i="1"/>
  <c r="T194" i="1"/>
  <c r="S194" i="1"/>
  <c r="K385" i="1"/>
  <c r="P194" i="1"/>
  <c r="O194" i="1"/>
  <c r="I385" i="1"/>
  <c r="Q194" i="1"/>
  <c r="J385" i="1"/>
  <c r="T193" i="1"/>
  <c r="S193" i="1"/>
  <c r="K384" i="1"/>
  <c r="P193" i="1"/>
  <c r="O193" i="1"/>
  <c r="I384" i="1"/>
  <c r="Q193" i="1"/>
  <c r="J384" i="1"/>
  <c r="T195" i="1"/>
  <c r="S195" i="1"/>
  <c r="K386" i="1"/>
  <c r="P195" i="1"/>
  <c r="O195" i="1"/>
  <c r="I386" i="1"/>
  <c r="Q195" i="1"/>
  <c r="J386" i="1"/>
  <c r="T196" i="1"/>
  <c r="S196" i="1"/>
  <c r="K387" i="1"/>
  <c r="P196" i="1"/>
  <c r="O196" i="1"/>
  <c r="I387" i="1"/>
  <c r="Q196" i="1"/>
  <c r="J387" i="1"/>
  <c r="T197" i="1"/>
  <c r="S197" i="1"/>
  <c r="K388" i="1"/>
  <c r="P197" i="1"/>
  <c r="O197" i="1"/>
  <c r="I388" i="1"/>
  <c r="Q197" i="1"/>
  <c r="J388" i="1"/>
  <c r="T198" i="1"/>
  <c r="S198" i="1"/>
  <c r="K389" i="1"/>
  <c r="P198" i="1"/>
  <c r="O198" i="1"/>
  <c r="I389" i="1"/>
  <c r="Q198" i="1"/>
  <c r="J389" i="1"/>
  <c r="T199" i="1"/>
  <c r="S199" i="1"/>
  <c r="K390" i="1"/>
  <c r="P199" i="1"/>
  <c r="O199" i="1"/>
  <c r="I390" i="1"/>
  <c r="Q199" i="1"/>
  <c r="J390" i="1"/>
  <c r="T200" i="1"/>
  <c r="S200" i="1"/>
  <c r="K391" i="1"/>
  <c r="P200" i="1"/>
  <c r="O200" i="1"/>
  <c r="I391" i="1"/>
  <c r="Q200" i="1"/>
  <c r="J391" i="1"/>
  <c r="T201" i="1"/>
  <c r="S201" i="1"/>
  <c r="K392" i="1"/>
  <c r="P201" i="1"/>
  <c r="O201" i="1"/>
  <c r="I392" i="1"/>
  <c r="Q201" i="1"/>
  <c r="J392" i="1"/>
  <c r="T202" i="1"/>
  <c r="S202" i="1"/>
  <c r="K393" i="1"/>
  <c r="P202" i="1"/>
  <c r="O202" i="1"/>
  <c r="I393" i="1"/>
  <c r="Q202" i="1"/>
  <c r="J393" i="1"/>
  <c r="T203" i="1"/>
  <c r="S203" i="1"/>
  <c r="K394" i="1"/>
  <c r="P203" i="1"/>
  <c r="O203" i="1"/>
  <c r="I394" i="1"/>
  <c r="Q203" i="1"/>
  <c r="J394" i="1"/>
  <c r="T204" i="1"/>
  <c r="S204" i="1"/>
  <c r="K395" i="1"/>
  <c r="P204" i="1"/>
  <c r="O204" i="1"/>
  <c r="I395" i="1"/>
  <c r="Q204" i="1"/>
  <c r="J395" i="1"/>
  <c r="T205" i="1"/>
  <c r="S205" i="1"/>
  <c r="K396" i="1"/>
  <c r="P205" i="1"/>
  <c r="O205" i="1"/>
  <c r="I396" i="1"/>
  <c r="Q205" i="1"/>
  <c r="J396" i="1"/>
  <c r="T206" i="1"/>
  <c r="S206" i="1"/>
  <c r="K397" i="1"/>
  <c r="P206" i="1"/>
  <c r="O206" i="1"/>
  <c r="I397" i="1"/>
  <c r="Q206" i="1"/>
  <c r="J397" i="1"/>
  <c r="T207" i="1"/>
  <c r="S207" i="1"/>
  <c r="K398" i="1"/>
  <c r="P207" i="1"/>
  <c r="O207" i="1"/>
  <c r="I398" i="1"/>
  <c r="Q207" i="1"/>
  <c r="J398" i="1"/>
  <c r="T208" i="1"/>
  <c r="S208" i="1"/>
  <c r="K399" i="1"/>
  <c r="P208" i="1"/>
  <c r="O208" i="1"/>
  <c r="I399" i="1"/>
  <c r="Q208" i="1"/>
  <c r="J399" i="1"/>
  <c r="T209" i="1"/>
  <c r="S209" i="1"/>
  <c r="K400" i="1"/>
  <c r="P209" i="1"/>
  <c r="O209" i="1"/>
  <c r="I400" i="1"/>
  <c r="Q209" i="1"/>
  <c r="J400" i="1"/>
  <c r="T210" i="1"/>
  <c r="S210" i="1"/>
  <c r="K401" i="1"/>
  <c r="P210" i="1"/>
  <c r="O210" i="1"/>
  <c r="I401" i="1"/>
  <c r="Q210" i="1"/>
  <c r="J401" i="1"/>
  <c r="T211" i="1"/>
  <c r="S211" i="1"/>
  <c r="K402" i="1"/>
  <c r="P211" i="1"/>
  <c r="O211" i="1"/>
  <c r="I402" i="1"/>
  <c r="Q211" i="1"/>
  <c r="J402" i="1"/>
  <c r="T212" i="1"/>
  <c r="S212" i="1"/>
  <c r="K403" i="1"/>
  <c r="P212" i="1"/>
  <c r="O212" i="1"/>
  <c r="I403" i="1"/>
  <c r="Q212" i="1"/>
  <c r="J403" i="1"/>
  <c r="T213" i="1"/>
  <c r="S213" i="1"/>
  <c r="K404" i="1"/>
  <c r="P213" i="1"/>
  <c r="O213" i="1"/>
  <c r="I404" i="1"/>
  <c r="Q213" i="1"/>
  <c r="J404" i="1"/>
  <c r="T214" i="1"/>
  <c r="S214" i="1"/>
  <c r="K405" i="1"/>
  <c r="P214" i="1"/>
  <c r="O214" i="1"/>
  <c r="I405" i="1"/>
  <c r="Q214" i="1"/>
  <c r="J405" i="1"/>
  <c r="T215" i="1"/>
  <c r="S215" i="1"/>
  <c r="K406" i="1"/>
  <c r="P215" i="1"/>
  <c r="O215" i="1"/>
  <c r="I406" i="1"/>
  <c r="Q215" i="1"/>
  <c r="J406" i="1"/>
  <c r="T216" i="1"/>
  <c r="S216" i="1"/>
  <c r="K407" i="1"/>
  <c r="P216" i="1"/>
  <c r="O216" i="1"/>
  <c r="I407" i="1"/>
  <c r="Q216" i="1"/>
  <c r="J407" i="1"/>
  <c r="T217" i="1"/>
  <c r="S217" i="1"/>
  <c r="K408" i="1"/>
  <c r="P217" i="1"/>
  <c r="O217" i="1"/>
  <c r="I408" i="1"/>
  <c r="Q217" i="1"/>
  <c r="J408" i="1"/>
  <c r="T218" i="1"/>
  <c r="S218" i="1"/>
  <c r="K409" i="1"/>
  <c r="P218" i="1"/>
  <c r="O218" i="1"/>
  <c r="I409" i="1"/>
  <c r="Q218" i="1"/>
  <c r="J409" i="1"/>
  <c r="T219" i="1"/>
  <c r="S219" i="1"/>
  <c r="K410" i="1"/>
  <c r="P219" i="1"/>
  <c r="O219" i="1"/>
  <c r="I410" i="1"/>
  <c r="Q219" i="1"/>
  <c r="J410" i="1"/>
  <c r="T221" i="1"/>
  <c r="S221" i="1"/>
  <c r="K412" i="1"/>
  <c r="P221" i="1"/>
  <c r="O221" i="1"/>
  <c r="I412" i="1"/>
  <c r="Q221" i="1"/>
  <c r="J412" i="1"/>
  <c r="T222" i="1"/>
  <c r="S222" i="1"/>
  <c r="K413" i="1"/>
  <c r="P222" i="1"/>
  <c r="O222" i="1"/>
  <c r="I413" i="1"/>
  <c r="Q222" i="1"/>
  <c r="J413" i="1"/>
  <c r="T223" i="1"/>
  <c r="S223" i="1"/>
  <c r="K414" i="1"/>
  <c r="P223" i="1"/>
  <c r="O223" i="1"/>
  <c r="I414" i="1"/>
  <c r="Q223" i="1"/>
  <c r="J414" i="1"/>
  <c r="T224" i="1"/>
  <c r="S224" i="1"/>
  <c r="K415" i="1"/>
  <c r="P224" i="1"/>
  <c r="O224" i="1"/>
  <c r="I415" i="1"/>
  <c r="Q224" i="1"/>
  <c r="J415" i="1"/>
  <c r="T225" i="1"/>
  <c r="S225" i="1"/>
  <c r="K416" i="1"/>
  <c r="P225" i="1"/>
  <c r="O225" i="1"/>
  <c r="I416" i="1"/>
  <c r="Q225" i="1"/>
  <c r="J416" i="1"/>
  <c r="T226" i="1"/>
  <c r="S226" i="1"/>
  <c r="K417" i="1"/>
  <c r="P226" i="1"/>
  <c r="O226" i="1"/>
  <c r="I417" i="1"/>
  <c r="Q226" i="1"/>
  <c r="J417" i="1"/>
  <c r="T227" i="1"/>
  <c r="S227" i="1"/>
  <c r="K418" i="1"/>
  <c r="P227" i="1"/>
  <c r="O227" i="1"/>
  <c r="I418" i="1"/>
  <c r="Q227" i="1"/>
  <c r="J418" i="1"/>
  <c r="T228" i="1"/>
  <c r="S228" i="1"/>
  <c r="K419" i="1"/>
  <c r="P228" i="1"/>
  <c r="O228" i="1"/>
  <c r="I419" i="1"/>
  <c r="Q228" i="1"/>
  <c r="J419" i="1"/>
  <c r="T229" i="1"/>
  <c r="S229" i="1"/>
  <c r="K420" i="1"/>
  <c r="P229" i="1"/>
  <c r="O229" i="1"/>
  <c r="I420" i="1"/>
  <c r="Q229" i="1"/>
  <c r="J420" i="1"/>
  <c r="T230" i="1"/>
  <c r="S230" i="1"/>
  <c r="K421" i="1"/>
  <c r="P230" i="1"/>
  <c r="O230" i="1"/>
  <c r="I421" i="1"/>
  <c r="Q230" i="1"/>
  <c r="J421" i="1"/>
  <c r="T231" i="1"/>
  <c r="S231" i="1"/>
  <c r="K422" i="1"/>
  <c r="P231" i="1"/>
  <c r="O231" i="1"/>
  <c r="I422" i="1"/>
  <c r="Q231" i="1"/>
  <c r="J422" i="1"/>
  <c r="T232" i="1"/>
  <c r="S232" i="1"/>
  <c r="K423" i="1"/>
  <c r="P232" i="1"/>
  <c r="O232" i="1"/>
  <c r="I423" i="1"/>
  <c r="Q232" i="1"/>
  <c r="J423" i="1"/>
  <c r="T233" i="1"/>
  <c r="S233" i="1"/>
  <c r="K424" i="1"/>
  <c r="P233" i="1"/>
  <c r="O233" i="1"/>
  <c r="I424" i="1"/>
  <c r="Q233" i="1"/>
  <c r="J424" i="1"/>
  <c r="T234" i="1"/>
  <c r="S234" i="1"/>
  <c r="K425" i="1"/>
  <c r="P234" i="1"/>
  <c r="O234" i="1"/>
  <c r="I425" i="1"/>
  <c r="Q234" i="1"/>
  <c r="J425" i="1"/>
  <c r="T235" i="1"/>
  <c r="S235" i="1"/>
  <c r="K426" i="1"/>
  <c r="P235" i="1"/>
  <c r="O235" i="1"/>
  <c r="I426" i="1"/>
  <c r="Q235" i="1"/>
  <c r="J426" i="1"/>
  <c r="T236" i="1"/>
  <c r="S236" i="1"/>
  <c r="K427" i="1"/>
  <c r="P236" i="1"/>
  <c r="O236" i="1"/>
  <c r="I427" i="1"/>
  <c r="Q236" i="1"/>
  <c r="J427" i="1"/>
  <c r="T237" i="1"/>
  <c r="S237" i="1"/>
  <c r="K428" i="1"/>
  <c r="P237" i="1"/>
  <c r="O237" i="1"/>
  <c r="I428" i="1"/>
  <c r="Q237" i="1"/>
  <c r="J428" i="1"/>
  <c r="T238" i="1"/>
  <c r="S238" i="1"/>
  <c r="K429" i="1"/>
  <c r="P238" i="1"/>
  <c r="O238" i="1"/>
  <c r="I429" i="1"/>
  <c r="Q238" i="1"/>
  <c r="J429" i="1"/>
  <c r="T239" i="1"/>
  <c r="S239" i="1"/>
  <c r="K430" i="1"/>
  <c r="P239" i="1"/>
  <c r="O239" i="1"/>
  <c r="I430" i="1"/>
  <c r="Q239" i="1"/>
  <c r="J430" i="1"/>
  <c r="T242" i="1"/>
  <c r="S242" i="1"/>
  <c r="K433" i="1"/>
  <c r="P242" i="1"/>
  <c r="O242" i="1"/>
  <c r="I433" i="1"/>
  <c r="Q242" i="1"/>
  <c r="J433" i="1"/>
  <c r="T243" i="1"/>
  <c r="S243" i="1"/>
  <c r="K434" i="1"/>
  <c r="P243" i="1"/>
  <c r="O243" i="1"/>
  <c r="I434" i="1"/>
  <c r="Q243" i="1"/>
  <c r="J434" i="1"/>
  <c r="T244" i="1"/>
  <c r="S244" i="1"/>
  <c r="K435" i="1"/>
  <c r="P244" i="1"/>
  <c r="O244" i="1"/>
  <c r="I435" i="1"/>
  <c r="Q244" i="1"/>
  <c r="J435" i="1"/>
  <c r="T245" i="1"/>
  <c r="S245" i="1"/>
  <c r="K436" i="1"/>
  <c r="P245" i="1"/>
  <c r="O245" i="1"/>
  <c r="I436" i="1"/>
  <c r="Q245" i="1"/>
  <c r="J436" i="1"/>
  <c r="T246" i="1"/>
  <c r="S246" i="1"/>
  <c r="K437" i="1"/>
  <c r="P246" i="1"/>
  <c r="O246" i="1"/>
  <c r="I437" i="1"/>
  <c r="Q246" i="1"/>
  <c r="J437" i="1"/>
  <c r="T247" i="1"/>
  <c r="S247" i="1"/>
  <c r="K438" i="1"/>
  <c r="P247" i="1"/>
  <c r="O247" i="1"/>
  <c r="I438" i="1"/>
  <c r="Q247" i="1"/>
  <c r="J438" i="1"/>
  <c r="T248" i="1"/>
  <c r="S248" i="1"/>
  <c r="K439" i="1"/>
  <c r="P248" i="1"/>
  <c r="O248" i="1"/>
  <c r="I439" i="1"/>
  <c r="Q248" i="1"/>
  <c r="J439" i="1"/>
  <c r="T249" i="1"/>
  <c r="S249" i="1"/>
  <c r="K440" i="1"/>
  <c r="P249" i="1"/>
  <c r="O249" i="1"/>
  <c r="I440" i="1"/>
  <c r="Q249" i="1"/>
  <c r="J440" i="1"/>
  <c r="T250" i="1"/>
  <c r="S250" i="1"/>
  <c r="K441" i="1"/>
  <c r="P250" i="1"/>
  <c r="O250" i="1"/>
  <c r="I441" i="1"/>
  <c r="Q250" i="1"/>
  <c r="J441" i="1"/>
  <c r="T251" i="1"/>
  <c r="S251" i="1"/>
  <c r="K442" i="1"/>
  <c r="P251" i="1"/>
  <c r="O251" i="1"/>
  <c r="I442" i="1"/>
  <c r="Q251" i="1"/>
  <c r="J442" i="1"/>
  <c r="T252" i="1"/>
  <c r="S252" i="1"/>
  <c r="K443" i="1"/>
  <c r="P252" i="1"/>
  <c r="O252" i="1"/>
  <c r="I443" i="1"/>
  <c r="Q252" i="1"/>
  <c r="J443" i="1"/>
  <c r="T253" i="1"/>
  <c r="S253" i="1"/>
  <c r="K444" i="1"/>
  <c r="P253" i="1"/>
  <c r="O253" i="1"/>
  <c r="I444" i="1"/>
  <c r="Q253" i="1"/>
  <c r="J444" i="1"/>
  <c r="T254" i="1"/>
  <c r="S254" i="1"/>
  <c r="K445" i="1"/>
  <c r="P254" i="1"/>
  <c r="O254" i="1"/>
  <c r="I445" i="1"/>
  <c r="Q254" i="1"/>
  <c r="J445" i="1"/>
  <c r="T255" i="1"/>
  <c r="S255" i="1"/>
  <c r="K446" i="1"/>
  <c r="P255" i="1"/>
  <c r="O255" i="1"/>
  <c r="I446" i="1"/>
  <c r="Q255" i="1"/>
  <c r="J446" i="1"/>
  <c r="T256" i="1"/>
  <c r="S256" i="1"/>
  <c r="K447" i="1"/>
  <c r="P256" i="1"/>
  <c r="O256" i="1"/>
  <c r="I447" i="1"/>
  <c r="Q256" i="1"/>
  <c r="J447" i="1"/>
  <c r="T257" i="1"/>
  <c r="S257" i="1"/>
  <c r="K448" i="1"/>
  <c r="P257" i="1"/>
  <c r="O257" i="1"/>
  <c r="I448" i="1"/>
  <c r="Q257" i="1"/>
  <c r="J448" i="1"/>
  <c r="T259" i="1"/>
  <c r="S259" i="1"/>
  <c r="K450" i="1"/>
  <c r="P259" i="1"/>
  <c r="O259" i="1"/>
  <c r="I450" i="1"/>
  <c r="Q259" i="1"/>
  <c r="J450" i="1"/>
  <c r="T260" i="1"/>
  <c r="S260" i="1"/>
  <c r="K451" i="1"/>
  <c r="P260" i="1"/>
  <c r="O260" i="1"/>
  <c r="I451" i="1"/>
  <c r="Q260" i="1"/>
  <c r="J451" i="1"/>
  <c r="T261" i="1"/>
  <c r="S261" i="1"/>
  <c r="K452" i="1"/>
  <c r="P261" i="1"/>
  <c r="O261" i="1"/>
  <c r="I452" i="1"/>
  <c r="Q261" i="1"/>
  <c r="J452" i="1"/>
  <c r="T262" i="1"/>
  <c r="S262" i="1"/>
  <c r="K453" i="1"/>
  <c r="P262" i="1"/>
  <c r="O262" i="1"/>
  <c r="I453" i="1"/>
  <c r="Q262" i="1"/>
  <c r="J453" i="1"/>
  <c r="T263" i="1"/>
  <c r="S263" i="1"/>
  <c r="K454" i="1"/>
  <c r="P263" i="1"/>
  <c r="O263" i="1"/>
  <c r="I454" i="1"/>
  <c r="Q263" i="1"/>
  <c r="J454" i="1"/>
  <c r="T264" i="1"/>
  <c r="S264" i="1"/>
  <c r="K455" i="1"/>
  <c r="P264" i="1"/>
  <c r="O264" i="1"/>
  <c r="I455" i="1"/>
  <c r="Q264" i="1"/>
  <c r="J455" i="1"/>
  <c r="T265" i="1"/>
  <c r="S265" i="1"/>
  <c r="K456" i="1"/>
  <c r="P265" i="1"/>
  <c r="O265" i="1"/>
  <c r="I456" i="1"/>
  <c r="Q265" i="1"/>
  <c r="J456" i="1"/>
  <c r="T266" i="1"/>
  <c r="S266" i="1"/>
  <c r="K457" i="1"/>
  <c r="P266" i="1"/>
  <c r="O266" i="1"/>
  <c r="I457" i="1"/>
  <c r="Q266" i="1"/>
  <c r="J457" i="1"/>
  <c r="T267" i="1"/>
  <c r="S267" i="1"/>
  <c r="K458" i="1"/>
  <c r="P267" i="1"/>
  <c r="O267" i="1"/>
  <c r="I458" i="1"/>
  <c r="Q267" i="1"/>
  <c r="J458" i="1"/>
  <c r="T269" i="1"/>
  <c r="S269" i="1"/>
  <c r="K460" i="1"/>
  <c r="P269" i="1"/>
  <c r="O269" i="1"/>
  <c r="I460" i="1"/>
  <c r="Q269" i="1"/>
  <c r="J460" i="1"/>
  <c r="T270" i="1"/>
  <c r="S270" i="1"/>
  <c r="K461" i="1"/>
  <c r="P270" i="1"/>
  <c r="O270" i="1"/>
  <c r="I461" i="1"/>
  <c r="Q270" i="1"/>
  <c r="J461" i="1"/>
  <c r="T271" i="1"/>
  <c r="S271" i="1"/>
  <c r="K462" i="1"/>
  <c r="P271" i="1"/>
  <c r="O271" i="1"/>
  <c r="I462" i="1"/>
  <c r="Q271" i="1"/>
  <c r="J462" i="1"/>
  <c r="T272" i="1"/>
  <c r="S272" i="1"/>
  <c r="K463" i="1"/>
  <c r="P272" i="1"/>
  <c r="O272" i="1"/>
  <c r="I463" i="1"/>
  <c r="Q272" i="1"/>
  <c r="J463" i="1"/>
  <c r="T273" i="1"/>
  <c r="S273" i="1"/>
  <c r="K464" i="1"/>
  <c r="P273" i="1"/>
  <c r="O273" i="1"/>
  <c r="I464" i="1"/>
  <c r="Q273" i="1"/>
  <c r="J464" i="1"/>
  <c r="T274" i="1"/>
  <c r="S274" i="1"/>
  <c r="K465" i="1"/>
  <c r="P274" i="1"/>
  <c r="O274" i="1"/>
  <c r="I465" i="1"/>
  <c r="Q274" i="1"/>
  <c r="J465" i="1"/>
  <c r="T275" i="1"/>
  <c r="S275" i="1"/>
  <c r="K466" i="1"/>
  <c r="P275" i="1"/>
  <c r="O275" i="1"/>
  <c r="I466" i="1"/>
  <c r="Q275" i="1"/>
  <c r="J466" i="1"/>
  <c r="T276" i="1"/>
  <c r="S276" i="1"/>
  <c r="K467" i="1"/>
  <c r="P276" i="1"/>
  <c r="O276" i="1"/>
  <c r="I467" i="1"/>
  <c r="Q276" i="1"/>
  <c r="J467" i="1"/>
  <c r="T277" i="1"/>
  <c r="S277" i="1"/>
  <c r="K468" i="1"/>
  <c r="P277" i="1"/>
  <c r="O277" i="1"/>
  <c r="I468" i="1"/>
  <c r="Q277" i="1"/>
  <c r="J468" i="1"/>
  <c r="T278" i="1"/>
  <c r="S278" i="1"/>
  <c r="K469" i="1"/>
  <c r="P278" i="1"/>
  <c r="O278" i="1"/>
  <c r="I469" i="1"/>
  <c r="Q278" i="1"/>
  <c r="J469" i="1"/>
  <c r="S295" i="1"/>
  <c r="O282" i="1"/>
  <c r="R283" i="1"/>
  <c r="R282" i="1"/>
  <c r="R284"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3" i="1"/>
  <c r="S324" i="1"/>
  <c r="S325" i="1"/>
  <c r="S326" i="1"/>
  <c r="S327" i="1"/>
  <c r="S328" i="1"/>
  <c r="S329" i="1"/>
  <c r="S330" i="1"/>
  <c r="S331" i="1"/>
  <c r="S332" i="1"/>
  <c r="S333" i="1"/>
  <c r="S334" i="1"/>
  <c r="S335" i="1"/>
  <c r="S336" i="1"/>
  <c r="S337" i="1"/>
  <c r="S338" i="1"/>
  <c r="S339" i="1"/>
  <c r="S340" i="1"/>
  <c r="S341" i="1"/>
  <c r="S344" i="1"/>
  <c r="S345" i="1"/>
  <c r="S346" i="1"/>
  <c r="S347" i="1"/>
  <c r="S348" i="1"/>
  <c r="S349" i="1"/>
  <c r="S350" i="1"/>
  <c r="S351" i="1"/>
  <c r="S352" i="1"/>
  <c r="S353" i="1"/>
  <c r="S354" i="1"/>
  <c r="S355" i="1"/>
  <c r="S356" i="1"/>
  <c r="S357" i="1"/>
  <c r="S358" i="1"/>
  <c r="S359" i="1"/>
  <c r="S361" i="1"/>
  <c r="S362" i="1"/>
  <c r="S363" i="1"/>
  <c r="S364" i="1"/>
  <c r="S365" i="1"/>
  <c r="S366" i="1"/>
  <c r="S367" i="1"/>
  <c r="S368" i="1"/>
  <c r="S369" i="1"/>
  <c r="S371" i="1"/>
  <c r="S372" i="1"/>
  <c r="S373" i="1"/>
  <c r="S374" i="1"/>
  <c r="S375" i="1"/>
  <c r="S376" i="1"/>
  <c r="S377" i="1"/>
  <c r="S378" i="1"/>
  <c r="S379" i="1"/>
  <c r="S380" i="1"/>
  <c r="O283" i="1"/>
  <c r="O284" i="1"/>
  <c r="T283" i="1"/>
  <c r="T282" i="1"/>
  <c r="T284" i="1"/>
  <c r="U380" i="1"/>
  <c r="S283" i="1"/>
  <c r="S282" i="1"/>
  <c r="S284" i="1"/>
  <c r="T380" i="1"/>
  <c r="Q283" i="1"/>
  <c r="Q282" i="1"/>
  <c r="Q284" i="1"/>
  <c r="R380" i="1"/>
  <c r="P283" i="1"/>
  <c r="P282" i="1"/>
  <c r="P284" i="1"/>
  <c r="Q380" i="1"/>
  <c r="U379" i="1"/>
  <c r="T379" i="1"/>
  <c r="R379" i="1"/>
  <c r="Q379" i="1"/>
  <c r="U378" i="1"/>
  <c r="T378" i="1"/>
  <c r="R378" i="1"/>
  <c r="Q378" i="1"/>
  <c r="U377" i="1"/>
  <c r="T377" i="1"/>
  <c r="R377" i="1"/>
  <c r="Q377" i="1"/>
  <c r="U376" i="1"/>
  <c r="T376" i="1"/>
  <c r="R376" i="1"/>
  <c r="Q376" i="1"/>
  <c r="U375" i="1"/>
  <c r="T375" i="1"/>
  <c r="R375" i="1"/>
  <c r="Q375" i="1"/>
  <c r="U374" i="1"/>
  <c r="T374" i="1"/>
  <c r="R374" i="1"/>
  <c r="Q374" i="1"/>
  <c r="U373" i="1"/>
  <c r="T373" i="1"/>
  <c r="R373" i="1"/>
  <c r="Q373" i="1"/>
  <c r="U372" i="1"/>
  <c r="T372" i="1"/>
  <c r="R372" i="1"/>
  <c r="Q372" i="1"/>
  <c r="U371" i="1"/>
  <c r="T371" i="1"/>
  <c r="R371" i="1"/>
  <c r="Q371" i="1"/>
  <c r="U369" i="1"/>
  <c r="T369" i="1"/>
  <c r="R369" i="1"/>
  <c r="Q369" i="1"/>
  <c r="U368" i="1"/>
  <c r="T368" i="1"/>
  <c r="R368" i="1"/>
  <c r="Q368" i="1"/>
  <c r="U367" i="1"/>
  <c r="T367" i="1"/>
  <c r="R367" i="1"/>
  <c r="Q367" i="1"/>
  <c r="U366" i="1"/>
  <c r="T366" i="1"/>
  <c r="R366" i="1"/>
  <c r="Q366" i="1"/>
  <c r="U365" i="1"/>
  <c r="T365" i="1"/>
  <c r="R365" i="1"/>
  <c r="Q365" i="1"/>
  <c r="U364" i="1"/>
  <c r="T364" i="1"/>
  <c r="R364" i="1"/>
  <c r="Q364" i="1"/>
  <c r="U363" i="1"/>
  <c r="T363" i="1"/>
  <c r="R363" i="1"/>
  <c r="Q363" i="1"/>
  <c r="U362" i="1"/>
  <c r="T362" i="1"/>
  <c r="R362" i="1"/>
  <c r="Q362" i="1"/>
  <c r="U361" i="1"/>
  <c r="T361" i="1"/>
  <c r="R361" i="1"/>
  <c r="Q361" i="1"/>
  <c r="U359" i="1"/>
  <c r="T359" i="1"/>
  <c r="R359" i="1"/>
  <c r="Q359" i="1"/>
  <c r="U358" i="1"/>
  <c r="T358" i="1"/>
  <c r="R358" i="1"/>
  <c r="Q358" i="1"/>
  <c r="U357" i="1"/>
  <c r="T357" i="1"/>
  <c r="R357" i="1"/>
  <c r="Q357" i="1"/>
  <c r="U356" i="1"/>
  <c r="T356" i="1"/>
  <c r="R356" i="1"/>
  <c r="Q356" i="1"/>
  <c r="U355" i="1"/>
  <c r="T355" i="1"/>
  <c r="R355" i="1"/>
  <c r="Q355" i="1"/>
  <c r="U354" i="1"/>
  <c r="T354" i="1"/>
  <c r="R354" i="1"/>
  <c r="Q354" i="1"/>
  <c r="U353" i="1"/>
  <c r="T353" i="1"/>
  <c r="R353" i="1"/>
  <c r="Q353" i="1"/>
  <c r="U352" i="1"/>
  <c r="T352" i="1"/>
  <c r="R352" i="1"/>
  <c r="Q352" i="1"/>
  <c r="U351" i="1"/>
  <c r="T351" i="1"/>
  <c r="R351" i="1"/>
  <c r="Q351" i="1"/>
  <c r="U350" i="1"/>
  <c r="T350" i="1"/>
  <c r="R350" i="1"/>
  <c r="Q350" i="1"/>
  <c r="U349" i="1"/>
  <c r="T349" i="1"/>
  <c r="R349" i="1"/>
  <c r="Q349" i="1"/>
  <c r="U348" i="1"/>
  <c r="T348" i="1"/>
  <c r="R348" i="1"/>
  <c r="Q348" i="1"/>
  <c r="U347" i="1"/>
  <c r="T347" i="1"/>
  <c r="R347" i="1"/>
  <c r="Q347" i="1"/>
  <c r="U346" i="1"/>
  <c r="T346" i="1"/>
  <c r="R346" i="1"/>
  <c r="Q346" i="1"/>
  <c r="U345" i="1"/>
  <c r="T345" i="1"/>
  <c r="R345" i="1"/>
  <c r="Q345" i="1"/>
  <c r="U344" i="1"/>
  <c r="T344" i="1"/>
  <c r="R344" i="1"/>
  <c r="Q344" i="1"/>
  <c r="U341" i="1"/>
  <c r="T341" i="1"/>
  <c r="R341" i="1"/>
  <c r="Q341" i="1"/>
  <c r="U340" i="1"/>
  <c r="T340" i="1"/>
  <c r="R340" i="1"/>
  <c r="Q340" i="1"/>
  <c r="U339" i="1"/>
  <c r="T339" i="1"/>
  <c r="R339" i="1"/>
  <c r="Q339" i="1"/>
  <c r="U338" i="1"/>
  <c r="T338" i="1"/>
  <c r="R338" i="1"/>
  <c r="Q338" i="1"/>
  <c r="U337" i="1"/>
  <c r="T337" i="1"/>
  <c r="R337" i="1"/>
  <c r="Q337" i="1"/>
  <c r="U336" i="1"/>
  <c r="T336" i="1"/>
  <c r="R336" i="1"/>
  <c r="Q336" i="1"/>
  <c r="U335" i="1"/>
  <c r="T335" i="1"/>
  <c r="R335" i="1"/>
  <c r="Q335" i="1"/>
  <c r="U334" i="1"/>
  <c r="T334" i="1"/>
  <c r="R334" i="1"/>
  <c r="Q334" i="1"/>
  <c r="U333" i="1"/>
  <c r="T333" i="1"/>
  <c r="R333" i="1"/>
  <c r="Q333" i="1"/>
  <c r="U332" i="1"/>
  <c r="T332" i="1"/>
  <c r="R332" i="1"/>
  <c r="Q332" i="1"/>
  <c r="U331" i="1"/>
  <c r="T331" i="1"/>
  <c r="R331" i="1"/>
  <c r="Q331" i="1"/>
  <c r="U330" i="1"/>
  <c r="T330" i="1"/>
  <c r="R330" i="1"/>
  <c r="Q330" i="1"/>
  <c r="U329" i="1"/>
  <c r="T329" i="1"/>
  <c r="R329" i="1"/>
  <c r="Q329" i="1"/>
  <c r="U328" i="1"/>
  <c r="T328" i="1"/>
  <c r="R328" i="1"/>
  <c r="Q328" i="1"/>
  <c r="U327" i="1"/>
  <c r="T327" i="1"/>
  <c r="R327" i="1"/>
  <c r="Q327" i="1"/>
  <c r="U326" i="1"/>
  <c r="T326" i="1"/>
  <c r="R326" i="1"/>
  <c r="Q326" i="1"/>
  <c r="U325" i="1"/>
  <c r="T325" i="1"/>
  <c r="R325" i="1"/>
  <c r="Q325" i="1"/>
  <c r="U324" i="1"/>
  <c r="T324" i="1"/>
  <c r="R324" i="1"/>
  <c r="Q324" i="1"/>
  <c r="U323" i="1"/>
  <c r="T323" i="1"/>
  <c r="R323" i="1"/>
  <c r="Q323" i="1"/>
  <c r="U321" i="1"/>
  <c r="T321" i="1"/>
  <c r="R321" i="1"/>
  <c r="Q321" i="1"/>
  <c r="U320" i="1"/>
  <c r="T320" i="1"/>
  <c r="R320" i="1"/>
  <c r="Q320" i="1"/>
  <c r="U319" i="1"/>
  <c r="T319" i="1"/>
  <c r="R319" i="1"/>
  <c r="Q319" i="1"/>
  <c r="U318" i="1"/>
  <c r="T318" i="1"/>
  <c r="R318" i="1"/>
  <c r="Q318" i="1"/>
  <c r="U317" i="1"/>
  <c r="T317" i="1"/>
  <c r="R317" i="1"/>
  <c r="Q317" i="1"/>
  <c r="U316" i="1"/>
  <c r="T316" i="1"/>
  <c r="R316" i="1"/>
  <c r="Q316" i="1"/>
  <c r="U315" i="1"/>
  <c r="T315" i="1"/>
  <c r="R315" i="1"/>
  <c r="Q315" i="1"/>
  <c r="U314" i="1"/>
  <c r="T314" i="1"/>
  <c r="R314" i="1"/>
  <c r="Q314" i="1"/>
  <c r="U313" i="1"/>
  <c r="T313" i="1"/>
  <c r="R313" i="1"/>
  <c r="Q313" i="1"/>
  <c r="U312" i="1"/>
  <c r="T312" i="1"/>
  <c r="R312" i="1"/>
  <c r="Q312" i="1"/>
  <c r="U311" i="1"/>
  <c r="T311" i="1"/>
  <c r="R311" i="1"/>
  <c r="Q311" i="1"/>
  <c r="U310" i="1"/>
  <c r="T310" i="1"/>
  <c r="R310" i="1"/>
  <c r="Q310" i="1"/>
  <c r="U309" i="1"/>
  <c r="T309" i="1"/>
  <c r="R309" i="1"/>
  <c r="Q309" i="1"/>
  <c r="U308" i="1"/>
  <c r="T308" i="1"/>
  <c r="R308" i="1"/>
  <c r="Q308" i="1"/>
  <c r="U307" i="1"/>
  <c r="T307" i="1"/>
  <c r="R307" i="1"/>
  <c r="Q307" i="1"/>
  <c r="U306" i="1"/>
  <c r="T306" i="1"/>
  <c r="R306" i="1"/>
  <c r="Q306" i="1"/>
  <c r="U305" i="1"/>
  <c r="T305" i="1"/>
  <c r="R305" i="1"/>
  <c r="Q305" i="1"/>
  <c r="U304" i="1"/>
  <c r="T304" i="1"/>
  <c r="R304" i="1"/>
  <c r="Q304" i="1"/>
  <c r="U303" i="1"/>
  <c r="T303" i="1"/>
  <c r="R303" i="1"/>
  <c r="Q303" i="1"/>
  <c r="U302" i="1"/>
  <c r="T302" i="1"/>
  <c r="R302" i="1"/>
  <c r="Q302" i="1"/>
  <c r="U301" i="1"/>
  <c r="T301" i="1"/>
  <c r="R301" i="1"/>
  <c r="Q301" i="1"/>
  <c r="U300" i="1"/>
  <c r="T300" i="1"/>
  <c r="R300" i="1"/>
  <c r="Q300" i="1"/>
  <c r="U299" i="1"/>
  <c r="T299" i="1"/>
  <c r="R299" i="1"/>
  <c r="Q299" i="1"/>
  <c r="U298" i="1"/>
  <c r="T298" i="1"/>
  <c r="R298" i="1"/>
  <c r="Q298" i="1"/>
  <c r="U297" i="1"/>
  <c r="T297" i="1"/>
  <c r="R297" i="1"/>
  <c r="Q297" i="1"/>
  <c r="U296" i="1"/>
  <c r="T296" i="1"/>
  <c r="R296" i="1"/>
  <c r="Q296" i="1"/>
  <c r="U295" i="1"/>
  <c r="T295" i="1"/>
  <c r="R295" i="1"/>
  <c r="Q295" i="1"/>
  <c r="B294" i="1"/>
  <c r="B57" i="14"/>
  <c r="C57" i="14"/>
  <c r="D57" i="14"/>
  <c r="E57" i="14"/>
  <c r="G57" i="14"/>
  <c r="H57" i="14"/>
  <c r="I57" i="14"/>
  <c r="B58" i="14"/>
  <c r="C58" i="14"/>
  <c r="D58" i="14"/>
  <c r="E58" i="14"/>
  <c r="G58" i="14"/>
  <c r="H58" i="14"/>
  <c r="I58" i="14"/>
  <c r="B59" i="14"/>
  <c r="C59" i="14"/>
  <c r="D59" i="14"/>
  <c r="E59" i="14"/>
  <c r="G59" i="14"/>
  <c r="H59" i="14"/>
  <c r="I59" i="14"/>
  <c r="B60" i="14"/>
  <c r="C60" i="14"/>
  <c r="D60" i="14"/>
  <c r="E60" i="14"/>
  <c r="G60" i="14"/>
  <c r="H60" i="14"/>
  <c r="I60" i="14"/>
  <c r="B61" i="14"/>
  <c r="C61" i="14"/>
  <c r="D61" i="14"/>
  <c r="E61" i="14"/>
  <c r="G61" i="14"/>
  <c r="H61" i="14"/>
  <c r="I61" i="14"/>
  <c r="B62" i="14"/>
  <c r="C62" i="14"/>
  <c r="D62" i="14"/>
  <c r="E62" i="14"/>
  <c r="G62" i="14"/>
  <c r="H62" i="14"/>
  <c r="I62" i="14"/>
  <c r="B63" i="14"/>
  <c r="C63" i="14"/>
  <c r="D63" i="14"/>
  <c r="E63" i="14"/>
  <c r="G63" i="14"/>
  <c r="H63" i="14"/>
  <c r="I63" i="14"/>
  <c r="B64" i="14"/>
  <c r="C64" i="14"/>
  <c r="D64" i="14"/>
  <c r="E64" i="14"/>
  <c r="G64" i="14"/>
  <c r="H64" i="14"/>
  <c r="I64" i="14"/>
  <c r="B65" i="14"/>
  <c r="C65" i="14"/>
  <c r="D65" i="14"/>
  <c r="E65" i="14"/>
  <c r="G65" i="14"/>
  <c r="H65" i="14"/>
  <c r="I65" i="14"/>
  <c r="B66" i="14"/>
  <c r="C66" i="14"/>
  <c r="D66" i="14"/>
  <c r="E66" i="14"/>
  <c r="G66" i="14"/>
  <c r="H66" i="14"/>
  <c r="I66" i="14"/>
  <c r="B29" i="14"/>
  <c r="C29" i="14"/>
  <c r="D29" i="14"/>
  <c r="E29" i="14"/>
  <c r="G29" i="14"/>
  <c r="H29" i="14"/>
  <c r="I29" i="14"/>
  <c r="B30" i="14"/>
  <c r="C30" i="14"/>
  <c r="D30" i="14"/>
  <c r="E30" i="14"/>
  <c r="G30" i="14"/>
  <c r="H30" i="14"/>
  <c r="I30" i="14"/>
  <c r="B31" i="14"/>
  <c r="C31" i="14"/>
  <c r="D31" i="14"/>
  <c r="E31" i="14"/>
  <c r="G31" i="14"/>
  <c r="H31" i="14"/>
  <c r="I31" i="14"/>
  <c r="B32" i="14"/>
  <c r="C32" i="14"/>
  <c r="D32" i="14"/>
  <c r="E32" i="14"/>
  <c r="G32" i="14"/>
  <c r="H32" i="14"/>
  <c r="I32" i="14"/>
  <c r="B33" i="14"/>
  <c r="C33" i="14"/>
  <c r="D33" i="14"/>
  <c r="E33" i="14"/>
  <c r="G33" i="14"/>
  <c r="H33" i="14"/>
  <c r="I33" i="14"/>
  <c r="B34" i="14"/>
  <c r="C34" i="14"/>
  <c r="D34" i="14"/>
  <c r="E34" i="14"/>
  <c r="G34" i="14"/>
  <c r="H34" i="14"/>
  <c r="I34" i="14"/>
  <c r="B35" i="14"/>
  <c r="C35" i="14"/>
  <c r="D35" i="14"/>
  <c r="E35" i="14"/>
  <c r="G35" i="14"/>
  <c r="H35" i="14"/>
  <c r="I35" i="14"/>
  <c r="B36" i="14"/>
  <c r="C36" i="14"/>
  <c r="D36" i="14"/>
  <c r="E36" i="14"/>
  <c r="G36" i="14"/>
  <c r="H36" i="14"/>
  <c r="I36" i="14"/>
  <c r="B37" i="14"/>
  <c r="C37" i="14"/>
  <c r="D37" i="14"/>
  <c r="E37" i="14"/>
  <c r="G37" i="14"/>
  <c r="H37" i="14"/>
  <c r="I37" i="14"/>
  <c r="B38" i="14"/>
  <c r="C38" i="14"/>
  <c r="D38" i="14"/>
  <c r="E38" i="14"/>
  <c r="G38" i="14"/>
  <c r="H38" i="14"/>
  <c r="I38" i="14"/>
  <c r="B39" i="14"/>
  <c r="C39" i="14"/>
  <c r="D39" i="14"/>
  <c r="E39" i="14"/>
  <c r="G39" i="14"/>
  <c r="H39" i="14"/>
  <c r="I39" i="14"/>
  <c r="B40" i="14"/>
  <c r="C40" i="14"/>
  <c r="D40" i="14"/>
  <c r="E40" i="14"/>
  <c r="G40" i="14"/>
  <c r="H40" i="14"/>
  <c r="I40" i="14"/>
  <c r="B41" i="14"/>
  <c r="C41" i="14"/>
  <c r="D41" i="14"/>
  <c r="E41" i="14"/>
  <c r="G41" i="14"/>
  <c r="H41" i="14"/>
  <c r="I41" i="14"/>
  <c r="B42" i="14"/>
  <c r="C42" i="14"/>
  <c r="D42" i="14"/>
  <c r="E42" i="14"/>
  <c r="G42" i="14"/>
  <c r="H42" i="14"/>
  <c r="I42" i="14"/>
  <c r="B43" i="14"/>
  <c r="C43" i="14"/>
  <c r="D43" i="14"/>
  <c r="E43" i="14"/>
  <c r="G43" i="14"/>
  <c r="H43" i="14"/>
  <c r="I43" i="14"/>
  <c r="B44" i="14"/>
  <c r="C44" i="14"/>
  <c r="D44" i="14"/>
  <c r="E44" i="14"/>
  <c r="G44" i="14"/>
  <c r="H44" i="14"/>
  <c r="I44" i="14"/>
  <c r="B45" i="14"/>
  <c r="C45" i="14"/>
  <c r="D45" i="14"/>
  <c r="E45" i="14"/>
  <c r="G45" i="14"/>
  <c r="H45" i="14"/>
  <c r="I45" i="14"/>
  <c r="B46" i="14"/>
  <c r="C46" i="14"/>
  <c r="D46" i="14"/>
  <c r="E46" i="14"/>
  <c r="G46" i="14"/>
  <c r="H46" i="14"/>
  <c r="I46" i="14"/>
  <c r="B47" i="14"/>
  <c r="C47" i="14"/>
  <c r="D47" i="14"/>
  <c r="E47" i="14"/>
  <c r="G47" i="14"/>
  <c r="H47" i="14"/>
  <c r="I47" i="14"/>
  <c r="B48" i="14"/>
  <c r="C48" i="14"/>
  <c r="D48" i="14"/>
  <c r="E48" i="14"/>
  <c r="G48" i="14"/>
  <c r="H48" i="14"/>
  <c r="I48" i="14"/>
  <c r="B49" i="14"/>
  <c r="C49" i="14"/>
  <c r="D49" i="14"/>
  <c r="E49" i="14"/>
  <c r="G49" i="14"/>
  <c r="H49" i="14"/>
  <c r="I49" i="14"/>
  <c r="B50" i="14"/>
  <c r="C50" i="14"/>
  <c r="D50" i="14"/>
  <c r="E50" i="14"/>
  <c r="G50" i="14"/>
  <c r="H50" i="14"/>
  <c r="I50" i="14"/>
  <c r="B51" i="14"/>
  <c r="C51" i="14"/>
  <c r="D51" i="14"/>
  <c r="E51" i="14"/>
  <c r="G51" i="14"/>
  <c r="H51" i="14"/>
  <c r="I51" i="14"/>
  <c r="B52" i="14"/>
  <c r="C52" i="14"/>
  <c r="D52" i="14"/>
  <c r="E52" i="14"/>
  <c r="G52" i="14"/>
  <c r="H52" i="14"/>
  <c r="I52" i="14"/>
  <c r="B53" i="14"/>
  <c r="C53" i="14"/>
  <c r="D53" i="14"/>
  <c r="E53" i="14"/>
  <c r="G53" i="14"/>
  <c r="H53" i="14"/>
  <c r="I53" i="14"/>
  <c r="B54" i="14"/>
  <c r="C54" i="14"/>
  <c r="D54" i="14"/>
  <c r="E54" i="14"/>
  <c r="G54" i="14"/>
  <c r="H54" i="14"/>
  <c r="I54" i="14"/>
  <c r="B55" i="14"/>
  <c r="C55" i="14"/>
  <c r="D55" i="14"/>
  <c r="E55" i="14"/>
  <c r="G55" i="14"/>
  <c r="H55" i="14"/>
  <c r="I55" i="14"/>
  <c r="B56" i="14"/>
  <c r="C56" i="14"/>
  <c r="D56" i="14"/>
  <c r="E56" i="14"/>
  <c r="G56" i="14"/>
  <c r="H56" i="14"/>
  <c r="I56" i="14"/>
  <c r="B4" i="14"/>
  <c r="B5" i="14"/>
  <c r="C5" i="14"/>
  <c r="D5" i="14"/>
  <c r="E5" i="14"/>
  <c r="F5" i="14"/>
  <c r="G5" i="14"/>
  <c r="H5" i="14"/>
  <c r="I5" i="14"/>
  <c r="B6" i="14"/>
  <c r="C6" i="14"/>
  <c r="D6" i="14"/>
  <c r="E6" i="14"/>
  <c r="G6" i="14"/>
  <c r="H6" i="14"/>
  <c r="I6" i="14"/>
  <c r="B7" i="14"/>
  <c r="C7" i="14"/>
  <c r="D7" i="14"/>
  <c r="E7" i="14"/>
  <c r="G7" i="14"/>
  <c r="H7" i="14"/>
  <c r="I7" i="14"/>
  <c r="B8" i="14"/>
  <c r="C8" i="14"/>
  <c r="D8" i="14"/>
  <c r="E8" i="14"/>
  <c r="G8" i="14"/>
  <c r="H8" i="14"/>
  <c r="I8" i="14"/>
  <c r="B9" i="14"/>
  <c r="C9" i="14"/>
  <c r="D9" i="14"/>
  <c r="E9" i="14"/>
  <c r="G9" i="14"/>
  <c r="H9" i="14"/>
  <c r="I9" i="14"/>
  <c r="B10" i="14"/>
  <c r="C10" i="14"/>
  <c r="D10" i="14"/>
  <c r="E10" i="14"/>
  <c r="G10" i="14"/>
  <c r="H10" i="14"/>
  <c r="I10" i="14"/>
  <c r="B11" i="14"/>
  <c r="C11" i="14"/>
  <c r="D11" i="14"/>
  <c r="E11" i="14"/>
  <c r="G11" i="14"/>
  <c r="H11" i="14"/>
  <c r="I11" i="14"/>
  <c r="B12" i="14"/>
  <c r="C12" i="14"/>
  <c r="D12" i="14"/>
  <c r="E12" i="14"/>
  <c r="G12" i="14"/>
  <c r="H12" i="14"/>
  <c r="I12" i="14"/>
  <c r="B13" i="14"/>
  <c r="C13" i="14"/>
  <c r="D13" i="14"/>
  <c r="E13" i="14"/>
  <c r="G13" i="14"/>
  <c r="H13" i="14"/>
  <c r="I13" i="14"/>
  <c r="B14" i="14"/>
  <c r="C14" i="14"/>
  <c r="D14" i="14"/>
  <c r="E14" i="14"/>
  <c r="G14" i="14"/>
  <c r="H14" i="14"/>
  <c r="I14" i="14"/>
  <c r="B15" i="14"/>
  <c r="C15" i="14"/>
  <c r="D15" i="14"/>
  <c r="E15" i="14"/>
  <c r="G15" i="14"/>
  <c r="H15" i="14"/>
  <c r="I15" i="14"/>
  <c r="B16" i="14"/>
  <c r="C16" i="14"/>
  <c r="D16" i="14"/>
  <c r="E16" i="14"/>
  <c r="G16" i="14"/>
  <c r="H16" i="14"/>
  <c r="I16" i="14"/>
  <c r="B17" i="14"/>
  <c r="C17" i="14"/>
  <c r="D17" i="14"/>
  <c r="E17" i="14"/>
  <c r="G17" i="14"/>
  <c r="H17" i="14"/>
  <c r="I17" i="14"/>
  <c r="B18" i="14"/>
  <c r="C18" i="14"/>
  <c r="D18" i="14"/>
  <c r="E18" i="14"/>
  <c r="G18" i="14"/>
  <c r="H18" i="14"/>
  <c r="I18" i="14"/>
  <c r="B19" i="14"/>
  <c r="C19" i="14"/>
  <c r="D19" i="14"/>
  <c r="E19" i="14"/>
  <c r="G19" i="14"/>
  <c r="H19" i="14"/>
  <c r="I19" i="14"/>
  <c r="B20" i="14"/>
  <c r="C20" i="14"/>
  <c r="D20" i="14"/>
  <c r="E20" i="14"/>
  <c r="G20" i="14"/>
  <c r="H20" i="14"/>
  <c r="I20" i="14"/>
  <c r="B21" i="14"/>
  <c r="C21" i="14"/>
  <c r="D21" i="14"/>
  <c r="E21" i="14"/>
  <c r="G21" i="14"/>
  <c r="H21" i="14"/>
  <c r="I21" i="14"/>
  <c r="B22" i="14"/>
  <c r="C22" i="14"/>
  <c r="D22" i="14"/>
  <c r="E22" i="14"/>
  <c r="G22" i="14"/>
  <c r="H22" i="14"/>
  <c r="I22" i="14"/>
  <c r="B23" i="14"/>
  <c r="C23" i="14"/>
  <c r="D23" i="14"/>
  <c r="E23" i="14"/>
  <c r="G23" i="14"/>
  <c r="H23" i="14"/>
  <c r="I23" i="14"/>
  <c r="B24" i="14"/>
  <c r="C24" i="14"/>
  <c r="D24" i="14"/>
  <c r="E24" i="14"/>
  <c r="G24" i="14"/>
  <c r="H24" i="14"/>
  <c r="I24" i="14"/>
  <c r="B25" i="14"/>
  <c r="C25" i="14"/>
  <c r="D25" i="14"/>
  <c r="E25" i="14"/>
  <c r="G25" i="14"/>
  <c r="H25" i="14"/>
  <c r="I25" i="14"/>
  <c r="B26" i="14"/>
  <c r="C26" i="14"/>
  <c r="D26" i="14"/>
  <c r="E26" i="14"/>
  <c r="G26" i="14"/>
  <c r="H26" i="14"/>
  <c r="I26" i="14"/>
  <c r="B27" i="14"/>
  <c r="C27" i="14"/>
  <c r="D27" i="14"/>
  <c r="E27" i="14"/>
  <c r="G27" i="14"/>
  <c r="H27" i="14"/>
  <c r="I27" i="14"/>
  <c r="B28" i="14"/>
  <c r="C28" i="14"/>
  <c r="D28" i="14"/>
  <c r="E28" i="14"/>
  <c r="G28" i="14"/>
  <c r="H28" i="14"/>
  <c r="I28" i="14"/>
  <c r="C3" i="14"/>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69" i="12"/>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9" i="14"/>
  <c r="L68" i="14"/>
  <c r="L70" i="14"/>
  <c r="L73"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9" i="14"/>
  <c r="K68" i="14"/>
  <c r="K70" i="14"/>
  <c r="K73" i="14"/>
  <c r="K91" i="14"/>
  <c r="K121" i="14"/>
  <c r="K122" i="14"/>
  <c r="K87" i="14"/>
  <c r="K118" i="14"/>
  <c r="K110" i="14"/>
  <c r="K128" i="14"/>
  <c r="K129" i="14"/>
  <c r="K108" i="14"/>
  <c r="K74" i="14"/>
  <c r="K80" i="14"/>
  <c r="K94" i="14"/>
  <c r="K89" i="14"/>
  <c r="K101" i="14"/>
  <c r="K95" i="14"/>
  <c r="K120" i="14"/>
  <c r="K114" i="14"/>
  <c r="K88" i="14"/>
  <c r="K97" i="14"/>
  <c r="K115" i="14"/>
  <c r="K96" i="14"/>
  <c r="K113" i="14"/>
  <c r="K81" i="14"/>
  <c r="K98" i="14"/>
  <c r="K103" i="14"/>
  <c r="K93" i="14"/>
  <c r="K126" i="14"/>
  <c r="K77" i="14"/>
  <c r="K116" i="14"/>
  <c r="K82" i="14"/>
  <c r="K125" i="14"/>
  <c r="K83" i="14"/>
  <c r="K104" i="14"/>
  <c r="K99" i="14"/>
  <c r="K112" i="14"/>
  <c r="K130" i="14"/>
  <c r="K119" i="14"/>
  <c r="K92" i="14"/>
  <c r="K124" i="14"/>
  <c r="K131" i="14"/>
  <c r="K84" i="14"/>
  <c r="K117" i="14"/>
  <c r="K85" i="14"/>
  <c r="K90" i="14"/>
  <c r="K106" i="14"/>
  <c r="K100" i="14"/>
  <c r="K105" i="14"/>
  <c r="K111" i="14"/>
  <c r="K127" i="14"/>
  <c r="K76" i="14"/>
  <c r="K109" i="14"/>
  <c r="K79" i="14"/>
  <c r="K123" i="14"/>
  <c r="K75" i="14"/>
  <c r="K102" i="14"/>
  <c r="K107" i="14"/>
  <c r="K132" i="14"/>
  <c r="K78" i="14"/>
  <c r="K133" i="14"/>
  <c r="K86" i="14"/>
  <c r="L91" i="14"/>
  <c r="L121" i="14"/>
  <c r="L122" i="14"/>
  <c r="L87" i="14"/>
  <c r="L118" i="14"/>
  <c r="L110" i="14"/>
  <c r="L128" i="14"/>
  <c r="L129" i="14"/>
  <c r="L108" i="14"/>
  <c r="L74" i="14"/>
  <c r="L80" i="14"/>
  <c r="L94" i="14"/>
  <c r="L89" i="14"/>
  <c r="L101" i="14"/>
  <c r="L95" i="14"/>
  <c r="L120" i="14"/>
  <c r="L114" i="14"/>
  <c r="L88" i="14"/>
  <c r="L97" i="14"/>
  <c r="L115" i="14"/>
  <c r="L96" i="14"/>
  <c r="L113" i="14"/>
  <c r="L81" i="14"/>
  <c r="L98" i="14"/>
  <c r="L103" i="14"/>
  <c r="L93" i="14"/>
  <c r="L126" i="14"/>
  <c r="L77" i="14"/>
  <c r="L116" i="14"/>
  <c r="L82" i="14"/>
  <c r="L125" i="14"/>
  <c r="L83" i="14"/>
  <c r="L104" i="14"/>
  <c r="L99" i="14"/>
  <c r="L112" i="14"/>
  <c r="L130" i="14"/>
  <c r="L119" i="14"/>
  <c r="L92" i="14"/>
  <c r="L124" i="14"/>
  <c r="L131" i="14"/>
  <c r="L84" i="14"/>
  <c r="L117" i="14"/>
  <c r="L85" i="14"/>
  <c r="L90" i="14"/>
  <c r="L106" i="14"/>
  <c r="L100" i="14"/>
  <c r="L105" i="14"/>
  <c r="L111" i="14"/>
  <c r="L127" i="14"/>
  <c r="L76" i="14"/>
  <c r="L109" i="14"/>
  <c r="L79" i="14"/>
  <c r="L123" i="14"/>
  <c r="L75" i="14"/>
  <c r="L102" i="14"/>
  <c r="L107" i="14"/>
  <c r="L132" i="14"/>
  <c r="L78" i="14"/>
  <c r="L133" i="14"/>
  <c r="L86"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9" i="14"/>
  <c r="P68" i="14"/>
  <c r="P70" i="14"/>
  <c r="P73"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9" i="14"/>
  <c r="O68" i="14"/>
  <c r="O70" i="14"/>
  <c r="O73" i="14"/>
  <c r="O121" i="14"/>
  <c r="O80" i="14"/>
  <c r="O129" i="14"/>
  <c r="O91" i="14"/>
  <c r="O128" i="14"/>
  <c r="O87" i="14"/>
  <c r="O94" i="14"/>
  <c r="O74" i="14"/>
  <c r="O108" i="14"/>
  <c r="O110" i="14"/>
  <c r="O122" i="14"/>
  <c r="O101" i="14"/>
  <c r="O88" i="14"/>
  <c r="O118" i="14"/>
  <c r="O95" i="14"/>
  <c r="O81" i="14"/>
  <c r="O89" i="14"/>
  <c r="O120" i="14"/>
  <c r="O114" i="14"/>
  <c r="O115" i="14"/>
  <c r="O97" i="14"/>
  <c r="O104" i="14"/>
  <c r="O77" i="14"/>
  <c r="O83" i="14"/>
  <c r="O82" i="14"/>
  <c r="O126" i="14"/>
  <c r="O125" i="14"/>
  <c r="O99" i="14"/>
  <c r="O92" i="14"/>
  <c r="O85" i="14"/>
  <c r="O96" i="14"/>
  <c r="O112" i="14"/>
  <c r="O93" i="14"/>
  <c r="O124" i="14"/>
  <c r="O119" i="14"/>
  <c r="O98" i="14"/>
  <c r="O113" i="14"/>
  <c r="O116" i="14"/>
  <c r="O130" i="14"/>
  <c r="O100" i="14"/>
  <c r="O103" i="14"/>
  <c r="O84" i="14"/>
  <c r="O117" i="14"/>
  <c r="O111" i="14"/>
  <c r="O109" i="14"/>
  <c r="O90" i="14"/>
  <c r="O131" i="14"/>
  <c r="O102" i="14"/>
  <c r="O123" i="14"/>
  <c r="O127" i="14"/>
  <c r="O107" i="14"/>
  <c r="O105" i="14"/>
  <c r="O79" i="14"/>
  <c r="O75" i="14"/>
  <c r="O86" i="14"/>
  <c r="O78" i="14"/>
  <c r="O106" i="14"/>
  <c r="O76" i="14"/>
  <c r="O133" i="14"/>
  <c r="O132" i="14"/>
  <c r="P121" i="14"/>
  <c r="P80" i="14"/>
  <c r="P129" i="14"/>
  <c r="P91" i="14"/>
  <c r="P128" i="14"/>
  <c r="P87" i="14"/>
  <c r="P94" i="14"/>
  <c r="P74" i="14"/>
  <c r="P108" i="14"/>
  <c r="P110" i="14"/>
  <c r="P122" i="14"/>
  <c r="P101" i="14"/>
  <c r="P88" i="14"/>
  <c r="P118" i="14"/>
  <c r="P95" i="14"/>
  <c r="P81" i="14"/>
  <c r="P89" i="14"/>
  <c r="P120" i="14"/>
  <c r="P114" i="14"/>
  <c r="P115" i="14"/>
  <c r="P97" i="14"/>
  <c r="P104" i="14"/>
  <c r="P77" i="14"/>
  <c r="P83" i="14"/>
  <c r="P82" i="14"/>
  <c r="P126" i="14"/>
  <c r="P125" i="14"/>
  <c r="P99" i="14"/>
  <c r="P92" i="14"/>
  <c r="P85" i="14"/>
  <c r="P96" i="14"/>
  <c r="P112" i="14"/>
  <c r="P93" i="14"/>
  <c r="P124" i="14"/>
  <c r="P119" i="14"/>
  <c r="P98" i="14"/>
  <c r="P113" i="14"/>
  <c r="P116" i="14"/>
  <c r="P130" i="14"/>
  <c r="P100" i="14"/>
  <c r="P103" i="14"/>
  <c r="P84" i="14"/>
  <c r="P117" i="14"/>
  <c r="P111" i="14"/>
  <c r="P109" i="14"/>
  <c r="P90" i="14"/>
  <c r="P131" i="14"/>
  <c r="P102" i="14"/>
  <c r="P123" i="14"/>
  <c r="P127" i="14"/>
  <c r="P107" i="14"/>
  <c r="P105" i="14"/>
  <c r="P79" i="14"/>
  <c r="P75" i="14"/>
  <c r="P86" i="14"/>
  <c r="P78" i="14"/>
  <c r="P106" i="14"/>
  <c r="P76" i="14"/>
  <c r="P133" i="14"/>
  <c r="P132" i="14"/>
  <c r="F66" i="14"/>
  <c r="M66" i="14"/>
  <c r="F6" i="14"/>
  <c r="M6" i="14"/>
  <c r="F7" i="14"/>
  <c r="M7" i="14"/>
  <c r="F8" i="14"/>
  <c r="M8" i="14"/>
  <c r="F9" i="14"/>
  <c r="M9" i="14"/>
  <c r="F10" i="14"/>
  <c r="M10" i="14"/>
  <c r="F11" i="14"/>
  <c r="M11" i="14"/>
  <c r="F12" i="14"/>
  <c r="M12" i="14"/>
  <c r="F13" i="14"/>
  <c r="M13" i="14"/>
  <c r="F14" i="14"/>
  <c r="M14" i="14"/>
  <c r="F15" i="14"/>
  <c r="M15" i="14"/>
  <c r="F16" i="14"/>
  <c r="M16" i="14"/>
  <c r="F17" i="14"/>
  <c r="M17" i="14"/>
  <c r="F18" i="14"/>
  <c r="M18" i="14"/>
  <c r="F19" i="14"/>
  <c r="M19" i="14"/>
  <c r="F20" i="14"/>
  <c r="M20" i="14"/>
  <c r="F21" i="14"/>
  <c r="M21" i="14"/>
  <c r="F22" i="14"/>
  <c r="M22" i="14"/>
  <c r="F23" i="14"/>
  <c r="M23" i="14"/>
  <c r="F24" i="14"/>
  <c r="M24" i="14"/>
  <c r="F25" i="14"/>
  <c r="M25" i="14"/>
  <c r="F26" i="14"/>
  <c r="M26" i="14"/>
  <c r="F27" i="14"/>
  <c r="M27" i="14"/>
  <c r="F28" i="14"/>
  <c r="M28" i="14"/>
  <c r="F29" i="14"/>
  <c r="M29" i="14"/>
  <c r="F30" i="14"/>
  <c r="M30" i="14"/>
  <c r="F31" i="14"/>
  <c r="M31" i="14"/>
  <c r="F32" i="14"/>
  <c r="M32" i="14"/>
  <c r="F33" i="14"/>
  <c r="M33" i="14"/>
  <c r="F34" i="14"/>
  <c r="M34" i="14"/>
  <c r="F35" i="14"/>
  <c r="M35" i="14"/>
  <c r="F36" i="14"/>
  <c r="M36" i="14"/>
  <c r="F37" i="14"/>
  <c r="M37" i="14"/>
  <c r="F38" i="14"/>
  <c r="M38" i="14"/>
  <c r="F39" i="14"/>
  <c r="M39" i="14"/>
  <c r="F40" i="14"/>
  <c r="M40" i="14"/>
  <c r="F41" i="14"/>
  <c r="M41" i="14"/>
  <c r="F42" i="14"/>
  <c r="M42" i="14"/>
  <c r="F43" i="14"/>
  <c r="M43" i="14"/>
  <c r="F44" i="14"/>
  <c r="M44" i="14"/>
  <c r="F45" i="14"/>
  <c r="M45" i="14"/>
  <c r="F46" i="14"/>
  <c r="M46" i="14"/>
  <c r="F47" i="14"/>
  <c r="M47" i="14"/>
  <c r="F48" i="14"/>
  <c r="M48" i="14"/>
  <c r="F49" i="14"/>
  <c r="M49" i="14"/>
  <c r="F50" i="14"/>
  <c r="M50" i="14"/>
  <c r="F51" i="14"/>
  <c r="M51" i="14"/>
  <c r="F52" i="14"/>
  <c r="M52" i="14"/>
  <c r="F53" i="14"/>
  <c r="M53" i="14"/>
  <c r="F54" i="14"/>
  <c r="M54" i="14"/>
  <c r="F55" i="14"/>
  <c r="M55" i="14"/>
  <c r="F56" i="14"/>
  <c r="M56" i="14"/>
  <c r="F57" i="14"/>
  <c r="M57" i="14"/>
  <c r="F58" i="14"/>
  <c r="M58" i="14"/>
  <c r="F59" i="14"/>
  <c r="M59" i="14"/>
  <c r="F60" i="14"/>
  <c r="M60" i="14"/>
  <c r="F61" i="14"/>
  <c r="M61" i="14"/>
  <c r="F62" i="14"/>
  <c r="M62" i="14"/>
  <c r="F63" i="14"/>
  <c r="M63" i="14"/>
  <c r="F64" i="14"/>
  <c r="M64" i="14"/>
  <c r="F65" i="14"/>
  <c r="M65" i="14"/>
  <c r="M69" i="14"/>
  <c r="M68" i="14"/>
  <c r="M70" i="14"/>
  <c r="M133" i="14"/>
  <c r="M129" i="14"/>
  <c r="M128" i="14"/>
  <c r="M80" i="14"/>
  <c r="M122" i="14"/>
  <c r="M118" i="14"/>
  <c r="M91" i="14"/>
  <c r="M108" i="14"/>
  <c r="M87" i="14"/>
  <c r="M74" i="14"/>
  <c r="M94" i="14"/>
  <c r="M89" i="14"/>
  <c r="M121" i="14"/>
  <c r="M110" i="14"/>
  <c r="M114" i="14"/>
  <c r="M120" i="14"/>
  <c r="M95" i="14"/>
  <c r="M88" i="14"/>
  <c r="M113" i="14"/>
  <c r="M96" i="14"/>
  <c r="M97" i="14"/>
  <c r="M101" i="14"/>
  <c r="M99" i="14"/>
  <c r="M104" i="14"/>
  <c r="M116" i="14"/>
  <c r="M81" i="14"/>
  <c r="M83" i="14"/>
  <c r="M126" i="14"/>
  <c r="M115" i="14"/>
  <c r="M77" i="14"/>
  <c r="M82" i="14"/>
  <c r="M125" i="14"/>
  <c r="M130" i="14"/>
  <c r="M112" i="14"/>
  <c r="M73" i="14"/>
  <c r="M124" i="14"/>
  <c r="M92" i="14"/>
  <c r="M119" i="14"/>
  <c r="M98" i="14"/>
  <c r="M93" i="14"/>
  <c r="M111" i="14"/>
  <c r="M85" i="14"/>
  <c r="M103" i="14"/>
  <c r="M90" i="14"/>
  <c r="M131" i="14"/>
  <c r="M84" i="14"/>
  <c r="M100" i="14"/>
  <c r="M107" i="14"/>
  <c r="M127" i="14"/>
  <c r="M105" i="14"/>
  <c r="M109" i="14"/>
  <c r="M132" i="14"/>
  <c r="M123" i="14"/>
  <c r="M106" i="14"/>
  <c r="M79" i="14"/>
  <c r="M117" i="14"/>
  <c r="M76" i="14"/>
  <c r="M78" i="14"/>
  <c r="M75" i="14"/>
  <c r="M102" i="14"/>
  <c r="M86" i="14"/>
  <c r="N66"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9" i="14"/>
  <c r="N68" i="14"/>
  <c r="N70" i="14"/>
  <c r="N133" i="14"/>
  <c r="N129" i="14"/>
  <c r="N128" i="14"/>
  <c r="N80" i="14"/>
  <c r="N122" i="14"/>
  <c r="N118" i="14"/>
  <c r="N91" i="14"/>
  <c r="N108" i="14"/>
  <c r="N87" i="14"/>
  <c r="N74" i="14"/>
  <c r="N94" i="14"/>
  <c r="N89" i="14"/>
  <c r="N121" i="14"/>
  <c r="N110" i="14"/>
  <c r="N114" i="14"/>
  <c r="N120" i="14"/>
  <c r="N95" i="14"/>
  <c r="N88" i="14"/>
  <c r="N113" i="14"/>
  <c r="N96" i="14"/>
  <c r="N97" i="14"/>
  <c r="N101" i="14"/>
  <c r="N99" i="14"/>
  <c r="N104" i="14"/>
  <c r="N116" i="14"/>
  <c r="N81" i="14"/>
  <c r="N83" i="14"/>
  <c r="N126" i="14"/>
  <c r="N115" i="14"/>
  <c r="N77" i="14"/>
  <c r="N82" i="14"/>
  <c r="N125" i="14"/>
  <c r="N130" i="14"/>
  <c r="N112" i="14"/>
  <c r="N73" i="14"/>
  <c r="N124" i="14"/>
  <c r="N92" i="14"/>
  <c r="N119" i="14"/>
  <c r="N98" i="14"/>
  <c r="N93" i="14"/>
  <c r="N111" i="14"/>
  <c r="N85" i="14"/>
  <c r="N103" i="14"/>
  <c r="N90" i="14"/>
  <c r="N131" i="14"/>
  <c r="N84" i="14"/>
  <c r="N100" i="14"/>
  <c r="N107" i="14"/>
  <c r="N127" i="14"/>
  <c r="N105" i="14"/>
  <c r="N109" i="14"/>
  <c r="N132" i="14"/>
  <c r="N123" i="14"/>
  <c r="N106" i="14"/>
  <c r="N79" i="14"/>
  <c r="N117" i="14"/>
  <c r="N76" i="14"/>
  <c r="N78" i="14"/>
  <c r="N75" i="14"/>
  <c r="N102" i="14"/>
  <c r="N86" i="14"/>
  <c r="D39" i="12"/>
  <c r="D6" i="12"/>
  <c r="D7" i="12"/>
  <c r="D9" i="12"/>
  <c r="D10" i="12"/>
  <c r="D11" i="12"/>
  <c r="D12" i="12"/>
  <c r="D13" i="12"/>
  <c r="D15" i="12"/>
  <c r="D16" i="12"/>
  <c r="D17" i="12"/>
  <c r="D18" i="12"/>
  <c r="D19" i="12"/>
  <c r="D21" i="12"/>
  <c r="D22" i="12"/>
  <c r="D23" i="12"/>
  <c r="D24" i="12"/>
  <c r="D28" i="12"/>
  <c r="D30" i="12"/>
  <c r="D32" i="12"/>
  <c r="D33" i="12"/>
  <c r="D37" i="12"/>
  <c r="D40" i="12"/>
  <c r="D41" i="12"/>
  <c r="D42" i="12"/>
  <c r="D43" i="12"/>
  <c r="D44" i="12"/>
  <c r="D45" i="12"/>
  <c r="D46" i="12"/>
  <c r="D47" i="12"/>
  <c r="D48" i="12"/>
  <c r="D49" i="12"/>
  <c r="D50" i="12"/>
  <c r="D53" i="12"/>
  <c r="D55" i="12"/>
  <c r="D56" i="12"/>
  <c r="D57" i="12"/>
  <c r="D58" i="12"/>
  <c r="D60" i="12"/>
  <c r="D61" i="12"/>
  <c r="D62" i="12"/>
  <c r="D63" i="12"/>
  <c r="D5" i="12"/>
  <c r="D8" i="12"/>
  <c r="D14" i="12"/>
  <c r="D20" i="12"/>
  <c r="D25" i="12"/>
  <c r="D26" i="12"/>
  <c r="D27" i="12"/>
  <c r="D29" i="12"/>
  <c r="D31" i="12"/>
  <c r="D34" i="12"/>
  <c r="D35" i="12"/>
  <c r="D36" i="12"/>
  <c r="D38" i="12"/>
  <c r="D51" i="12"/>
  <c r="D52" i="12"/>
  <c r="D3" i="12"/>
  <c r="D54" i="12"/>
  <c r="D59" i="12"/>
  <c r="D4" i="12"/>
  <c r="H39"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40" i="12"/>
  <c r="H41" i="12"/>
  <c r="H42" i="12"/>
  <c r="H43" i="12"/>
  <c r="H44" i="12"/>
  <c r="H45" i="12"/>
  <c r="H46" i="12"/>
  <c r="H47" i="12"/>
  <c r="H48" i="12"/>
  <c r="H49" i="12"/>
  <c r="H50" i="12"/>
  <c r="H51" i="12"/>
  <c r="H52" i="12"/>
  <c r="H53" i="12"/>
  <c r="H54" i="12"/>
  <c r="H55" i="12"/>
  <c r="H56" i="12"/>
  <c r="H57" i="12"/>
  <c r="H58" i="12"/>
  <c r="H59" i="12"/>
  <c r="H60" i="12"/>
  <c r="H61" i="12"/>
  <c r="H62" i="12"/>
  <c r="H63" i="12"/>
  <c r="H66" i="12"/>
  <c r="H65" i="12"/>
  <c r="H67" i="12"/>
  <c r="H105" i="12"/>
  <c r="G39"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40" i="12"/>
  <c r="G41" i="12"/>
  <c r="G42" i="12"/>
  <c r="G43" i="12"/>
  <c r="G44" i="12"/>
  <c r="G45" i="12"/>
  <c r="G46" i="12"/>
  <c r="G47" i="12"/>
  <c r="G48" i="12"/>
  <c r="G49" i="12"/>
  <c r="G50" i="12"/>
  <c r="G51" i="12"/>
  <c r="G52" i="12"/>
  <c r="G53" i="12"/>
  <c r="G54" i="12"/>
  <c r="G55" i="12"/>
  <c r="G56" i="12"/>
  <c r="G57" i="12"/>
  <c r="G58" i="12"/>
  <c r="G59" i="12"/>
  <c r="G60" i="12"/>
  <c r="G61" i="12"/>
  <c r="G62" i="12"/>
  <c r="G63" i="12"/>
  <c r="G66" i="12"/>
  <c r="G65" i="12"/>
  <c r="G67" i="12"/>
  <c r="G105" i="12"/>
  <c r="G125" i="12"/>
  <c r="G117" i="12"/>
  <c r="G124" i="12"/>
  <c r="G118" i="12"/>
  <c r="G83" i="12"/>
  <c r="G114" i="12"/>
  <c r="G76" i="12"/>
  <c r="G87" i="12"/>
  <c r="G104" i="12"/>
  <c r="G70" i="12"/>
  <c r="G106" i="12"/>
  <c r="G90" i="12"/>
  <c r="G85" i="12"/>
  <c r="G97" i="12"/>
  <c r="G91" i="12"/>
  <c r="G84" i="12"/>
  <c r="G110" i="12"/>
  <c r="G116" i="12"/>
  <c r="G93" i="12"/>
  <c r="G77" i="12"/>
  <c r="G92" i="12"/>
  <c r="G109" i="12"/>
  <c r="G111" i="12"/>
  <c r="G95" i="12"/>
  <c r="G100" i="12"/>
  <c r="G73" i="12"/>
  <c r="G122" i="12"/>
  <c r="G79" i="12"/>
  <c r="G112" i="12"/>
  <c r="G78" i="12"/>
  <c r="G121" i="12"/>
  <c r="G108" i="12"/>
  <c r="G94" i="12"/>
  <c r="G89" i="12"/>
  <c r="G69" i="12"/>
  <c r="G88" i="12"/>
  <c r="G115" i="12"/>
  <c r="G126" i="12"/>
  <c r="G120" i="12"/>
  <c r="G99" i="12"/>
  <c r="G81" i="12"/>
  <c r="G80" i="12"/>
  <c r="G96" i="12"/>
  <c r="G107" i="12"/>
  <c r="G127" i="12"/>
  <c r="G86" i="12"/>
  <c r="G101" i="12"/>
  <c r="G113" i="12"/>
  <c r="G123" i="12"/>
  <c r="G103" i="12"/>
  <c r="G119" i="12"/>
  <c r="G102" i="12"/>
  <c r="G75" i="12"/>
  <c r="G71" i="12"/>
  <c r="G72" i="12"/>
  <c r="G98" i="12"/>
  <c r="G82" i="12"/>
  <c r="G74" i="12"/>
  <c r="G128" i="12"/>
  <c r="G129" i="12"/>
  <c r="H125" i="12"/>
  <c r="H117" i="12"/>
  <c r="H124" i="12"/>
  <c r="H118" i="12"/>
  <c r="H83" i="12"/>
  <c r="H114" i="12"/>
  <c r="H76" i="12"/>
  <c r="H87" i="12"/>
  <c r="H104" i="12"/>
  <c r="H70" i="12"/>
  <c r="H106" i="12"/>
  <c r="H90" i="12"/>
  <c r="H85" i="12"/>
  <c r="H97" i="12"/>
  <c r="H91" i="12"/>
  <c r="H84" i="12"/>
  <c r="H110" i="12"/>
  <c r="H116" i="12"/>
  <c r="H93" i="12"/>
  <c r="H77" i="12"/>
  <c r="H92" i="12"/>
  <c r="H109" i="12"/>
  <c r="H111" i="12"/>
  <c r="H95" i="12"/>
  <c r="H100" i="12"/>
  <c r="H73" i="12"/>
  <c r="H122" i="12"/>
  <c r="H79" i="12"/>
  <c r="H112" i="12"/>
  <c r="H78" i="12"/>
  <c r="H121" i="12"/>
  <c r="H108" i="12"/>
  <c r="H94" i="12"/>
  <c r="H89" i="12"/>
  <c r="H69" i="12"/>
  <c r="H88" i="12"/>
  <c r="H115" i="12"/>
  <c r="H126" i="12"/>
  <c r="H120" i="12"/>
  <c r="H99" i="12"/>
  <c r="H81" i="12"/>
  <c r="H80" i="12"/>
  <c r="H96" i="12"/>
  <c r="H107" i="12"/>
  <c r="H127" i="12"/>
  <c r="H86" i="12"/>
  <c r="H101" i="12"/>
  <c r="H113" i="12"/>
  <c r="H123" i="12"/>
  <c r="H103" i="12"/>
  <c r="H119" i="12"/>
  <c r="H102" i="12"/>
  <c r="H75" i="12"/>
  <c r="H71" i="12"/>
  <c r="H72" i="12"/>
  <c r="H98" i="12"/>
  <c r="H82" i="12"/>
  <c r="H74" i="12"/>
  <c r="H128" i="12"/>
  <c r="H129" i="12"/>
  <c r="J474" i="1"/>
  <c r="J475" i="1"/>
  <c r="J476" i="1"/>
  <c r="K474" i="1"/>
  <c r="K475" i="1"/>
  <c r="K476"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7" i="1"/>
  <c r="K547" i="1"/>
  <c r="J548" i="1"/>
  <c r="K548" i="1"/>
  <c r="J549" i="1"/>
  <c r="K549" i="1"/>
  <c r="J550" i="1"/>
  <c r="K550" i="1"/>
  <c r="J551" i="1"/>
  <c r="K551" i="1"/>
  <c r="J552" i="1"/>
  <c r="K552" i="1"/>
  <c r="J553" i="1"/>
  <c r="K553" i="1"/>
  <c r="J554" i="1"/>
  <c r="K554" i="1"/>
  <c r="J555" i="1"/>
  <c r="K555" i="1"/>
  <c r="J557" i="1"/>
  <c r="K557" i="1"/>
  <c r="J558" i="1"/>
  <c r="K558" i="1"/>
  <c r="J559" i="1"/>
  <c r="K559" i="1"/>
  <c r="J560" i="1"/>
  <c r="K560" i="1"/>
  <c r="J561" i="1"/>
  <c r="K561" i="1"/>
  <c r="J562" i="1"/>
  <c r="K562" i="1"/>
  <c r="J563" i="1"/>
  <c r="K563" i="1"/>
  <c r="J564" i="1"/>
  <c r="K564" i="1"/>
  <c r="J565" i="1"/>
  <c r="K565" i="1"/>
  <c r="J566" i="1"/>
  <c r="K566"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2" i="1"/>
  <c r="L413" i="1"/>
  <c r="L414" i="1"/>
  <c r="L415" i="1"/>
  <c r="L416" i="1"/>
  <c r="L417" i="1"/>
  <c r="L418" i="1"/>
  <c r="L419" i="1"/>
  <c r="L420" i="1"/>
  <c r="L421" i="1"/>
  <c r="L422" i="1"/>
  <c r="L423" i="1"/>
  <c r="L424" i="1"/>
  <c r="L425" i="1"/>
  <c r="L426" i="1"/>
  <c r="L427" i="1"/>
  <c r="L428" i="1"/>
  <c r="L429" i="1"/>
  <c r="L430" i="1"/>
  <c r="L433" i="1"/>
  <c r="L434" i="1"/>
  <c r="L435" i="1"/>
  <c r="L436" i="1"/>
  <c r="L437" i="1"/>
  <c r="L438" i="1"/>
  <c r="L439" i="1"/>
  <c r="L440" i="1"/>
  <c r="L441" i="1"/>
  <c r="L442" i="1"/>
  <c r="L443" i="1"/>
  <c r="L444" i="1"/>
  <c r="L445" i="1"/>
  <c r="L446" i="1"/>
  <c r="L447" i="1"/>
  <c r="L448" i="1"/>
  <c r="L450" i="1"/>
  <c r="L451" i="1"/>
  <c r="L452" i="1"/>
  <c r="L453" i="1"/>
  <c r="L454" i="1"/>
  <c r="L455" i="1"/>
  <c r="L456" i="1"/>
  <c r="L457" i="1"/>
  <c r="L458" i="1"/>
  <c r="L460" i="1"/>
  <c r="L461" i="1"/>
  <c r="L462" i="1"/>
  <c r="L463" i="1"/>
  <c r="L464" i="1"/>
  <c r="L465" i="1"/>
  <c r="L466" i="1"/>
  <c r="L467" i="1"/>
  <c r="L468" i="1"/>
  <c r="L469" i="1"/>
  <c r="L475" i="1"/>
  <c r="L474" i="1"/>
  <c r="L476"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9" i="1"/>
  <c r="L510" i="1"/>
  <c r="L511" i="1"/>
  <c r="L512" i="1"/>
  <c r="L513" i="1"/>
  <c r="L514" i="1"/>
  <c r="L515" i="1"/>
  <c r="L516" i="1"/>
  <c r="L517" i="1"/>
  <c r="L518" i="1"/>
  <c r="L519" i="1"/>
  <c r="L520" i="1"/>
  <c r="L521" i="1"/>
  <c r="L522" i="1"/>
  <c r="L523" i="1"/>
  <c r="L524" i="1"/>
  <c r="L525" i="1"/>
  <c r="L526" i="1"/>
  <c r="L527" i="1"/>
  <c r="L530" i="1"/>
  <c r="L531" i="1"/>
  <c r="L532" i="1"/>
  <c r="L533" i="1"/>
  <c r="L534" i="1"/>
  <c r="L535" i="1"/>
  <c r="L536" i="1"/>
  <c r="L537" i="1"/>
  <c r="L538" i="1"/>
  <c r="L539" i="1"/>
  <c r="L540" i="1"/>
  <c r="L541" i="1"/>
  <c r="L542" i="1"/>
  <c r="L543" i="1"/>
  <c r="L544" i="1"/>
  <c r="L545" i="1"/>
  <c r="L547" i="1"/>
  <c r="L548" i="1"/>
  <c r="L549" i="1"/>
  <c r="L550" i="1"/>
  <c r="L551" i="1"/>
  <c r="L552" i="1"/>
  <c r="L553" i="1"/>
  <c r="L554" i="1"/>
  <c r="L555" i="1"/>
  <c r="L557" i="1"/>
  <c r="L558" i="1"/>
  <c r="L559" i="1"/>
  <c r="L560" i="1"/>
  <c r="L561" i="1"/>
  <c r="L562" i="1"/>
  <c r="L563" i="1"/>
  <c r="L564" i="1"/>
  <c r="L565" i="1"/>
  <c r="L566" i="1"/>
  <c r="I475" i="1"/>
  <c r="I474" i="1"/>
  <c r="I476"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9" i="1"/>
  <c r="I510" i="1"/>
  <c r="I511" i="1"/>
  <c r="I512" i="1"/>
  <c r="I513" i="1"/>
  <c r="I514" i="1"/>
  <c r="I515" i="1"/>
  <c r="I516" i="1"/>
  <c r="I517" i="1"/>
  <c r="I518" i="1"/>
  <c r="I519" i="1"/>
  <c r="I520" i="1"/>
  <c r="I521" i="1"/>
  <c r="I522" i="1"/>
  <c r="I523" i="1"/>
  <c r="I524" i="1"/>
  <c r="I525" i="1"/>
  <c r="I526" i="1"/>
  <c r="I527" i="1"/>
  <c r="I530" i="1"/>
  <c r="I531" i="1"/>
  <c r="I532" i="1"/>
  <c r="I533" i="1"/>
  <c r="I534" i="1"/>
  <c r="I535" i="1"/>
  <c r="I536" i="1"/>
  <c r="I537" i="1"/>
  <c r="I538" i="1"/>
  <c r="I539" i="1"/>
  <c r="I540" i="1"/>
  <c r="I541" i="1"/>
  <c r="I542" i="1"/>
  <c r="I543" i="1"/>
  <c r="I544" i="1"/>
  <c r="I545" i="1"/>
  <c r="I547" i="1"/>
  <c r="I548" i="1"/>
  <c r="I549" i="1"/>
  <c r="I550" i="1"/>
  <c r="I551" i="1"/>
  <c r="I552" i="1"/>
  <c r="I553" i="1"/>
  <c r="I554" i="1"/>
  <c r="I555" i="1"/>
  <c r="I557" i="1"/>
  <c r="I558" i="1"/>
  <c r="I559" i="1"/>
  <c r="I560" i="1"/>
  <c r="I561" i="1"/>
  <c r="I562" i="1"/>
  <c r="I563" i="1"/>
  <c r="I564" i="1"/>
  <c r="I565" i="1"/>
  <c r="I566" i="1"/>
  <c r="E3"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5" i="1"/>
  <c r="B474" i="1"/>
  <c r="B476"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C63" i="12"/>
  <c r="C62" i="12"/>
  <c r="C61" i="12"/>
  <c r="C60" i="12"/>
  <c r="C59" i="12"/>
  <c r="C58" i="12"/>
  <c r="C57" i="12"/>
  <c r="C56" i="12"/>
  <c r="C55" i="12"/>
  <c r="C54" i="12"/>
  <c r="C53" i="12"/>
  <c r="C52" i="12"/>
  <c r="C51" i="12"/>
  <c r="C50" i="12"/>
  <c r="C49" i="12"/>
  <c r="C48" i="12"/>
  <c r="C47" i="12"/>
  <c r="C46" i="12"/>
  <c r="C45" i="12"/>
  <c r="C44" i="12"/>
  <c r="C43" i="12"/>
  <c r="C42" i="12"/>
  <c r="C41" i="12"/>
  <c r="C40"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9" i="12"/>
  <c r="C3" i="12"/>
  <c r="E385" i="1"/>
  <c r="E384"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5" i="1"/>
  <c r="E474" i="1"/>
  <c r="E476" i="1"/>
  <c r="E482" i="1"/>
  <c r="E481"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G481" i="1"/>
  <c r="H481" i="1"/>
  <c r="G566" i="1"/>
  <c r="H566" i="1"/>
  <c r="G565" i="1"/>
  <c r="H565" i="1"/>
  <c r="G564" i="1"/>
  <c r="H564" i="1"/>
  <c r="G563" i="1"/>
  <c r="H563" i="1"/>
  <c r="G562" i="1"/>
  <c r="H562" i="1"/>
  <c r="G561" i="1"/>
  <c r="H561" i="1"/>
  <c r="G560" i="1"/>
  <c r="H560" i="1"/>
  <c r="G559" i="1"/>
  <c r="H559" i="1"/>
  <c r="G558" i="1"/>
  <c r="H558" i="1"/>
  <c r="G557" i="1"/>
  <c r="H557" i="1"/>
  <c r="G556" i="1"/>
  <c r="H556" i="1"/>
  <c r="G555" i="1"/>
  <c r="H555" i="1"/>
  <c r="G554" i="1"/>
  <c r="H554" i="1"/>
  <c r="G553" i="1"/>
  <c r="H553" i="1"/>
  <c r="G552" i="1"/>
  <c r="H552" i="1"/>
  <c r="G551" i="1"/>
  <c r="H551" i="1"/>
  <c r="G550" i="1"/>
  <c r="H550" i="1"/>
  <c r="G549" i="1"/>
  <c r="H549" i="1"/>
  <c r="G548" i="1"/>
  <c r="H548" i="1"/>
  <c r="G547" i="1"/>
  <c r="H547" i="1"/>
  <c r="G546" i="1"/>
  <c r="H546" i="1"/>
  <c r="G545" i="1"/>
  <c r="H545" i="1"/>
  <c r="G544" i="1"/>
  <c r="H544" i="1"/>
  <c r="G543" i="1"/>
  <c r="H543" i="1"/>
  <c r="G542" i="1"/>
  <c r="H542" i="1"/>
  <c r="G541" i="1"/>
  <c r="H541" i="1"/>
  <c r="G540" i="1"/>
  <c r="H540" i="1"/>
  <c r="G539" i="1"/>
  <c r="H539" i="1"/>
  <c r="G538" i="1"/>
  <c r="H538" i="1"/>
  <c r="G537" i="1"/>
  <c r="H537" i="1"/>
  <c r="G536" i="1"/>
  <c r="H536" i="1"/>
  <c r="G535" i="1"/>
  <c r="H535" i="1"/>
  <c r="G534" i="1"/>
  <c r="H534" i="1"/>
  <c r="G533" i="1"/>
  <c r="H533" i="1"/>
  <c r="G532" i="1"/>
  <c r="H532" i="1"/>
  <c r="G531" i="1"/>
  <c r="H531" i="1"/>
  <c r="G530" i="1"/>
  <c r="H530" i="1"/>
  <c r="G529" i="1"/>
  <c r="H529" i="1"/>
  <c r="G528" i="1"/>
  <c r="H528" i="1"/>
  <c r="G527" i="1"/>
  <c r="H527" i="1"/>
  <c r="G526" i="1"/>
  <c r="H526" i="1"/>
  <c r="G525" i="1"/>
  <c r="H525" i="1"/>
  <c r="G524" i="1"/>
  <c r="H524" i="1"/>
  <c r="G523" i="1"/>
  <c r="H523" i="1"/>
  <c r="G522" i="1"/>
  <c r="H522" i="1"/>
  <c r="G521" i="1"/>
  <c r="H521" i="1"/>
  <c r="G520" i="1"/>
  <c r="H520" i="1"/>
  <c r="G519" i="1"/>
  <c r="H519" i="1"/>
  <c r="G518" i="1"/>
  <c r="H518" i="1"/>
  <c r="G517" i="1"/>
  <c r="H517" i="1"/>
  <c r="G516" i="1"/>
  <c r="H516" i="1"/>
  <c r="G515" i="1"/>
  <c r="H515" i="1"/>
  <c r="G514" i="1"/>
  <c r="H514" i="1"/>
  <c r="G513" i="1"/>
  <c r="H513" i="1"/>
  <c r="G512" i="1"/>
  <c r="H512" i="1"/>
  <c r="G511" i="1"/>
  <c r="H511" i="1"/>
  <c r="G510" i="1"/>
  <c r="H510" i="1"/>
  <c r="G509" i="1"/>
  <c r="H509" i="1"/>
  <c r="G508" i="1"/>
  <c r="H508" i="1"/>
  <c r="G507" i="1"/>
  <c r="H507" i="1"/>
  <c r="G506" i="1"/>
  <c r="H506" i="1"/>
  <c r="G505" i="1"/>
  <c r="H505" i="1"/>
  <c r="G504" i="1"/>
  <c r="H504" i="1"/>
  <c r="G503" i="1"/>
  <c r="H503" i="1"/>
  <c r="G502" i="1"/>
  <c r="H502" i="1"/>
  <c r="G501" i="1"/>
  <c r="H501" i="1"/>
  <c r="G500" i="1"/>
  <c r="H500" i="1"/>
  <c r="G499" i="1"/>
  <c r="H499" i="1"/>
  <c r="G498" i="1"/>
  <c r="H498" i="1"/>
  <c r="G497" i="1"/>
  <c r="H497" i="1"/>
  <c r="G496" i="1"/>
  <c r="H496" i="1"/>
  <c r="G495" i="1"/>
  <c r="H495" i="1"/>
  <c r="G494" i="1"/>
  <c r="H494" i="1"/>
  <c r="G493" i="1"/>
  <c r="H493" i="1"/>
  <c r="G492" i="1"/>
  <c r="H492" i="1"/>
  <c r="G491" i="1"/>
  <c r="H491" i="1"/>
  <c r="G490" i="1"/>
  <c r="H490" i="1"/>
  <c r="G489" i="1"/>
  <c r="H489" i="1"/>
  <c r="G488" i="1"/>
  <c r="H488" i="1"/>
  <c r="G487" i="1"/>
  <c r="H487" i="1"/>
  <c r="G486" i="1"/>
  <c r="H486" i="1"/>
  <c r="G485" i="1"/>
  <c r="H485" i="1"/>
  <c r="G484" i="1"/>
  <c r="H484" i="1"/>
  <c r="G483" i="1"/>
  <c r="H483" i="1"/>
  <c r="G482" i="1"/>
  <c r="H482"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5" i="1"/>
  <c r="F474" i="1"/>
  <c r="F476" i="1"/>
  <c r="F481" i="1"/>
  <c r="B576" i="1"/>
  <c r="F482" i="1"/>
  <c r="B577" i="1"/>
  <c r="F483" i="1"/>
  <c r="B578" i="1"/>
  <c r="F484" i="1"/>
  <c r="B579" i="1"/>
  <c r="F485" i="1"/>
  <c r="B580" i="1"/>
  <c r="F486" i="1"/>
  <c r="B581" i="1"/>
  <c r="F487" i="1"/>
  <c r="B582" i="1"/>
  <c r="F488" i="1"/>
  <c r="B583" i="1"/>
  <c r="F489" i="1"/>
  <c r="B584" i="1"/>
  <c r="F490" i="1"/>
  <c r="B585" i="1"/>
  <c r="F491" i="1"/>
  <c r="B586" i="1"/>
  <c r="F492" i="1"/>
  <c r="B587" i="1"/>
  <c r="F493" i="1"/>
  <c r="B588" i="1"/>
  <c r="F494" i="1"/>
  <c r="B589" i="1"/>
  <c r="F495" i="1"/>
  <c r="B590" i="1"/>
  <c r="F496" i="1"/>
  <c r="B591" i="1"/>
  <c r="F497" i="1"/>
  <c r="B592" i="1"/>
  <c r="F498" i="1"/>
  <c r="B593" i="1"/>
  <c r="F499" i="1"/>
  <c r="B594" i="1"/>
  <c r="F500" i="1"/>
  <c r="B595" i="1"/>
  <c r="F501" i="1"/>
  <c r="B596" i="1"/>
  <c r="F502" i="1"/>
  <c r="B597" i="1"/>
  <c r="F503" i="1"/>
  <c r="B598" i="1"/>
  <c r="F504" i="1"/>
  <c r="B599" i="1"/>
  <c r="F505" i="1"/>
  <c r="B600" i="1"/>
  <c r="F506" i="1"/>
  <c r="B601" i="1"/>
  <c r="F507" i="1"/>
  <c r="B602" i="1"/>
  <c r="F508" i="1"/>
  <c r="B603" i="1"/>
  <c r="F509" i="1"/>
  <c r="B604" i="1"/>
  <c r="F510" i="1"/>
  <c r="B605" i="1"/>
  <c r="F511" i="1"/>
  <c r="B606" i="1"/>
  <c r="F512" i="1"/>
  <c r="B607" i="1"/>
  <c r="F513" i="1"/>
  <c r="B608" i="1"/>
  <c r="F514" i="1"/>
  <c r="B609" i="1"/>
  <c r="F515" i="1"/>
  <c r="B610" i="1"/>
  <c r="F516" i="1"/>
  <c r="B611" i="1"/>
  <c r="F517" i="1"/>
  <c r="B612" i="1"/>
  <c r="F518" i="1"/>
  <c r="B613" i="1"/>
  <c r="F519" i="1"/>
  <c r="B614" i="1"/>
  <c r="F520" i="1"/>
  <c r="B615" i="1"/>
  <c r="F521" i="1"/>
  <c r="B616" i="1"/>
  <c r="F522" i="1"/>
  <c r="B617" i="1"/>
  <c r="F523" i="1"/>
  <c r="B618" i="1"/>
  <c r="F524" i="1"/>
  <c r="B619" i="1"/>
  <c r="F525" i="1"/>
  <c r="B620" i="1"/>
  <c r="F526" i="1"/>
  <c r="B621" i="1"/>
  <c r="F527" i="1"/>
  <c r="B622" i="1"/>
  <c r="F528" i="1"/>
  <c r="B623" i="1"/>
  <c r="F529" i="1"/>
  <c r="B624" i="1"/>
  <c r="F530" i="1"/>
  <c r="B625" i="1"/>
  <c r="F531" i="1"/>
  <c r="B626" i="1"/>
  <c r="F532" i="1"/>
  <c r="B627" i="1"/>
  <c r="F533" i="1"/>
  <c r="B628" i="1"/>
  <c r="F534" i="1"/>
  <c r="B629" i="1"/>
  <c r="F535" i="1"/>
  <c r="B630" i="1"/>
  <c r="F536" i="1"/>
  <c r="B631" i="1"/>
  <c r="F537" i="1"/>
  <c r="B632" i="1"/>
  <c r="F538" i="1"/>
  <c r="B633" i="1"/>
  <c r="F539" i="1"/>
  <c r="B634" i="1"/>
  <c r="F540" i="1"/>
  <c r="B635" i="1"/>
  <c r="F541" i="1"/>
  <c r="B636" i="1"/>
  <c r="F542" i="1"/>
  <c r="B637" i="1"/>
  <c r="F543" i="1"/>
  <c r="B638" i="1"/>
  <c r="F544" i="1"/>
  <c r="B639" i="1"/>
  <c r="F545" i="1"/>
  <c r="B640" i="1"/>
  <c r="F546" i="1"/>
  <c r="B641" i="1"/>
  <c r="F547" i="1"/>
  <c r="B642" i="1"/>
  <c r="F548" i="1"/>
  <c r="B643" i="1"/>
  <c r="F549" i="1"/>
  <c r="B644" i="1"/>
  <c r="F550" i="1"/>
  <c r="B645" i="1"/>
  <c r="F551" i="1"/>
  <c r="B646" i="1"/>
  <c r="F552" i="1"/>
  <c r="B647" i="1"/>
  <c r="F553" i="1"/>
  <c r="B648" i="1"/>
  <c r="F554" i="1"/>
  <c r="B649" i="1"/>
  <c r="F555" i="1"/>
  <c r="B650" i="1"/>
  <c r="F556" i="1"/>
  <c r="B651" i="1"/>
  <c r="F557" i="1"/>
  <c r="B652" i="1"/>
  <c r="F558" i="1"/>
  <c r="B653" i="1"/>
  <c r="F559" i="1"/>
  <c r="B654" i="1"/>
  <c r="F560" i="1"/>
  <c r="B655" i="1"/>
  <c r="F561" i="1"/>
  <c r="B656" i="1"/>
  <c r="F562" i="1"/>
  <c r="B657" i="1"/>
  <c r="F563" i="1"/>
  <c r="B658" i="1"/>
  <c r="F564" i="1"/>
  <c r="B659" i="1"/>
  <c r="F565" i="1"/>
  <c r="B660" i="1"/>
  <c r="F566" i="1"/>
  <c r="B661" i="1"/>
  <c r="C576"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alcChain>
</file>

<file path=xl/comments1.xml><?xml version="1.0" encoding="utf-8"?>
<comments xmlns="http://schemas.openxmlformats.org/spreadsheetml/2006/main">
  <authors>
    <author>h w</author>
  </authors>
  <commentList>
    <comment ref="H2" authorId="0">
      <text>
        <r>
          <rPr>
            <b/>
            <sz val="9"/>
            <color indexed="81"/>
            <rFont val="Arial"/>
            <family val="2"/>
          </rPr>
          <t>h w:</t>
        </r>
        <r>
          <rPr>
            <sz val="9"/>
            <color indexed="81"/>
            <rFont val="Arial"/>
            <family val="2"/>
          </rPr>
          <t xml:space="preserve">
code was WI B last year</t>
        </r>
      </text>
    </comment>
  </commentList>
</comments>
</file>

<file path=xl/sharedStrings.xml><?xml version="1.0" encoding="utf-8"?>
<sst xmlns="http://schemas.openxmlformats.org/spreadsheetml/2006/main" count="5036" uniqueCount="353">
  <si>
    <t>Indicator</t>
  </si>
  <si>
    <t>Type of Data</t>
  </si>
  <si>
    <t>Secondary</t>
  </si>
  <si>
    <t>Primary</t>
  </si>
  <si>
    <t>Impact</t>
  </si>
  <si>
    <t>Economic</t>
  </si>
  <si>
    <t>Political</t>
  </si>
  <si>
    <t>Weight</t>
  </si>
  <si>
    <t>Australia</t>
  </si>
  <si>
    <t>Egypt</t>
  </si>
  <si>
    <t>Ghana</t>
  </si>
  <si>
    <t>India</t>
  </si>
  <si>
    <t>Italy</t>
  </si>
  <si>
    <t>Japan</t>
  </si>
  <si>
    <t>Mexico</t>
  </si>
  <si>
    <t>Qatar</t>
  </si>
  <si>
    <t>Singapore</t>
  </si>
  <si>
    <t>South Africa</t>
  </si>
  <si>
    <t>Spain</t>
  </si>
  <si>
    <t>Equal Weights Composite</t>
  </si>
  <si>
    <t>Readiness</t>
  </si>
  <si>
    <t>Communications Infrastructure</t>
  </si>
  <si>
    <t>The Web</t>
  </si>
  <si>
    <t>Argentina</t>
  </si>
  <si>
    <t>Bangladesh</t>
  </si>
  <si>
    <t>Benin</t>
  </si>
  <si>
    <t>Brazil</t>
  </si>
  <si>
    <t>Burkina Faso</t>
  </si>
  <si>
    <t>Cameroon</t>
  </si>
  <si>
    <t>Canada</t>
  </si>
  <si>
    <t>Chile</t>
  </si>
  <si>
    <t>China</t>
  </si>
  <si>
    <t>Colombia</t>
  </si>
  <si>
    <t>Ecuador</t>
  </si>
  <si>
    <t>Ethiopia</t>
  </si>
  <si>
    <t>Finland</t>
  </si>
  <si>
    <t>France</t>
  </si>
  <si>
    <t>Germany</t>
  </si>
  <si>
    <t>Iceland</t>
  </si>
  <si>
    <t>Indonesia</t>
  </si>
  <si>
    <t>Ireland</t>
  </si>
  <si>
    <t>Israel</t>
  </si>
  <si>
    <t>Jordan</t>
  </si>
  <si>
    <t>Kazakhstan</t>
  </si>
  <si>
    <t>Kenya</t>
  </si>
  <si>
    <t>Korea (Rep. of)</t>
  </si>
  <si>
    <t>Mali</t>
  </si>
  <si>
    <t>Mauritius</t>
  </si>
  <si>
    <t>Morocco</t>
  </si>
  <si>
    <t>Namibia</t>
  </si>
  <si>
    <t>Nepal</t>
  </si>
  <si>
    <t>New Zealand</t>
  </si>
  <si>
    <t>Nigeria</t>
  </si>
  <si>
    <t>Norway</t>
  </si>
  <si>
    <t>Pakistan</t>
  </si>
  <si>
    <t>Philippines</t>
  </si>
  <si>
    <t>Poland</t>
  </si>
  <si>
    <t>Portugal</t>
  </si>
  <si>
    <t>Russia</t>
  </si>
  <si>
    <t>Senegal</t>
  </si>
  <si>
    <t>Sweden</t>
  </si>
  <si>
    <t>Switzerland</t>
  </si>
  <si>
    <t>Tanzania</t>
  </si>
  <si>
    <t>Thailand</t>
  </si>
  <si>
    <t>Tunisia</t>
  </si>
  <si>
    <t>Turkey</t>
  </si>
  <si>
    <t>Uganda</t>
  </si>
  <si>
    <t>United Kingdom</t>
  </si>
  <si>
    <t>United States</t>
  </si>
  <si>
    <t>Venezuela</t>
  </si>
  <si>
    <t>Viet Nam</t>
  </si>
  <si>
    <t>Yemen</t>
  </si>
  <si>
    <t>Zimbabwe</t>
  </si>
  <si>
    <t>MAXIMUM</t>
  </si>
  <si>
    <t>MINIMUM</t>
  </si>
  <si>
    <t>RANGE</t>
  </si>
  <si>
    <t>Economic Impact</t>
  </si>
  <si>
    <t>Political Impact</t>
  </si>
  <si>
    <t>DEFAULT Weights</t>
  </si>
  <si>
    <t>SCENARIO Weights</t>
  </si>
  <si>
    <t>Z-score values</t>
  </si>
  <si>
    <t>MAX</t>
  </si>
  <si>
    <t>MIN</t>
  </si>
  <si>
    <t>ARITHMETIC MEAN CALCS</t>
  </si>
  <si>
    <t>Default Component Weights</t>
  </si>
  <si>
    <t>Scenario Component Weights</t>
  </si>
  <si>
    <t>To what extent is there a robust legal or regulatory framework for protection of personal data in your country?</t>
  </si>
  <si>
    <t>Austria</t>
  </si>
  <si>
    <t>Bahrain</t>
  </si>
  <si>
    <t>Belgium</t>
  </si>
  <si>
    <t>Botswana</t>
  </si>
  <si>
    <t>Costa Rica</t>
  </si>
  <si>
    <t>Czech Republic</t>
  </si>
  <si>
    <t>Denmark</t>
  </si>
  <si>
    <t>Estonia</t>
  </si>
  <si>
    <t>Greece</t>
  </si>
  <si>
    <t>Hungary</t>
  </si>
  <si>
    <t>Jamaica</t>
  </si>
  <si>
    <t>Malawi</t>
  </si>
  <si>
    <t>Malaysia</t>
  </si>
  <si>
    <t>Netherlands</t>
  </si>
  <si>
    <t>Peru</t>
  </si>
  <si>
    <t>Russian Federation</t>
  </si>
  <si>
    <t>Rwanda</t>
  </si>
  <si>
    <t>Saudi Arabia</t>
  </si>
  <si>
    <t>United Arab Emirates</t>
  </si>
  <si>
    <t>Uruguay</t>
  </si>
  <si>
    <t>Zambia</t>
  </si>
  <si>
    <t>ITU G</t>
  </si>
  <si>
    <t>International bandwidth (Mbps) per Internet User</t>
  </si>
  <si>
    <t>Secure Internet Servers per million population</t>
  </si>
  <si>
    <t>Broadband subscribers per 100 populations</t>
  </si>
  <si>
    <t>Number of mobile subscribers per 100 population</t>
  </si>
  <si>
    <t>Internet Access in Schools</t>
  </si>
  <si>
    <t>Press Freedom Index</t>
  </si>
  <si>
    <t>Freedom of the press</t>
  </si>
  <si>
    <t>Government online services index</t>
  </si>
  <si>
    <t>Social network monthly active users</t>
  </si>
  <si>
    <t>ICT use and government efficiency</t>
  </si>
  <si>
    <t>% of population covered by mobile cellular network</t>
  </si>
  <si>
    <t>ITU A</t>
  </si>
  <si>
    <t>ITU O</t>
  </si>
  <si>
    <t>WB A</t>
  </si>
  <si>
    <t>Broadband Speeds (peak Mbps, Average Mbps)</t>
  </si>
  <si>
    <t>Universal Access</t>
  </si>
  <si>
    <t>ITU B</t>
  </si>
  <si>
    <t>WI B</t>
  </si>
  <si>
    <t>WEF B</t>
  </si>
  <si>
    <t>Access and Affordability</t>
  </si>
  <si>
    <t>UN B</t>
  </si>
  <si>
    <t>WB D</t>
  </si>
  <si>
    <t>Literacy Rates</t>
  </si>
  <si>
    <t>Education and Awareness</t>
  </si>
  <si>
    <t>RSF A</t>
  </si>
  <si>
    <t>FH A</t>
  </si>
  <si>
    <t>Freedom</t>
  </si>
  <si>
    <t>Openness</t>
  </si>
  <si>
    <t>Freedom and Openness</t>
  </si>
  <si>
    <t>WIKI A</t>
  </si>
  <si>
    <t>UN C</t>
  </si>
  <si>
    <t>Wikipedia articles in local language</t>
  </si>
  <si>
    <t>Relevant Content</t>
  </si>
  <si>
    <t>% of individuals using the internet</t>
  </si>
  <si>
    <t>WEF L</t>
  </si>
  <si>
    <t>Impact of ICT on organizational models</t>
  </si>
  <si>
    <t>Empowerment</t>
  </si>
  <si>
    <t>UN D</t>
  </si>
  <si>
    <t>WEF C</t>
  </si>
  <si>
    <t>E-Participation Index</t>
  </si>
  <si>
    <t>Social and Environmental Impact</t>
  </si>
  <si>
    <t>Communicatoins Infrastructure</t>
  </si>
  <si>
    <t>Social and Environmental</t>
  </si>
  <si>
    <t>Relevant content</t>
  </si>
  <si>
    <t>N/A</t>
  </si>
  <si>
    <t>SD</t>
  </si>
  <si>
    <t xml:space="preserve"> Weights</t>
  </si>
  <si>
    <t>FH B</t>
  </si>
  <si>
    <t>To what extent is there a well-resourced open government data initiative in this country?</t>
  </si>
  <si>
    <t>To what extent has open data had a noticeable impact on increasing transparency and accountability in the country?</t>
  </si>
  <si>
    <t>To what extent has open data had a noticeable impact on environmental sustainability in the country?</t>
  </si>
  <si>
    <t>To what extent has open data had a noticeable impact on increasing the inclusion of marginalised groups in policy making and accessing government services?</t>
  </si>
  <si>
    <t>ITU R</t>
  </si>
  <si>
    <t>ITU S</t>
  </si>
  <si>
    <t>Fixed broadband monthly subscription per GDPC</t>
  </si>
  <si>
    <t>Price of mobile broadband per GDPC</t>
  </si>
  <si>
    <t>Political rights</t>
  </si>
  <si>
    <t>Civil liberties</t>
  </si>
  <si>
    <t>ITU N</t>
  </si>
  <si>
    <t>SOCIAL NETWORKS A</t>
  </si>
  <si>
    <t>INSEAD A</t>
  </si>
  <si>
    <t>Innovation Index</t>
  </si>
  <si>
    <t>ARITHMETIC MEAN CALCS (WITHOUT PRIMARY)</t>
  </si>
  <si>
    <t>Free &amp; Open</t>
  </si>
  <si>
    <t/>
  </si>
  <si>
    <t>Haiti</t>
  </si>
  <si>
    <t>Mozambique</t>
  </si>
  <si>
    <t>Myanmar</t>
  </si>
  <si>
    <t>Sierra Leone</t>
  </si>
  <si>
    <t>Ukraine</t>
  </si>
  <si>
    <t>WEIGTED SCORES AT THE INDICATOR LEVEL (including clustering)</t>
  </si>
  <si>
    <t>z-scores</t>
  </si>
  <si>
    <t>MIN-MAX</t>
  </si>
  <si>
    <t>Z-SCORES</t>
  </si>
  <si>
    <t>iNDEX USING DEFAULT EQUAL WEIGHTING</t>
  </si>
  <si>
    <t>TRANSFORMED TO 1-100 SCALE (primary only)</t>
  </si>
  <si>
    <t>Arithmetic  Weights Composite</t>
  </si>
  <si>
    <t>Final Index scores: TRANSFORMED TO 1-100 SCALE</t>
  </si>
  <si>
    <t>Country</t>
  </si>
  <si>
    <t>WI.2014.S1</t>
  </si>
  <si>
    <t>WI.2014.S2</t>
  </si>
  <si>
    <t>WI.2014.S3</t>
  </si>
  <si>
    <t>WI.2014.S4</t>
  </si>
  <si>
    <t>WI.2014.S5</t>
  </si>
  <si>
    <t>WI.2014.S6</t>
  </si>
  <si>
    <t>WI.2014.S7</t>
  </si>
  <si>
    <t>WI.2014.S8</t>
  </si>
  <si>
    <t>WI.2014.S9</t>
  </si>
  <si>
    <t>WI.2014.S10</t>
  </si>
  <si>
    <t>WI.2014.S11</t>
  </si>
  <si>
    <t>WI.2014.S12</t>
  </si>
  <si>
    <t>WI.2014.S13</t>
  </si>
  <si>
    <t>WI.2014.P2</t>
  </si>
  <si>
    <t>WI.2014.P3</t>
  </si>
  <si>
    <t>WI.2014.P4</t>
  </si>
  <si>
    <t>WI.2014.P5</t>
  </si>
  <si>
    <t>WI.2014.P6</t>
  </si>
  <si>
    <t>WI.2014.P7</t>
  </si>
  <si>
    <t>WI.2014.P8</t>
  </si>
  <si>
    <t>WI.2014.P9</t>
  </si>
  <si>
    <t>WI.2014.P10</t>
  </si>
  <si>
    <t>ODB.2013.C1</t>
  </si>
  <si>
    <t>ODB.2013.I1</t>
  </si>
  <si>
    <t>ODB.2013.I2</t>
  </si>
  <si>
    <t>ODB.2013.I3</t>
  </si>
  <si>
    <t>ODB.2013.I4</t>
  </si>
  <si>
    <t>ODB.2013.I5</t>
  </si>
  <si>
    <t>ODB.2013.I6</t>
  </si>
  <si>
    <t>AI.2014.A13</t>
  </si>
  <si>
    <t>To what extent are ICTs being used to improve health outcomes among poor and marginalised groups?</t>
  </si>
  <si>
    <t>To what extent are health workers in the public sector trained on the use of ICTs to improve health outcomes to poor and marginalised communities?</t>
  </si>
  <si>
    <t>To what extent are ICTs being used to improve education outcomes for poor and marginalised communities?</t>
  </si>
  <si>
    <t>To what extent are teachers and administrators receiving appropriate training in how to use ICTs to improve education outcomes?</t>
  </si>
  <si>
    <t>To what extent are web-powered ICTs contributing to the growth of small and medium enterprises (SMEs)?</t>
  </si>
  <si>
    <t>To what extent can smallholder farmers discover information (for free) that could affect their livelihoods using their mobile phones or other Web-powered ICT platforms?</t>
  </si>
  <si>
    <t>To what extent are Web-powered ICTs used by government agencies and/or CSOs to increase environmental awareness of individuals and promote behavioural change?</t>
  </si>
  <si>
    <t>To what extent has campaigning through web-powered ICT platforms by the main CSOs played a role in encouraging members of the public in your country to take social or political action on environmental concerns?</t>
  </si>
  <si>
    <t>To what extent have web-powered ICTs made a noticeable impact on the ability of women and girls to claim and demand their rights?</t>
  </si>
  <si>
    <t>To what extent can women and girls find user friendly information via web-powered ICTs about reproductive and sexual health rights and services?</t>
  </si>
  <si>
    <t>To what extent are web-powered ICTs being used by government or non-government organisations (NGOs or private sector) to support victims of gender-based violence?</t>
  </si>
  <si>
    <t>To what extent are law enforcement agencies and the courts taking action in cases where ICT tools are used to commit acts of gender-based violence?</t>
  </si>
  <si>
    <t>To what extent has the government implemented concrete targets for gender equity in ICT access and use?</t>
  </si>
  <si>
    <t>To what extent do major CSOs use Web-powered ICTs to educate and inform citizens about government decision-making and public policy issues?</t>
  </si>
  <si>
    <t>Over the past year, to what extent have web-powered ICTs been used to catalyse social or political action?</t>
  </si>
  <si>
    <t>To what extent has the government blocked (or required ICT firms to block, filter or take down) politically or socially sensitive Web content during the past 12 months?</t>
  </si>
  <si>
    <t>To what extent does the country have a functioning Right to Information (RTI) / Freedom of Information (FoI) law?</t>
  </si>
  <si>
    <t>To what extent are ISPs required by law or regulations to manage network traffic in a manner that is transparent and does not discriminate against certain types and/or providers of web content and services for commercial gain?</t>
  </si>
  <si>
    <t>Are internet intermediaries (such as internet service providers, web hosting companies, cyber cafes, search engines or internet access providers) clearly protected from legal liability for unlawful content created, stored or disseminated by their users?</t>
  </si>
  <si>
    <t>To what extent are there laws and regulations in your country that provide both substantive and procedural safeguards to protect the privacy of electronic communications?</t>
  </si>
  <si>
    <t>To what extent does the law protect people from crimes committed over the Internet (i.e. do the laws exist and are they enforced)?</t>
  </si>
  <si>
    <t>To what extent has open data had a noticeable impact on increasing government efficiency and effectiveness?</t>
  </si>
  <si>
    <t>To what extent has open data had a noticeable positive impact on the economy?</t>
  </si>
  <si>
    <t>To what extent are entrepreneurs sucesfully using open data to build new businesses in the country?</t>
  </si>
  <si>
    <t>Are there specific policies to promote free or low-cost public internet access, such as budget allocations for internet access in public libraries, schools and community centers, or provisions for spectrum use by community wi-fi options?</t>
  </si>
  <si>
    <t>mean</t>
  </si>
  <si>
    <t>standard deviation</t>
  </si>
  <si>
    <t>2014 data</t>
  </si>
  <si>
    <t>PCH A</t>
  </si>
  <si>
    <t>IXPs</t>
  </si>
  <si>
    <t>component</t>
  </si>
  <si>
    <t>subindex</t>
  </si>
  <si>
    <t>A13</t>
  </si>
  <si>
    <t>secondary school enrolment rates</t>
  </si>
  <si>
    <t>S13</t>
  </si>
  <si>
    <t>Freedom &amp; opennness</t>
  </si>
  <si>
    <t>FH C</t>
  </si>
  <si>
    <t>P4</t>
  </si>
  <si>
    <t>P3</t>
  </si>
  <si>
    <t>P6</t>
  </si>
  <si>
    <t>P7</t>
  </si>
  <si>
    <t>P8</t>
  </si>
  <si>
    <t>P9</t>
  </si>
  <si>
    <t>S12</t>
  </si>
  <si>
    <t>Relevant Content &amp; use</t>
  </si>
  <si>
    <t>S10</t>
  </si>
  <si>
    <t>S6</t>
  </si>
  <si>
    <t>C1</t>
  </si>
  <si>
    <t>content and use</t>
  </si>
  <si>
    <t>S5</t>
  </si>
  <si>
    <t>I5</t>
  </si>
  <si>
    <t>I6</t>
  </si>
  <si>
    <t>P10</t>
  </si>
  <si>
    <t>P2</t>
  </si>
  <si>
    <t>I1</t>
  </si>
  <si>
    <t>I2</t>
  </si>
  <si>
    <t>S1</t>
  </si>
  <si>
    <t>S2</t>
  </si>
  <si>
    <t>S3</t>
  </si>
  <si>
    <t>S4</t>
  </si>
  <si>
    <t>S7</t>
  </si>
  <si>
    <t>S8</t>
  </si>
  <si>
    <t>S9</t>
  </si>
  <si>
    <t>S11</t>
  </si>
  <si>
    <t>I4</t>
  </si>
  <si>
    <t>I3</t>
  </si>
  <si>
    <t>Republic Of Korea</t>
  </si>
  <si>
    <t>United Kingdom Of Great Britain And Northern Ireland</t>
  </si>
  <si>
    <t>United Republic Of Tanzania</t>
  </si>
  <si>
    <t>United States Of America</t>
  </si>
  <si>
    <t>Venezuela (Bolivarian Republic Of)</t>
  </si>
  <si>
    <t>ITU A International bandwidth (Mbps) per Internet User</t>
  </si>
  <si>
    <t>WB A Secure Internet Servers per million population</t>
  </si>
  <si>
    <t>WEF B Internet Access in Schools</t>
  </si>
  <si>
    <t>secondary enrolment rates (gross)</t>
  </si>
  <si>
    <t>United Kingdom of Great Britain and Northern Ireland</t>
  </si>
  <si>
    <t>United States of America</t>
  </si>
  <si>
    <t>FH C Freedom House - Freedom of the press</t>
  </si>
  <si>
    <t>FH A Freedom House - Political Rights</t>
  </si>
  <si>
    <t>FH B Freedom House - Civil Rights</t>
  </si>
  <si>
    <t>United Republic of Tanzania</t>
  </si>
  <si>
    <t>UN C Government online services index</t>
  </si>
  <si>
    <t>Internet users per 100</t>
  </si>
  <si>
    <t>ITU N Internet users per 100</t>
  </si>
  <si>
    <t>Social Networks</t>
  </si>
  <si>
    <t>WEF L Impact of ICT on new organisational models</t>
  </si>
  <si>
    <t>UN D E-participation index</t>
  </si>
  <si>
    <t>SubIndex</t>
  </si>
  <si>
    <t>Access &amp; Affordability</t>
  </si>
  <si>
    <t>Freedom &amp; Openness</t>
  </si>
  <si>
    <t>Relevant content and use</t>
  </si>
  <si>
    <t>Content &amp; use</t>
  </si>
  <si>
    <t>193-278</t>
  </si>
  <si>
    <t>sub-index</t>
  </si>
  <si>
    <t>384-469</t>
  </si>
  <si>
    <t>Relevant content &amp; Use</t>
  </si>
  <si>
    <t>Overall Index 0-100 scale</t>
  </si>
  <si>
    <t>Overall score</t>
  </si>
  <si>
    <t>Overall rank</t>
  </si>
  <si>
    <t>RANK</t>
  </si>
  <si>
    <t>COUNTRY</t>
  </si>
  <si>
    <t>MEAN</t>
  </si>
  <si>
    <t>OBSERVATIONS</t>
  </si>
  <si>
    <t>Max</t>
  </si>
  <si>
    <t>min</t>
  </si>
  <si>
    <t xml:space="preserve">Percentage of the population covered by a mobile-cellular network </t>
  </si>
  <si>
    <t>WIKI A Wikipedia articles in spoken language</t>
  </si>
  <si>
    <t xml:space="preserve">ITU O Fixed (wired)-broadband speed, in Mbit/s </t>
  </si>
  <si>
    <t>Indicator code</t>
  </si>
  <si>
    <t>PCHA IXPs</t>
  </si>
  <si>
    <t>Mobile broadband monthly subscription per GDPC</t>
  </si>
  <si>
    <t>Literacy rates</t>
  </si>
  <si>
    <t>Global Innovation Index</t>
  </si>
  <si>
    <t>United Republique of Tanzania</t>
  </si>
  <si>
    <t>From Siaka</t>
  </si>
  <si>
    <t>country</t>
  </si>
  <si>
    <t>Rank_webindex_2013</t>
  </si>
  <si>
    <t>Viet nam</t>
  </si>
  <si>
    <t>Republic of Korea</t>
  </si>
  <si>
    <t>WB H</t>
  </si>
  <si>
    <t>School life expectancy (years) male / female</t>
  </si>
  <si>
    <t>Education and awareness</t>
  </si>
  <si>
    <t>Universal access</t>
  </si>
  <si>
    <t>Ratio of female to male tertiary enrollment (%)</t>
  </si>
  <si>
    <t>WB C</t>
  </si>
  <si>
    <t>WB C tertiary enrolment rates (gross) female/male</t>
  </si>
  <si>
    <t>Egypt, Arab Rep.</t>
  </si>
  <si>
    <t>Korea, Rep.</t>
  </si>
  <si>
    <t>Yemen, Rep.</t>
  </si>
  <si>
    <t>WB H school life expectancy female/male</t>
  </si>
  <si>
    <t>was 0</t>
  </si>
  <si>
    <t>WI B (WI A) Market penetration, unique subscribers</t>
  </si>
  <si>
    <t>zscores</t>
  </si>
  <si>
    <t>Overall Index-z-scores</t>
  </si>
  <si>
    <t>Correct overall composite index 0-100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</si>
</sst>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
    <numFmt numFmtId="166" formatCode="0.0"/>
    <numFmt numFmtId="167" formatCode="#,##0.0"/>
    <numFmt numFmtId="168" formatCode="0.0000"/>
    <numFmt numFmtId="169" formatCode="#,##0.0000"/>
  </numFmts>
  <fonts count="24" x14ac:knownFonts="1">
    <font>
      <sz val="10"/>
      <name val="Arial"/>
      <family val="2"/>
    </font>
    <font>
      <sz val="8"/>
      <name val="Arial"/>
      <family val="2"/>
    </font>
    <font>
      <b/>
      <sz val="8"/>
      <name val="Arial"/>
      <family val="2"/>
    </font>
    <font>
      <b/>
      <sz val="10"/>
      <name val="Arial"/>
      <family val="2"/>
    </font>
    <font>
      <b/>
      <sz val="10"/>
      <color indexed="12"/>
      <name val="Arial"/>
      <family val="2"/>
    </font>
    <font>
      <sz val="10"/>
      <name val="Arial"/>
      <family val="2"/>
    </font>
    <font>
      <b/>
      <sz val="10"/>
      <color indexed="10"/>
      <name val="Arial"/>
      <family val="2"/>
    </font>
    <font>
      <sz val="12"/>
      <color rgb="FF9C0006"/>
      <name val="Calibri"/>
      <family val="2"/>
      <scheme val="minor"/>
    </font>
    <font>
      <u/>
      <sz val="10"/>
      <color theme="10"/>
      <name val="Arial"/>
      <family val="2"/>
    </font>
    <font>
      <u/>
      <sz val="10"/>
      <color theme="11"/>
      <name val="Arial"/>
      <family val="2"/>
    </font>
    <font>
      <sz val="12"/>
      <name val="Calibri"/>
      <family val="2"/>
      <scheme val="minor"/>
    </font>
    <font>
      <b/>
      <sz val="12"/>
      <name val="Arial"/>
      <family val="2"/>
    </font>
    <font>
      <b/>
      <sz val="10"/>
      <color rgb="FFFF0000"/>
      <name val="Arial"/>
      <family val="2"/>
    </font>
    <font>
      <sz val="10"/>
      <color rgb="FFFF0000"/>
      <name val="Arial"/>
      <family val="2"/>
    </font>
    <font>
      <sz val="13"/>
      <name val="Arial"/>
      <family val="2"/>
    </font>
    <font>
      <sz val="12"/>
      <name val="Arial"/>
      <family val="2"/>
    </font>
    <font>
      <b/>
      <sz val="12"/>
      <color rgb="FFFF0000"/>
      <name val="Arial"/>
      <family val="2"/>
    </font>
    <font>
      <b/>
      <sz val="11"/>
      <color rgb="FFFF0000"/>
      <name val="Arial"/>
      <family val="2"/>
    </font>
    <font>
      <sz val="9"/>
      <color indexed="81"/>
      <name val="Arial"/>
      <family val="2"/>
    </font>
    <font>
      <b/>
      <sz val="9"/>
      <color indexed="81"/>
      <name val="Arial"/>
      <family val="2"/>
    </font>
    <font>
      <b/>
      <sz val="10"/>
      <color rgb="FFFFFF00"/>
      <name val="Arial"/>
      <family val="2"/>
    </font>
    <font>
      <b/>
      <sz val="12"/>
      <color indexed="10"/>
      <name val="Arial"/>
      <family val="2"/>
    </font>
    <font>
      <sz val="12"/>
      <color rgb="FFFF0000"/>
      <name val="Arial"/>
      <family val="2"/>
    </font>
    <font>
      <sz val="12"/>
      <color rgb="FF000000"/>
      <name val="Arial"/>
    </font>
  </fonts>
  <fills count="32">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6"/>
        <bgColor indexed="64"/>
      </patternFill>
    </fill>
    <fill>
      <patternFill patternType="solid">
        <fgColor rgb="FFFFFF00"/>
        <bgColor indexed="64"/>
      </patternFill>
    </fill>
    <fill>
      <patternFill patternType="solid">
        <fgColor rgb="FFFFC7CE"/>
      </patternFill>
    </fill>
    <fill>
      <patternFill patternType="solid">
        <fgColor theme="7" tint="0.79998168889431442"/>
        <bgColor indexed="64"/>
      </patternFill>
    </fill>
    <fill>
      <patternFill patternType="solid">
        <fgColor rgb="FFE4DFEC"/>
        <bgColor indexed="64"/>
      </patternFill>
    </fill>
    <fill>
      <patternFill patternType="solid">
        <fgColor rgb="FFCCC0DA"/>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DE9D9"/>
        <bgColor indexed="64"/>
      </patternFill>
    </fill>
    <fill>
      <patternFill patternType="solid">
        <fgColor theme="9" tint="0.39997558519241921"/>
        <bgColor indexed="64"/>
      </patternFill>
    </fill>
    <fill>
      <patternFill patternType="solid">
        <fgColor rgb="FFDAEEF3"/>
        <bgColor indexed="64"/>
      </patternFill>
    </fill>
    <fill>
      <patternFill patternType="solid">
        <fgColor theme="4" tint="0.79998168889431442"/>
        <bgColor indexed="64"/>
      </patternFill>
    </fill>
    <fill>
      <patternFill patternType="solid">
        <fgColor rgb="FFDCE6F1"/>
        <bgColor indexed="64"/>
      </patternFill>
    </fill>
    <fill>
      <patternFill patternType="solid">
        <fgColor rgb="FF95B3D7"/>
        <bgColor indexed="64"/>
      </patternFill>
    </fill>
    <fill>
      <patternFill patternType="solid">
        <fgColor theme="4" tint="0.39997558519241921"/>
        <bgColor indexed="64"/>
      </patternFill>
    </fill>
    <fill>
      <patternFill patternType="solid">
        <fgColor rgb="FFCCFFCC"/>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0"/>
        <bgColor indexed="64"/>
      </patternFill>
    </fill>
    <fill>
      <patternFill patternType="solid">
        <fgColor rgb="FFFF0000"/>
        <bgColor indexed="64"/>
      </patternFill>
    </fill>
    <fill>
      <patternFill patternType="solid">
        <fgColor rgb="FF008000"/>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FFFF00"/>
        <bgColor rgb="FF000000"/>
      </patternFill>
    </fill>
    <fill>
      <patternFill patternType="solid">
        <fgColor rgb="FFFF0000"/>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right style="thin">
        <color auto="1"/>
      </right>
      <top/>
      <bottom/>
      <diagonal/>
    </border>
    <border>
      <left style="thin">
        <color auto="1"/>
      </left>
      <right style="medium">
        <color auto="1"/>
      </right>
      <top/>
      <bottom/>
      <diagonal/>
    </border>
  </borders>
  <cellStyleXfs count="1436">
    <xf numFmtId="0" fontId="0" fillId="0" borderId="0"/>
    <xf numFmtId="0" fontId="7" fillId="8"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84">
    <xf numFmtId="0" fontId="0" fillId="0" borderId="0" xfId="0"/>
    <xf numFmtId="0" fontId="2" fillId="0" borderId="0" xfId="0" applyFont="1" applyAlignment="1">
      <alignment wrapText="1"/>
    </xf>
    <xf numFmtId="0" fontId="2"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wrapText="1"/>
    </xf>
    <xf numFmtId="0" fontId="2" fillId="2" borderId="0" xfId="0" applyFont="1" applyFill="1" applyAlignment="1">
      <alignment horizontal="left" wrapText="1"/>
    </xf>
    <xf numFmtId="0" fontId="0" fillId="2" borderId="0" xfId="0" applyFill="1" applyAlignment="1">
      <alignment horizontal="center" wrapText="1"/>
    </xf>
    <xf numFmtId="0" fontId="2" fillId="2" borderId="0" xfId="0" applyFont="1" applyFill="1" applyAlignment="1">
      <alignment horizontal="left"/>
    </xf>
    <xf numFmtId="0" fontId="1" fillId="2" borderId="0" xfId="0" applyFont="1" applyFill="1" applyAlignment="1">
      <alignment horizontal="center"/>
    </xf>
    <xf numFmtId="49" fontId="1" fillId="2" borderId="0" xfId="0" applyNumberFormat="1" applyFont="1" applyFill="1" applyAlignment="1">
      <alignment horizontal="center"/>
    </xf>
    <xf numFmtId="0" fontId="0" fillId="2" borderId="0" xfId="0" applyFill="1" applyAlignment="1">
      <alignment horizontal="center"/>
    </xf>
    <xf numFmtId="0" fontId="0" fillId="2" borderId="0" xfId="0" applyFill="1"/>
    <xf numFmtId="0" fontId="3" fillId="2" borderId="0" xfId="0" applyFont="1" applyFill="1"/>
    <xf numFmtId="165" fontId="0" fillId="2" borderId="0" xfId="0" applyNumberFormat="1" applyFill="1"/>
    <xf numFmtId="164" fontId="0" fillId="2" borderId="0" xfId="0" applyNumberFormat="1" applyFill="1"/>
    <xf numFmtId="164" fontId="0" fillId="2" borderId="0" xfId="0" applyNumberFormat="1" applyFill="1" applyBorder="1"/>
    <xf numFmtId="0" fontId="0" fillId="2" borderId="0" xfId="0" applyFill="1" applyBorder="1"/>
    <xf numFmtId="165" fontId="0" fillId="2" borderId="0" xfId="0" applyNumberFormat="1" applyFill="1" applyBorder="1"/>
    <xf numFmtId="166" fontId="0" fillId="2" borderId="0" xfId="0" applyNumberFormat="1" applyFill="1"/>
    <xf numFmtId="0" fontId="3" fillId="2" borderId="0" xfId="0" applyFont="1" applyFill="1" applyBorder="1"/>
    <xf numFmtId="165" fontId="0" fillId="2" borderId="4" xfId="0" applyNumberFormat="1" applyFill="1" applyBorder="1"/>
    <xf numFmtId="1" fontId="1" fillId="2" borderId="0" xfId="0" applyNumberFormat="1" applyFont="1" applyFill="1" applyAlignment="1">
      <alignment horizontal="center"/>
    </xf>
    <xf numFmtId="164" fontId="0" fillId="2" borderId="0" xfId="0" applyNumberFormat="1" applyFill="1" applyAlignment="1">
      <alignment horizontal="center"/>
    </xf>
    <xf numFmtId="0" fontId="6" fillId="2" borderId="0" xfId="0" applyFont="1" applyFill="1"/>
    <xf numFmtId="167" fontId="0" fillId="2" borderId="4" xfId="0" applyNumberFormat="1" applyFill="1" applyBorder="1"/>
    <xf numFmtId="0" fontId="0" fillId="2" borderId="4" xfId="0" applyFill="1" applyBorder="1" applyAlignment="1">
      <alignment horizontal="center"/>
    </xf>
    <xf numFmtId="0" fontId="0" fillId="2" borderId="2" xfId="0" applyFill="1" applyBorder="1"/>
    <xf numFmtId="165" fontId="0" fillId="2" borderId="0" xfId="0" applyNumberFormat="1" applyFill="1" applyAlignment="1">
      <alignment horizontal="center"/>
    </xf>
    <xf numFmtId="166" fontId="0" fillId="2" borderId="0" xfId="0" applyNumberFormat="1" applyFill="1" applyBorder="1" applyAlignment="1">
      <alignment horizontal="center"/>
    </xf>
    <xf numFmtId="0" fontId="3" fillId="0" borderId="1" xfId="0" applyFont="1" applyBorder="1" applyAlignment="1">
      <alignment vertical="center"/>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2" borderId="4" xfId="0" applyFill="1" applyBorder="1"/>
    <xf numFmtId="164" fontId="0" fillId="2" borderId="7" xfId="0" applyNumberFormat="1" applyFill="1" applyBorder="1" applyAlignment="1">
      <alignment horizontal="center"/>
    </xf>
    <xf numFmtId="164" fontId="0" fillId="2" borderId="9" xfId="0" applyNumberFormat="1" applyFill="1" applyBorder="1" applyAlignment="1">
      <alignment horizontal="center"/>
    </xf>
    <xf numFmtId="164" fontId="0" fillId="2" borderId="4" xfId="0" applyNumberFormat="1" applyFill="1" applyBorder="1" applyAlignment="1">
      <alignment horizontal="center"/>
    </xf>
    <xf numFmtId="164" fontId="0" fillId="2" borderId="8" xfId="0" applyNumberFormat="1" applyFill="1" applyBorder="1" applyAlignment="1">
      <alignment horizontal="center"/>
    </xf>
    <xf numFmtId="164" fontId="0" fillId="2" borderId="0" xfId="0" applyNumberFormat="1" applyFill="1" applyBorder="1" applyAlignment="1">
      <alignment horizontal="center"/>
    </xf>
    <xf numFmtId="164" fontId="0" fillId="2" borderId="2" xfId="0" applyNumberFormat="1" applyFill="1" applyBorder="1" applyAlignment="1">
      <alignment horizontal="center"/>
    </xf>
    <xf numFmtId="0" fontId="0" fillId="2" borderId="3" xfId="0" applyFill="1" applyBorder="1"/>
    <xf numFmtId="164" fontId="0" fillId="2" borderId="6" xfId="0" applyNumberFormat="1" applyFill="1" applyBorder="1" applyAlignment="1">
      <alignment horizontal="center"/>
    </xf>
    <xf numFmtId="164" fontId="0" fillId="2" borderId="10" xfId="0" applyNumberFormat="1" applyFill="1" applyBorder="1" applyAlignment="1">
      <alignment horizontal="center"/>
    </xf>
    <xf numFmtId="164" fontId="0" fillId="2" borderId="3" xfId="0" applyNumberFormat="1" applyFill="1" applyBorder="1" applyAlignment="1">
      <alignment horizontal="center"/>
    </xf>
    <xf numFmtId="0" fontId="3" fillId="0" borderId="0" xfId="0" applyFont="1"/>
    <xf numFmtId="164" fontId="0" fillId="0" borderId="0" xfId="0" applyNumberFormat="1" applyAlignment="1">
      <alignment horizontal="center"/>
    </xf>
    <xf numFmtId="166" fontId="0" fillId="0" borderId="0" xfId="0" applyNumberFormat="1" applyAlignment="1">
      <alignment horizontal="center"/>
    </xf>
    <xf numFmtId="167" fontId="0" fillId="2" borderId="0" xfId="0" applyNumberFormat="1" applyFill="1" applyBorder="1"/>
    <xf numFmtId="164" fontId="3" fillId="2" borderId="0" xfId="0" applyNumberFormat="1" applyFont="1" applyFill="1"/>
    <xf numFmtId="166" fontId="0" fillId="2" borderId="0" xfId="0" applyNumberFormat="1" applyFill="1" applyAlignment="1">
      <alignment horizontal="center"/>
    </xf>
    <xf numFmtId="164" fontId="3" fillId="2" borderId="0" xfId="0" applyNumberFormat="1" applyFont="1" applyFill="1" applyAlignment="1"/>
    <xf numFmtId="0" fontId="0" fillId="0" borderId="0" xfId="0" applyFill="1" applyBorder="1"/>
    <xf numFmtId="0" fontId="3" fillId="0" borderId="0" xfId="0" applyFont="1" applyFill="1" applyBorder="1" applyAlignment="1">
      <alignment horizontal="center"/>
    </xf>
    <xf numFmtId="0" fontId="0" fillId="7" borderId="0" xfId="0" applyFill="1"/>
    <xf numFmtId="0" fontId="3" fillId="2" borderId="13" xfId="0" applyFont="1" applyFill="1" applyBorder="1"/>
    <xf numFmtId="0" fontId="3" fillId="2" borderId="16" xfId="0" applyFont="1" applyFill="1" applyBorder="1"/>
    <xf numFmtId="164" fontId="0" fillId="2" borderId="17" xfId="0" applyNumberFormat="1" applyFill="1" applyBorder="1" applyAlignment="1">
      <alignment horizontal="center"/>
    </xf>
    <xf numFmtId="164" fontId="0" fillId="2" borderId="19" xfId="0" applyNumberFormat="1" applyFill="1" applyBorder="1" applyAlignment="1">
      <alignment horizontal="center"/>
    </xf>
    <xf numFmtId="166" fontId="0" fillId="2" borderId="17" xfId="0" applyNumberFormat="1" applyFill="1" applyBorder="1" applyAlignment="1">
      <alignment horizontal="center"/>
    </xf>
    <xf numFmtId="166" fontId="0" fillId="2" borderId="19" xfId="0" applyNumberFormat="1" applyFill="1" applyBorder="1" applyAlignment="1">
      <alignment horizontal="center"/>
    </xf>
    <xf numFmtId="166" fontId="0" fillId="2" borderId="20" xfId="0" applyNumberFormat="1" applyFill="1" applyBorder="1" applyAlignment="1">
      <alignment horizontal="center"/>
    </xf>
    <xf numFmtId="0" fontId="3" fillId="6" borderId="25" xfId="0" applyFont="1" applyFill="1" applyBorder="1" applyAlignment="1">
      <alignment horizontal="right" wrapText="1"/>
    </xf>
    <xf numFmtId="165" fontId="0" fillId="2" borderId="26" xfId="0" applyNumberFormat="1" applyFill="1" applyBorder="1"/>
    <xf numFmtId="167" fontId="0" fillId="2" borderId="26" xfId="0" applyNumberFormat="1" applyFill="1" applyBorder="1"/>
    <xf numFmtId="0" fontId="3" fillId="2" borderId="1" xfId="0" applyFont="1" applyFill="1" applyBorder="1" applyAlignment="1">
      <alignment horizontal="center"/>
    </xf>
    <xf numFmtId="0" fontId="0" fillId="0" borderId="0" xfId="0" applyFill="1" applyAlignment="1">
      <alignment horizontal="center"/>
    </xf>
    <xf numFmtId="164" fontId="0" fillId="2" borderId="0" xfId="0" applyNumberFormat="1" applyFill="1" applyAlignment="1">
      <alignment horizontal="center" wrapText="1"/>
    </xf>
    <xf numFmtId="164" fontId="0" fillId="2" borderId="0" xfId="0" applyNumberFormat="1" applyFill="1" applyBorder="1" applyAlignment="1">
      <alignment horizontal="right"/>
    </xf>
    <xf numFmtId="0" fontId="0" fillId="9" borderId="12" xfId="0" applyNumberFormat="1" applyFill="1" applyBorder="1" applyAlignment="1">
      <alignment vertical="center" wrapText="1"/>
    </xf>
    <xf numFmtId="0" fontId="0" fillId="10" borderId="29"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0" borderId="1" xfId="0" applyNumberFormat="1" applyFill="1" applyBorder="1" applyAlignment="1">
      <alignment horizontal="center" vertical="center" wrapText="1"/>
    </xf>
    <xf numFmtId="0" fontId="0" fillId="9" borderId="1" xfId="0" applyNumberFormat="1" applyFill="1" applyBorder="1" applyAlignment="1">
      <alignment vertical="center" wrapText="1"/>
    </xf>
    <xf numFmtId="0" fontId="0" fillId="10" borderId="5" xfId="0" applyNumberFormat="1" applyFill="1" applyBorder="1" applyAlignment="1">
      <alignment vertical="center" wrapText="1"/>
    </xf>
    <xf numFmtId="0" fontId="1" fillId="2" borderId="0" xfId="0" applyFont="1" applyFill="1" applyAlignment="1">
      <alignment horizontal="center" vertical="center" wrapText="1"/>
    </xf>
    <xf numFmtId="0" fontId="0" fillId="11" borderId="30"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0" fillId="11" borderId="30" xfId="0" applyNumberFormat="1" applyFill="1" applyBorder="1" applyAlignment="1">
      <alignment vertical="center" wrapText="1"/>
    </xf>
    <xf numFmtId="0" fontId="0" fillId="12" borderId="1" xfId="0" applyNumberFormat="1" applyFill="1" applyBorder="1" applyAlignment="1">
      <alignment vertical="center" wrapText="1"/>
    </xf>
    <xf numFmtId="0" fontId="0" fillId="11" borderId="5" xfId="0" applyNumberFormat="1" applyFill="1" applyBorder="1" applyAlignment="1">
      <alignment vertical="center" wrapText="1"/>
    </xf>
    <xf numFmtId="0" fontId="0" fillId="10" borderId="1" xfId="0" applyNumberFormat="1" applyFill="1" applyBorder="1" applyAlignment="1">
      <alignment vertical="center" wrapText="1"/>
    </xf>
    <xf numFmtId="0" fontId="0" fillId="13" borderId="30"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13" borderId="31" xfId="0" applyNumberFormat="1" applyFill="1" applyBorder="1" applyAlignment="1">
      <alignment vertical="center" wrapText="1"/>
    </xf>
    <xf numFmtId="0" fontId="0" fillId="13" borderId="5" xfId="0" applyNumberFormat="1" applyFill="1" applyBorder="1" applyAlignment="1">
      <alignment vertical="center" wrapText="1"/>
    </xf>
    <xf numFmtId="0" fontId="0" fillId="16" borderId="1" xfId="0" applyNumberFormat="1" applyFill="1" applyBorder="1" applyAlignment="1">
      <alignment horizontal="center" vertical="center" wrapText="1"/>
    </xf>
    <xf numFmtId="0" fontId="0" fillId="16" borderId="1" xfId="0" applyNumberFormat="1" applyFill="1" applyBorder="1" applyAlignment="1">
      <alignment vertical="center" wrapText="1"/>
    </xf>
    <xf numFmtId="0" fontId="0" fillId="16" borderId="1" xfId="0" applyFill="1" applyBorder="1" applyAlignment="1">
      <alignment horizontal="center" vertical="center"/>
    </xf>
    <xf numFmtId="0" fontId="0" fillId="18" borderId="12" xfId="0" applyNumberFormat="1" applyFill="1" applyBorder="1" applyAlignment="1">
      <alignment horizontal="center" vertical="center" wrapText="1"/>
    </xf>
    <xf numFmtId="0" fontId="0" fillId="17" borderId="1" xfId="0" applyNumberFormat="1" applyFill="1" applyBorder="1" applyAlignment="1">
      <alignment vertical="center" wrapText="1"/>
    </xf>
    <xf numFmtId="0" fontId="0" fillId="18" borderId="12" xfId="0" applyNumberFormat="1" applyFill="1" applyBorder="1" applyAlignment="1">
      <alignment horizontal="center" vertical="center"/>
    </xf>
    <xf numFmtId="0" fontId="0" fillId="18" borderId="1" xfId="0" applyFill="1" applyBorder="1" applyAlignment="1">
      <alignment horizontal="center" vertical="center"/>
    </xf>
    <xf numFmtId="0" fontId="0" fillId="19" borderId="30" xfId="0" applyNumberFormat="1" applyFill="1" applyBorder="1" applyAlignment="1">
      <alignment horizontal="center" vertical="center" wrapText="1"/>
    </xf>
    <xf numFmtId="0" fontId="10" fillId="19" borderId="1" xfId="1" applyNumberFormat="1" applyFont="1" applyFill="1" applyBorder="1" applyAlignment="1">
      <alignment horizontal="center" vertical="center" wrapText="1"/>
    </xf>
    <xf numFmtId="0" fontId="0" fillId="20" borderId="30" xfId="0" applyNumberFormat="1" applyFill="1" applyBorder="1" applyAlignment="1">
      <alignment vertical="center" wrapText="1"/>
    </xf>
    <xf numFmtId="0" fontId="0" fillId="19" borderId="1" xfId="0" applyNumberFormat="1" applyFill="1" applyBorder="1" applyAlignment="1">
      <alignment vertical="center" wrapText="1"/>
    </xf>
    <xf numFmtId="0" fontId="0" fillId="19" borderId="5" xfId="0" applyNumberFormat="1" applyFill="1" applyBorder="1" applyAlignment="1">
      <alignment horizontal="center" vertical="center"/>
    </xf>
    <xf numFmtId="0" fontId="0" fillId="20" borderId="5" xfId="0" applyNumberFormat="1" applyFill="1" applyBorder="1" applyAlignment="1">
      <alignment horizontal="center" vertical="center"/>
    </xf>
    <xf numFmtId="0" fontId="0" fillId="18" borderId="1" xfId="0" applyNumberFormat="1" applyFill="1" applyBorder="1" applyAlignment="1">
      <alignment horizontal="center" vertical="center"/>
    </xf>
    <xf numFmtId="0" fontId="6" fillId="2" borderId="0" xfId="0" applyFont="1" applyFill="1" applyBorder="1"/>
    <xf numFmtId="164" fontId="0" fillId="2" borderId="0" xfId="0" applyNumberFormat="1" applyFill="1" applyAlignment="1">
      <alignment horizontal="right"/>
    </xf>
    <xf numFmtId="0" fontId="0" fillId="2" borderId="0" xfId="0" applyFill="1" applyAlignment="1">
      <alignment horizontal="right"/>
    </xf>
    <xf numFmtId="0" fontId="0" fillId="2" borderId="16" xfId="0" applyFill="1" applyBorder="1"/>
    <xf numFmtId="0" fontId="0" fillId="2" borderId="18" xfId="0" applyFill="1" applyBorder="1"/>
    <xf numFmtId="0" fontId="1" fillId="2" borderId="11" xfId="0" applyFont="1" applyFill="1" applyBorder="1" applyAlignment="1">
      <alignment horizontal="center"/>
    </xf>
    <xf numFmtId="164" fontId="1" fillId="2" borderId="11" xfId="0" applyNumberFormat="1" applyFont="1" applyFill="1" applyBorder="1" applyAlignment="1">
      <alignment horizontal="center"/>
    </xf>
    <xf numFmtId="0" fontId="0" fillId="2" borderId="13" xfId="0" applyFill="1" applyBorder="1"/>
    <xf numFmtId="165" fontId="0" fillId="2" borderId="33" xfId="0" applyNumberFormat="1" applyFill="1" applyBorder="1"/>
    <xf numFmtId="165" fontId="0" fillId="2" borderId="34" xfId="0" applyNumberFormat="1" applyFill="1" applyBorder="1"/>
    <xf numFmtId="0" fontId="3" fillId="2" borderId="22" xfId="0" applyFont="1" applyFill="1" applyBorder="1" applyAlignment="1">
      <alignment horizontal="center"/>
    </xf>
    <xf numFmtId="0" fontId="3" fillId="6" borderId="23" xfId="0" applyFont="1" applyFill="1" applyBorder="1" applyAlignment="1">
      <alignment horizontal="right" wrapText="1"/>
    </xf>
    <xf numFmtId="167" fontId="0" fillId="2" borderId="33" xfId="0" applyNumberFormat="1" applyFill="1" applyBorder="1"/>
    <xf numFmtId="167" fontId="0" fillId="2" borderId="34" xfId="0" applyNumberFormat="1" applyFill="1" applyBorder="1"/>
    <xf numFmtId="0" fontId="3" fillId="0" borderId="0" xfId="0" applyFont="1" applyFill="1"/>
    <xf numFmtId="166" fontId="0" fillId="0" borderId="0" xfId="0" applyNumberFormat="1" applyFill="1"/>
    <xf numFmtId="164" fontId="0" fillId="0" borderId="0" xfId="0" applyNumberFormat="1" applyFill="1"/>
    <xf numFmtId="0" fontId="0" fillId="0" borderId="0" xfId="0" applyFill="1"/>
    <xf numFmtId="166" fontId="3" fillId="2" borderId="0" xfId="0" applyNumberFormat="1" applyFont="1" applyFill="1" applyAlignment="1"/>
    <xf numFmtId="164" fontId="0" fillId="15" borderId="0" xfId="0" applyNumberFormat="1" applyFill="1" applyAlignment="1">
      <alignment horizontal="center"/>
    </xf>
    <xf numFmtId="0" fontId="0" fillId="15" borderId="0" xfId="0" applyFill="1"/>
    <xf numFmtId="0" fontId="3" fillId="0" borderId="1" xfId="0" applyFont="1" applyFill="1" applyBorder="1" applyAlignment="1">
      <alignment horizontal="center" wrapText="1"/>
    </xf>
    <xf numFmtId="0" fontId="3" fillId="0" borderId="22" xfId="0" applyFont="1" applyFill="1" applyBorder="1" applyAlignment="1">
      <alignment horizontal="center" wrapText="1"/>
    </xf>
    <xf numFmtId="0" fontId="1" fillId="2" borderId="0" xfId="0" applyFont="1" applyFill="1" applyBorder="1" applyAlignment="1">
      <alignment horizontal="center" wrapText="1"/>
    </xf>
    <xf numFmtId="164" fontId="1" fillId="2" borderId="0" xfId="0" applyNumberFormat="1" applyFont="1" applyFill="1" applyBorder="1" applyAlignment="1">
      <alignment horizontal="center" wrapText="1"/>
    </xf>
    <xf numFmtId="0" fontId="0" fillId="2" borderId="0" xfId="0" applyFill="1" applyBorder="1" applyAlignment="1">
      <alignment horizontal="right"/>
    </xf>
    <xf numFmtId="0" fontId="5" fillId="2" borderId="0" xfId="0" applyFont="1" applyFill="1" applyAlignment="1">
      <alignment horizontal="right"/>
    </xf>
    <xf numFmtId="164" fontId="3" fillId="2" borderId="0" xfId="0" applyNumberFormat="1" applyFont="1" applyFill="1" applyAlignment="1">
      <alignment horizontal="center"/>
    </xf>
    <xf numFmtId="0" fontId="0" fillId="15" borderId="0" xfId="0" applyFill="1" applyAlignment="1">
      <alignment horizontal="center"/>
    </xf>
    <xf numFmtId="0" fontId="3" fillId="0" borderId="0" xfId="0" applyFont="1" applyFill="1" applyBorder="1" applyAlignment="1">
      <alignment horizontal="center" wrapText="1"/>
    </xf>
    <xf numFmtId="0" fontId="3" fillId="0" borderId="0" xfId="0" applyFont="1" applyFill="1" applyBorder="1" applyAlignment="1">
      <alignment horizontal="right" wrapText="1"/>
    </xf>
    <xf numFmtId="165" fontId="0" fillId="0" borderId="0" xfId="0" applyNumberFormat="1" applyFill="1" applyBorder="1"/>
    <xf numFmtId="164" fontId="0" fillId="0" borderId="0" xfId="0" applyNumberFormat="1" applyFill="1" applyBorder="1"/>
    <xf numFmtId="167" fontId="0" fillId="0" borderId="0" xfId="0" applyNumberFormat="1" applyFill="1" applyBorder="1"/>
    <xf numFmtId="168" fontId="0" fillId="2" borderId="0" xfId="0" applyNumberFormat="1" applyFill="1" applyBorder="1" applyAlignment="1">
      <alignment horizontal="right"/>
    </xf>
    <xf numFmtId="164" fontId="3" fillId="2" borderId="14" xfId="0" applyNumberFormat="1" applyFont="1" applyFill="1" applyBorder="1" applyAlignment="1">
      <alignment horizontal="center"/>
    </xf>
    <xf numFmtId="0" fontId="6" fillId="22" borderId="0" xfId="0" applyFont="1" applyFill="1"/>
    <xf numFmtId="165" fontId="0" fillId="22" borderId="0" xfId="0" applyNumberFormat="1" applyFill="1" applyAlignment="1">
      <alignment horizontal="center"/>
    </xf>
    <xf numFmtId="165" fontId="0" fillId="22" borderId="0" xfId="0" applyNumberFormat="1" applyFill="1"/>
    <xf numFmtId="0" fontId="0" fillId="22" borderId="0" xfId="0" applyFill="1"/>
    <xf numFmtId="164" fontId="0" fillId="22" borderId="0" xfId="0" applyNumberFormat="1" applyFill="1" applyAlignment="1">
      <alignment horizontal="center"/>
    </xf>
    <xf numFmtId="0" fontId="12" fillId="2" borderId="0" xfId="0" applyFont="1" applyFill="1"/>
    <xf numFmtId="164" fontId="13" fillId="2" borderId="0" xfId="0" applyNumberFormat="1" applyFont="1" applyFill="1" applyAlignment="1">
      <alignment horizontal="center"/>
    </xf>
    <xf numFmtId="0" fontId="13" fillId="2" borderId="0" xfId="0" applyFont="1" applyFill="1" applyAlignment="1">
      <alignment horizontal="center"/>
    </xf>
    <xf numFmtId="164" fontId="12" fillId="2" borderId="0" xfId="0" applyNumberFormat="1" applyFont="1" applyFill="1"/>
    <xf numFmtId="0" fontId="13" fillId="2" borderId="0" xfId="0" applyFont="1" applyFill="1"/>
    <xf numFmtId="0" fontId="0" fillId="7" borderId="0" xfId="0" applyFill="1" applyBorder="1"/>
    <xf numFmtId="0" fontId="14" fillId="0" borderId="0" xfId="0" applyFont="1"/>
    <xf numFmtId="0" fontId="14" fillId="0" borderId="0" xfId="0" applyFont="1" applyAlignment="1">
      <alignment wrapText="1"/>
    </xf>
    <xf numFmtId="0" fontId="14" fillId="7" borderId="0" xfId="0" applyFont="1" applyFill="1"/>
    <xf numFmtId="164" fontId="0" fillId="7" borderId="0" xfId="0" applyNumberFormat="1" applyFill="1" applyAlignment="1">
      <alignment horizontal="right"/>
    </xf>
    <xf numFmtId="0" fontId="0" fillId="7" borderId="16" xfId="0" applyFill="1" applyBorder="1"/>
    <xf numFmtId="164" fontId="0" fillId="7" borderId="0" xfId="0" applyNumberFormat="1" applyFill="1"/>
    <xf numFmtId="0" fontId="13" fillId="2" borderId="16" xfId="0" applyFont="1" applyFill="1" applyBorder="1"/>
    <xf numFmtId="166" fontId="0" fillId="7" borderId="0" xfId="0" applyNumberFormat="1" applyFill="1" applyBorder="1" applyAlignment="1">
      <alignment horizontal="center"/>
    </xf>
    <xf numFmtId="166" fontId="0" fillId="7" borderId="17" xfId="0" applyNumberFormat="1" applyFill="1" applyBorder="1" applyAlignment="1">
      <alignment horizontal="center"/>
    </xf>
    <xf numFmtId="167" fontId="0" fillId="7" borderId="4" xfId="0" applyNumberFormat="1" applyFill="1" applyBorder="1"/>
    <xf numFmtId="167" fontId="0" fillId="7" borderId="26" xfId="0" applyNumberFormat="1" applyFill="1" applyBorder="1"/>
    <xf numFmtId="167" fontId="0" fillId="7" borderId="0" xfId="0" applyNumberFormat="1" applyFill="1" applyBorder="1"/>
    <xf numFmtId="0" fontId="1" fillId="23" borderId="0" xfId="0" applyFont="1" applyFill="1" applyAlignment="1">
      <alignment horizontal="center" wrapText="1"/>
    </xf>
    <xf numFmtId="0" fontId="13" fillId="2" borderId="0" xfId="0" applyFont="1" applyFill="1" applyBorder="1"/>
    <xf numFmtId="0" fontId="4" fillId="7" borderId="0" xfId="0" applyFont="1" applyFill="1" applyAlignment="1">
      <alignment wrapText="1"/>
    </xf>
    <xf numFmtId="0" fontId="4" fillId="7" borderId="0" xfId="0" applyFont="1" applyFill="1" applyBorder="1" applyAlignment="1">
      <alignment wrapText="1"/>
    </xf>
    <xf numFmtId="0" fontId="4" fillId="7" borderId="0" xfId="0" applyFont="1" applyFill="1"/>
    <xf numFmtId="0" fontId="4" fillId="24" borderId="0" xfId="0" applyFont="1" applyFill="1" applyAlignment="1">
      <alignment wrapText="1"/>
    </xf>
    <xf numFmtId="0" fontId="0" fillId="24" borderId="0" xfId="0" applyFill="1"/>
    <xf numFmtId="0" fontId="0" fillId="24" borderId="0" xfId="0" applyFill="1" applyAlignment="1">
      <alignment horizontal="right"/>
    </xf>
    <xf numFmtId="164" fontId="3" fillId="2" borderId="14" xfId="0" applyNumberFormat="1" applyFont="1" applyFill="1" applyBorder="1" applyAlignment="1"/>
    <xf numFmtId="164" fontId="3" fillId="2" borderId="15" xfId="0" applyNumberFormat="1" applyFont="1" applyFill="1" applyBorder="1" applyAlignment="1"/>
    <xf numFmtId="0" fontId="3" fillId="24" borderId="0" xfId="0" applyFont="1" applyFill="1"/>
    <xf numFmtId="0" fontId="15" fillId="2" borderId="0" xfId="0" applyFont="1" applyFill="1" applyBorder="1" applyAlignment="1">
      <alignment horizontal="center"/>
    </xf>
    <xf numFmtId="0" fontId="15" fillId="2" borderId="0" xfId="0" applyFont="1" applyFill="1"/>
    <xf numFmtId="164" fontId="15" fillId="2" borderId="0" xfId="0" applyNumberFormat="1" applyFont="1" applyFill="1" applyBorder="1" applyAlignment="1">
      <alignment horizontal="center"/>
    </xf>
    <xf numFmtId="164" fontId="11" fillId="2" borderId="14" xfId="0" applyNumberFormat="1" applyFont="1" applyFill="1" applyBorder="1" applyAlignment="1">
      <alignment horizontal="center" vertical="center"/>
    </xf>
    <xf numFmtId="164" fontId="11" fillId="2" borderId="14" xfId="0" applyNumberFormat="1" applyFont="1" applyFill="1" applyBorder="1" applyAlignment="1">
      <alignment horizontal="center" vertical="center" wrapText="1"/>
    </xf>
    <xf numFmtId="164" fontId="15" fillId="2" borderId="36" xfId="0" applyNumberFormat="1" applyFont="1" applyFill="1" applyBorder="1" applyAlignment="1">
      <alignment horizontal="left"/>
    </xf>
    <xf numFmtId="0" fontId="0" fillId="2" borderId="15" xfId="0" applyFill="1" applyBorder="1"/>
    <xf numFmtId="0" fontId="3" fillId="0" borderId="1" xfId="0" applyFont="1" applyFill="1" applyBorder="1" applyAlignment="1">
      <alignment horizontal="center" vertical="center" wrapText="1"/>
    </xf>
    <xf numFmtId="0" fontId="3" fillId="24" borderId="24" xfId="0" applyFont="1" applyFill="1" applyBorder="1" applyAlignment="1">
      <alignment horizontal="center" vertical="center"/>
    </xf>
    <xf numFmtId="0" fontId="15" fillId="22" borderId="0" xfId="0" applyFont="1" applyFill="1" applyBorder="1" applyAlignment="1">
      <alignment horizontal="center"/>
    </xf>
    <xf numFmtId="0" fontId="15" fillId="22" borderId="0" xfId="0" applyFont="1" applyFill="1" applyBorder="1"/>
    <xf numFmtId="164" fontId="15" fillId="13" borderId="0" xfId="0" applyNumberFormat="1" applyFont="1" applyFill="1" applyBorder="1" applyAlignment="1">
      <alignment horizontal="center"/>
    </xf>
    <xf numFmtId="0" fontId="15" fillId="13" borderId="0" xfId="0" applyFont="1" applyFill="1" applyBorder="1"/>
    <xf numFmtId="164" fontId="15" fillId="13" borderId="17" xfId="0" applyNumberFormat="1" applyFont="1" applyFill="1" applyBorder="1" applyAlignment="1">
      <alignment horizontal="left"/>
    </xf>
    <xf numFmtId="0" fontId="3" fillId="2" borderId="13" xfId="0" applyFont="1" applyFill="1" applyBorder="1" applyAlignment="1">
      <alignment vertical="center"/>
    </xf>
    <xf numFmtId="0" fontId="3" fillId="2" borderId="25" xfId="0" applyFont="1" applyFill="1" applyBorder="1" applyAlignment="1">
      <alignment horizontal="center" vertical="center"/>
    </xf>
    <xf numFmtId="0" fontId="3" fillId="24" borderId="21" xfId="0" applyFont="1" applyFill="1" applyBorder="1"/>
    <xf numFmtId="0" fontId="3" fillId="0" borderId="22" xfId="0" applyFont="1" applyFill="1" applyBorder="1" applyAlignment="1">
      <alignment horizontal="center" vertical="center" wrapText="1"/>
    </xf>
    <xf numFmtId="0" fontId="3" fillId="2" borderId="23" xfId="0" applyFont="1" applyFill="1" applyBorder="1" applyAlignment="1">
      <alignment horizontal="center" vertical="center"/>
    </xf>
    <xf numFmtId="0" fontId="11" fillId="24" borderId="21" xfId="0" applyFont="1" applyFill="1" applyBorder="1" applyAlignment="1">
      <alignment vertical="center"/>
    </xf>
    <xf numFmtId="0" fontId="17" fillId="25" borderId="32" xfId="0" applyFont="1" applyFill="1" applyBorder="1" applyAlignment="1">
      <alignment horizontal="center" vertical="center" wrapText="1"/>
    </xf>
    <xf numFmtId="167" fontId="0" fillId="2" borderId="0" xfId="0" applyNumberFormat="1" applyFill="1"/>
    <xf numFmtId="167" fontId="0" fillId="7" borderId="0" xfId="0" applyNumberFormat="1" applyFill="1"/>
    <xf numFmtId="0" fontId="0" fillId="7" borderId="4" xfId="0" applyFill="1" applyBorder="1" applyAlignment="1">
      <alignment horizontal="center"/>
    </xf>
    <xf numFmtId="0" fontId="3" fillId="7" borderId="1" xfId="0" applyFont="1" applyFill="1" applyBorder="1"/>
    <xf numFmtId="0" fontId="0" fillId="2" borderId="0" xfId="0" applyFill="1" applyAlignment="1">
      <alignment horizontal="center" vertical="center"/>
    </xf>
    <xf numFmtId="0" fontId="0" fillId="7" borderId="0" xfId="0" applyFont="1" applyFill="1" applyAlignment="1">
      <alignment horizontal="center"/>
    </xf>
    <xf numFmtId="166" fontId="13" fillId="2" borderId="0" xfId="0" applyNumberFormat="1" applyFont="1" applyFill="1"/>
    <xf numFmtId="0" fontId="0" fillId="26" borderId="0" xfId="0" applyFill="1"/>
    <xf numFmtId="0" fontId="0" fillId="0" borderId="16" xfId="0" applyFill="1" applyBorder="1"/>
    <xf numFmtId="0" fontId="13" fillId="7" borderId="16" xfId="0" applyFont="1" applyFill="1" applyBorder="1"/>
    <xf numFmtId="0" fontId="0" fillId="7" borderId="1" xfId="0" applyNumberFormat="1" applyFill="1" applyBorder="1" applyAlignment="1">
      <alignment horizontal="center" vertical="center" wrapText="1"/>
    </xf>
    <xf numFmtId="0" fontId="14" fillId="21" borderId="0" xfId="0" applyFont="1" applyFill="1"/>
    <xf numFmtId="0" fontId="0" fillId="21" borderId="0" xfId="0" applyFill="1"/>
    <xf numFmtId="0" fontId="20" fillId="27" borderId="0" xfId="0" applyFont="1" applyFill="1" applyBorder="1" applyAlignment="1">
      <alignment wrapText="1"/>
    </xf>
    <xf numFmtId="0" fontId="13" fillId="21" borderId="0" xfId="0" applyFont="1" applyFill="1" applyBorder="1"/>
    <xf numFmtId="164" fontId="13" fillId="2" borderId="0" xfId="0" applyNumberFormat="1" applyFont="1" applyFill="1" applyBorder="1" applyAlignment="1">
      <alignment horizontal="right"/>
    </xf>
    <xf numFmtId="164" fontId="13" fillId="2" borderId="0" xfId="0" applyNumberFormat="1" applyFont="1" applyFill="1" applyAlignment="1">
      <alignment horizontal="right"/>
    </xf>
    <xf numFmtId="0" fontId="13" fillId="0" borderId="0" xfId="0" applyFont="1"/>
    <xf numFmtId="0" fontId="16" fillId="2" borderId="19" xfId="0" applyFont="1" applyFill="1" applyBorder="1" applyAlignment="1"/>
    <xf numFmtId="0" fontId="3" fillId="0" borderId="0" xfId="0" applyFont="1" applyFill="1" applyBorder="1" applyAlignment="1"/>
    <xf numFmtId="164" fontId="13" fillId="2" borderId="0" xfId="0" applyNumberFormat="1" applyFont="1" applyFill="1"/>
    <xf numFmtId="168" fontId="13" fillId="2" borderId="0" xfId="0" applyNumberFormat="1" applyFont="1" applyFill="1" applyBorder="1" applyAlignment="1">
      <alignment horizontal="right"/>
    </xf>
    <xf numFmtId="164" fontId="13" fillId="7" borderId="0" xfId="0" applyNumberFormat="1" applyFont="1" applyFill="1" applyBorder="1" applyAlignment="1">
      <alignment horizontal="right"/>
    </xf>
    <xf numFmtId="166" fontId="13" fillId="7" borderId="0" xfId="0" applyNumberFormat="1" applyFont="1" applyFill="1" applyBorder="1" applyAlignment="1">
      <alignment horizontal="center"/>
    </xf>
    <xf numFmtId="0" fontId="13" fillId="7" borderId="1" xfId="0" applyNumberFormat="1" applyFont="1" applyFill="1" applyBorder="1" applyAlignment="1">
      <alignment horizontal="center" vertical="center" wrapText="1"/>
    </xf>
    <xf numFmtId="0" fontId="5" fillId="7" borderId="0" xfId="0" applyFont="1" applyFill="1" applyAlignment="1">
      <alignment horizontal="right"/>
    </xf>
    <xf numFmtId="0" fontId="0" fillId="7" borderId="0" xfId="0" applyFill="1" applyAlignment="1">
      <alignment horizontal="right"/>
    </xf>
    <xf numFmtId="0" fontId="0" fillId="7" borderId="0" xfId="0" applyFill="1" applyBorder="1" applyAlignment="1">
      <alignment horizontal="right"/>
    </xf>
    <xf numFmtId="164" fontId="0" fillId="28" borderId="0" xfId="0" applyNumberFormat="1" applyFill="1" applyAlignment="1">
      <alignment horizontal="right"/>
    </xf>
    <xf numFmtId="0" fontId="11" fillId="24" borderId="0" xfId="0" applyFont="1" applyFill="1" applyAlignment="1">
      <alignment horizontal="center" vertical="center"/>
    </xf>
    <xf numFmtId="165" fontId="0" fillId="29" borderId="0" xfId="0" applyNumberFormat="1" applyFill="1" applyAlignment="1">
      <alignment horizontal="center"/>
    </xf>
    <xf numFmtId="165" fontId="0" fillId="29" borderId="0" xfId="0" applyNumberFormat="1" applyFill="1" applyAlignment="1">
      <alignment horizontal="center" vertical="center"/>
    </xf>
    <xf numFmtId="0" fontId="21" fillId="29" borderId="0" xfId="0" applyFont="1" applyFill="1" applyAlignment="1">
      <alignment vertical="center"/>
    </xf>
    <xf numFmtId="1" fontId="1" fillId="7" borderId="0" xfId="0" applyNumberFormat="1" applyFont="1" applyFill="1" applyAlignment="1">
      <alignment horizontal="center"/>
    </xf>
    <xf numFmtId="4" fontId="0" fillId="7" borderId="0" xfId="0" applyNumberFormat="1" applyFill="1"/>
    <xf numFmtId="164" fontId="0" fillId="7" borderId="0" xfId="0" applyNumberFormat="1" applyFill="1" applyBorder="1" applyAlignment="1">
      <alignment horizontal="right"/>
    </xf>
    <xf numFmtId="0" fontId="12" fillId="7" borderId="0" xfId="0" applyFont="1" applyFill="1" applyAlignment="1">
      <alignment vertical="center" wrapText="1"/>
    </xf>
    <xf numFmtId="0" fontId="15" fillId="2" borderId="0" xfId="0" applyFont="1" applyFill="1" applyBorder="1"/>
    <xf numFmtId="0" fontId="22" fillId="2" borderId="0" xfId="0" applyFont="1" applyFill="1" applyBorder="1"/>
    <xf numFmtId="0" fontId="0" fillId="30" borderId="0" xfId="0" applyFill="1"/>
    <xf numFmtId="0" fontId="13" fillId="7" borderId="0" xfId="0" applyFont="1" applyFill="1"/>
    <xf numFmtId="164" fontId="13" fillId="7" borderId="0" xfId="0" applyNumberFormat="1" applyFont="1" applyFill="1" applyAlignment="1">
      <alignment horizontal="right"/>
    </xf>
    <xf numFmtId="0" fontId="13" fillId="7" borderId="0" xfId="0" applyFont="1" applyFill="1" applyBorder="1"/>
    <xf numFmtId="164" fontId="13" fillId="7" borderId="0" xfId="0" applyNumberFormat="1" applyFont="1" applyFill="1"/>
    <xf numFmtId="168" fontId="13" fillId="7" borderId="0" xfId="0" applyNumberFormat="1" applyFont="1" applyFill="1" applyBorder="1" applyAlignment="1">
      <alignment horizontal="right"/>
    </xf>
    <xf numFmtId="168" fontId="0" fillId="7" borderId="0" xfId="0" applyNumberFormat="1" applyFill="1" applyBorder="1" applyAlignment="1">
      <alignment horizontal="right"/>
    </xf>
    <xf numFmtId="167" fontId="13" fillId="2" borderId="0" xfId="0" applyNumberFormat="1" applyFont="1" applyFill="1"/>
    <xf numFmtId="0" fontId="13" fillId="2" borderId="4" xfId="0" applyFont="1" applyFill="1" applyBorder="1" applyAlignment="1">
      <alignment horizontal="center"/>
    </xf>
    <xf numFmtId="0" fontId="13" fillId="12" borderId="1" xfId="0" applyNumberFormat="1" applyFont="1" applyFill="1" applyBorder="1" applyAlignment="1">
      <alignment vertical="center" wrapText="1"/>
    </xf>
    <xf numFmtId="0" fontId="12" fillId="7" borderId="0" xfId="0" applyFont="1" applyFill="1" applyAlignment="1">
      <alignment wrapText="1"/>
    </xf>
    <xf numFmtId="0" fontId="13" fillId="7" borderId="0" xfId="0" applyFont="1" applyFill="1" applyAlignment="1">
      <alignment horizontal="right"/>
    </xf>
    <xf numFmtId="165" fontId="13" fillId="2" borderId="0" xfId="0" applyNumberFormat="1" applyFont="1" applyFill="1" applyAlignment="1">
      <alignment horizontal="center"/>
    </xf>
    <xf numFmtId="165" fontId="13" fillId="2" borderId="0" xfId="0" applyNumberFormat="1" applyFont="1" applyFill="1"/>
    <xf numFmtId="0" fontId="4" fillId="26" borderId="0" xfId="0" applyFont="1" applyFill="1" applyAlignment="1">
      <alignment wrapText="1"/>
    </xf>
    <xf numFmtId="164" fontId="13" fillId="28" borderId="0" xfId="0" applyNumberFormat="1" applyFont="1" applyFill="1" applyAlignment="1">
      <alignment horizontal="right"/>
    </xf>
    <xf numFmtId="166" fontId="13" fillId="7" borderId="17" xfId="0" applyNumberFormat="1" applyFont="1" applyFill="1" applyBorder="1" applyAlignment="1">
      <alignment horizontal="center"/>
    </xf>
    <xf numFmtId="0" fontId="22" fillId="9" borderId="1" xfId="0" applyNumberFormat="1" applyFont="1" applyFill="1" applyBorder="1" applyAlignment="1">
      <alignment horizontal="center" vertical="center"/>
    </xf>
    <xf numFmtId="0" fontId="22" fillId="9" borderId="1" xfId="0" applyNumberFormat="1" applyFont="1" applyFill="1" applyBorder="1" applyAlignment="1">
      <alignment vertical="center" wrapText="1"/>
    </xf>
    <xf numFmtId="0" fontId="15" fillId="26" borderId="0" xfId="0" applyFont="1" applyFill="1" applyAlignment="1">
      <alignment horizontal="center"/>
    </xf>
    <xf numFmtId="0" fontId="22" fillId="7" borderId="1" xfId="0" applyNumberFormat="1" applyFont="1" applyFill="1" applyBorder="1" applyAlignment="1">
      <alignment horizontal="center" vertical="center" wrapText="1"/>
    </xf>
    <xf numFmtId="0" fontId="22" fillId="7" borderId="1" xfId="0" applyNumberFormat="1" applyFont="1" applyFill="1" applyBorder="1" applyAlignment="1">
      <alignment vertical="center" wrapText="1"/>
    </xf>
    <xf numFmtId="0" fontId="15" fillId="2" borderId="0" xfId="0" applyFont="1" applyFill="1" applyAlignment="1">
      <alignment horizontal="center" wrapText="1"/>
    </xf>
    <xf numFmtId="49" fontId="15" fillId="2" borderId="0" xfId="0" applyNumberFormat="1" applyFont="1" applyFill="1" applyAlignment="1">
      <alignment horizontal="center"/>
    </xf>
    <xf numFmtId="0" fontId="15" fillId="2" borderId="0" xfId="0" applyFont="1" applyFill="1" applyAlignment="1">
      <alignment horizontal="center"/>
    </xf>
    <xf numFmtId="0" fontId="23" fillId="31" borderId="1" xfId="0" applyFont="1" applyFill="1" applyBorder="1" applyAlignment="1">
      <alignment horizontal="center" vertical="center" wrapText="1"/>
    </xf>
    <xf numFmtId="0" fontId="15" fillId="26" borderId="1" xfId="0" applyNumberFormat="1" applyFont="1" applyFill="1" applyBorder="1" applyAlignment="1">
      <alignment horizontal="center" vertical="center" wrapText="1"/>
    </xf>
    <xf numFmtId="0" fontId="15" fillId="26" borderId="0" xfId="0" applyFont="1" applyFill="1" applyAlignment="1">
      <alignment wrapText="1"/>
    </xf>
    <xf numFmtId="0" fontId="15" fillId="26" borderId="1" xfId="0" applyNumberFormat="1" applyFont="1" applyFill="1" applyBorder="1" applyAlignment="1">
      <alignment vertical="center" wrapText="1"/>
    </xf>
    <xf numFmtId="168" fontId="13" fillId="7" borderId="0" xfId="0" applyNumberFormat="1" applyFont="1" applyFill="1" applyAlignment="1">
      <alignment horizontal="right"/>
    </xf>
    <xf numFmtId="169" fontId="3" fillId="2" borderId="37" xfId="0" applyNumberFormat="1" applyFont="1" applyFill="1" applyBorder="1"/>
    <xf numFmtId="169" fontId="3" fillId="2" borderId="37" xfId="0" quotePrefix="1" applyNumberFormat="1" applyFont="1" applyFill="1" applyBorder="1"/>
    <xf numFmtId="0" fontId="16" fillId="0" borderId="0" xfId="0" applyFont="1" applyFill="1" applyBorder="1" applyAlignment="1">
      <alignment horizontal="center" vertical="center" wrapText="1"/>
    </xf>
    <xf numFmtId="4" fontId="0" fillId="2" borderId="26" xfId="0" applyNumberFormat="1" applyFill="1" applyBorder="1"/>
    <xf numFmtId="4" fontId="0" fillId="7" borderId="26" xfId="0" applyNumberFormat="1" applyFill="1" applyBorder="1"/>
    <xf numFmtId="166" fontId="3" fillId="7" borderId="19" xfId="0" applyNumberFormat="1" applyFont="1" applyFill="1" applyBorder="1" applyAlignment="1">
      <alignment horizontal="center"/>
    </xf>
    <xf numFmtId="0" fontId="3" fillId="2" borderId="14" xfId="0" applyFont="1" applyFill="1" applyBorder="1" applyAlignment="1">
      <alignment horizontal="center" wrapText="1"/>
    </xf>
    <xf numFmtId="164" fontId="3" fillId="2" borderId="14" xfId="0" applyNumberFormat="1" applyFont="1" applyFill="1" applyBorder="1" applyAlignment="1">
      <alignment horizontal="center"/>
    </xf>
    <xf numFmtId="166" fontId="3" fillId="7" borderId="0" xfId="0" applyNumberFormat="1" applyFont="1" applyFill="1" applyBorder="1" applyAlignment="1">
      <alignment horizontal="center"/>
    </xf>
    <xf numFmtId="0" fontId="11" fillId="2" borderId="14" xfId="0" applyFont="1" applyFill="1" applyBorder="1" applyAlignment="1">
      <alignment horizontal="center" vertical="center" wrapText="1"/>
    </xf>
    <xf numFmtId="164" fontId="11" fillId="2" borderId="9" xfId="0" applyNumberFormat="1" applyFont="1" applyFill="1" applyBorder="1" applyAlignment="1">
      <alignment horizontal="center" vertical="center"/>
    </xf>
    <xf numFmtId="164" fontId="11" fillId="2" borderId="35" xfId="0" applyNumberFormat="1" applyFont="1" applyFill="1" applyBorder="1" applyAlignment="1">
      <alignment horizontal="center" vertical="center"/>
    </xf>
    <xf numFmtId="166" fontId="11" fillId="7" borderId="19" xfId="0" applyNumberFormat="1" applyFont="1" applyFill="1" applyBorder="1" applyAlignment="1">
      <alignment horizontal="center" vertical="center"/>
    </xf>
    <xf numFmtId="166" fontId="11" fillId="7" borderId="0" xfId="0" applyNumberFormat="1" applyFont="1" applyFill="1" applyBorder="1" applyAlignment="1">
      <alignment horizontal="center" vertical="center"/>
    </xf>
    <xf numFmtId="0" fontId="3" fillId="2" borderId="27" xfId="0" applyFont="1" applyFill="1" applyBorder="1" applyAlignment="1">
      <alignment horizontal="center" wrapText="1"/>
    </xf>
    <xf numFmtId="164" fontId="3" fillId="2" borderId="27" xfId="0" applyNumberFormat="1" applyFont="1" applyFill="1" applyBorder="1" applyAlignment="1">
      <alignment horizontal="center"/>
    </xf>
    <xf numFmtId="0" fontId="3" fillId="2" borderId="0" xfId="0" applyFont="1" applyFill="1" applyBorder="1" applyAlignment="1">
      <alignment horizontal="center"/>
    </xf>
    <xf numFmtId="0" fontId="3" fillId="0" borderId="0" xfId="0" applyFont="1" applyFill="1" applyBorder="1" applyAlignment="1">
      <alignment horizontal="center"/>
    </xf>
    <xf numFmtId="0" fontId="3" fillId="2" borderId="27" xfId="0" applyFont="1" applyFill="1" applyBorder="1" applyAlignment="1">
      <alignment horizontal="center"/>
    </xf>
    <xf numFmtId="0" fontId="3" fillId="2" borderId="28" xfId="0" applyFont="1" applyFill="1" applyBorder="1" applyAlignment="1">
      <alignment horizontal="center"/>
    </xf>
    <xf numFmtId="0" fontId="12" fillId="2" borderId="27" xfId="0" applyFont="1" applyFill="1" applyBorder="1" applyAlignment="1">
      <alignment horizontal="center"/>
    </xf>
    <xf numFmtId="0" fontId="3" fillId="2" borderId="0" xfId="0" applyFont="1" applyFill="1" applyAlignment="1">
      <alignment horizontal="center"/>
    </xf>
  </cellXfs>
  <cellStyles count="1436">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E186"/>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11.5" defaultRowHeight="12" x14ac:dyDescent="0"/>
  <cols>
    <col min="1" max="1" width="19" customWidth="1"/>
    <col min="2" max="8" width="33" customWidth="1"/>
    <col min="9" max="9" width="42.5" customWidth="1"/>
    <col min="10" max="19" width="33" customWidth="1"/>
    <col min="20" max="20" width="39.5" customWidth="1"/>
    <col min="21" max="21" width="43" customWidth="1"/>
    <col min="22" max="30" width="33" customWidth="1"/>
    <col min="31" max="31" width="40.33203125" customWidth="1"/>
  </cols>
  <sheetData>
    <row r="1" spans="1:31" ht="34" customHeight="1">
      <c r="A1" s="149" t="s">
        <v>187</v>
      </c>
      <c r="B1" s="149" t="s">
        <v>188</v>
      </c>
      <c r="C1" s="149" t="s">
        <v>189</v>
      </c>
      <c r="D1" s="149" t="s">
        <v>190</v>
      </c>
      <c r="E1" s="149" t="s">
        <v>191</v>
      </c>
      <c r="F1" s="149" t="s">
        <v>192</v>
      </c>
      <c r="G1" s="149" t="s">
        <v>193</v>
      </c>
      <c r="H1" s="149" t="s">
        <v>194</v>
      </c>
      <c r="I1" s="149" t="s">
        <v>195</v>
      </c>
      <c r="J1" s="149" t="s">
        <v>196</v>
      </c>
      <c r="K1" s="149" t="s">
        <v>197</v>
      </c>
      <c r="L1" s="149" t="s">
        <v>198</v>
      </c>
      <c r="M1" s="149" t="s">
        <v>199</v>
      </c>
      <c r="N1" s="149" t="s">
        <v>200</v>
      </c>
      <c r="O1" s="149" t="s">
        <v>201</v>
      </c>
      <c r="P1" s="149" t="s">
        <v>202</v>
      </c>
      <c r="Q1" s="149" t="s">
        <v>203</v>
      </c>
      <c r="R1" s="149" t="s">
        <v>204</v>
      </c>
      <c r="S1" s="149" t="s">
        <v>205</v>
      </c>
      <c r="T1" s="149" t="s">
        <v>206</v>
      </c>
      <c r="U1" s="149" t="s">
        <v>207</v>
      </c>
      <c r="V1" s="149" t="s">
        <v>208</v>
      </c>
      <c r="W1" s="149" t="s">
        <v>209</v>
      </c>
      <c r="X1" s="149" t="s">
        <v>210</v>
      </c>
      <c r="Y1" s="149" t="s">
        <v>211</v>
      </c>
      <c r="Z1" s="149" t="s">
        <v>212</v>
      </c>
      <c r="AA1" s="149" t="s">
        <v>213</v>
      </c>
      <c r="AB1" s="149" t="s">
        <v>214</v>
      </c>
      <c r="AC1" s="149" t="s">
        <v>215</v>
      </c>
      <c r="AD1" s="149" t="s">
        <v>216</v>
      </c>
      <c r="AE1" s="149" t="s">
        <v>217</v>
      </c>
    </row>
    <row r="2" spans="1:31" ht="117" customHeight="1">
      <c r="A2" s="149"/>
      <c r="B2" s="150" t="s">
        <v>218</v>
      </c>
      <c r="C2" s="150" t="s">
        <v>219</v>
      </c>
      <c r="D2" s="150" t="s">
        <v>220</v>
      </c>
      <c r="E2" s="150" t="s">
        <v>221</v>
      </c>
      <c r="F2" s="150" t="s">
        <v>222</v>
      </c>
      <c r="G2" s="150" t="s">
        <v>223</v>
      </c>
      <c r="H2" s="150" t="s">
        <v>224</v>
      </c>
      <c r="I2" s="150" t="s">
        <v>225</v>
      </c>
      <c r="J2" s="150" t="s">
        <v>226</v>
      </c>
      <c r="K2" s="150" t="s">
        <v>227</v>
      </c>
      <c r="L2" s="150" t="s">
        <v>228</v>
      </c>
      <c r="M2" s="150" t="s">
        <v>229</v>
      </c>
      <c r="N2" s="150" t="s">
        <v>230</v>
      </c>
      <c r="O2" s="150" t="s">
        <v>231</v>
      </c>
      <c r="P2" s="150" t="s">
        <v>232</v>
      </c>
      <c r="Q2" s="150" t="s">
        <v>233</v>
      </c>
      <c r="R2" s="150" t="s">
        <v>86</v>
      </c>
      <c r="S2" s="150" t="s">
        <v>234</v>
      </c>
      <c r="T2" s="150" t="s">
        <v>235</v>
      </c>
      <c r="U2" s="150" t="s">
        <v>236</v>
      </c>
      <c r="V2" s="150" t="s">
        <v>237</v>
      </c>
      <c r="W2" s="150" t="s">
        <v>238</v>
      </c>
      <c r="X2" s="150" t="s">
        <v>157</v>
      </c>
      <c r="Y2" s="150" t="s">
        <v>239</v>
      </c>
      <c r="Z2" s="150" t="s">
        <v>158</v>
      </c>
      <c r="AA2" s="150" t="s">
        <v>159</v>
      </c>
      <c r="AB2" s="150" t="s">
        <v>160</v>
      </c>
      <c r="AC2" s="150" t="s">
        <v>240</v>
      </c>
      <c r="AD2" s="150" t="s">
        <v>241</v>
      </c>
      <c r="AE2" s="150" t="s">
        <v>242</v>
      </c>
    </row>
    <row r="3" spans="1:31" ht="16">
      <c r="A3" s="149" t="s">
        <v>23</v>
      </c>
      <c r="B3" s="149">
        <v>0</v>
      </c>
      <c r="C3" s="149">
        <v>-0.53992741940527256</v>
      </c>
      <c r="D3" s="149">
        <v>0.17815215173949941</v>
      </c>
      <c r="E3" s="149">
        <v>0.91497917665865425</v>
      </c>
      <c r="F3" s="149">
        <v>0.60426519006011248</v>
      </c>
      <c r="G3" s="149">
        <v>0.39901065284138998</v>
      </c>
      <c r="H3" s="149">
        <v>0.80373555435832178</v>
      </c>
      <c r="I3" s="149">
        <v>0.843838797525855</v>
      </c>
      <c r="J3" s="149">
        <v>0.29232010192561303</v>
      </c>
      <c r="K3" s="149">
        <v>0.81321083949133155</v>
      </c>
      <c r="L3" s="149">
        <v>1.252538619090205</v>
      </c>
      <c r="M3" s="149">
        <v>0.30210737196090226</v>
      </c>
      <c r="N3" s="149">
        <v>6.32494954647142E-2</v>
      </c>
      <c r="O3" s="149">
        <v>0.58189030161246125</v>
      </c>
      <c r="P3" s="149">
        <v>-0.10498235520869179</v>
      </c>
      <c r="Q3" s="149">
        <v>0.46828219810562832</v>
      </c>
      <c r="R3" s="149">
        <v>0.98575171367244296</v>
      </c>
      <c r="S3" s="149">
        <v>-0.59388325138094689</v>
      </c>
      <c r="T3" s="149">
        <v>-0.88919810827702628</v>
      </c>
      <c r="U3" s="149">
        <v>-0.4020203193402182</v>
      </c>
      <c r="V3" s="149">
        <v>1.0473941362795944</v>
      </c>
      <c r="W3" s="149">
        <v>-0.34172517209600833</v>
      </c>
      <c r="X3" s="149">
        <v>0.32816910349788597</v>
      </c>
      <c r="Y3" s="149">
        <v>-0.71072035982454085</v>
      </c>
      <c r="Z3" s="149">
        <v>0.72542044388473603</v>
      </c>
      <c r="AA3" s="149">
        <v>0.90471454046466504</v>
      </c>
      <c r="AB3" s="149">
        <v>-0.47596716997455202</v>
      </c>
      <c r="AC3" s="149">
        <v>-8.7573276688082777E-2</v>
      </c>
      <c r="AD3" s="149">
        <v>6.8408814378362839E-2</v>
      </c>
      <c r="AE3" s="149">
        <v>-2.3400311253739522E-2</v>
      </c>
    </row>
    <row r="4" spans="1:31" ht="16">
      <c r="A4" s="149" t="s">
        <v>8</v>
      </c>
      <c r="B4" s="149">
        <v>0.50751921892255225</v>
      </c>
      <c r="C4" s="149">
        <v>1.9700054491813999</v>
      </c>
      <c r="D4" s="149">
        <v>1.5709780653392227</v>
      </c>
      <c r="E4" s="149">
        <v>1.3269593294997237</v>
      </c>
      <c r="F4" s="149">
        <v>0.60426519006011248</v>
      </c>
      <c r="G4" s="149">
        <v>1.0718521458680474</v>
      </c>
      <c r="H4" s="149">
        <v>0.80373555435832178</v>
      </c>
      <c r="I4" s="149">
        <v>0.843838797525855</v>
      </c>
      <c r="J4" s="149">
        <v>0.65145622714850915</v>
      </c>
      <c r="K4" s="149">
        <v>1.1543627038633049</v>
      </c>
      <c r="L4" s="149">
        <v>1.252538619090205</v>
      </c>
      <c r="M4" s="149">
        <v>1.7257366316122771</v>
      </c>
      <c r="N4" s="149">
        <v>1.513771258122161</v>
      </c>
      <c r="O4" s="149">
        <v>0.58189030161246125</v>
      </c>
      <c r="P4" s="149">
        <v>0.97843555054500886</v>
      </c>
      <c r="Q4" s="149">
        <v>0.10546896353730358</v>
      </c>
      <c r="R4" s="149">
        <v>0.61064265448735411</v>
      </c>
      <c r="S4" s="149">
        <v>0.85502340447044101</v>
      </c>
      <c r="T4" s="149">
        <v>1.2649156188166149</v>
      </c>
      <c r="U4" s="149">
        <v>1.1839313991578908</v>
      </c>
      <c r="V4" s="149">
        <v>-1.333466543545387</v>
      </c>
      <c r="W4" s="149">
        <v>1.2256542839176836</v>
      </c>
      <c r="X4" s="149">
        <v>1.4136515227601243</v>
      </c>
      <c r="Y4" s="149">
        <v>-0.15506626032535439</v>
      </c>
      <c r="Z4" s="149">
        <v>0.1967241881721318</v>
      </c>
      <c r="AA4" s="149">
        <v>0.90471454046466504</v>
      </c>
      <c r="AB4" s="149">
        <v>1.4732317165878992</v>
      </c>
      <c r="AC4" s="149">
        <v>0.98832697976550521</v>
      </c>
      <c r="AD4" s="149">
        <v>0.52095943257368615</v>
      </c>
      <c r="AE4" s="149">
        <v>1.1840557494392177</v>
      </c>
    </row>
    <row r="5" spans="1:31" ht="16">
      <c r="A5" s="149" t="s">
        <v>87</v>
      </c>
      <c r="B5" s="149">
        <v>0.50751921892255225</v>
      </c>
      <c r="C5" s="149">
        <v>0.29671687012361819</v>
      </c>
      <c r="D5" s="149">
        <v>0.64242745627274056</v>
      </c>
      <c r="E5" s="149">
        <v>0.91497917665865425</v>
      </c>
      <c r="F5" s="149">
        <v>1.3629046987487208</v>
      </c>
      <c r="G5" s="149">
        <v>1.7446936388947047</v>
      </c>
      <c r="H5" s="149">
        <v>1.1793945634605809</v>
      </c>
      <c r="I5" s="149">
        <v>1.1861507625599284</v>
      </c>
      <c r="J5" s="149">
        <v>1.3697284775943015</v>
      </c>
      <c r="K5" s="149">
        <v>1.495514568235278</v>
      </c>
      <c r="L5" s="149">
        <v>1.6022734283166908</v>
      </c>
      <c r="M5" s="149">
        <v>1.3698293166994333</v>
      </c>
      <c r="N5" s="149">
        <v>1.513771258122161</v>
      </c>
      <c r="O5" s="149">
        <v>0.9759262538854665</v>
      </c>
      <c r="P5" s="149">
        <v>0.61729624862710863</v>
      </c>
      <c r="Q5" s="149">
        <v>1.1939086672422778</v>
      </c>
      <c r="R5" s="149">
        <v>0.98575171367244296</v>
      </c>
      <c r="S5" s="149">
        <v>0.13057007654474709</v>
      </c>
      <c r="T5" s="149">
        <v>1.2649156188166149</v>
      </c>
      <c r="U5" s="149">
        <v>1.5011217428575125</v>
      </c>
      <c r="V5" s="149">
        <v>1.8410143628879216</v>
      </c>
      <c r="W5" s="149">
        <v>1.6174991479211067</v>
      </c>
      <c r="X5" s="149">
        <v>0.68999657658529878</v>
      </c>
      <c r="Y5" s="149">
        <v>0.95624193867301843</v>
      </c>
      <c r="Z5" s="149">
        <v>1.2541166995973401</v>
      </c>
      <c r="AA5" s="149">
        <v>3.127727411320699</v>
      </c>
      <c r="AB5" s="149">
        <v>3.4224306031503504</v>
      </c>
      <c r="AC5" s="149">
        <v>0.98832697976550521</v>
      </c>
      <c r="AD5" s="149">
        <v>1.8786112871596561</v>
      </c>
      <c r="AE5" s="149">
        <v>0.37908504231057955</v>
      </c>
    </row>
    <row r="6" spans="1:31" ht="16">
      <c r="A6" s="149" t="s">
        <v>88</v>
      </c>
      <c r="B6" s="149">
        <v>-0.50751921892255225</v>
      </c>
      <c r="C6" s="149">
        <v>-1.3765717089341634</v>
      </c>
      <c r="D6" s="149">
        <v>0.17815215173949941</v>
      </c>
      <c r="E6" s="149">
        <v>-1.5569017403877621</v>
      </c>
      <c r="F6" s="149">
        <v>-0.15437431862849582</v>
      </c>
      <c r="G6" s="149">
        <v>-0.61025158669859614</v>
      </c>
      <c r="H6" s="149">
        <v>-1.8258775093574917</v>
      </c>
      <c r="I6" s="149">
        <v>-1.5523449577126578</v>
      </c>
      <c r="J6" s="149">
        <v>-0.42595214852017926</v>
      </c>
      <c r="K6" s="149">
        <v>-1.5748522111124812</v>
      </c>
      <c r="L6" s="149">
        <v>-0.84587023626870983</v>
      </c>
      <c r="M6" s="149">
        <v>-1.1215218876904725</v>
      </c>
      <c r="N6" s="149">
        <v>-0.66201138586400921</v>
      </c>
      <c r="O6" s="149">
        <v>0.18785434933945597</v>
      </c>
      <c r="P6" s="149">
        <v>0.61729624862710863</v>
      </c>
      <c r="Q6" s="149">
        <v>-2.0714104438726451</v>
      </c>
      <c r="R6" s="149">
        <v>-0.88979358225300154</v>
      </c>
      <c r="S6" s="149">
        <v>-1.6805632432694879</v>
      </c>
      <c r="T6" s="149">
        <v>-1.248217062792633</v>
      </c>
      <c r="U6" s="149">
        <v>-1.3535913504390835</v>
      </c>
      <c r="V6" s="149">
        <v>-1.333466543545387</v>
      </c>
      <c r="W6" s="149">
        <v>-1.1254149001028544</v>
      </c>
      <c r="X6" s="149">
        <v>-3.3658369589526831E-2</v>
      </c>
      <c r="Y6" s="149">
        <v>-0.71072035982454085</v>
      </c>
      <c r="Z6" s="149">
        <v>-0.86066832325307663</v>
      </c>
      <c r="AA6" s="149">
        <v>-0.57729404010602436</v>
      </c>
      <c r="AB6" s="149">
        <v>-0.47596716997455202</v>
      </c>
      <c r="AC6" s="149">
        <v>-0.62552340491487679</v>
      </c>
      <c r="AD6" s="149">
        <v>-0.83669242201228378</v>
      </c>
      <c r="AE6" s="149">
        <v>-2.035827079075335</v>
      </c>
    </row>
    <row r="7" spans="1:31" ht="16">
      <c r="A7" s="149" t="s">
        <v>24</v>
      </c>
      <c r="B7" s="149">
        <v>-1.0150384378451045</v>
      </c>
      <c r="C7" s="149">
        <v>-0.95824956416971796</v>
      </c>
      <c r="D7" s="149">
        <v>-0.75039845732698285</v>
      </c>
      <c r="E7" s="149">
        <v>-1.5569017403877621</v>
      </c>
      <c r="F7" s="149">
        <v>-1.2923335816614083</v>
      </c>
      <c r="G7" s="149">
        <v>6.2589906328061259E-2</v>
      </c>
      <c r="H7" s="149">
        <v>-0.69890048205071442</v>
      </c>
      <c r="I7" s="149">
        <v>0.15921486745770846</v>
      </c>
      <c r="J7" s="149">
        <v>0.29232010192561303</v>
      </c>
      <c r="K7" s="149">
        <v>-0.21024475362458825</v>
      </c>
      <c r="L7" s="149">
        <v>0.20333419141074763</v>
      </c>
      <c r="M7" s="149">
        <v>-0.76561457277762879</v>
      </c>
      <c r="N7" s="149">
        <v>-0.29938094519964753</v>
      </c>
      <c r="O7" s="149">
        <v>-0.20618160293354929</v>
      </c>
      <c r="P7" s="149">
        <v>-0.10498235520869179</v>
      </c>
      <c r="Q7" s="149">
        <v>-0.6201575055993459</v>
      </c>
      <c r="R7" s="149">
        <v>-2.0151207598082683</v>
      </c>
      <c r="S7" s="149">
        <v>1.2172500684332881</v>
      </c>
      <c r="T7" s="149">
        <v>-0.17116019924581255</v>
      </c>
      <c r="U7" s="149">
        <v>-0.4020203193402182</v>
      </c>
      <c r="V7" s="149">
        <v>-0.14303620363289624</v>
      </c>
      <c r="W7" s="149">
        <v>-0.73357003609943139</v>
      </c>
      <c r="X7" s="149">
        <v>-1.480968261939178</v>
      </c>
      <c r="Y7" s="149">
        <v>-0.71072035982454085</v>
      </c>
      <c r="Z7" s="149">
        <v>-0.86066832325307663</v>
      </c>
      <c r="AA7" s="149">
        <v>-0.57729404010602436</v>
      </c>
      <c r="AB7" s="149">
        <v>-0.47596716997455202</v>
      </c>
      <c r="AC7" s="149">
        <v>-0.62552340491487679</v>
      </c>
      <c r="AD7" s="149">
        <v>-0.38414180381696045</v>
      </c>
      <c r="AE7" s="149">
        <v>-2.3400311253739522E-2</v>
      </c>
    </row>
    <row r="8" spans="1:31" ht="16">
      <c r="A8" s="149" t="s">
        <v>89</v>
      </c>
      <c r="B8" s="149">
        <v>0.50751921892255225</v>
      </c>
      <c r="C8" s="149">
        <v>0.71503901488806354</v>
      </c>
      <c r="D8" s="149">
        <v>1.5709780653392227</v>
      </c>
      <c r="E8" s="149">
        <v>1.3269593294997237</v>
      </c>
      <c r="F8" s="149">
        <v>0.22494543571580836</v>
      </c>
      <c r="G8" s="149">
        <v>1.7446936388947047</v>
      </c>
      <c r="H8" s="149">
        <v>1.1793945634605809</v>
      </c>
      <c r="I8" s="149">
        <v>1.1861507625599284</v>
      </c>
      <c r="J8" s="149">
        <v>1.3697284775943015</v>
      </c>
      <c r="K8" s="149">
        <v>1.495514568235278</v>
      </c>
      <c r="L8" s="149">
        <v>1.6022734283166908</v>
      </c>
      <c r="M8" s="149">
        <v>1.3698293166994333</v>
      </c>
      <c r="N8" s="149">
        <v>1.513771258122161</v>
      </c>
      <c r="O8" s="149">
        <v>1.3699622061584718</v>
      </c>
      <c r="P8" s="149">
        <v>0.97843555054500886</v>
      </c>
      <c r="Q8" s="149">
        <v>-0.2573442710310212</v>
      </c>
      <c r="R8" s="149">
        <v>1.3608607728575319</v>
      </c>
      <c r="S8" s="149">
        <v>1.2172500684332881</v>
      </c>
      <c r="T8" s="149">
        <v>0.54687770978540118</v>
      </c>
      <c r="U8" s="149">
        <v>1.5011217428575125</v>
      </c>
      <c r="V8" s="149">
        <v>1.8410143628879216</v>
      </c>
      <c r="W8" s="149">
        <v>1.2256542839176836</v>
      </c>
      <c r="X8" s="149">
        <v>1.4136515227601243</v>
      </c>
      <c r="Y8" s="149">
        <v>0.40058783917383206</v>
      </c>
      <c r="Z8" s="149">
        <v>1.2541166995973401</v>
      </c>
      <c r="AA8" s="149">
        <v>-0.57729404010602436</v>
      </c>
      <c r="AB8" s="149">
        <v>2.4478311598691249</v>
      </c>
      <c r="AC8" s="149">
        <v>2.064227236219093</v>
      </c>
      <c r="AD8" s="149">
        <v>0.97351005076900954</v>
      </c>
      <c r="AE8" s="149">
        <v>1.1840557494392177</v>
      </c>
    </row>
    <row r="9" spans="1:31" ht="16">
      <c r="A9" s="149" t="s">
        <v>25</v>
      </c>
      <c r="B9" s="149">
        <v>-2.030076875690209</v>
      </c>
      <c r="C9" s="149">
        <v>-0.95824956416971796</v>
      </c>
      <c r="D9" s="149">
        <v>-1.2146737618602239</v>
      </c>
      <c r="E9" s="149">
        <v>-0.73294143470562334</v>
      </c>
      <c r="F9" s="149">
        <v>-1.6716533360057124</v>
      </c>
      <c r="G9" s="149">
        <v>-1.6195138262385822</v>
      </c>
      <c r="H9" s="149">
        <v>-0.69890048205071442</v>
      </c>
      <c r="I9" s="149">
        <v>-1.2100329926785847</v>
      </c>
      <c r="J9" s="149">
        <v>-1.1442243989659717</v>
      </c>
      <c r="K9" s="149">
        <v>-0.55139661799656148</v>
      </c>
      <c r="L9" s="149">
        <v>0.20333419141074763</v>
      </c>
      <c r="M9" s="149">
        <v>-0.76561457277762879</v>
      </c>
      <c r="N9" s="149">
        <v>-0.29938094519964753</v>
      </c>
      <c r="O9" s="149">
        <v>-1.388289459752565</v>
      </c>
      <c r="P9" s="149">
        <v>-1.9106788647981927</v>
      </c>
      <c r="Q9" s="149">
        <v>-1.3457839747359954</v>
      </c>
      <c r="R9" s="149">
        <v>-0.13957546388282369</v>
      </c>
      <c r="S9" s="149">
        <v>-0.95610991534379386</v>
      </c>
      <c r="T9" s="149">
        <v>0.54687770978540118</v>
      </c>
      <c r="U9" s="149">
        <v>-0.4020203193402182</v>
      </c>
      <c r="V9" s="149">
        <v>0.65058402297543083</v>
      </c>
      <c r="W9" s="149">
        <v>-0.73357003609943139</v>
      </c>
      <c r="X9" s="149">
        <v>-1.480968261939178</v>
      </c>
      <c r="Y9" s="149">
        <v>-0.71072035982454085</v>
      </c>
      <c r="Z9" s="149">
        <v>-0.86066832325307663</v>
      </c>
      <c r="AA9" s="149">
        <v>-0.57729404010602436</v>
      </c>
      <c r="AB9" s="149">
        <v>-0.47596716997455202</v>
      </c>
      <c r="AC9" s="149">
        <v>-0.62552340491487679</v>
      </c>
      <c r="AD9" s="149">
        <v>-0.83669242201228378</v>
      </c>
      <c r="AE9" s="149">
        <v>-2.3400311253739522E-2</v>
      </c>
    </row>
    <row r="10" spans="1:31" ht="16">
      <c r="A10" s="149" t="s">
        <v>90</v>
      </c>
      <c r="B10" s="149">
        <v>0.50751921892255225</v>
      </c>
      <c r="C10" s="149">
        <v>0.71503901488806354</v>
      </c>
      <c r="D10" s="149">
        <v>-0.28612315279374173</v>
      </c>
      <c r="E10" s="149">
        <v>-0.73294143470562334</v>
      </c>
      <c r="F10" s="149">
        <v>-0.15437431862849582</v>
      </c>
      <c r="G10" s="149">
        <v>-0.9466723332119249</v>
      </c>
      <c r="H10" s="149">
        <v>-1.0745594911529734</v>
      </c>
      <c r="I10" s="149">
        <v>-0.52540906261043807</v>
      </c>
      <c r="J10" s="149">
        <v>-0.78508827374307544</v>
      </c>
      <c r="K10" s="149">
        <v>-1.2337003467405081</v>
      </c>
      <c r="L10" s="149">
        <v>-1.1956050454951956</v>
      </c>
      <c r="M10" s="149">
        <v>-1.1215218876904725</v>
      </c>
      <c r="N10" s="149">
        <v>-0.29938094519964753</v>
      </c>
      <c r="O10" s="149">
        <v>-0.60021755520655451</v>
      </c>
      <c r="P10" s="149">
        <v>-1.1884002609623925</v>
      </c>
      <c r="Q10" s="149">
        <v>0.83109543267395314</v>
      </c>
      <c r="R10" s="149">
        <v>-1.6400117006231794</v>
      </c>
      <c r="S10" s="149">
        <v>-1.3183365793066408</v>
      </c>
      <c r="T10" s="149">
        <v>-0.88919810827702628</v>
      </c>
      <c r="U10" s="149">
        <v>-0.71921066303983994</v>
      </c>
      <c r="V10" s="149">
        <v>-0.53984631693705976</v>
      </c>
      <c r="W10" s="149">
        <v>-0.73357003609943139</v>
      </c>
      <c r="X10" s="149">
        <v>-0.75731331576435246</v>
      </c>
      <c r="Y10" s="149">
        <v>-0.71072035982454085</v>
      </c>
      <c r="Z10" s="149">
        <v>-0.86066832325307663</v>
      </c>
      <c r="AA10" s="149">
        <v>-0.57729404010602436</v>
      </c>
      <c r="AB10" s="149">
        <v>-0.47596716997455202</v>
      </c>
      <c r="AC10" s="149">
        <v>-0.62552340491487679</v>
      </c>
      <c r="AD10" s="149">
        <v>-0.83669242201228378</v>
      </c>
      <c r="AE10" s="149">
        <v>-1.2308563719466967</v>
      </c>
    </row>
    <row r="11" spans="1:31" ht="16">
      <c r="A11" s="149" t="s">
        <v>26</v>
      </c>
      <c r="B11" s="149">
        <v>1.0150384378451045</v>
      </c>
      <c r="C11" s="149">
        <v>1.1333611596525091</v>
      </c>
      <c r="D11" s="149">
        <v>-0.28612315279374173</v>
      </c>
      <c r="E11" s="149">
        <v>-0.32096128186455392</v>
      </c>
      <c r="F11" s="149">
        <v>-0.15437431862849582</v>
      </c>
      <c r="G11" s="149">
        <v>1.0718521458680474</v>
      </c>
      <c r="H11" s="149">
        <v>1.1793945634605809</v>
      </c>
      <c r="I11" s="149">
        <v>0.15921486745770846</v>
      </c>
      <c r="J11" s="149">
        <v>1.0105923523714053</v>
      </c>
      <c r="K11" s="149">
        <v>0.47205897511935829</v>
      </c>
      <c r="L11" s="149">
        <v>0.55306900063723341</v>
      </c>
      <c r="M11" s="149">
        <v>0.30210737196090226</v>
      </c>
      <c r="N11" s="149">
        <v>-1.024641826528371</v>
      </c>
      <c r="O11" s="149">
        <v>-0.99425350747955976</v>
      </c>
      <c r="P11" s="149">
        <v>0.25615694670920841</v>
      </c>
      <c r="Q11" s="149">
        <v>0.46828219810562832</v>
      </c>
      <c r="R11" s="149">
        <v>-0.51468452306791257</v>
      </c>
      <c r="S11" s="149">
        <v>1.2172500684332881</v>
      </c>
      <c r="T11" s="149">
        <v>0.90589666430100801</v>
      </c>
      <c r="U11" s="149">
        <v>0.54955071175864723</v>
      </c>
      <c r="V11" s="149">
        <v>0.25377390967126728</v>
      </c>
      <c r="W11" s="149">
        <v>0.83380941991426072</v>
      </c>
      <c r="X11" s="149">
        <v>0.68999657658529878</v>
      </c>
      <c r="Y11" s="149">
        <v>-0.15506626032535439</v>
      </c>
      <c r="Z11" s="149">
        <v>-0.33197206754047243</v>
      </c>
      <c r="AA11" s="149">
        <v>-0.57729404010602436</v>
      </c>
      <c r="AB11" s="149">
        <v>-0.47596716997455202</v>
      </c>
      <c r="AC11" s="149">
        <v>-0.62552340491487679</v>
      </c>
      <c r="AD11" s="149">
        <v>-0.38414180381696045</v>
      </c>
      <c r="AE11" s="149">
        <v>0.78157039587489863</v>
      </c>
    </row>
    <row r="12" spans="1:31" ht="16">
      <c r="A12" s="149" t="s">
        <v>27</v>
      </c>
      <c r="B12" s="149">
        <v>-1.0150384378451045</v>
      </c>
      <c r="C12" s="149">
        <v>-1.3765717089341634</v>
      </c>
      <c r="D12" s="149">
        <v>-1.2146737618602239</v>
      </c>
      <c r="E12" s="149">
        <v>-1.9688818932288314</v>
      </c>
      <c r="F12" s="149">
        <v>-1.2923335816614083</v>
      </c>
      <c r="G12" s="149">
        <v>-1.2830930797252535</v>
      </c>
      <c r="H12" s="149">
        <v>-1.8258775093574917</v>
      </c>
      <c r="I12" s="149">
        <v>-1.5523449577126578</v>
      </c>
      <c r="J12" s="149">
        <v>-1.5033605241888677</v>
      </c>
      <c r="K12" s="149">
        <v>-1.5748522111124812</v>
      </c>
      <c r="L12" s="149">
        <v>-1.5453398547216814</v>
      </c>
      <c r="M12" s="149">
        <v>-1.1215218876904725</v>
      </c>
      <c r="N12" s="149">
        <v>-1.3872722671927327</v>
      </c>
      <c r="O12" s="149">
        <v>-0.20618160293354929</v>
      </c>
      <c r="P12" s="149">
        <v>-1.1884002609623925</v>
      </c>
      <c r="Q12" s="149">
        <v>-0.2573442710310212</v>
      </c>
      <c r="R12" s="149">
        <v>0.61064265448735411</v>
      </c>
      <c r="S12" s="149">
        <v>-0.59388325138094689</v>
      </c>
      <c r="T12" s="149">
        <v>-0.88919810827702628</v>
      </c>
      <c r="U12" s="149">
        <v>0.23236036805902538</v>
      </c>
      <c r="V12" s="149">
        <v>-0.14303620363289624</v>
      </c>
      <c r="W12" s="149">
        <v>-0.73357003609943139</v>
      </c>
      <c r="X12" s="149">
        <v>0.32816910349788597</v>
      </c>
      <c r="Y12" s="149">
        <v>-0.71072035982454085</v>
      </c>
      <c r="Z12" s="149">
        <v>-0.86066832325307663</v>
      </c>
      <c r="AA12" s="149">
        <v>-0.57729404010602436</v>
      </c>
      <c r="AB12" s="149">
        <v>-0.47596716997455202</v>
      </c>
      <c r="AC12" s="149">
        <v>-0.62552340491487679</v>
      </c>
      <c r="AD12" s="149">
        <v>-0.83669242201228378</v>
      </c>
      <c r="AE12" s="149">
        <v>-2.035827079075335</v>
      </c>
    </row>
    <row r="13" spans="1:31" ht="16">
      <c r="A13" s="149" t="s">
        <v>28</v>
      </c>
      <c r="B13" s="149">
        <v>0.50751921892255225</v>
      </c>
      <c r="C13" s="149">
        <v>-1.3765717089341634</v>
      </c>
      <c r="D13" s="149">
        <v>-1.6789490663934652</v>
      </c>
      <c r="E13" s="149">
        <v>-0.73294143470562334</v>
      </c>
      <c r="F13" s="149">
        <v>-1.6716533360057124</v>
      </c>
      <c r="G13" s="149">
        <v>-0.27383084018526743</v>
      </c>
      <c r="H13" s="149">
        <v>-0.69890048205071442</v>
      </c>
      <c r="I13" s="149">
        <v>0.50152683249178176</v>
      </c>
      <c r="J13" s="149">
        <v>-0.78508827374307544</v>
      </c>
      <c r="K13" s="149">
        <v>-1.5748522111124812</v>
      </c>
      <c r="L13" s="149">
        <v>-1.1956050454951956</v>
      </c>
      <c r="M13" s="149">
        <v>-1.1215218876904725</v>
      </c>
      <c r="N13" s="149">
        <v>-0.29938094519964753</v>
      </c>
      <c r="O13" s="149">
        <v>-1.388289459752565</v>
      </c>
      <c r="P13" s="149">
        <v>-1.9106788647981927</v>
      </c>
      <c r="Q13" s="149">
        <v>-0.6201575055993459</v>
      </c>
      <c r="R13" s="149">
        <v>-1.6400117006231794</v>
      </c>
      <c r="S13" s="149">
        <v>-1.6805632432694879</v>
      </c>
      <c r="T13" s="149">
        <v>-0.53017915376141944</v>
      </c>
      <c r="U13" s="149">
        <v>-1.3535913504390835</v>
      </c>
      <c r="V13" s="149">
        <v>-1.333466543545387</v>
      </c>
      <c r="W13" s="149">
        <v>5.0119691907414658E-2</v>
      </c>
      <c r="X13" s="149">
        <v>-1.480968261939178</v>
      </c>
      <c r="Y13" s="149">
        <v>-0.71072035982454085</v>
      </c>
      <c r="Z13" s="149">
        <v>-0.33197206754047243</v>
      </c>
      <c r="AA13" s="149">
        <v>-0.57729404010602436</v>
      </c>
      <c r="AB13" s="149">
        <v>-0.47596716997455202</v>
      </c>
      <c r="AC13" s="149">
        <v>-0.62552340491487679</v>
      </c>
      <c r="AD13" s="149">
        <v>-0.83669242201228378</v>
      </c>
      <c r="AE13" s="149">
        <v>-2.3400311253739522E-2</v>
      </c>
    </row>
    <row r="14" spans="1:31" ht="16">
      <c r="A14" s="149" t="s">
        <v>29</v>
      </c>
      <c r="B14" s="149">
        <v>1.5225576567676569</v>
      </c>
      <c r="C14" s="149">
        <v>1.1333611596525091</v>
      </c>
      <c r="D14" s="149">
        <v>1.1067027608059816</v>
      </c>
      <c r="E14" s="149">
        <v>0.50299902381758488</v>
      </c>
      <c r="F14" s="149">
        <v>0.60426519006011248</v>
      </c>
      <c r="G14" s="149">
        <v>1.0718521458680474</v>
      </c>
      <c r="H14" s="149">
        <v>1.1793945634605809</v>
      </c>
      <c r="I14" s="149">
        <v>1.1861507625599284</v>
      </c>
      <c r="J14" s="149">
        <v>1.0105923523714053</v>
      </c>
      <c r="K14" s="149">
        <v>1.1543627038633049</v>
      </c>
      <c r="L14" s="149">
        <v>1.252538619090205</v>
      </c>
      <c r="M14" s="149">
        <v>1.3698293166994333</v>
      </c>
      <c r="N14" s="149">
        <v>1.1511408174577993</v>
      </c>
      <c r="O14" s="149">
        <v>0.9759262538854665</v>
      </c>
      <c r="P14" s="149">
        <v>0.97843555054500886</v>
      </c>
      <c r="Q14" s="149">
        <v>0.46828219810562832</v>
      </c>
      <c r="R14" s="149">
        <v>0.61064265448735411</v>
      </c>
      <c r="S14" s="149">
        <v>0.85502340447044101</v>
      </c>
      <c r="T14" s="149">
        <v>0.54687770978540118</v>
      </c>
      <c r="U14" s="149">
        <v>0.54955071175864723</v>
      </c>
      <c r="V14" s="149">
        <v>0.65058402297543083</v>
      </c>
      <c r="W14" s="149">
        <v>0.83380941991426072</v>
      </c>
      <c r="X14" s="149">
        <v>1.0518240496727116</v>
      </c>
      <c r="Y14" s="149">
        <v>0.95624193867301843</v>
      </c>
      <c r="Z14" s="149">
        <v>0.72542044388473603</v>
      </c>
      <c r="AA14" s="149">
        <v>0.90471454046466504</v>
      </c>
      <c r="AB14" s="149">
        <v>2.4478311598691249</v>
      </c>
      <c r="AC14" s="149">
        <v>0.45037685153871121</v>
      </c>
      <c r="AD14" s="149">
        <v>0.97351005076900954</v>
      </c>
      <c r="AE14" s="149">
        <v>0.78157039587489863</v>
      </c>
    </row>
    <row r="15" spans="1:31" ht="16">
      <c r="A15" s="149" t="s">
        <v>30</v>
      </c>
      <c r="B15" s="149">
        <v>-0.50751921892255225</v>
      </c>
      <c r="C15" s="149">
        <v>-0.53992741940527256</v>
      </c>
      <c r="D15" s="149">
        <v>1.1067027608059816</v>
      </c>
      <c r="E15" s="149">
        <v>0.50299902381758488</v>
      </c>
      <c r="F15" s="149">
        <v>0.98358494440441668</v>
      </c>
      <c r="G15" s="149">
        <v>0.73543139935471868</v>
      </c>
      <c r="H15" s="149">
        <v>-0.3232414729484554</v>
      </c>
      <c r="I15" s="149">
        <v>1.1861507625599284</v>
      </c>
      <c r="J15" s="149">
        <v>0.65145622714850915</v>
      </c>
      <c r="K15" s="149">
        <v>0.81321083949133155</v>
      </c>
      <c r="L15" s="149">
        <v>-0.14640061781573821</v>
      </c>
      <c r="M15" s="149">
        <v>0.65801468687374598</v>
      </c>
      <c r="N15" s="149">
        <v>-0.66201138586400921</v>
      </c>
      <c r="O15" s="149">
        <v>0.9759262538854665</v>
      </c>
      <c r="P15" s="149">
        <v>0.25615694670920841</v>
      </c>
      <c r="Q15" s="149">
        <v>1.1939086672422778</v>
      </c>
      <c r="R15" s="149">
        <v>0.61064265448735411</v>
      </c>
      <c r="S15" s="149">
        <v>1.2172500684332881</v>
      </c>
      <c r="T15" s="149">
        <v>1.6239345733322217</v>
      </c>
      <c r="U15" s="149">
        <v>0.23236036805902538</v>
      </c>
      <c r="V15" s="149">
        <v>1.4442042495837579</v>
      </c>
      <c r="W15" s="149">
        <v>0.83380941991426072</v>
      </c>
      <c r="X15" s="149">
        <v>1.0518240496727116</v>
      </c>
      <c r="Y15" s="149">
        <v>-0.71072035982454085</v>
      </c>
      <c r="Z15" s="149">
        <v>-0.33197206754047243</v>
      </c>
      <c r="AA15" s="149">
        <v>-0.57729404010602436</v>
      </c>
      <c r="AB15" s="149">
        <v>-0.47596716997455202</v>
      </c>
      <c r="AC15" s="149">
        <v>-0.62552340491487679</v>
      </c>
      <c r="AD15" s="149">
        <v>6.8408814378362839E-2</v>
      </c>
      <c r="AE15" s="149">
        <v>0.78157039587489863</v>
      </c>
    </row>
    <row r="16" spans="1:31" ht="16">
      <c r="A16" s="149" t="s">
        <v>31</v>
      </c>
      <c r="B16" s="149">
        <v>1.5225576567676569</v>
      </c>
      <c r="C16" s="149">
        <v>1.5516833044169545</v>
      </c>
      <c r="D16" s="149">
        <v>0.64242745627274056</v>
      </c>
      <c r="E16" s="149">
        <v>0.91497917665865425</v>
      </c>
      <c r="F16" s="149">
        <v>0.60426519006011248</v>
      </c>
      <c r="G16" s="149">
        <v>6.2589906328061259E-2</v>
      </c>
      <c r="H16" s="149">
        <v>0.80373555435832178</v>
      </c>
      <c r="I16" s="149">
        <v>1.1861507625599284</v>
      </c>
      <c r="J16" s="149">
        <v>0.29232010192561303</v>
      </c>
      <c r="K16" s="149">
        <v>-0.21024475362458825</v>
      </c>
      <c r="L16" s="149">
        <v>0.20333419141074763</v>
      </c>
      <c r="M16" s="149">
        <v>0.65801468687374598</v>
      </c>
      <c r="N16" s="149">
        <v>0.42587993612907593</v>
      </c>
      <c r="O16" s="149">
        <v>0.18785434933945597</v>
      </c>
      <c r="P16" s="149">
        <v>0.97843555054500886</v>
      </c>
      <c r="Q16" s="149">
        <v>-2.0714104438726451</v>
      </c>
      <c r="R16" s="149">
        <v>-1.2649026414380904</v>
      </c>
      <c r="S16" s="149">
        <v>-0.23165658741809991</v>
      </c>
      <c r="T16" s="149">
        <v>-1.248217062792633</v>
      </c>
      <c r="U16" s="149">
        <v>-1.3535913504390835</v>
      </c>
      <c r="V16" s="149">
        <v>-1.333466543545387</v>
      </c>
      <c r="W16" s="149">
        <v>0.44196455591083766</v>
      </c>
      <c r="X16" s="149">
        <v>-0.39548584267693965</v>
      </c>
      <c r="Y16" s="149">
        <v>0.40058783917383206</v>
      </c>
      <c r="Z16" s="149">
        <v>-0.33197206754047243</v>
      </c>
      <c r="AA16" s="149">
        <v>0.16371025017932031</v>
      </c>
      <c r="AB16" s="149">
        <v>-0.47596716997455202</v>
      </c>
      <c r="AC16" s="149">
        <v>-8.7573276688082777E-2</v>
      </c>
      <c r="AD16" s="149">
        <v>-0.38414180381696045</v>
      </c>
      <c r="AE16" s="149">
        <v>0.37908504231057955</v>
      </c>
    </row>
    <row r="17" spans="1:31" ht="16">
      <c r="A17" s="149" t="s">
        <v>32</v>
      </c>
      <c r="B17" s="149">
        <v>0</v>
      </c>
      <c r="C17" s="149">
        <v>-0.12160527464082718</v>
      </c>
      <c r="D17" s="149">
        <v>0.64242745627274056</v>
      </c>
      <c r="E17" s="149">
        <v>0.91497917665865425</v>
      </c>
      <c r="F17" s="149">
        <v>0.22494543571580836</v>
      </c>
      <c r="G17" s="149">
        <v>-0.9466723332119249</v>
      </c>
      <c r="H17" s="149">
        <v>0.42807654525606276</v>
      </c>
      <c r="I17" s="149">
        <v>-0.52540906261043807</v>
      </c>
      <c r="J17" s="149">
        <v>0.29232010192561303</v>
      </c>
      <c r="K17" s="149">
        <v>0.47205897511935829</v>
      </c>
      <c r="L17" s="149">
        <v>-0.14640061781573821</v>
      </c>
      <c r="M17" s="149">
        <v>-0.76561457277762879</v>
      </c>
      <c r="N17" s="149">
        <v>0.42587993612907593</v>
      </c>
      <c r="O17" s="149">
        <v>0.18785434933945597</v>
      </c>
      <c r="P17" s="149">
        <v>-0.10498235520869179</v>
      </c>
      <c r="Q17" s="149">
        <v>0.83109543267395314</v>
      </c>
      <c r="R17" s="149">
        <v>0.61064265448735411</v>
      </c>
      <c r="S17" s="149">
        <v>0.85502340447044101</v>
      </c>
      <c r="T17" s="149">
        <v>0.90589666430100801</v>
      </c>
      <c r="U17" s="149">
        <v>-0.4020203193402182</v>
      </c>
      <c r="V17" s="149">
        <v>-0.14303620363289624</v>
      </c>
      <c r="W17" s="149">
        <v>0.83380941991426072</v>
      </c>
      <c r="X17" s="149">
        <v>0.68999657658529878</v>
      </c>
      <c r="Y17" s="149">
        <v>-0.15506626032535439</v>
      </c>
      <c r="Z17" s="149">
        <v>0.1967241881721318</v>
      </c>
      <c r="AA17" s="149">
        <v>0.16371025017932031</v>
      </c>
      <c r="AB17" s="149">
        <v>-0.47596716997455202</v>
      </c>
      <c r="AC17" s="149">
        <v>-8.7573276688082777E-2</v>
      </c>
      <c r="AD17" s="149">
        <v>6.8408814378362839E-2</v>
      </c>
      <c r="AE17" s="149">
        <v>-2.3400311253739522E-2</v>
      </c>
    </row>
    <row r="18" spans="1:31" ht="16">
      <c r="A18" s="149" t="s">
        <v>91</v>
      </c>
      <c r="B18" s="149">
        <v>0.50751921892255225</v>
      </c>
      <c r="C18" s="149">
        <v>0.29671687012361819</v>
      </c>
      <c r="D18" s="149">
        <v>1.1067027608059816</v>
      </c>
      <c r="E18" s="149">
        <v>-1.1449215875466927</v>
      </c>
      <c r="F18" s="149">
        <v>0.60426519006011248</v>
      </c>
      <c r="G18" s="149">
        <v>0.39901065284138998</v>
      </c>
      <c r="H18" s="149">
        <v>0.42807654525606276</v>
      </c>
      <c r="I18" s="149">
        <v>0.843838797525855</v>
      </c>
      <c r="J18" s="149">
        <v>0.65145622714850915</v>
      </c>
      <c r="K18" s="149">
        <v>-0.21024475362458825</v>
      </c>
      <c r="L18" s="149">
        <v>-0.14640061781573821</v>
      </c>
      <c r="M18" s="149">
        <v>0.30210737196090226</v>
      </c>
      <c r="N18" s="149">
        <v>6.32494954647142E-2</v>
      </c>
      <c r="O18" s="149">
        <v>0.58189030161246125</v>
      </c>
      <c r="P18" s="149">
        <v>0.25615694670920841</v>
      </c>
      <c r="Q18" s="149">
        <v>1.1939086672422778</v>
      </c>
      <c r="R18" s="149">
        <v>0.2355335953022652</v>
      </c>
      <c r="S18" s="149">
        <v>-0.23165658741809991</v>
      </c>
      <c r="T18" s="149">
        <v>-0.53017915376141944</v>
      </c>
      <c r="U18" s="149">
        <v>-0.71921066303983994</v>
      </c>
      <c r="V18" s="149">
        <v>1.0473941362795944</v>
      </c>
      <c r="W18" s="149">
        <v>1.2256542839176836</v>
      </c>
      <c r="X18" s="149">
        <v>0.68999657658529878</v>
      </c>
      <c r="Y18" s="149">
        <v>-0.71072035982454085</v>
      </c>
      <c r="Z18" s="149">
        <v>-0.86066832325307663</v>
      </c>
      <c r="AA18" s="149">
        <v>-0.57729404010602436</v>
      </c>
      <c r="AB18" s="149">
        <v>-0.47596716997455202</v>
      </c>
      <c r="AC18" s="149">
        <v>-0.62552340491487679</v>
      </c>
      <c r="AD18" s="149">
        <v>6.8408814378362839E-2</v>
      </c>
      <c r="AE18" s="149">
        <v>0.37908504231057955</v>
      </c>
    </row>
    <row r="19" spans="1:31" ht="16">
      <c r="A19" s="149" t="s">
        <v>92</v>
      </c>
      <c r="B19" s="149">
        <v>-1.5225576567676569</v>
      </c>
      <c r="C19" s="149">
        <v>-0.53992741940527256</v>
      </c>
      <c r="D19" s="149">
        <v>-0.28612315279374173</v>
      </c>
      <c r="E19" s="149">
        <v>9.1018870976515495E-2</v>
      </c>
      <c r="F19" s="149">
        <v>0.22494543571580836</v>
      </c>
      <c r="G19" s="149">
        <v>6.2589906328061259E-2</v>
      </c>
      <c r="H19" s="149">
        <v>-0.3232414729484554</v>
      </c>
      <c r="I19" s="149">
        <v>0.50152683249178176</v>
      </c>
      <c r="J19" s="149">
        <v>0.29232010192561303</v>
      </c>
      <c r="K19" s="149">
        <v>0.13090711074738501</v>
      </c>
      <c r="L19" s="149">
        <v>-0.49613542704222402</v>
      </c>
      <c r="M19" s="149">
        <v>-5.3799942951941425E-2</v>
      </c>
      <c r="N19" s="149">
        <v>0.42587993612907593</v>
      </c>
      <c r="O19" s="149">
        <v>0.9759262538854665</v>
      </c>
      <c r="P19" s="149">
        <v>0.25615694670920841</v>
      </c>
      <c r="Q19" s="149">
        <v>1.5567219018106027</v>
      </c>
      <c r="R19" s="149">
        <v>0.61064265448735411</v>
      </c>
      <c r="S19" s="149">
        <v>0.85502340447044101</v>
      </c>
      <c r="T19" s="149">
        <v>1.9829535278478285</v>
      </c>
      <c r="U19" s="149">
        <v>1.1839313991578908</v>
      </c>
      <c r="V19" s="149">
        <v>1.4442042495837579</v>
      </c>
      <c r="W19" s="149">
        <v>1.2256542839176836</v>
      </c>
      <c r="X19" s="149">
        <v>0.32816910349788597</v>
      </c>
      <c r="Y19" s="149">
        <v>1.5118960381722049</v>
      </c>
      <c r="Z19" s="149">
        <v>0.1967241881721318</v>
      </c>
      <c r="AA19" s="149">
        <v>1.6457188307500097</v>
      </c>
      <c r="AB19" s="149">
        <v>-0.47596716997455202</v>
      </c>
      <c r="AC19" s="149">
        <v>0.45037685153871121</v>
      </c>
      <c r="AD19" s="149">
        <v>0.97351005076900954</v>
      </c>
      <c r="AE19" s="149">
        <v>0.37908504231057955</v>
      </c>
    </row>
    <row r="20" spans="1:31" s="55" customFormat="1" ht="16">
      <c r="A20" s="151" t="s">
        <v>93</v>
      </c>
      <c r="B20" s="149">
        <v>1.5225576567676569</v>
      </c>
      <c r="C20" s="149">
        <v>1.9700054491813999</v>
      </c>
      <c r="D20" s="149">
        <v>1.5709780653392227</v>
      </c>
      <c r="E20" s="149">
        <v>1.3269593294997237</v>
      </c>
      <c r="F20" s="149">
        <v>1.3629046987487208</v>
      </c>
      <c r="G20" s="149">
        <v>1.4082728923813761</v>
      </c>
      <c r="H20" s="149">
        <v>1.1793945634605809</v>
      </c>
      <c r="I20" s="149">
        <v>1.5284627275940015</v>
      </c>
      <c r="J20" s="149">
        <v>1.7288646028171977</v>
      </c>
      <c r="K20" s="149">
        <v>1.495514568235278</v>
      </c>
      <c r="L20" s="149">
        <v>1.6022734283166908</v>
      </c>
      <c r="M20" s="149">
        <v>1.7257366316122771</v>
      </c>
      <c r="N20" s="149">
        <v>1.513771258122161</v>
      </c>
      <c r="O20" s="149">
        <v>0.58189030161246125</v>
      </c>
      <c r="P20" s="149">
        <v>0.97843555054500886</v>
      </c>
      <c r="Q20" s="149">
        <v>0.10546896353730358</v>
      </c>
      <c r="R20" s="149">
        <v>0.98575171367244296</v>
      </c>
      <c r="S20" s="149">
        <v>0.85502340447044101</v>
      </c>
      <c r="T20" s="149">
        <v>1.2649156188166149</v>
      </c>
      <c r="U20" s="149">
        <v>1.5011217428575125</v>
      </c>
      <c r="V20" s="149">
        <v>0.65058402297543083</v>
      </c>
      <c r="W20" s="149">
        <v>1.2256542839176836</v>
      </c>
      <c r="X20" s="149">
        <v>1.4136515227601243</v>
      </c>
      <c r="Y20" s="149">
        <v>2.6232042371705777</v>
      </c>
      <c r="Z20" s="149">
        <v>1.2541166995973401</v>
      </c>
      <c r="AA20" s="149">
        <v>1.6457188307500097</v>
      </c>
      <c r="AB20" s="149">
        <v>2.4478311598691249</v>
      </c>
      <c r="AC20" s="149">
        <v>2.602177364445887</v>
      </c>
      <c r="AD20" s="149">
        <v>2.3311619053549792</v>
      </c>
      <c r="AE20" s="149">
        <v>1.5865411030035368</v>
      </c>
    </row>
    <row r="21" spans="1:31" ht="16">
      <c r="A21" s="149" t="s">
        <v>33</v>
      </c>
      <c r="B21" s="149">
        <v>-0.50751921892255225</v>
      </c>
      <c r="C21" s="149">
        <v>-0.53992741940527256</v>
      </c>
      <c r="D21" s="149">
        <v>-0.28612315279374173</v>
      </c>
      <c r="E21" s="149">
        <v>9.1018870976515495E-2</v>
      </c>
      <c r="F21" s="149">
        <v>-0.15437431862849582</v>
      </c>
      <c r="G21" s="149">
        <v>-0.61025158669859614</v>
      </c>
      <c r="H21" s="149">
        <v>5.2417536153803686E-2</v>
      </c>
      <c r="I21" s="149">
        <v>0.15921486745770846</v>
      </c>
      <c r="J21" s="149">
        <v>0.29232010192561303</v>
      </c>
      <c r="K21" s="149">
        <v>0.47205897511935829</v>
      </c>
      <c r="L21" s="149">
        <v>-0.84587023626870983</v>
      </c>
      <c r="M21" s="149">
        <v>-0.76561457277762879</v>
      </c>
      <c r="N21" s="149">
        <v>-0.66201138586400921</v>
      </c>
      <c r="O21" s="149">
        <v>0.18785434933945597</v>
      </c>
      <c r="P21" s="149">
        <v>-0.10498235520869179</v>
      </c>
      <c r="Q21" s="149">
        <v>-0.2573442710310212</v>
      </c>
      <c r="R21" s="149">
        <v>0.2355335953022652</v>
      </c>
      <c r="S21" s="149">
        <v>0.49279674050759403</v>
      </c>
      <c r="T21" s="149">
        <v>-1.248217062792633</v>
      </c>
      <c r="U21" s="149">
        <v>-1.3535913504390835</v>
      </c>
      <c r="V21" s="149">
        <v>0.65058402297543083</v>
      </c>
      <c r="W21" s="149">
        <v>5.0119691907414658E-2</v>
      </c>
      <c r="X21" s="149">
        <v>-0.75731331576435246</v>
      </c>
      <c r="Y21" s="149">
        <v>-0.71072035982454085</v>
      </c>
      <c r="Z21" s="149">
        <v>-0.33197206754047243</v>
      </c>
      <c r="AA21" s="149">
        <v>0.16371025017932031</v>
      </c>
      <c r="AB21" s="149">
        <v>-0.47596716997455202</v>
      </c>
      <c r="AC21" s="149">
        <v>-0.62552340491487679</v>
      </c>
      <c r="AD21" s="149">
        <v>-0.83669242201228378</v>
      </c>
      <c r="AE21" s="149">
        <v>0.37908504231057955</v>
      </c>
    </row>
    <row r="22" spans="1:31" ht="16">
      <c r="A22" s="149" t="s">
        <v>9</v>
      </c>
      <c r="B22" s="149">
        <v>-0.50751921892255225</v>
      </c>
      <c r="C22" s="149">
        <v>-0.53992741940527256</v>
      </c>
      <c r="D22" s="149">
        <v>-0.28612315279374173</v>
      </c>
      <c r="E22" s="149">
        <v>-1.1449215875466927</v>
      </c>
      <c r="F22" s="149">
        <v>-0.53369407297280003</v>
      </c>
      <c r="G22" s="149">
        <v>-0.9466723332119249</v>
      </c>
      <c r="H22" s="149">
        <v>-0.3232414729484554</v>
      </c>
      <c r="I22" s="149">
        <v>-0.86772102764451131</v>
      </c>
      <c r="J22" s="149">
        <v>0.29232010192561303</v>
      </c>
      <c r="K22" s="149">
        <v>-0.89254848236853479</v>
      </c>
      <c r="L22" s="149">
        <v>0.20333419141074763</v>
      </c>
      <c r="M22" s="149">
        <v>-1.1215218876904725</v>
      </c>
      <c r="N22" s="149">
        <v>-0.66201138586400921</v>
      </c>
      <c r="O22" s="149">
        <v>-0.99425350747955976</v>
      </c>
      <c r="P22" s="149">
        <v>0.61729624862710863</v>
      </c>
      <c r="Q22" s="149">
        <v>-0.98297074016767072</v>
      </c>
      <c r="R22" s="149">
        <v>-1.2649026414380904</v>
      </c>
      <c r="S22" s="149">
        <v>-0.95610991534379386</v>
      </c>
      <c r="T22" s="149">
        <v>-1.248217062792633</v>
      </c>
      <c r="U22" s="149">
        <v>-0.4020203193402182</v>
      </c>
      <c r="V22" s="149">
        <v>-1.333466543545387</v>
      </c>
      <c r="W22" s="149">
        <v>-0.73357003609943139</v>
      </c>
      <c r="X22" s="149">
        <v>-0.39548584267693965</v>
      </c>
      <c r="Y22" s="149">
        <v>-0.71072035982454085</v>
      </c>
      <c r="Z22" s="149">
        <v>-0.86066832325307663</v>
      </c>
      <c r="AA22" s="149">
        <v>-0.57729404010602436</v>
      </c>
      <c r="AB22" s="149">
        <v>-0.47596716997455202</v>
      </c>
      <c r="AC22" s="149">
        <v>-0.62552340491487679</v>
      </c>
      <c r="AD22" s="149">
        <v>-0.83669242201228378</v>
      </c>
      <c r="AE22" s="149">
        <v>-0.42588566481805862</v>
      </c>
    </row>
    <row r="23" spans="1:31" ht="16">
      <c r="A23" s="149" t="s">
        <v>94</v>
      </c>
      <c r="B23" s="149">
        <v>1.5225576567676569</v>
      </c>
      <c r="C23" s="149">
        <v>0.71503901488806354</v>
      </c>
      <c r="D23" s="149">
        <v>1.5709780653392227</v>
      </c>
      <c r="E23" s="149">
        <v>0.50299902381758488</v>
      </c>
      <c r="F23" s="149">
        <v>1.3629046987487208</v>
      </c>
      <c r="G23" s="149">
        <v>0.39901065284138998</v>
      </c>
      <c r="H23" s="149">
        <v>1.55505357256284</v>
      </c>
      <c r="I23" s="149">
        <v>0.50152683249178176</v>
      </c>
      <c r="J23" s="149">
        <v>0.29232010192561303</v>
      </c>
      <c r="K23" s="149">
        <v>1.1543627038633049</v>
      </c>
      <c r="L23" s="149">
        <v>0.90280380986371933</v>
      </c>
      <c r="M23" s="149">
        <v>1.0139220017865895</v>
      </c>
      <c r="N23" s="149">
        <v>1.8764016987865226</v>
      </c>
      <c r="O23" s="149">
        <v>1.3699622061584718</v>
      </c>
      <c r="P23" s="149">
        <v>0.61729624862710863</v>
      </c>
      <c r="Q23" s="149">
        <v>0.83109543267395314</v>
      </c>
      <c r="R23" s="149">
        <v>0.98575171367244296</v>
      </c>
      <c r="S23" s="149">
        <v>1.2172500684332881</v>
      </c>
      <c r="T23" s="149">
        <v>0.90589666430100801</v>
      </c>
      <c r="U23" s="149">
        <v>0.54955071175864723</v>
      </c>
      <c r="V23" s="149">
        <v>0.65058402297543083</v>
      </c>
      <c r="W23" s="149">
        <v>0.83380941991426072</v>
      </c>
      <c r="X23" s="149">
        <v>0.68999657658529878</v>
      </c>
      <c r="Y23" s="149">
        <v>0.95624193867301843</v>
      </c>
      <c r="Z23" s="149">
        <v>1.2541166995973401</v>
      </c>
      <c r="AA23" s="149">
        <v>0.90471454046466504</v>
      </c>
      <c r="AB23" s="149">
        <v>1.4732317165878992</v>
      </c>
      <c r="AC23" s="149">
        <v>1.5262771079922992</v>
      </c>
      <c r="AD23" s="149">
        <v>1.4260606689643329</v>
      </c>
      <c r="AE23" s="149">
        <v>1.9890264565678559</v>
      </c>
    </row>
    <row r="24" spans="1:31" ht="16">
      <c r="A24" s="149" t="s">
        <v>34</v>
      </c>
      <c r="B24" s="149">
        <v>-0.50751921892255225</v>
      </c>
      <c r="C24" s="149">
        <v>-0.53992741940527256</v>
      </c>
      <c r="D24" s="149">
        <v>-1.2146737618602239</v>
      </c>
      <c r="E24" s="149">
        <v>-0.73294143470562334</v>
      </c>
      <c r="F24" s="149">
        <v>-1.6716533360057124</v>
      </c>
      <c r="G24" s="149">
        <v>-1.2830930797252535</v>
      </c>
      <c r="H24" s="149">
        <v>-0.69890048205071442</v>
      </c>
      <c r="I24" s="149">
        <v>-1.5523449577126578</v>
      </c>
      <c r="J24" s="149">
        <v>-1.5033605241888677</v>
      </c>
      <c r="K24" s="149">
        <v>-1.5748522111124812</v>
      </c>
      <c r="L24" s="149">
        <v>-1.5453398547216814</v>
      </c>
      <c r="M24" s="149">
        <v>-1.1215218876904725</v>
      </c>
      <c r="N24" s="149">
        <v>-1.3872722671927327</v>
      </c>
      <c r="O24" s="149">
        <v>-1.7823254120255703</v>
      </c>
      <c r="P24" s="149">
        <v>-1.9106788647981927</v>
      </c>
      <c r="Q24" s="149">
        <v>-2.0714104438726451</v>
      </c>
      <c r="R24" s="149">
        <v>-1.6400117006231794</v>
      </c>
      <c r="S24" s="149">
        <v>-0.23165658741809991</v>
      </c>
      <c r="T24" s="149">
        <v>-1.248217062792633</v>
      </c>
      <c r="U24" s="149">
        <v>-1.3535913504390835</v>
      </c>
      <c r="V24" s="149">
        <v>-1.333466543545387</v>
      </c>
      <c r="W24" s="149">
        <v>-1.9091046281097004</v>
      </c>
      <c r="X24" s="149">
        <v>-1.480968261939178</v>
      </c>
      <c r="Y24" s="149">
        <v>-0.71072035982454085</v>
      </c>
      <c r="Z24" s="149">
        <v>-0.86066832325307663</v>
      </c>
      <c r="AA24" s="149">
        <v>-0.57729404010602436</v>
      </c>
      <c r="AB24" s="149">
        <v>-0.47596716997455202</v>
      </c>
      <c r="AC24" s="149">
        <v>-0.62552340491487679</v>
      </c>
      <c r="AD24" s="149">
        <v>-0.83669242201228378</v>
      </c>
      <c r="AE24" s="149">
        <v>-2.035827079075335</v>
      </c>
    </row>
    <row r="25" spans="1:31" s="205" customFormat="1" ht="16">
      <c r="A25" s="204" t="s">
        <v>35</v>
      </c>
      <c r="B25" s="149">
        <v>2.030076875690209</v>
      </c>
      <c r="C25" s="149">
        <v>1.5516833044169545</v>
      </c>
      <c r="D25" s="149">
        <v>1.1067027608059816</v>
      </c>
      <c r="E25" s="149">
        <v>0.91497917665865425</v>
      </c>
      <c r="F25" s="149">
        <v>1.3629046987487208</v>
      </c>
      <c r="G25" s="149">
        <v>1.7446936388947047</v>
      </c>
      <c r="H25" s="149">
        <v>1.1793945634605809</v>
      </c>
      <c r="I25" s="149">
        <v>1.1861507625599284</v>
      </c>
      <c r="J25" s="149">
        <v>1.3697284775943015</v>
      </c>
      <c r="K25" s="149">
        <v>1.495514568235278</v>
      </c>
      <c r="L25" s="149">
        <v>1.252538619090205</v>
      </c>
      <c r="M25" s="149">
        <v>1.7257366316122771</v>
      </c>
      <c r="N25" s="149">
        <v>1.513771258122161</v>
      </c>
      <c r="O25" s="149">
        <v>0.9759262538854665</v>
      </c>
      <c r="P25" s="149">
        <v>0.97843555054500886</v>
      </c>
      <c r="Q25" s="149">
        <v>1.1939086672422778</v>
      </c>
      <c r="R25" s="149">
        <v>1.3608607728575319</v>
      </c>
      <c r="S25" s="149">
        <v>1.579476732396135</v>
      </c>
      <c r="T25" s="149">
        <v>0.90589666430100801</v>
      </c>
      <c r="U25" s="149">
        <v>1.5011217428575125</v>
      </c>
      <c r="V25" s="149">
        <v>1.8410143628879216</v>
      </c>
      <c r="W25" s="149">
        <v>1.2256542839176836</v>
      </c>
      <c r="X25" s="149">
        <v>1.0518240496727116</v>
      </c>
      <c r="Y25" s="149">
        <v>-0.15506626032535439</v>
      </c>
      <c r="Z25" s="149">
        <v>1.7828129553099443</v>
      </c>
      <c r="AA25" s="149">
        <v>1.6457188307500097</v>
      </c>
      <c r="AB25" s="149">
        <v>2.4478311598691249</v>
      </c>
      <c r="AC25" s="149">
        <v>2.602177364445887</v>
      </c>
      <c r="AD25" s="149">
        <v>1.8786112871596561</v>
      </c>
      <c r="AE25" s="149">
        <v>1.5865411030035368</v>
      </c>
    </row>
    <row r="26" spans="1:31" ht="16">
      <c r="A26" s="149" t="s">
        <v>36</v>
      </c>
      <c r="B26" s="149">
        <v>1.5225576567676569</v>
      </c>
      <c r="C26" s="149">
        <v>0.71503901488806354</v>
      </c>
      <c r="D26" s="149">
        <v>1.1067027608059816</v>
      </c>
      <c r="E26" s="149">
        <v>0.91497917665865425</v>
      </c>
      <c r="F26" s="149">
        <v>0.60426519006011248</v>
      </c>
      <c r="G26" s="149">
        <v>1.7446936388947047</v>
      </c>
      <c r="H26" s="149">
        <v>1.55505357256284</v>
      </c>
      <c r="I26" s="149">
        <v>1.5284627275940015</v>
      </c>
      <c r="J26" s="149">
        <v>1.3697284775943015</v>
      </c>
      <c r="K26" s="149">
        <v>1.495514568235278</v>
      </c>
      <c r="L26" s="149">
        <v>1.6022734283166908</v>
      </c>
      <c r="M26" s="149">
        <v>1.0139220017865895</v>
      </c>
      <c r="N26" s="149">
        <v>0.42587993612907593</v>
      </c>
      <c r="O26" s="149">
        <v>0.58189030161246125</v>
      </c>
      <c r="P26" s="149">
        <v>0.97843555054500886</v>
      </c>
      <c r="Q26" s="149">
        <v>0.83109543267395314</v>
      </c>
      <c r="R26" s="149">
        <v>0.98575171367244296</v>
      </c>
      <c r="S26" s="149">
        <v>0.85502340447044101</v>
      </c>
      <c r="T26" s="149">
        <v>0.90589666430100801</v>
      </c>
      <c r="U26" s="149">
        <v>1.5011217428575125</v>
      </c>
      <c r="V26" s="149">
        <v>0.65058402297543083</v>
      </c>
      <c r="W26" s="149">
        <v>1.2256542839176836</v>
      </c>
      <c r="X26" s="149">
        <v>1.7754789958475372</v>
      </c>
      <c r="Y26" s="149">
        <v>1.5118960381722049</v>
      </c>
      <c r="Z26" s="149">
        <v>1.7828129553099443</v>
      </c>
      <c r="AA26" s="149">
        <v>0.90471454046466504</v>
      </c>
      <c r="AB26" s="149">
        <v>2.4478311598691249</v>
      </c>
      <c r="AC26" s="149">
        <v>2.064227236219093</v>
      </c>
      <c r="AD26" s="149">
        <v>2.3311619053549792</v>
      </c>
      <c r="AE26" s="149">
        <v>1.1840557494392177</v>
      </c>
    </row>
    <row r="27" spans="1:31" ht="16">
      <c r="A27" s="149" t="s">
        <v>37</v>
      </c>
      <c r="B27" s="149">
        <v>1.0150384378451045</v>
      </c>
      <c r="C27" s="149">
        <v>1.5516833044169545</v>
      </c>
      <c r="D27" s="149">
        <v>0.64242745627274056</v>
      </c>
      <c r="E27" s="149">
        <v>1.3269593294997237</v>
      </c>
      <c r="F27" s="149">
        <v>0.98358494440441668</v>
      </c>
      <c r="G27" s="149">
        <v>1.7446936388947047</v>
      </c>
      <c r="H27" s="149">
        <v>1.1793945634605809</v>
      </c>
      <c r="I27" s="149">
        <v>1.1861507625599284</v>
      </c>
      <c r="J27" s="149">
        <v>1.3697284775943015</v>
      </c>
      <c r="K27" s="149">
        <v>1.495514568235278</v>
      </c>
      <c r="L27" s="149">
        <v>1.6022734283166908</v>
      </c>
      <c r="M27" s="149">
        <v>1.3698293166994333</v>
      </c>
      <c r="N27" s="149">
        <v>1.513771258122161</v>
      </c>
      <c r="O27" s="149">
        <v>0.9759262538854665</v>
      </c>
      <c r="P27" s="149">
        <v>0.97843555054500886</v>
      </c>
      <c r="Q27" s="149">
        <v>0.83109543267395314</v>
      </c>
      <c r="R27" s="149">
        <v>1.7359698320426209</v>
      </c>
      <c r="S27" s="149">
        <v>0.85502340447044101</v>
      </c>
      <c r="T27" s="149">
        <v>1.6239345733322217</v>
      </c>
      <c r="U27" s="149">
        <v>1.1839313991578908</v>
      </c>
      <c r="V27" s="149">
        <v>1.8410143628879216</v>
      </c>
      <c r="W27" s="149">
        <v>1.2256542839176836</v>
      </c>
      <c r="X27" s="149">
        <v>0.68999657658529878</v>
      </c>
      <c r="Y27" s="149">
        <v>0.95624193867301843</v>
      </c>
      <c r="Z27" s="149">
        <v>1.7828129553099443</v>
      </c>
      <c r="AA27" s="149">
        <v>1.6457188307500097</v>
      </c>
      <c r="AB27" s="149">
        <v>-0.47596716997455202</v>
      </c>
      <c r="AC27" s="149">
        <v>0.45037685153871121</v>
      </c>
      <c r="AD27" s="149">
        <v>1.4260606689643329</v>
      </c>
      <c r="AE27" s="149">
        <v>0.78157039587489863</v>
      </c>
    </row>
    <row r="28" spans="1:31" ht="16">
      <c r="A28" s="149" t="s">
        <v>10</v>
      </c>
      <c r="B28" s="149">
        <v>-0.50751921892255225</v>
      </c>
      <c r="C28" s="149">
        <v>-0.95824956416971796</v>
      </c>
      <c r="D28" s="149">
        <v>-1.6789490663934652</v>
      </c>
      <c r="E28" s="149">
        <v>-1.1449215875466927</v>
      </c>
      <c r="F28" s="149">
        <v>-1.6716533360057124</v>
      </c>
      <c r="G28" s="149">
        <v>-0.61025158669859614</v>
      </c>
      <c r="H28" s="149">
        <v>-1.8258775093574917</v>
      </c>
      <c r="I28" s="149">
        <v>-0.52540906261043807</v>
      </c>
      <c r="J28" s="149">
        <v>-1.5033605241888677</v>
      </c>
      <c r="K28" s="149">
        <v>-0.89254848236853479</v>
      </c>
      <c r="L28" s="149">
        <v>-1.5453398547216814</v>
      </c>
      <c r="M28" s="149">
        <v>-1.1215218876904725</v>
      </c>
      <c r="N28" s="149">
        <v>-0.66201138586400921</v>
      </c>
      <c r="O28" s="149">
        <v>-0.99425350747955976</v>
      </c>
      <c r="P28" s="149">
        <v>-0.82726095904449215</v>
      </c>
      <c r="Q28" s="149">
        <v>0.10546896353730358</v>
      </c>
      <c r="R28" s="149">
        <v>0.2355335953022652</v>
      </c>
      <c r="S28" s="149">
        <v>-0.95610991534379386</v>
      </c>
      <c r="T28" s="149">
        <v>0.54687770978540118</v>
      </c>
      <c r="U28" s="149">
        <v>-0.4020203193402182</v>
      </c>
      <c r="V28" s="149">
        <v>-0.53984631693705976</v>
      </c>
      <c r="W28" s="149">
        <v>-1.1254149001028544</v>
      </c>
      <c r="X28" s="149">
        <v>-0.39548584267693965</v>
      </c>
      <c r="Y28" s="149">
        <v>-0.71072035982454085</v>
      </c>
      <c r="Z28" s="149">
        <v>-0.86066832325307663</v>
      </c>
      <c r="AA28" s="149">
        <v>-0.57729404010602436</v>
      </c>
      <c r="AB28" s="149">
        <v>-0.47596716997455202</v>
      </c>
      <c r="AC28" s="149">
        <v>-0.62552340491487679</v>
      </c>
      <c r="AD28" s="149">
        <v>-0.83669242201228378</v>
      </c>
      <c r="AE28" s="149">
        <v>-2.3400311253739522E-2</v>
      </c>
    </row>
    <row r="29" spans="1:31" ht="16">
      <c r="A29" s="149" t="s">
        <v>95</v>
      </c>
      <c r="B29" s="149">
        <v>-1.0150384378451045</v>
      </c>
      <c r="C29" s="149">
        <v>-0.12160527464082718</v>
      </c>
      <c r="D29" s="149">
        <v>1.1067027608059816</v>
      </c>
      <c r="E29" s="149">
        <v>9.1018870976515495E-2</v>
      </c>
      <c r="F29" s="149">
        <v>-0.15437431862849582</v>
      </c>
      <c r="G29" s="149">
        <v>6.2589906328061259E-2</v>
      </c>
      <c r="H29" s="149">
        <v>0.42807654525606276</v>
      </c>
      <c r="I29" s="149">
        <v>-0.18309709757636478</v>
      </c>
      <c r="J29" s="149">
        <v>-1.5033605241888677</v>
      </c>
      <c r="K29" s="149">
        <v>0.81321083949133155</v>
      </c>
      <c r="L29" s="149">
        <v>0.20333419141074763</v>
      </c>
      <c r="M29" s="149">
        <v>1.0139220017865895</v>
      </c>
      <c r="N29" s="149">
        <v>-1.3872722671927327</v>
      </c>
      <c r="O29" s="149">
        <v>0.58189030161246125</v>
      </c>
      <c r="P29" s="149">
        <v>-1.1884002609623925</v>
      </c>
      <c r="Q29" s="149">
        <v>0.83109543267395314</v>
      </c>
      <c r="R29" s="149">
        <v>0.98575171367244296</v>
      </c>
      <c r="S29" s="149">
        <v>0.13057007654474709</v>
      </c>
      <c r="T29" s="149">
        <v>0.54687770978540118</v>
      </c>
      <c r="U29" s="149">
        <v>0.54955071175864723</v>
      </c>
      <c r="V29" s="149">
        <v>0.65058402297543083</v>
      </c>
      <c r="W29" s="149">
        <v>5.0119691907414658E-2</v>
      </c>
      <c r="X29" s="149">
        <v>0.32816910349788597</v>
      </c>
      <c r="Y29" s="149">
        <v>-0.71072035982454085</v>
      </c>
      <c r="Z29" s="149">
        <v>1.7828129553099443</v>
      </c>
      <c r="AA29" s="149">
        <v>-0.57729404010602436</v>
      </c>
      <c r="AB29" s="149">
        <v>-0.47596716997455202</v>
      </c>
      <c r="AC29" s="149">
        <v>-0.62552340491487679</v>
      </c>
      <c r="AD29" s="149">
        <v>-0.38414180381696045</v>
      </c>
      <c r="AE29" s="149">
        <v>-2.3400311253739522E-2</v>
      </c>
    </row>
    <row r="30" spans="1:31" ht="16">
      <c r="A30" s="149" t="s">
        <v>174</v>
      </c>
      <c r="B30" s="149">
        <v>-0.50751921892255225</v>
      </c>
      <c r="C30" s="149">
        <v>-0.95824956416971796</v>
      </c>
      <c r="D30" s="149">
        <v>0.17815215173949941</v>
      </c>
      <c r="E30" s="149">
        <v>-0.32096128186455392</v>
      </c>
      <c r="F30" s="149">
        <v>-1.6716533360057124</v>
      </c>
      <c r="G30" s="149">
        <v>-0.61025158669859614</v>
      </c>
      <c r="H30" s="149">
        <v>-1.4502185002552326</v>
      </c>
      <c r="I30" s="149">
        <v>-1.2100329926785847</v>
      </c>
      <c r="J30" s="149">
        <v>-1.1442243989659717</v>
      </c>
      <c r="K30" s="149">
        <v>-1.2337003467405081</v>
      </c>
      <c r="L30" s="149">
        <v>-0.84587023626870983</v>
      </c>
      <c r="M30" s="149">
        <v>-0.76561457277762879</v>
      </c>
      <c r="N30" s="149">
        <v>-1.024641826528371</v>
      </c>
      <c r="O30" s="149">
        <v>-1.7823254120255703</v>
      </c>
      <c r="P30" s="149">
        <v>-1.5495395628802926</v>
      </c>
      <c r="Q30" s="149">
        <v>-0.2573442710310212</v>
      </c>
      <c r="R30" s="149">
        <v>-2.0151207598082683</v>
      </c>
      <c r="S30" s="149">
        <v>-1.3183365793066408</v>
      </c>
      <c r="T30" s="149">
        <v>0.90589666430100801</v>
      </c>
      <c r="U30" s="149">
        <v>-1.3535913504390835</v>
      </c>
      <c r="V30" s="149">
        <v>-1.333466543545387</v>
      </c>
      <c r="W30" s="149">
        <v>-1.5172597641062773</v>
      </c>
      <c r="X30" s="149">
        <v>-1.480968261939178</v>
      </c>
      <c r="Y30" s="149">
        <v>-0.71072035982454085</v>
      </c>
      <c r="Z30" s="149">
        <v>-0.86066832325307663</v>
      </c>
      <c r="AA30" s="149">
        <v>-0.57729404010602436</v>
      </c>
      <c r="AB30" s="149">
        <v>-0.47596716997455202</v>
      </c>
      <c r="AC30" s="149">
        <v>-0.62552340491487679</v>
      </c>
      <c r="AD30" s="149">
        <v>-0.83669242201228378</v>
      </c>
      <c r="AE30" s="149">
        <v>-2.035827079075335</v>
      </c>
    </row>
    <row r="31" spans="1:31" ht="16">
      <c r="A31" s="149" t="s">
        <v>96</v>
      </c>
      <c r="B31" s="149">
        <v>0.50751921892255225</v>
      </c>
      <c r="C31" s="149">
        <v>0.29671687012361819</v>
      </c>
      <c r="D31" s="149">
        <v>0.64242745627274056</v>
      </c>
      <c r="E31" s="149">
        <v>9.1018870976515495E-2</v>
      </c>
      <c r="F31" s="149">
        <v>0.60426519006011248</v>
      </c>
      <c r="G31" s="149">
        <v>1.4082728923813761</v>
      </c>
      <c r="H31" s="149">
        <v>0.42807654525606276</v>
      </c>
      <c r="I31" s="149">
        <v>1.1861507625599284</v>
      </c>
      <c r="J31" s="149">
        <v>1.3697284775943015</v>
      </c>
      <c r="K31" s="149">
        <v>0.47205897511935829</v>
      </c>
      <c r="L31" s="149">
        <v>0.55306900063723341</v>
      </c>
      <c r="M31" s="149">
        <v>1.0139220017865895</v>
      </c>
      <c r="N31" s="149">
        <v>6.32494954647142E-2</v>
      </c>
      <c r="O31" s="149">
        <v>1.3699622061584718</v>
      </c>
      <c r="P31" s="149">
        <v>0.97843555054500886</v>
      </c>
      <c r="Q31" s="149">
        <v>0.83109543267395314</v>
      </c>
      <c r="R31" s="149">
        <v>0.2355335953022652</v>
      </c>
      <c r="S31" s="149">
        <v>0.49279674050759403</v>
      </c>
      <c r="T31" s="149">
        <v>0.54687770978540118</v>
      </c>
      <c r="U31" s="149">
        <v>1.5011217428575125</v>
      </c>
      <c r="V31" s="149">
        <v>0.65058402297543083</v>
      </c>
      <c r="W31" s="149">
        <v>5.0119691907414658E-2</v>
      </c>
      <c r="X31" s="149">
        <v>-0.39548584267693965</v>
      </c>
      <c r="Y31" s="149">
        <v>0.40058783917383206</v>
      </c>
      <c r="Z31" s="149">
        <v>1.2541166995973401</v>
      </c>
      <c r="AA31" s="149">
        <v>0.16371025017932031</v>
      </c>
      <c r="AB31" s="149">
        <v>-0.47596716997455202</v>
      </c>
      <c r="AC31" s="149">
        <v>0.45037685153871121</v>
      </c>
      <c r="AD31" s="149">
        <v>6.8408814378362839E-2</v>
      </c>
      <c r="AE31" s="149">
        <v>-2.3400311253739522E-2</v>
      </c>
    </row>
    <row r="32" spans="1:31" ht="16">
      <c r="A32" s="149" t="s">
        <v>38</v>
      </c>
      <c r="B32" s="149">
        <v>1.5225576567676569</v>
      </c>
      <c r="C32" s="149">
        <v>0.29671687012361819</v>
      </c>
      <c r="D32" s="149">
        <v>1.1067027608059816</v>
      </c>
      <c r="E32" s="149">
        <v>0.91497917665865425</v>
      </c>
      <c r="F32" s="149">
        <v>1.3629046987487208</v>
      </c>
      <c r="G32" s="149">
        <v>0.73543139935471868</v>
      </c>
      <c r="H32" s="149">
        <v>0.80373555435832178</v>
      </c>
      <c r="I32" s="149">
        <v>1.5284627275940015</v>
      </c>
      <c r="J32" s="149">
        <v>1.7288646028171977</v>
      </c>
      <c r="K32" s="149">
        <v>1.495514568235278</v>
      </c>
      <c r="L32" s="149">
        <v>1.6022734283166908</v>
      </c>
      <c r="M32" s="149">
        <v>1.3698293166994333</v>
      </c>
      <c r="N32" s="149">
        <v>1.8764016987865226</v>
      </c>
      <c r="O32" s="149">
        <v>1.3699622061584718</v>
      </c>
      <c r="P32" s="149">
        <v>1.339574852462909</v>
      </c>
      <c r="Q32" s="149">
        <v>1.1939086672422778</v>
      </c>
      <c r="R32" s="149">
        <v>1.3608607728575319</v>
      </c>
      <c r="S32" s="149">
        <v>1.579476732396135</v>
      </c>
      <c r="T32" s="149">
        <v>1.6239345733322217</v>
      </c>
      <c r="U32" s="149">
        <v>1.5011217428575125</v>
      </c>
      <c r="V32" s="149">
        <v>1.4442042495837579</v>
      </c>
      <c r="W32" s="149">
        <v>0.83380941991426072</v>
      </c>
      <c r="X32" s="149">
        <v>0.32816910349788597</v>
      </c>
      <c r="Y32" s="149">
        <v>-0.15506626032535439</v>
      </c>
      <c r="Z32" s="149">
        <v>1.2541166995973401</v>
      </c>
      <c r="AA32" s="149">
        <v>-0.57729404010602436</v>
      </c>
      <c r="AB32" s="149">
        <v>0.49863227330667359</v>
      </c>
      <c r="AC32" s="149">
        <v>2.064227236219093</v>
      </c>
      <c r="AD32" s="149">
        <v>1.4260606689643329</v>
      </c>
      <c r="AE32" s="149">
        <v>1.5865411030035368</v>
      </c>
    </row>
    <row r="33" spans="1:31" ht="16">
      <c r="A33" s="149" t="s">
        <v>11</v>
      </c>
      <c r="B33" s="149">
        <v>0.50751921892255225</v>
      </c>
      <c r="C33" s="149">
        <v>0.29671687012361819</v>
      </c>
      <c r="D33" s="149">
        <v>0.17815215173949941</v>
      </c>
      <c r="E33" s="149">
        <v>9.1018870976515495E-2</v>
      </c>
      <c r="F33" s="149">
        <v>0.60426519006011248</v>
      </c>
      <c r="G33" s="149">
        <v>-0.27383084018526743</v>
      </c>
      <c r="H33" s="149">
        <v>0.42807654525606276</v>
      </c>
      <c r="I33" s="149">
        <v>0.15921486745770846</v>
      </c>
      <c r="J33" s="149">
        <v>-0.78508827374307544</v>
      </c>
      <c r="K33" s="149">
        <v>-0.55139661799656148</v>
      </c>
      <c r="L33" s="149">
        <v>-0.49613542704222402</v>
      </c>
      <c r="M33" s="149">
        <v>1.0139220017865895</v>
      </c>
      <c r="N33" s="149">
        <v>6.32494954647142E-2</v>
      </c>
      <c r="O33" s="149">
        <v>-0.20618160293354929</v>
      </c>
      <c r="P33" s="149">
        <v>0.61729624862710863</v>
      </c>
      <c r="Q33" s="149">
        <v>-0.2573442710310212</v>
      </c>
      <c r="R33" s="149">
        <v>-0.13957546388282369</v>
      </c>
      <c r="S33" s="149">
        <v>1.2172500684332881</v>
      </c>
      <c r="T33" s="149">
        <v>-0.53017915376141944</v>
      </c>
      <c r="U33" s="149">
        <v>0.86674105545826896</v>
      </c>
      <c r="V33" s="149">
        <v>-1.333466543545387</v>
      </c>
      <c r="W33" s="149">
        <v>0.83380941991426072</v>
      </c>
      <c r="X33" s="149">
        <v>0.32816910349788597</v>
      </c>
      <c r="Y33" s="149">
        <v>-0.71072035982454085</v>
      </c>
      <c r="Z33" s="149">
        <v>-0.33197206754047243</v>
      </c>
      <c r="AA33" s="149">
        <v>-0.57729404010602436</v>
      </c>
      <c r="AB33" s="149">
        <v>-0.47596716997455202</v>
      </c>
      <c r="AC33" s="149">
        <v>-0.62552340491487679</v>
      </c>
      <c r="AD33" s="149">
        <v>-0.83669242201228378</v>
      </c>
      <c r="AE33" s="149">
        <v>-2.3400311253739522E-2</v>
      </c>
    </row>
    <row r="34" spans="1:31" ht="16">
      <c r="A34" s="149" t="s">
        <v>39</v>
      </c>
      <c r="B34" s="149">
        <v>-0.50751921892255225</v>
      </c>
      <c r="C34" s="149">
        <v>-0.12160527464082718</v>
      </c>
      <c r="D34" s="149">
        <v>-1.2146737618602239</v>
      </c>
      <c r="E34" s="149">
        <v>-0.73294143470562334</v>
      </c>
      <c r="F34" s="149">
        <v>-0.91301382731710412</v>
      </c>
      <c r="G34" s="149">
        <v>-0.27383084018526743</v>
      </c>
      <c r="H34" s="149">
        <v>-1.0745594911529734</v>
      </c>
      <c r="I34" s="149">
        <v>-0.86772102764451131</v>
      </c>
      <c r="J34" s="149">
        <v>0.29232010192561303</v>
      </c>
      <c r="K34" s="149">
        <v>0.13090711074738501</v>
      </c>
      <c r="L34" s="149">
        <v>0.20333419141074763</v>
      </c>
      <c r="M34" s="149">
        <v>-0.76561457277762879</v>
      </c>
      <c r="N34" s="149">
        <v>-0.29938094519964753</v>
      </c>
      <c r="O34" s="149">
        <v>-0.60021755520655451</v>
      </c>
      <c r="P34" s="149">
        <v>-0.10498235520869179</v>
      </c>
      <c r="Q34" s="149">
        <v>-0.2573442710310212</v>
      </c>
      <c r="R34" s="149">
        <v>-0.51468452306791257</v>
      </c>
      <c r="S34" s="149">
        <v>0.49279674050759403</v>
      </c>
      <c r="T34" s="149">
        <v>-1.248217062792633</v>
      </c>
      <c r="U34" s="149">
        <v>0.23236036805902538</v>
      </c>
      <c r="V34" s="149">
        <v>-1.333466543545387</v>
      </c>
      <c r="W34" s="149">
        <v>-1.1254149001028544</v>
      </c>
      <c r="X34" s="149">
        <v>0.32816910349788597</v>
      </c>
      <c r="Y34" s="149">
        <v>-0.15506626032535439</v>
      </c>
      <c r="Z34" s="149">
        <v>-0.33197206754047243</v>
      </c>
      <c r="AA34" s="149">
        <v>-0.57729404010602436</v>
      </c>
      <c r="AB34" s="149">
        <v>1.4732317165878992</v>
      </c>
      <c r="AC34" s="149">
        <v>-0.62552340491487679</v>
      </c>
      <c r="AD34" s="149">
        <v>-0.83669242201228378</v>
      </c>
      <c r="AE34" s="149">
        <v>-2.3400311253739522E-2</v>
      </c>
    </row>
    <row r="35" spans="1:31" ht="16">
      <c r="A35" s="149" t="s">
        <v>40</v>
      </c>
      <c r="B35" s="149">
        <v>0</v>
      </c>
      <c r="C35" s="149">
        <v>0.29671687012361819</v>
      </c>
      <c r="D35" s="149">
        <v>0.64242745627274056</v>
      </c>
      <c r="E35" s="149">
        <v>0.91497917665865425</v>
      </c>
      <c r="F35" s="149">
        <v>0.98358494440441668</v>
      </c>
      <c r="G35" s="149">
        <v>1.0718521458680474</v>
      </c>
      <c r="H35" s="149">
        <v>0.80373555435832178</v>
      </c>
      <c r="I35" s="149">
        <v>0.50152683249178176</v>
      </c>
      <c r="J35" s="149">
        <v>0.65145622714850915</v>
      </c>
      <c r="K35" s="149">
        <v>0.13090711074738501</v>
      </c>
      <c r="L35" s="149">
        <v>0.55306900063723341</v>
      </c>
      <c r="M35" s="149">
        <v>1.0139220017865895</v>
      </c>
      <c r="N35" s="149">
        <v>0.78851037679343761</v>
      </c>
      <c r="O35" s="149">
        <v>0.58189030161246125</v>
      </c>
      <c r="P35" s="149">
        <v>0.61729624862710863</v>
      </c>
      <c r="Q35" s="149">
        <v>0.83109543267395314</v>
      </c>
      <c r="R35" s="149">
        <v>0.98575171367244296</v>
      </c>
      <c r="S35" s="149">
        <v>0.85502340447044101</v>
      </c>
      <c r="T35" s="149">
        <v>0.90589666430100801</v>
      </c>
      <c r="U35" s="149">
        <v>0.86674105545826896</v>
      </c>
      <c r="V35" s="149">
        <v>0.25377390967126728</v>
      </c>
      <c r="W35" s="149">
        <v>0.83380941991426072</v>
      </c>
      <c r="X35" s="149">
        <v>-3.3658369589526831E-2</v>
      </c>
      <c r="Y35" s="149">
        <v>-0.15506626032535439</v>
      </c>
      <c r="Z35" s="149">
        <v>-0.33197206754047243</v>
      </c>
      <c r="AA35" s="149">
        <v>-0.57729404010602436</v>
      </c>
      <c r="AB35" s="149">
        <v>-0.47596716997455202</v>
      </c>
      <c r="AC35" s="149">
        <v>-0.62552340491487679</v>
      </c>
      <c r="AD35" s="149">
        <v>0.52095943257368615</v>
      </c>
      <c r="AE35" s="149">
        <v>-2.3400311253739522E-2</v>
      </c>
    </row>
    <row r="36" spans="1:31" ht="16">
      <c r="A36" s="149" t="s">
        <v>41</v>
      </c>
      <c r="B36" s="149">
        <v>0</v>
      </c>
      <c r="C36" s="149">
        <v>0.29671687012361819</v>
      </c>
      <c r="D36" s="149">
        <v>0.64242745627274056</v>
      </c>
      <c r="E36" s="149">
        <v>1.3269593294997237</v>
      </c>
      <c r="F36" s="149">
        <v>1.3629046987487208</v>
      </c>
      <c r="G36" s="149">
        <v>1.0718521458680474</v>
      </c>
      <c r="H36" s="149">
        <v>1.55505357256284</v>
      </c>
      <c r="I36" s="149">
        <v>1.5284627275940015</v>
      </c>
      <c r="J36" s="149">
        <v>0.65145622714850915</v>
      </c>
      <c r="K36" s="149">
        <v>0.81321083949133155</v>
      </c>
      <c r="L36" s="149">
        <v>0.55306900063723341</v>
      </c>
      <c r="M36" s="149">
        <v>-5.3799942951941425E-2</v>
      </c>
      <c r="N36" s="149">
        <v>0.42587993612907593</v>
      </c>
      <c r="O36" s="149">
        <v>1.3699622061584718</v>
      </c>
      <c r="P36" s="149">
        <v>0.97843555054500886</v>
      </c>
      <c r="Q36" s="149">
        <v>-0.2573442710310212</v>
      </c>
      <c r="R36" s="149">
        <v>0.61064265448735411</v>
      </c>
      <c r="S36" s="149">
        <v>0.13057007654474709</v>
      </c>
      <c r="T36" s="149">
        <v>1.6239345733322217</v>
      </c>
      <c r="U36" s="149">
        <v>0.23236036805902538</v>
      </c>
      <c r="V36" s="149">
        <v>-0.14303620363289624</v>
      </c>
      <c r="W36" s="149">
        <v>5.0119691907414658E-2</v>
      </c>
      <c r="X36" s="149">
        <v>0.32816910349788597</v>
      </c>
      <c r="Y36" s="149">
        <v>0.95624193867301843</v>
      </c>
      <c r="Z36" s="149">
        <v>1.7828129553099443</v>
      </c>
      <c r="AA36" s="149">
        <v>-0.57729404010602436</v>
      </c>
      <c r="AB36" s="149">
        <v>0.49863227330667359</v>
      </c>
      <c r="AC36" s="149">
        <v>-0.62552340491487679</v>
      </c>
      <c r="AD36" s="149">
        <v>1.4260606689643329</v>
      </c>
      <c r="AE36" s="149">
        <v>1.1840557494392177</v>
      </c>
    </row>
    <row r="37" spans="1:31" ht="16">
      <c r="A37" s="149" t="s">
        <v>12</v>
      </c>
      <c r="B37" s="149">
        <v>0.50751921892255225</v>
      </c>
      <c r="C37" s="149">
        <v>-0.53992741940527256</v>
      </c>
      <c r="D37" s="149">
        <v>-0.28612315279374173</v>
      </c>
      <c r="E37" s="149">
        <v>-0.32096128186455392</v>
      </c>
      <c r="F37" s="149">
        <v>0.98358494440441668</v>
      </c>
      <c r="G37" s="149">
        <v>-0.61025158669859614</v>
      </c>
      <c r="H37" s="149">
        <v>-0.3232414729484554</v>
      </c>
      <c r="I37" s="149">
        <v>1.1861507625599284</v>
      </c>
      <c r="J37" s="149">
        <v>0.65145622714850915</v>
      </c>
      <c r="K37" s="149">
        <v>-0.21024475362458825</v>
      </c>
      <c r="L37" s="149">
        <v>-0.14640061781573821</v>
      </c>
      <c r="M37" s="149">
        <v>1.3698293166994333</v>
      </c>
      <c r="N37" s="149">
        <v>-1.3872722671927327</v>
      </c>
      <c r="O37" s="149">
        <v>1.3699622061584718</v>
      </c>
      <c r="P37" s="149">
        <v>0.97843555054500886</v>
      </c>
      <c r="Q37" s="149">
        <v>0.46828219810562832</v>
      </c>
      <c r="R37" s="149">
        <v>0.98575171367244296</v>
      </c>
      <c r="S37" s="149">
        <v>-0.23165658741809991</v>
      </c>
      <c r="T37" s="149">
        <v>-0.88919810827702628</v>
      </c>
      <c r="U37" s="149">
        <v>0.86674105545826896</v>
      </c>
      <c r="V37" s="149">
        <v>0.25377390967126728</v>
      </c>
      <c r="W37" s="149">
        <v>1.2256542839176836</v>
      </c>
      <c r="X37" s="149">
        <v>0.68999657658529878</v>
      </c>
      <c r="Y37" s="149">
        <v>0.95624193867301843</v>
      </c>
      <c r="Z37" s="149">
        <v>0.1967241881721318</v>
      </c>
      <c r="AA37" s="149">
        <v>0.16371025017932031</v>
      </c>
      <c r="AB37" s="149">
        <v>-0.47596716997455202</v>
      </c>
      <c r="AC37" s="149">
        <v>0.45037685153871121</v>
      </c>
      <c r="AD37" s="149">
        <v>0.97351005076900954</v>
      </c>
      <c r="AE37" s="149">
        <v>-2.3400311253739522E-2</v>
      </c>
    </row>
    <row r="38" spans="1:31" ht="16">
      <c r="A38" s="149" t="s">
        <v>97</v>
      </c>
      <c r="B38" s="149">
        <v>-1.0150384378451045</v>
      </c>
      <c r="C38" s="149">
        <v>-0.95824956416971796</v>
      </c>
      <c r="D38" s="149">
        <v>-1.2146737618602239</v>
      </c>
      <c r="E38" s="149">
        <v>-0.73294143470562334</v>
      </c>
      <c r="F38" s="149">
        <v>0.22494543571580836</v>
      </c>
      <c r="G38" s="149">
        <v>6.2589906328061259E-2</v>
      </c>
      <c r="H38" s="149">
        <v>-0.3232414729484554</v>
      </c>
      <c r="I38" s="149">
        <v>-0.18309709757636478</v>
      </c>
      <c r="J38" s="149">
        <v>-6.6816023297283131E-2</v>
      </c>
      <c r="K38" s="149">
        <v>-0.21024475362458825</v>
      </c>
      <c r="L38" s="149">
        <v>0.20333419141074763</v>
      </c>
      <c r="M38" s="149">
        <v>0.30210737196090226</v>
      </c>
      <c r="N38" s="149">
        <v>-0.66201138586400921</v>
      </c>
      <c r="O38" s="149">
        <v>-0.20618160293354929</v>
      </c>
      <c r="P38" s="149">
        <v>-0.10498235520869179</v>
      </c>
      <c r="Q38" s="149">
        <v>0.46828219810562832</v>
      </c>
      <c r="R38" s="149">
        <v>-1.2649026414380904</v>
      </c>
      <c r="S38" s="149">
        <v>0.49279674050759403</v>
      </c>
      <c r="T38" s="149">
        <v>-0.17116019924581255</v>
      </c>
      <c r="U38" s="149">
        <v>-1.0364010067394618</v>
      </c>
      <c r="V38" s="149">
        <v>-0.53984631693705976</v>
      </c>
      <c r="W38" s="149">
        <v>-0.34172517209600833</v>
      </c>
      <c r="X38" s="149">
        <v>-0.39548584267693965</v>
      </c>
      <c r="Y38" s="149">
        <v>-0.71072035982454085</v>
      </c>
      <c r="Z38" s="149">
        <v>-0.86066832325307663</v>
      </c>
      <c r="AA38" s="149">
        <v>-0.57729404010602436</v>
      </c>
      <c r="AB38" s="149">
        <v>0.49863227330667359</v>
      </c>
      <c r="AC38" s="149">
        <v>-0.62552340491487679</v>
      </c>
      <c r="AD38" s="149">
        <v>6.8408814378362839E-2</v>
      </c>
      <c r="AE38" s="149">
        <v>-2.3400311253739522E-2</v>
      </c>
    </row>
    <row r="39" spans="1:31" ht="16">
      <c r="A39" s="149" t="s">
        <v>13</v>
      </c>
      <c r="B39" s="149">
        <v>1.5225576567676569</v>
      </c>
      <c r="C39" s="149">
        <v>1.5516833044169545</v>
      </c>
      <c r="D39" s="149">
        <v>1.1067027608059816</v>
      </c>
      <c r="E39" s="149">
        <v>0.50299902381758488</v>
      </c>
      <c r="F39" s="149">
        <v>1.3629046987487208</v>
      </c>
      <c r="G39" s="149">
        <v>1.0718521458680474</v>
      </c>
      <c r="H39" s="149">
        <v>1.1793945634605809</v>
      </c>
      <c r="I39" s="149">
        <v>0.843838797525855</v>
      </c>
      <c r="J39" s="149">
        <v>0.65145622714850915</v>
      </c>
      <c r="K39" s="149">
        <v>0.81321083949133155</v>
      </c>
      <c r="L39" s="149">
        <v>0.20333419141074763</v>
      </c>
      <c r="M39" s="149">
        <v>0.30210737196090226</v>
      </c>
      <c r="N39" s="149">
        <v>1.1511408174577993</v>
      </c>
      <c r="O39" s="149">
        <v>0.58189030161246125</v>
      </c>
      <c r="P39" s="149">
        <v>0.61729624862710863</v>
      </c>
      <c r="Q39" s="149">
        <v>0.46828219810562832</v>
      </c>
      <c r="R39" s="149">
        <v>0.61064265448735411</v>
      </c>
      <c r="S39" s="149">
        <v>0.85502340447044101</v>
      </c>
      <c r="T39" s="149">
        <v>0.54687770978540118</v>
      </c>
      <c r="U39" s="149">
        <v>0.86674105545826896</v>
      </c>
      <c r="V39" s="149">
        <v>1.0473941362795944</v>
      </c>
      <c r="W39" s="149">
        <v>0.83380941991426072</v>
      </c>
      <c r="X39" s="149">
        <v>1.0518240496727116</v>
      </c>
      <c r="Y39" s="149">
        <v>-0.15506626032535439</v>
      </c>
      <c r="Z39" s="149">
        <v>-0.33197206754047243</v>
      </c>
      <c r="AA39" s="149">
        <v>3.127727411320699</v>
      </c>
      <c r="AB39" s="149">
        <v>-0.47596716997455202</v>
      </c>
      <c r="AC39" s="149">
        <v>-8.7573276688082777E-2</v>
      </c>
      <c r="AD39" s="149">
        <v>6.8408814378362839E-2</v>
      </c>
      <c r="AE39" s="149">
        <v>0.78157039587489863</v>
      </c>
    </row>
    <row r="40" spans="1:31" ht="16">
      <c r="A40" s="149" t="s">
        <v>42</v>
      </c>
      <c r="B40" s="149">
        <v>-0.50751921892255225</v>
      </c>
      <c r="C40" s="149">
        <v>-0.95824956416971796</v>
      </c>
      <c r="D40" s="149">
        <v>-1.6789490663934652</v>
      </c>
      <c r="E40" s="149">
        <v>-1.1449215875466927</v>
      </c>
      <c r="F40" s="149">
        <v>-0.91301382731710412</v>
      </c>
      <c r="G40" s="149">
        <v>-0.9466723332119249</v>
      </c>
      <c r="H40" s="149">
        <v>-0.3232414729484554</v>
      </c>
      <c r="I40" s="149">
        <v>-0.86772102764451131</v>
      </c>
      <c r="J40" s="149">
        <v>-1.5033605241888677</v>
      </c>
      <c r="K40" s="149">
        <v>-0.89254848236853479</v>
      </c>
      <c r="L40" s="149">
        <v>-0.84587023626870983</v>
      </c>
      <c r="M40" s="149">
        <v>-1.1215218876904725</v>
      </c>
      <c r="N40" s="149">
        <v>-1.3872722671927327</v>
      </c>
      <c r="O40" s="149">
        <v>-1.388289459752565</v>
      </c>
      <c r="P40" s="149">
        <v>-0.82726095904449215</v>
      </c>
      <c r="Q40" s="149">
        <v>-2.0714104438726451</v>
      </c>
      <c r="R40" s="149">
        <v>-1.6400117006231794</v>
      </c>
      <c r="S40" s="149">
        <v>-0.95610991534379386</v>
      </c>
      <c r="T40" s="149">
        <v>-1.248217062792633</v>
      </c>
      <c r="U40" s="149">
        <v>-1.3535913504390835</v>
      </c>
      <c r="V40" s="149">
        <v>-1.333466543545387</v>
      </c>
      <c r="W40" s="149">
        <v>-1.9091046281097004</v>
      </c>
      <c r="X40" s="149">
        <v>-3.3658369589526831E-2</v>
      </c>
      <c r="Y40" s="149">
        <v>-0.71072035982454085</v>
      </c>
      <c r="Z40" s="149">
        <v>-0.86066832325307663</v>
      </c>
      <c r="AA40" s="149">
        <v>-0.57729404010602436</v>
      </c>
      <c r="AB40" s="149">
        <v>-0.47596716997455202</v>
      </c>
      <c r="AC40" s="149">
        <v>-0.62552340491487679</v>
      </c>
      <c r="AD40" s="149">
        <v>-0.83669242201228378</v>
      </c>
      <c r="AE40" s="149">
        <v>-2.035827079075335</v>
      </c>
    </row>
    <row r="41" spans="1:31" ht="16">
      <c r="A41" s="149" t="s">
        <v>43</v>
      </c>
      <c r="B41" s="149">
        <v>-0.50751921892255225</v>
      </c>
      <c r="C41" s="149">
        <v>-0.95824956416971796</v>
      </c>
      <c r="D41" s="149">
        <v>-1.6789490663934652</v>
      </c>
      <c r="E41" s="149">
        <v>9.1018870976515495E-2</v>
      </c>
      <c r="F41" s="149">
        <v>-0.91301382731710412</v>
      </c>
      <c r="G41" s="149">
        <v>0.39901065284138998</v>
      </c>
      <c r="H41" s="149">
        <v>-0.69890048205071442</v>
      </c>
      <c r="I41" s="149">
        <v>-0.18309709757636478</v>
      </c>
      <c r="J41" s="149">
        <v>-1.5033605241888677</v>
      </c>
      <c r="K41" s="149">
        <v>0.13090711074738501</v>
      </c>
      <c r="L41" s="149">
        <v>-0.49613542704222402</v>
      </c>
      <c r="M41" s="149">
        <v>-0.40970725786478512</v>
      </c>
      <c r="N41" s="149">
        <v>-0.29938094519964753</v>
      </c>
      <c r="O41" s="149">
        <v>-0.99425350747955976</v>
      </c>
      <c r="P41" s="149">
        <v>-1.5495395628802926</v>
      </c>
      <c r="Q41" s="149">
        <v>-2.0714104438726451</v>
      </c>
      <c r="R41" s="149">
        <v>0.2355335953022652</v>
      </c>
      <c r="S41" s="149">
        <v>-1.3183365793066408</v>
      </c>
      <c r="T41" s="149">
        <v>0.54687770978540118</v>
      </c>
      <c r="U41" s="149">
        <v>-0.4020203193402182</v>
      </c>
      <c r="V41" s="149">
        <v>-0.14303620363289624</v>
      </c>
      <c r="W41" s="149">
        <v>-0.73357003609943139</v>
      </c>
      <c r="X41" s="149">
        <v>-0.39548584267693965</v>
      </c>
      <c r="Y41" s="149">
        <v>-0.71072035982454085</v>
      </c>
      <c r="Z41" s="149">
        <v>-0.33197206754047243</v>
      </c>
      <c r="AA41" s="149">
        <v>-0.57729404010602436</v>
      </c>
      <c r="AB41" s="149">
        <v>-0.47596716997455202</v>
      </c>
      <c r="AC41" s="149">
        <v>-0.62552340491487679</v>
      </c>
      <c r="AD41" s="149">
        <v>-0.83669242201228378</v>
      </c>
      <c r="AE41" s="149">
        <v>-0.8283710183823777</v>
      </c>
    </row>
    <row r="42" spans="1:31" ht="16">
      <c r="A42" s="149" t="s">
        <v>44</v>
      </c>
      <c r="B42" s="149">
        <v>-0.50751921892255225</v>
      </c>
      <c r="C42" s="149">
        <v>0.71503901488806354</v>
      </c>
      <c r="D42" s="149">
        <v>-0.28612315279374173</v>
      </c>
      <c r="E42" s="149">
        <v>9.1018870976515495E-2</v>
      </c>
      <c r="F42" s="149">
        <v>0.22494543571580836</v>
      </c>
      <c r="G42" s="149">
        <v>6.2589906328061259E-2</v>
      </c>
      <c r="H42" s="149">
        <v>5.2417536153803686E-2</v>
      </c>
      <c r="I42" s="149">
        <v>-0.52540906261043807</v>
      </c>
      <c r="J42" s="149">
        <v>-0.42595214852017926</v>
      </c>
      <c r="K42" s="149">
        <v>-0.21024475362458825</v>
      </c>
      <c r="L42" s="149">
        <v>-0.14640061781573821</v>
      </c>
      <c r="M42" s="149">
        <v>-1.1215218876904725</v>
      </c>
      <c r="N42" s="149">
        <v>-1.024641826528371</v>
      </c>
      <c r="O42" s="149">
        <v>-0.20618160293354929</v>
      </c>
      <c r="P42" s="149">
        <v>-0.10498235520869179</v>
      </c>
      <c r="Q42" s="149">
        <v>0.46828219810562832</v>
      </c>
      <c r="R42" s="149">
        <v>-0.51468452306791257</v>
      </c>
      <c r="S42" s="149">
        <v>-0.23165658741809991</v>
      </c>
      <c r="T42" s="149">
        <v>0.18785875526979429</v>
      </c>
      <c r="U42" s="149">
        <v>-0.71921066303983994</v>
      </c>
      <c r="V42" s="149">
        <v>-0.53984631693705976</v>
      </c>
      <c r="W42" s="149">
        <v>-1.1254149001028544</v>
      </c>
      <c r="X42" s="149">
        <v>-0.75731331576435246</v>
      </c>
      <c r="Y42" s="149">
        <v>-0.15506626032535439</v>
      </c>
      <c r="Z42" s="149">
        <v>0.1967241881721318</v>
      </c>
      <c r="AA42" s="149">
        <v>-0.57729404010602436</v>
      </c>
      <c r="AB42" s="149">
        <v>0.49863227330667359</v>
      </c>
      <c r="AC42" s="149">
        <v>-8.7573276688082777E-2</v>
      </c>
      <c r="AD42" s="149">
        <v>-0.38414180381696045</v>
      </c>
      <c r="AE42" s="149">
        <v>-0.42588566481805862</v>
      </c>
    </row>
    <row r="43" spans="1:31" ht="16">
      <c r="A43" s="149" t="s">
        <v>98</v>
      </c>
      <c r="B43" s="149">
        <v>-0.50751921892255225</v>
      </c>
      <c r="C43" s="149">
        <v>-0.95824956416971796</v>
      </c>
      <c r="D43" s="149">
        <v>-1.2146737618602239</v>
      </c>
      <c r="E43" s="149">
        <v>-1.5569017403877621</v>
      </c>
      <c r="F43" s="149">
        <v>-0.53369407297280003</v>
      </c>
      <c r="G43" s="149">
        <v>-0.27383084018526743</v>
      </c>
      <c r="H43" s="149">
        <v>-1.4502185002552326</v>
      </c>
      <c r="I43" s="149">
        <v>-1.5523449577126578</v>
      </c>
      <c r="J43" s="149">
        <v>-1.1442243989659717</v>
      </c>
      <c r="K43" s="149">
        <v>-0.89254848236853479</v>
      </c>
      <c r="L43" s="149">
        <v>-1.5453398547216814</v>
      </c>
      <c r="M43" s="149">
        <v>-1.1215218876904725</v>
      </c>
      <c r="N43" s="149">
        <v>-1.024641826528371</v>
      </c>
      <c r="O43" s="149">
        <v>-1.388289459752565</v>
      </c>
      <c r="P43" s="149">
        <v>-1.1884002609623925</v>
      </c>
      <c r="Q43" s="149">
        <v>0.10546896353730358</v>
      </c>
      <c r="R43" s="149">
        <v>-0.13957546388282369</v>
      </c>
      <c r="S43" s="149">
        <v>-0.59388325138094689</v>
      </c>
      <c r="T43" s="149">
        <v>-0.53017915376141944</v>
      </c>
      <c r="U43" s="149">
        <v>-0.71921066303983994</v>
      </c>
      <c r="V43" s="149">
        <v>-0.53984631693705976</v>
      </c>
      <c r="W43" s="149">
        <v>-1.5172597641062773</v>
      </c>
      <c r="X43" s="149">
        <v>0.32816910349788597</v>
      </c>
      <c r="Y43" s="149">
        <v>-0.71072035982454085</v>
      </c>
      <c r="Z43" s="149">
        <v>-0.86066832325307663</v>
      </c>
      <c r="AA43" s="149">
        <v>-0.57729404010602436</v>
      </c>
      <c r="AB43" s="149">
        <v>-0.47596716997455202</v>
      </c>
      <c r="AC43" s="149">
        <v>-0.62552340491487679</v>
      </c>
      <c r="AD43" s="149">
        <v>-0.83669242201228378</v>
      </c>
      <c r="AE43" s="149">
        <v>-2.3400311253739522E-2</v>
      </c>
    </row>
    <row r="44" spans="1:31" ht="16">
      <c r="A44" s="149" t="s">
        <v>99</v>
      </c>
      <c r="B44" s="149">
        <v>0.50751921892255225</v>
      </c>
      <c r="C44" s="149">
        <v>0.29671687012361819</v>
      </c>
      <c r="D44" s="149">
        <v>0.17815215173949941</v>
      </c>
      <c r="E44" s="149">
        <v>-0.73294143470562334</v>
      </c>
      <c r="F44" s="149">
        <v>-0.91301382731710412</v>
      </c>
      <c r="G44" s="149">
        <v>-0.27383084018526743</v>
      </c>
      <c r="H44" s="149">
        <v>5.2417536153803686E-2</v>
      </c>
      <c r="I44" s="149">
        <v>0.15921486745770846</v>
      </c>
      <c r="J44" s="149">
        <v>0.29232010192561303</v>
      </c>
      <c r="K44" s="149">
        <v>-0.21024475362458825</v>
      </c>
      <c r="L44" s="149">
        <v>-0.49613542704222402</v>
      </c>
      <c r="M44" s="149">
        <v>-0.40970725786478512</v>
      </c>
      <c r="N44" s="149">
        <v>-0.66201138586400921</v>
      </c>
      <c r="O44" s="149">
        <v>-0.20618160293354929</v>
      </c>
      <c r="P44" s="149">
        <v>-0.10498235520869179</v>
      </c>
      <c r="Q44" s="149">
        <v>-0.98297074016767072</v>
      </c>
      <c r="R44" s="149">
        <v>-0.13957546388282369</v>
      </c>
      <c r="S44" s="149">
        <v>-1.3183365793066408</v>
      </c>
      <c r="T44" s="149">
        <v>0.90589666430100801</v>
      </c>
      <c r="U44" s="149">
        <v>0.86674105545826896</v>
      </c>
      <c r="V44" s="149">
        <v>-0.14303620363289624</v>
      </c>
      <c r="W44" s="149">
        <v>-0.34172517209600833</v>
      </c>
      <c r="X44" s="149">
        <v>0.32816910349788597</v>
      </c>
      <c r="Y44" s="149">
        <v>-0.71072035982454085</v>
      </c>
      <c r="Z44" s="149">
        <v>-0.86066832325307663</v>
      </c>
      <c r="AA44" s="149">
        <v>-0.57729404010602436</v>
      </c>
      <c r="AB44" s="149">
        <v>-0.47596716997455202</v>
      </c>
      <c r="AC44" s="149">
        <v>-0.62552340491487679</v>
      </c>
      <c r="AD44" s="149">
        <v>-0.38414180381696045</v>
      </c>
      <c r="AE44" s="149">
        <v>0.78157039587489863</v>
      </c>
    </row>
    <row r="45" spans="1:31" ht="16">
      <c r="A45" s="149" t="s">
        <v>46</v>
      </c>
      <c r="B45" s="149">
        <v>-0.50751921892255225</v>
      </c>
      <c r="C45" s="149">
        <v>0.71503901488806354</v>
      </c>
      <c r="D45" s="149">
        <v>-2.1432243709267063</v>
      </c>
      <c r="E45" s="149">
        <v>-1.9688818932288314</v>
      </c>
      <c r="F45" s="149">
        <v>-1.2923335816614083</v>
      </c>
      <c r="G45" s="149">
        <v>-1.2830930797252535</v>
      </c>
      <c r="H45" s="149">
        <v>-1.8258775093574917</v>
      </c>
      <c r="I45" s="149">
        <v>-1.2100329926785847</v>
      </c>
      <c r="J45" s="149">
        <v>-1.1442243989659717</v>
      </c>
      <c r="K45" s="149">
        <v>-0.89254848236853479</v>
      </c>
      <c r="L45" s="149">
        <v>-1.1956050454951956</v>
      </c>
      <c r="M45" s="149">
        <v>-1.1215218876904725</v>
      </c>
      <c r="N45" s="149">
        <v>-1.024641826528371</v>
      </c>
      <c r="O45" s="149">
        <v>-1.388289459752565</v>
      </c>
      <c r="P45" s="149">
        <v>-1.1884002609623925</v>
      </c>
      <c r="Q45" s="149">
        <v>0.46828219810562832</v>
      </c>
      <c r="R45" s="149">
        <v>-0.13957546388282369</v>
      </c>
      <c r="S45" s="149">
        <v>-1.3183365793066408</v>
      </c>
      <c r="T45" s="149">
        <v>-0.53017915376141944</v>
      </c>
      <c r="U45" s="149">
        <v>-1.3535913504390835</v>
      </c>
      <c r="V45" s="149">
        <v>-0.14303620363289624</v>
      </c>
      <c r="W45" s="149">
        <v>-1.9091046281097004</v>
      </c>
      <c r="X45" s="149">
        <v>-1.480968261939178</v>
      </c>
      <c r="Y45" s="149">
        <v>-0.71072035982454085</v>
      </c>
      <c r="Z45" s="149">
        <v>-0.86066832325307663</v>
      </c>
      <c r="AA45" s="149">
        <v>-0.57729404010602436</v>
      </c>
      <c r="AB45" s="149">
        <v>-0.47596716997455202</v>
      </c>
      <c r="AC45" s="149">
        <v>-0.62552340491487679</v>
      </c>
      <c r="AD45" s="149">
        <v>-0.38414180381696045</v>
      </c>
      <c r="AE45" s="149">
        <v>-1.2308563719466967</v>
      </c>
    </row>
    <row r="46" spans="1:31" ht="16">
      <c r="A46" s="149" t="s">
        <v>47</v>
      </c>
      <c r="B46" s="149">
        <v>-1.0150384378451045</v>
      </c>
      <c r="C46" s="149">
        <v>-0.53992741940527256</v>
      </c>
      <c r="D46" s="149">
        <v>0.17815215173949941</v>
      </c>
      <c r="E46" s="149">
        <v>0.50299902381758488</v>
      </c>
      <c r="F46" s="149">
        <v>0.60426519006011248</v>
      </c>
      <c r="G46" s="149">
        <v>6.2589906328061259E-2</v>
      </c>
      <c r="H46" s="149">
        <v>5.2417536153803686E-2</v>
      </c>
      <c r="I46" s="149">
        <v>-0.18309709757636478</v>
      </c>
      <c r="J46" s="149">
        <v>-0.78508827374307544</v>
      </c>
      <c r="K46" s="149">
        <v>-0.89254848236853479</v>
      </c>
      <c r="L46" s="149">
        <v>0.20333419141074763</v>
      </c>
      <c r="M46" s="149">
        <v>-0.40970725786478512</v>
      </c>
      <c r="N46" s="149">
        <v>0.42587993612907593</v>
      </c>
      <c r="O46" s="149">
        <v>-0.20618160293354929</v>
      </c>
      <c r="P46" s="149">
        <v>-0.10498235520869179</v>
      </c>
      <c r="Q46" s="149">
        <v>0.46828219810562832</v>
      </c>
      <c r="R46" s="149">
        <v>0.98575171367244296</v>
      </c>
      <c r="S46" s="149">
        <v>-1.6805632432694879</v>
      </c>
      <c r="T46" s="149">
        <v>-1.248217062792633</v>
      </c>
      <c r="U46" s="149">
        <v>1.1839313991578908</v>
      </c>
      <c r="V46" s="149">
        <v>1.0473941362795944</v>
      </c>
      <c r="W46" s="149">
        <v>5.0119691907414658E-2</v>
      </c>
      <c r="X46" s="149">
        <v>-0.75731331576435246</v>
      </c>
      <c r="Y46" s="149">
        <v>-0.71072035982454085</v>
      </c>
      <c r="Z46" s="149">
        <v>-0.33197206754047243</v>
      </c>
      <c r="AA46" s="149">
        <v>-0.57729404010602436</v>
      </c>
      <c r="AB46" s="149">
        <v>-0.47596716997455202</v>
      </c>
      <c r="AC46" s="149">
        <v>-0.62552340491487679</v>
      </c>
      <c r="AD46" s="149">
        <v>-0.83669242201228378</v>
      </c>
      <c r="AE46" s="149">
        <v>0.78157039587489863</v>
      </c>
    </row>
    <row r="47" spans="1:31" ht="16">
      <c r="A47" s="149" t="s">
        <v>14</v>
      </c>
      <c r="B47" s="149">
        <v>0</v>
      </c>
      <c r="C47" s="149">
        <v>0.29671687012361819</v>
      </c>
      <c r="D47" s="149">
        <v>0.17815215173949941</v>
      </c>
      <c r="E47" s="149">
        <v>-0.73294143470562334</v>
      </c>
      <c r="F47" s="149">
        <v>-0.53369407297280003</v>
      </c>
      <c r="G47" s="149">
        <v>1.4082728923813761</v>
      </c>
      <c r="H47" s="149">
        <v>5.2417536153803686E-2</v>
      </c>
      <c r="I47" s="149">
        <v>-0.52540906261043807</v>
      </c>
      <c r="J47" s="149">
        <v>0.29232010192561303</v>
      </c>
      <c r="K47" s="149">
        <v>0.81321083949133155</v>
      </c>
      <c r="L47" s="149">
        <v>-0.14640061781573821</v>
      </c>
      <c r="M47" s="149">
        <v>0.30210737196090226</v>
      </c>
      <c r="N47" s="149">
        <v>0.42587993612907593</v>
      </c>
      <c r="O47" s="149">
        <v>0.58189030161246125</v>
      </c>
      <c r="P47" s="149">
        <v>0.61729624862710863</v>
      </c>
      <c r="Q47" s="149">
        <v>0.46828219810562832</v>
      </c>
      <c r="R47" s="149">
        <v>0.61064265448735411</v>
      </c>
      <c r="S47" s="149">
        <v>1.2172500684332881</v>
      </c>
      <c r="T47" s="149">
        <v>-0.17116019924581255</v>
      </c>
      <c r="U47" s="149">
        <v>-8.4829975640596397E-2</v>
      </c>
      <c r="V47" s="149">
        <v>-0.14303620363289624</v>
      </c>
      <c r="W47" s="149">
        <v>0.44196455591083766</v>
      </c>
      <c r="X47" s="149">
        <v>1.0518240496727116</v>
      </c>
      <c r="Y47" s="149">
        <v>0.40058783917383206</v>
      </c>
      <c r="Z47" s="149">
        <v>0.1967241881721318</v>
      </c>
      <c r="AA47" s="149">
        <v>-0.57729404010602436</v>
      </c>
      <c r="AB47" s="149">
        <v>-0.47596716997455202</v>
      </c>
      <c r="AC47" s="149">
        <v>0.45037685153871121</v>
      </c>
      <c r="AD47" s="149">
        <v>6.8408814378362839E-2</v>
      </c>
      <c r="AE47" s="149">
        <v>0.78157039587489863</v>
      </c>
    </row>
    <row r="48" spans="1:31" ht="16">
      <c r="A48" s="149" t="s">
        <v>48</v>
      </c>
      <c r="B48" s="149">
        <v>0</v>
      </c>
      <c r="C48" s="149">
        <v>-0.12160527464082718</v>
      </c>
      <c r="D48" s="149">
        <v>-0.75039845732698285</v>
      </c>
      <c r="E48" s="149">
        <v>-0.73294143470562334</v>
      </c>
      <c r="F48" s="149">
        <v>0.22494543571580836</v>
      </c>
      <c r="G48" s="149">
        <v>-0.27383084018526743</v>
      </c>
      <c r="H48" s="149">
        <v>5.2417536153803686E-2</v>
      </c>
      <c r="I48" s="149">
        <v>-1.2100329926785847</v>
      </c>
      <c r="J48" s="149">
        <v>-0.42595214852017926</v>
      </c>
      <c r="K48" s="149">
        <v>-1.5748522111124812</v>
      </c>
      <c r="L48" s="149">
        <v>0.20333419141074763</v>
      </c>
      <c r="M48" s="149">
        <v>-1.1215218876904725</v>
      </c>
      <c r="N48" s="149">
        <v>-1.3872722671927327</v>
      </c>
      <c r="O48" s="149">
        <v>0.58189030161246125</v>
      </c>
      <c r="P48" s="149">
        <v>0.61729624862710863</v>
      </c>
      <c r="Q48" s="149">
        <v>0.46828219810562832</v>
      </c>
      <c r="R48" s="149">
        <v>0.61064265448735411</v>
      </c>
      <c r="S48" s="149">
        <v>0.13057007654474709</v>
      </c>
      <c r="T48" s="149">
        <v>-0.17116019924581255</v>
      </c>
      <c r="U48" s="149">
        <v>-0.71921066303983994</v>
      </c>
      <c r="V48" s="149">
        <v>0.65058402297543083</v>
      </c>
      <c r="W48" s="149">
        <v>0.44196455591083766</v>
      </c>
      <c r="X48" s="149">
        <v>0.32816910349788597</v>
      </c>
      <c r="Y48" s="149">
        <v>0.40058783917383206</v>
      </c>
      <c r="Z48" s="149">
        <v>0.1967241881721318</v>
      </c>
      <c r="AA48" s="149">
        <v>-0.57729404010602436</v>
      </c>
      <c r="AB48" s="149">
        <v>0.49863227330667359</v>
      </c>
      <c r="AC48" s="149">
        <v>-0.62552340491487679</v>
      </c>
      <c r="AD48" s="149">
        <v>-0.83669242201228378</v>
      </c>
      <c r="AE48" s="149">
        <v>-2.3400311253739522E-2</v>
      </c>
    </row>
    <row r="49" spans="1:31" ht="16">
      <c r="A49" s="149" t="s">
        <v>175</v>
      </c>
      <c r="B49" s="149">
        <v>-0.50751921892255225</v>
      </c>
      <c r="C49" s="149">
        <v>-0.53992741940527256</v>
      </c>
      <c r="D49" s="149">
        <v>-0.75039845732698285</v>
      </c>
      <c r="E49" s="149">
        <v>-1.1449215875466927</v>
      </c>
      <c r="F49" s="149">
        <v>-1.6716533360057124</v>
      </c>
      <c r="G49" s="149">
        <v>-1.2830930797252535</v>
      </c>
      <c r="H49" s="149">
        <v>-0.3232414729484554</v>
      </c>
      <c r="I49" s="149">
        <v>-0.52540906261043807</v>
      </c>
      <c r="J49" s="149">
        <v>-1.5033605241888677</v>
      </c>
      <c r="K49" s="149">
        <v>-1.2337003467405081</v>
      </c>
      <c r="L49" s="149">
        <v>-1.5453398547216814</v>
      </c>
      <c r="M49" s="149">
        <v>-0.76561457277762879</v>
      </c>
      <c r="N49" s="149">
        <v>-1.3872722671927327</v>
      </c>
      <c r="O49" s="149">
        <v>-1.388289459752565</v>
      </c>
      <c r="P49" s="149">
        <v>-1.1884002609623925</v>
      </c>
      <c r="Q49" s="149">
        <v>-0.2573442710310212</v>
      </c>
      <c r="R49" s="149">
        <v>-0.51468452306791257</v>
      </c>
      <c r="S49" s="149">
        <v>0.13057007654474709</v>
      </c>
      <c r="T49" s="149">
        <v>-1.248217062792633</v>
      </c>
      <c r="U49" s="149">
        <v>-1.3535913504390835</v>
      </c>
      <c r="V49" s="149">
        <v>0.65058402297543083</v>
      </c>
      <c r="W49" s="149">
        <v>-1.1254149001028544</v>
      </c>
      <c r="X49" s="149">
        <v>-1.480968261939178</v>
      </c>
      <c r="Y49" s="149">
        <v>-0.71072035982454085</v>
      </c>
      <c r="Z49" s="149">
        <v>-0.86066832325307663</v>
      </c>
      <c r="AA49" s="149">
        <v>-0.57729404010602436</v>
      </c>
      <c r="AB49" s="149">
        <v>-0.47596716997455202</v>
      </c>
      <c r="AC49" s="149">
        <v>-0.62552340491487679</v>
      </c>
      <c r="AD49" s="149">
        <v>-0.83669242201228378</v>
      </c>
      <c r="AE49" s="149">
        <v>-0.42588566481805862</v>
      </c>
    </row>
    <row r="50" spans="1:31" ht="16">
      <c r="A50" s="149" t="s">
        <v>176</v>
      </c>
      <c r="B50" s="149">
        <v>-1.0150384378451045</v>
      </c>
      <c r="C50" s="149">
        <v>-0.95824956416971796</v>
      </c>
      <c r="D50" s="149">
        <v>-1.2146737618602239</v>
      </c>
      <c r="E50" s="149">
        <v>-0.32096128186455392</v>
      </c>
      <c r="F50" s="149">
        <v>-0.15437431862849582</v>
      </c>
      <c r="G50" s="149">
        <v>-1.6195138262385822</v>
      </c>
      <c r="H50" s="149">
        <v>-0.69890048205071442</v>
      </c>
      <c r="I50" s="149">
        <v>-0.18309709757636478</v>
      </c>
      <c r="J50" s="149">
        <v>-0.78508827374307544</v>
      </c>
      <c r="K50" s="149">
        <v>-0.55139661799656148</v>
      </c>
      <c r="L50" s="149">
        <v>-1.5453398547216814</v>
      </c>
      <c r="M50" s="149">
        <v>-1.1215218876904725</v>
      </c>
      <c r="N50" s="149">
        <v>-1.3872722671927327</v>
      </c>
      <c r="O50" s="149">
        <v>-0.99425350747955976</v>
      </c>
      <c r="P50" s="149">
        <v>-0.10498235520869179</v>
      </c>
      <c r="Q50" s="149">
        <v>-0.6201575055993459</v>
      </c>
      <c r="R50" s="149">
        <v>-2.0151207598082683</v>
      </c>
      <c r="S50" s="149">
        <v>-1.6805632432694879</v>
      </c>
      <c r="T50" s="149">
        <v>-1.248217062792633</v>
      </c>
      <c r="U50" s="149">
        <v>-0.4020203193402182</v>
      </c>
      <c r="V50" s="149">
        <v>0.25377390967126728</v>
      </c>
      <c r="W50" s="149">
        <v>-1.1254149001028544</v>
      </c>
      <c r="X50" s="149">
        <v>-1.480968261939178</v>
      </c>
      <c r="Y50" s="149">
        <v>-0.71072035982454085</v>
      </c>
      <c r="Z50" s="149">
        <v>-0.86066832325307663</v>
      </c>
      <c r="AA50" s="149">
        <v>-0.57729404010602436</v>
      </c>
      <c r="AB50" s="149">
        <v>-0.47596716997455202</v>
      </c>
      <c r="AC50" s="149">
        <v>-0.62552340491487679</v>
      </c>
      <c r="AD50" s="149">
        <v>-0.83669242201228378</v>
      </c>
      <c r="AE50" s="149">
        <v>-2.3400311253739522E-2</v>
      </c>
    </row>
    <row r="51" spans="1:31" ht="16">
      <c r="A51" s="149" t="s">
        <v>49</v>
      </c>
      <c r="B51" s="149">
        <v>-1.5225576567676569</v>
      </c>
      <c r="C51" s="149">
        <v>-1.3765717089341634</v>
      </c>
      <c r="D51" s="149">
        <v>-0.75039845732698285</v>
      </c>
      <c r="E51" s="149">
        <v>9.1018870976515495E-2</v>
      </c>
      <c r="F51" s="149">
        <v>-1.2923335816614083</v>
      </c>
      <c r="G51" s="149">
        <v>-0.9466723332119249</v>
      </c>
      <c r="H51" s="149">
        <v>-1.8258775093574917</v>
      </c>
      <c r="I51" s="149">
        <v>-1.5523449577126578</v>
      </c>
      <c r="J51" s="149">
        <v>-1.5033605241888677</v>
      </c>
      <c r="K51" s="149">
        <v>-1.5748522111124812</v>
      </c>
      <c r="L51" s="149">
        <v>-0.84587023626870983</v>
      </c>
      <c r="M51" s="149">
        <v>-1.1215218876904725</v>
      </c>
      <c r="N51" s="149">
        <v>-1.024641826528371</v>
      </c>
      <c r="O51" s="149">
        <v>-1.388289459752565</v>
      </c>
      <c r="P51" s="149">
        <v>-1.9106788647981927</v>
      </c>
      <c r="Q51" s="149">
        <v>-0.98297074016767072</v>
      </c>
      <c r="R51" s="149">
        <v>-0.88979358225300154</v>
      </c>
      <c r="S51" s="149">
        <v>-1.6805632432694879</v>
      </c>
      <c r="T51" s="149">
        <v>-1.248217062792633</v>
      </c>
      <c r="U51" s="149">
        <v>-1.3535913504390835</v>
      </c>
      <c r="V51" s="149">
        <v>-1.333466543545387</v>
      </c>
      <c r="W51" s="149">
        <v>-1.1254149001028544</v>
      </c>
      <c r="X51" s="149">
        <v>-0.39548584267693965</v>
      </c>
      <c r="Y51" s="149">
        <v>-0.71072035982454085</v>
      </c>
      <c r="Z51" s="149">
        <v>-0.86066832325307663</v>
      </c>
      <c r="AA51" s="149">
        <v>-0.57729404010602436</v>
      </c>
      <c r="AB51" s="149">
        <v>-0.47596716997455202</v>
      </c>
      <c r="AC51" s="149">
        <v>-0.62552340491487679</v>
      </c>
      <c r="AD51" s="149">
        <v>-0.83669242201228378</v>
      </c>
      <c r="AE51" s="149">
        <v>-0.8283710183823777</v>
      </c>
    </row>
    <row r="52" spans="1:31" ht="16">
      <c r="A52" s="149" t="s">
        <v>50</v>
      </c>
      <c r="B52" s="149">
        <v>-0.50751921892255225</v>
      </c>
      <c r="C52" s="149">
        <v>-0.53992741940527256</v>
      </c>
      <c r="D52" s="149">
        <v>-1.2146737618602239</v>
      </c>
      <c r="E52" s="149">
        <v>-1.5569017403877621</v>
      </c>
      <c r="F52" s="149">
        <v>-0.53369407297280003</v>
      </c>
      <c r="G52" s="149">
        <v>-0.9466723332119249</v>
      </c>
      <c r="H52" s="149">
        <v>5.2417536153803686E-2</v>
      </c>
      <c r="I52" s="149">
        <v>0.15921486745770846</v>
      </c>
      <c r="J52" s="149">
        <v>-6.6816023297283131E-2</v>
      </c>
      <c r="K52" s="149">
        <v>-0.21024475362458825</v>
      </c>
      <c r="L52" s="149">
        <v>-1.1956050454951956</v>
      </c>
      <c r="M52" s="149">
        <v>-0.76561457277762879</v>
      </c>
      <c r="N52" s="149">
        <v>-1.024641826528371</v>
      </c>
      <c r="O52" s="149">
        <v>-0.60021755520655451</v>
      </c>
      <c r="P52" s="149">
        <v>-0.10498235520869179</v>
      </c>
      <c r="Q52" s="149">
        <v>-0.6201575055993459</v>
      </c>
      <c r="R52" s="149">
        <v>-0.88979358225300154</v>
      </c>
      <c r="S52" s="149">
        <v>0.49279674050759403</v>
      </c>
      <c r="T52" s="149">
        <v>0.54687770978540118</v>
      </c>
      <c r="U52" s="149">
        <v>0.23236036805902538</v>
      </c>
      <c r="V52" s="149">
        <v>-0.14303620363289624</v>
      </c>
      <c r="W52" s="149">
        <v>-0.73357003609943139</v>
      </c>
      <c r="X52" s="149">
        <v>-0.39548584267693965</v>
      </c>
      <c r="Y52" s="149">
        <v>-0.71072035982454085</v>
      </c>
      <c r="Z52" s="149">
        <v>-0.86066832325307663</v>
      </c>
      <c r="AA52" s="149">
        <v>-0.57729404010602436</v>
      </c>
      <c r="AB52" s="149">
        <v>-0.47596716997455202</v>
      </c>
      <c r="AC52" s="149">
        <v>-0.62552340491487679</v>
      </c>
      <c r="AD52" s="149">
        <v>-0.83669242201228378</v>
      </c>
      <c r="AE52" s="149">
        <v>-2.3400311253739522E-2</v>
      </c>
    </row>
    <row r="53" spans="1:31" ht="16">
      <c r="A53" s="149" t="s">
        <v>100</v>
      </c>
      <c r="B53" s="149">
        <v>0.50751921892255225</v>
      </c>
      <c r="C53" s="149">
        <v>1.1333611596525091</v>
      </c>
      <c r="D53" s="149">
        <v>1.1067027608059816</v>
      </c>
      <c r="E53" s="149">
        <v>0.91497917665865425</v>
      </c>
      <c r="F53" s="149">
        <v>1.3629046987487208</v>
      </c>
      <c r="G53" s="149">
        <v>1.0718521458680474</v>
      </c>
      <c r="H53" s="149">
        <v>0.80373555435832178</v>
      </c>
      <c r="I53" s="149">
        <v>0.843838797525855</v>
      </c>
      <c r="J53" s="149">
        <v>1.3697284775943015</v>
      </c>
      <c r="K53" s="149">
        <v>1.1543627038633049</v>
      </c>
      <c r="L53" s="149">
        <v>1.6022734283166908</v>
      </c>
      <c r="M53" s="149">
        <v>0.65801468687374598</v>
      </c>
      <c r="N53" s="149">
        <v>1.513771258122161</v>
      </c>
      <c r="O53" s="149">
        <v>1.3699622061584718</v>
      </c>
      <c r="P53" s="149">
        <v>0.97843555054500886</v>
      </c>
      <c r="Q53" s="149">
        <v>0.10546896353730358</v>
      </c>
      <c r="R53" s="149">
        <v>0.98575171367244296</v>
      </c>
      <c r="S53" s="149">
        <v>0.49279674050759403</v>
      </c>
      <c r="T53" s="149">
        <v>1.6239345733322217</v>
      </c>
      <c r="U53" s="149">
        <v>1.1839313991578908</v>
      </c>
      <c r="V53" s="149">
        <v>1.0473941362795944</v>
      </c>
      <c r="W53" s="149">
        <v>0.83380941991426072</v>
      </c>
      <c r="X53" s="149">
        <v>1.0518240496727116</v>
      </c>
      <c r="Y53" s="149">
        <v>2.0675501376713914</v>
      </c>
      <c r="Z53" s="149">
        <v>1.2541166995973401</v>
      </c>
      <c r="AA53" s="149">
        <v>1.6457188307500097</v>
      </c>
      <c r="AB53" s="149">
        <v>-0.47596716997455202</v>
      </c>
      <c r="AC53" s="149">
        <v>0.45037685153871121</v>
      </c>
      <c r="AD53" s="149">
        <v>1.4260606689643329</v>
      </c>
      <c r="AE53" s="149">
        <v>0.78157039587489863</v>
      </c>
    </row>
    <row r="54" spans="1:31" ht="16">
      <c r="A54" s="149" t="s">
        <v>51</v>
      </c>
      <c r="B54" s="149">
        <v>1.0150384378451045</v>
      </c>
      <c r="C54" s="149">
        <v>1.5516833044169545</v>
      </c>
      <c r="D54" s="149">
        <v>1.5709780653392227</v>
      </c>
      <c r="E54" s="149">
        <v>1.3269593294997237</v>
      </c>
      <c r="F54" s="149">
        <v>1.3629046987487208</v>
      </c>
      <c r="G54" s="149">
        <v>0.73543139935471868</v>
      </c>
      <c r="H54" s="149">
        <v>1.1793945634605809</v>
      </c>
      <c r="I54" s="149">
        <v>1.1861507625599284</v>
      </c>
      <c r="J54" s="149">
        <v>1.0105923523714053</v>
      </c>
      <c r="K54" s="149">
        <v>1.495514568235278</v>
      </c>
      <c r="L54" s="149">
        <v>1.252538619090205</v>
      </c>
      <c r="M54" s="149">
        <v>1.3698293166994333</v>
      </c>
      <c r="N54" s="149">
        <v>1.1511408174577993</v>
      </c>
      <c r="O54" s="149">
        <v>0.58189030161246125</v>
      </c>
      <c r="P54" s="149">
        <v>0.61729624862710863</v>
      </c>
      <c r="Q54" s="149">
        <v>0.83109543267395314</v>
      </c>
      <c r="R54" s="149">
        <v>1.3608607728575319</v>
      </c>
      <c r="S54" s="149">
        <v>1.2172500684332881</v>
      </c>
      <c r="T54" s="149">
        <v>-0.53017915376141944</v>
      </c>
      <c r="U54" s="149">
        <v>-0.4020203193402182</v>
      </c>
      <c r="V54" s="149">
        <v>0.65058402297543083</v>
      </c>
      <c r="W54" s="149">
        <v>0.83380941991426072</v>
      </c>
      <c r="X54" s="149">
        <v>1.4136515227601243</v>
      </c>
      <c r="Y54" s="149">
        <v>2.0675501376713914</v>
      </c>
      <c r="Z54" s="149">
        <v>0.72542044388473603</v>
      </c>
      <c r="AA54" s="149">
        <v>-0.57729404010602436</v>
      </c>
      <c r="AB54" s="149">
        <v>-0.47596716997455202</v>
      </c>
      <c r="AC54" s="149">
        <v>2.064227236219093</v>
      </c>
      <c r="AD54" s="149">
        <v>1.4260606689643329</v>
      </c>
      <c r="AE54" s="149">
        <v>0.37908504231057955</v>
      </c>
    </row>
    <row r="55" spans="1:31" ht="16">
      <c r="A55" s="149" t="s">
        <v>52</v>
      </c>
      <c r="B55" s="149">
        <v>-0.50751921892255225</v>
      </c>
      <c r="C55" s="149">
        <v>-0.12160527464082718</v>
      </c>
      <c r="D55" s="149">
        <v>-0.28612315279374173</v>
      </c>
      <c r="E55" s="149">
        <v>-0.32096128186455392</v>
      </c>
      <c r="F55" s="149">
        <v>-0.91301382731710412</v>
      </c>
      <c r="G55" s="149">
        <v>-1.6195138262385822</v>
      </c>
      <c r="H55" s="149">
        <v>-1.0745594911529734</v>
      </c>
      <c r="I55" s="149">
        <v>-1.2100329926785847</v>
      </c>
      <c r="J55" s="149">
        <v>0.29232010192561303</v>
      </c>
      <c r="K55" s="149">
        <v>-0.55139661799656148</v>
      </c>
      <c r="L55" s="149">
        <v>-0.84587023626870983</v>
      </c>
      <c r="M55" s="149">
        <v>-5.3799942951941425E-2</v>
      </c>
      <c r="N55" s="149">
        <v>0.42587993612907593</v>
      </c>
      <c r="O55" s="149">
        <v>-0.99425350747955976</v>
      </c>
      <c r="P55" s="149">
        <v>-0.10498235520869179</v>
      </c>
      <c r="Q55" s="149">
        <v>0.10546896353730358</v>
      </c>
      <c r="R55" s="149">
        <v>-0.88979358225300154</v>
      </c>
      <c r="S55" s="149">
        <v>0.13057007654474709</v>
      </c>
      <c r="T55" s="149">
        <v>-1.248217062792633</v>
      </c>
      <c r="U55" s="149">
        <v>-0.4020203193402182</v>
      </c>
      <c r="V55" s="149">
        <v>-0.53984631693705976</v>
      </c>
      <c r="W55" s="149">
        <v>-1.1254149001028544</v>
      </c>
      <c r="X55" s="149">
        <v>-0.39548584267693965</v>
      </c>
      <c r="Y55" s="149">
        <v>-0.71072035982454085</v>
      </c>
      <c r="Z55" s="149">
        <v>-0.86066832325307663</v>
      </c>
      <c r="AA55" s="149">
        <v>-0.57729404010602436</v>
      </c>
      <c r="AB55" s="149">
        <v>-0.47596716997455202</v>
      </c>
      <c r="AC55" s="149">
        <v>-8.7573276688082777E-2</v>
      </c>
      <c r="AD55" s="149">
        <v>-0.38414180381696045</v>
      </c>
      <c r="AE55" s="149">
        <v>-2.3400311253739522E-2</v>
      </c>
    </row>
    <row r="56" spans="1:31" s="205" customFormat="1" ht="16">
      <c r="A56" s="204" t="s">
        <v>53</v>
      </c>
      <c r="B56" s="149">
        <v>1.5225576567676569</v>
      </c>
      <c r="C56" s="149">
        <v>1.5516833044169545</v>
      </c>
      <c r="D56" s="149">
        <v>1.1067027608059816</v>
      </c>
      <c r="E56" s="149">
        <v>1.3269593294997237</v>
      </c>
      <c r="F56" s="149">
        <v>1.3629046987487208</v>
      </c>
      <c r="G56" s="149">
        <v>1.7446936388947047</v>
      </c>
      <c r="H56" s="149">
        <v>1.1793945634605809</v>
      </c>
      <c r="I56" s="149">
        <v>0.843838797525855</v>
      </c>
      <c r="J56" s="149">
        <v>1.3697284775943015</v>
      </c>
      <c r="K56" s="149">
        <v>1.495514568235278</v>
      </c>
      <c r="L56" s="149">
        <v>1.6022734283166908</v>
      </c>
      <c r="M56" s="149">
        <v>1.3698293166994333</v>
      </c>
      <c r="N56" s="149">
        <v>1.513771258122161</v>
      </c>
      <c r="O56" s="149">
        <v>1.3699622061584718</v>
      </c>
      <c r="P56" s="149">
        <v>0.97843555054500886</v>
      </c>
      <c r="Q56" s="149">
        <v>1.5567219018106027</v>
      </c>
      <c r="R56" s="149">
        <v>1.3608607728575319</v>
      </c>
      <c r="S56" s="149">
        <v>0.85502340447044101</v>
      </c>
      <c r="T56" s="149">
        <v>1.6239345733322217</v>
      </c>
      <c r="U56" s="149">
        <v>1.1839313991578908</v>
      </c>
      <c r="V56" s="149">
        <v>1.8410143628879216</v>
      </c>
      <c r="W56" s="149">
        <v>1.2256542839176836</v>
      </c>
      <c r="X56" s="149">
        <v>1.4136515227601243</v>
      </c>
      <c r="Y56" s="149">
        <v>2.6232042371705777</v>
      </c>
      <c r="Z56" s="149">
        <v>2.3115092110225484</v>
      </c>
      <c r="AA56" s="149">
        <v>0.90471454046466504</v>
      </c>
      <c r="AB56" s="149">
        <v>-0.47596716997455202</v>
      </c>
      <c r="AC56" s="149">
        <v>2.064227236219093</v>
      </c>
      <c r="AD56" s="149">
        <v>6.8408814378362839E-2</v>
      </c>
      <c r="AE56" s="149">
        <v>1.5865411030035368</v>
      </c>
    </row>
    <row r="57" spans="1:31" s="55" customFormat="1" ht="16">
      <c r="A57" s="151" t="s">
        <v>54</v>
      </c>
      <c r="B57" s="149">
        <v>0.50751921892255225</v>
      </c>
      <c r="C57" s="149">
        <v>-0.95824956416971796</v>
      </c>
      <c r="D57" s="149">
        <v>-1.2146737618602239</v>
      </c>
      <c r="E57" s="149">
        <v>-0.73294143470562334</v>
      </c>
      <c r="F57" s="149">
        <v>-0.53369407297280003</v>
      </c>
      <c r="G57" s="149">
        <v>-0.61025158669859614</v>
      </c>
      <c r="H57" s="149">
        <v>-1.8258775093574917</v>
      </c>
      <c r="I57" s="149">
        <v>-1.5523449577126578</v>
      </c>
      <c r="J57" s="149">
        <v>-1.5033605241888677</v>
      </c>
      <c r="K57" s="149">
        <v>-0.89254848236853479</v>
      </c>
      <c r="L57" s="149">
        <v>-0.49613542704222402</v>
      </c>
      <c r="M57" s="149">
        <v>-1.1215218876904725</v>
      </c>
      <c r="N57" s="149">
        <v>-1.3872722671927327</v>
      </c>
      <c r="O57" s="149">
        <v>-0.99425350747955976</v>
      </c>
      <c r="P57" s="149">
        <v>-0.82726095904449215</v>
      </c>
      <c r="Q57" s="149">
        <v>-0.98297074016767072</v>
      </c>
      <c r="R57" s="149">
        <v>-0.51468452306791257</v>
      </c>
      <c r="S57" s="149">
        <v>0.13057007654474709</v>
      </c>
      <c r="T57" s="149">
        <v>-0.53017915376141944</v>
      </c>
      <c r="U57" s="149">
        <v>-1.0364010067394618</v>
      </c>
      <c r="V57" s="149">
        <v>-1.333466543545387</v>
      </c>
      <c r="W57" s="149">
        <v>-0.73357003609943139</v>
      </c>
      <c r="X57" s="149">
        <v>-1.480968261939178</v>
      </c>
      <c r="Y57" s="149">
        <v>-0.71072035982454085</v>
      </c>
      <c r="Z57" s="149">
        <v>-0.86066832325307663</v>
      </c>
      <c r="AA57" s="149">
        <v>-0.57729404010602436</v>
      </c>
      <c r="AB57" s="149">
        <v>-0.47596716997455202</v>
      </c>
      <c r="AC57" s="149">
        <v>-0.62552340491487679</v>
      </c>
      <c r="AD57" s="149">
        <v>-0.38414180381696045</v>
      </c>
      <c r="AE57" s="149">
        <v>-2.035827079075335</v>
      </c>
    </row>
    <row r="58" spans="1:31" ht="16">
      <c r="A58" s="149" t="s">
        <v>101</v>
      </c>
      <c r="B58" s="149">
        <v>-0.50751921892255225</v>
      </c>
      <c r="C58" s="149">
        <v>-0.95824956416971796</v>
      </c>
      <c r="D58" s="149">
        <v>-0.75039845732698285</v>
      </c>
      <c r="E58" s="149">
        <v>-0.32096128186455392</v>
      </c>
      <c r="F58" s="149">
        <v>-0.91301382731710412</v>
      </c>
      <c r="G58" s="149">
        <v>-1.6195138262385822</v>
      </c>
      <c r="H58" s="149">
        <v>0.80373555435832178</v>
      </c>
      <c r="I58" s="149">
        <v>0.843838797525855</v>
      </c>
      <c r="J58" s="149">
        <v>1.0105923523714053</v>
      </c>
      <c r="K58" s="149">
        <v>-0.21024475362458825</v>
      </c>
      <c r="L58" s="149">
        <v>-0.49613542704222402</v>
      </c>
      <c r="M58" s="149">
        <v>-5.3799942951941425E-2</v>
      </c>
      <c r="N58" s="149">
        <v>-1.024641826528371</v>
      </c>
      <c r="O58" s="149">
        <v>0.18785434933945597</v>
      </c>
      <c r="P58" s="149">
        <v>-0.10498235520869179</v>
      </c>
      <c r="Q58" s="149">
        <v>1.5567219018106027</v>
      </c>
      <c r="R58" s="149">
        <v>0.2355335953022652</v>
      </c>
      <c r="S58" s="149">
        <v>0.85502340447044101</v>
      </c>
      <c r="T58" s="149">
        <v>0.90589666430100801</v>
      </c>
      <c r="U58" s="149">
        <v>-0.71921066303983994</v>
      </c>
      <c r="V58" s="149">
        <v>0.65058402297543083</v>
      </c>
      <c r="W58" s="149">
        <v>-0.73357003609943139</v>
      </c>
      <c r="X58" s="149">
        <v>-0.39548584267693965</v>
      </c>
      <c r="Y58" s="149">
        <v>-0.71072035982454085</v>
      </c>
      <c r="Z58" s="149">
        <v>-0.86066832325307663</v>
      </c>
      <c r="AA58" s="149">
        <v>-0.57729404010602436</v>
      </c>
      <c r="AB58" s="149">
        <v>-0.47596716997455202</v>
      </c>
      <c r="AC58" s="149">
        <v>-0.62552340491487679</v>
      </c>
      <c r="AD58" s="149">
        <v>-0.83669242201228378</v>
      </c>
      <c r="AE58" s="149">
        <v>-1.2308563719466967</v>
      </c>
    </row>
    <row r="59" spans="1:31" ht="16">
      <c r="A59" s="149" t="s">
        <v>55</v>
      </c>
      <c r="B59" s="149">
        <v>0.50751921892255225</v>
      </c>
      <c r="C59" s="149">
        <v>0.29671687012361819</v>
      </c>
      <c r="D59" s="149">
        <v>-0.28612315279374173</v>
      </c>
      <c r="E59" s="149">
        <v>-1.1449215875466927</v>
      </c>
      <c r="F59" s="149">
        <v>0.22494543571580836</v>
      </c>
      <c r="G59" s="149">
        <v>6.2589906328061259E-2</v>
      </c>
      <c r="H59" s="149">
        <v>0.42807654525606276</v>
      </c>
      <c r="I59" s="149">
        <v>-0.18309709757636478</v>
      </c>
      <c r="J59" s="149">
        <v>0.65145622714850915</v>
      </c>
      <c r="K59" s="149">
        <v>-1.2337003467405081</v>
      </c>
      <c r="L59" s="149">
        <v>-0.14640061781573821</v>
      </c>
      <c r="M59" s="149">
        <v>0.65801468687374598</v>
      </c>
      <c r="N59" s="149">
        <v>-1.024641826528371</v>
      </c>
      <c r="O59" s="149">
        <v>-1.388289459752565</v>
      </c>
      <c r="P59" s="149">
        <v>0.61729624862710863</v>
      </c>
      <c r="Q59" s="149">
        <v>0.10546896353730358</v>
      </c>
      <c r="R59" s="149">
        <v>0.61064265448735411</v>
      </c>
      <c r="S59" s="149">
        <v>-0.59388325138094689</v>
      </c>
      <c r="T59" s="149">
        <v>-0.17116019924581255</v>
      </c>
      <c r="U59" s="149">
        <v>0.23236036805902538</v>
      </c>
      <c r="V59" s="149">
        <v>-0.14303620363289624</v>
      </c>
      <c r="W59" s="149">
        <v>-0.34172517209600833</v>
      </c>
      <c r="X59" s="149">
        <v>1.0518240496727116</v>
      </c>
      <c r="Y59" s="149">
        <v>-0.71072035982454085</v>
      </c>
      <c r="Z59" s="149">
        <v>-0.33197206754047243</v>
      </c>
      <c r="AA59" s="149">
        <v>-0.57729404010602436</v>
      </c>
      <c r="AB59" s="149">
        <v>0.49863227330667359</v>
      </c>
      <c r="AC59" s="149">
        <v>-0.62552340491487679</v>
      </c>
      <c r="AD59" s="149">
        <v>-0.83669242201228378</v>
      </c>
      <c r="AE59" s="149">
        <v>-1.2308563719466967</v>
      </c>
    </row>
    <row r="60" spans="1:31" ht="16">
      <c r="A60" s="149" t="s">
        <v>56</v>
      </c>
      <c r="B60" s="149">
        <v>1.0150384378451045</v>
      </c>
      <c r="C60" s="149">
        <v>0.71503901488806354</v>
      </c>
      <c r="D60" s="149">
        <v>0.17815215173949941</v>
      </c>
      <c r="E60" s="149">
        <v>0.50299902381758488</v>
      </c>
      <c r="F60" s="149">
        <v>0.22494543571580836</v>
      </c>
      <c r="G60" s="149">
        <v>6.2589906328061259E-2</v>
      </c>
      <c r="H60" s="149">
        <v>5.2417536153803686E-2</v>
      </c>
      <c r="I60" s="149">
        <v>0.843838797525855</v>
      </c>
      <c r="J60" s="149">
        <v>0.65145622714850915</v>
      </c>
      <c r="K60" s="149">
        <v>0.47205897511935829</v>
      </c>
      <c r="L60" s="149">
        <v>0.20333419141074763</v>
      </c>
      <c r="M60" s="149">
        <v>1.0139220017865895</v>
      </c>
      <c r="N60" s="149">
        <v>0.78851037679343761</v>
      </c>
      <c r="O60" s="149">
        <v>0.58189030161246125</v>
      </c>
      <c r="P60" s="149">
        <v>0.25615694670920841</v>
      </c>
      <c r="Q60" s="149">
        <v>0.10546896353730358</v>
      </c>
      <c r="R60" s="149">
        <v>0.2355335953022652</v>
      </c>
      <c r="S60" s="149">
        <v>0.85502340447044101</v>
      </c>
      <c r="T60" s="149">
        <v>-0.53017915376141944</v>
      </c>
      <c r="U60" s="149">
        <v>0.23236036805902538</v>
      </c>
      <c r="V60" s="149">
        <v>0.65058402297543083</v>
      </c>
      <c r="W60" s="149">
        <v>0.83380941991426072</v>
      </c>
      <c r="X60" s="149">
        <v>-1.1191407888517653</v>
      </c>
      <c r="Y60" s="149">
        <v>-0.71072035982454085</v>
      </c>
      <c r="Z60" s="149">
        <v>-0.33197206754047243</v>
      </c>
      <c r="AA60" s="149">
        <v>-0.57729404010602436</v>
      </c>
      <c r="AB60" s="149">
        <v>-0.47596716997455202</v>
      </c>
      <c r="AC60" s="149">
        <v>-0.62552340491487679</v>
      </c>
      <c r="AD60" s="149">
        <v>-0.38414180381696045</v>
      </c>
      <c r="AE60" s="149">
        <v>-2.3400311253739522E-2</v>
      </c>
    </row>
    <row r="61" spans="1:31" ht="16">
      <c r="A61" s="149" t="s">
        <v>57</v>
      </c>
      <c r="B61" s="149">
        <v>0</v>
      </c>
      <c r="C61" s="149">
        <v>-0.12160527464082718</v>
      </c>
      <c r="D61" s="149">
        <v>-0.28612315279374173</v>
      </c>
      <c r="E61" s="149">
        <v>0.91497917665865425</v>
      </c>
      <c r="F61" s="149">
        <v>0.98358494440441668</v>
      </c>
      <c r="G61" s="149">
        <v>0.39901065284138998</v>
      </c>
      <c r="H61" s="149">
        <v>0.80373555435832178</v>
      </c>
      <c r="I61" s="149">
        <v>0.15921486745770846</v>
      </c>
      <c r="J61" s="149">
        <v>1.0105923523714053</v>
      </c>
      <c r="K61" s="149">
        <v>1.1543627038633049</v>
      </c>
      <c r="L61" s="149">
        <v>0.90280380986371933</v>
      </c>
      <c r="M61" s="149">
        <v>0.30210737196090226</v>
      </c>
      <c r="N61" s="149">
        <v>0.78851037679343761</v>
      </c>
      <c r="O61" s="149">
        <v>0.9759262538854665</v>
      </c>
      <c r="P61" s="149">
        <v>0.97843555054500886</v>
      </c>
      <c r="Q61" s="149">
        <v>1.1939086672422778</v>
      </c>
      <c r="R61" s="149">
        <v>0.98575171367244296</v>
      </c>
      <c r="S61" s="149">
        <v>0.49279674050759403</v>
      </c>
      <c r="T61" s="149">
        <v>0.54687770978540118</v>
      </c>
      <c r="U61" s="149">
        <v>0.54955071175864723</v>
      </c>
      <c r="V61" s="149">
        <v>-0.14303620363289624</v>
      </c>
      <c r="W61" s="149">
        <v>5.0119691907414658E-2</v>
      </c>
      <c r="X61" s="149">
        <v>0.68999657658529878</v>
      </c>
      <c r="Y61" s="149">
        <v>-0.15506626032535439</v>
      </c>
      <c r="Z61" s="149">
        <v>0.72542044388473603</v>
      </c>
      <c r="AA61" s="149">
        <v>-0.57729404010602436</v>
      </c>
      <c r="AB61" s="149">
        <v>-0.47596716997455202</v>
      </c>
      <c r="AC61" s="149">
        <v>-0.62552340491487679</v>
      </c>
      <c r="AD61" s="149">
        <v>-0.38414180381696045</v>
      </c>
      <c r="AE61" s="149">
        <v>0.37908504231057955</v>
      </c>
    </row>
    <row r="62" spans="1:31" ht="16">
      <c r="A62" s="149" t="s">
        <v>15</v>
      </c>
      <c r="B62" s="149">
        <v>-0.50751921892255225</v>
      </c>
      <c r="C62" s="149">
        <v>-0.12160527464082718</v>
      </c>
      <c r="D62" s="149">
        <v>-0.28612315279374173</v>
      </c>
      <c r="E62" s="149">
        <v>-1.9688818932288314</v>
      </c>
      <c r="F62" s="149">
        <v>-1.2923335816614083</v>
      </c>
      <c r="G62" s="149">
        <v>-1.6195138262385822</v>
      </c>
      <c r="H62" s="149">
        <v>-0.69890048205071442</v>
      </c>
      <c r="I62" s="149">
        <v>-1.2100329926785847</v>
      </c>
      <c r="J62" s="149">
        <v>-1.5033605241888677</v>
      </c>
      <c r="K62" s="149">
        <v>-1.2337003467405081</v>
      </c>
      <c r="L62" s="149">
        <v>-0.84587023626870983</v>
      </c>
      <c r="M62" s="149">
        <v>-1.1215218876904725</v>
      </c>
      <c r="N62" s="149">
        <v>-0.29938094519964753</v>
      </c>
      <c r="O62" s="149">
        <v>-2.1763613642985753</v>
      </c>
      <c r="P62" s="149">
        <v>-1.9106788647981927</v>
      </c>
      <c r="Q62" s="149">
        <v>-2.0714104438726451</v>
      </c>
      <c r="R62" s="149">
        <v>-0.51468452306791257</v>
      </c>
      <c r="S62" s="149">
        <v>-1.3183365793066408</v>
      </c>
      <c r="T62" s="149">
        <v>-1.248217062792633</v>
      </c>
      <c r="U62" s="149">
        <v>-1.3535913504390835</v>
      </c>
      <c r="V62" s="149">
        <v>-1.333466543545387</v>
      </c>
      <c r="W62" s="149">
        <v>-0.73357003609943139</v>
      </c>
      <c r="X62" s="149">
        <v>-3.3658369589526831E-2</v>
      </c>
      <c r="Y62" s="149">
        <v>-0.71072035982454085</v>
      </c>
      <c r="Z62" s="149">
        <v>-0.86066832325307663</v>
      </c>
      <c r="AA62" s="149">
        <v>-0.57729404010602436</v>
      </c>
      <c r="AB62" s="149">
        <v>-0.47596716997455202</v>
      </c>
      <c r="AC62" s="149">
        <v>-0.62552340491487679</v>
      </c>
      <c r="AD62" s="149">
        <v>-0.83669242201228378</v>
      </c>
      <c r="AE62" s="149">
        <v>-2.3400311253739522E-2</v>
      </c>
    </row>
    <row r="63" spans="1:31" s="55" customFormat="1" ht="16">
      <c r="A63" s="151" t="s">
        <v>336</v>
      </c>
      <c r="B63" s="149">
        <v>2.030076875690209</v>
      </c>
      <c r="C63" s="149">
        <v>2.3883275939458453</v>
      </c>
      <c r="D63" s="149">
        <v>2.0352533698724637</v>
      </c>
      <c r="E63" s="149">
        <v>1.7389394823407931</v>
      </c>
      <c r="F63" s="149">
        <v>0.98358494440441668</v>
      </c>
      <c r="G63" s="149">
        <v>1.7446936388947047</v>
      </c>
      <c r="H63" s="149">
        <v>1.930712581665099</v>
      </c>
      <c r="I63" s="149">
        <v>0.843838797525855</v>
      </c>
      <c r="J63" s="149">
        <v>0.29232010192561303</v>
      </c>
      <c r="K63" s="149">
        <v>0.13090711074738501</v>
      </c>
      <c r="L63" s="149">
        <v>0.55306900063723341</v>
      </c>
      <c r="M63" s="149">
        <v>1.3698293166994333</v>
      </c>
      <c r="N63" s="149">
        <v>6.32494954647142E-2</v>
      </c>
      <c r="O63" s="149">
        <v>1.3699622061584718</v>
      </c>
      <c r="P63" s="149">
        <v>1.7007141543808093</v>
      </c>
      <c r="Q63" s="149">
        <v>-0.2573442710310212</v>
      </c>
      <c r="R63" s="149">
        <v>0.98575171367244296</v>
      </c>
      <c r="S63" s="149">
        <v>1.2172500684332881</v>
      </c>
      <c r="T63" s="149">
        <v>0.90589666430100801</v>
      </c>
      <c r="U63" s="149">
        <v>0.54955071175864723</v>
      </c>
      <c r="V63" s="149">
        <v>1.4442042495837579</v>
      </c>
      <c r="W63" s="149">
        <v>1.2256542839176836</v>
      </c>
      <c r="X63" s="149">
        <v>1.4136515227601243</v>
      </c>
      <c r="Y63" s="149">
        <v>1.5118960381722049</v>
      </c>
      <c r="Z63" s="149">
        <v>0.72542044388473603</v>
      </c>
      <c r="AA63" s="149">
        <v>0.90471454046466504</v>
      </c>
      <c r="AB63" s="149">
        <v>-0.47596716997455202</v>
      </c>
      <c r="AC63" s="149">
        <v>0.45037685153871121</v>
      </c>
      <c r="AD63" s="149">
        <v>1.4260606689643329</v>
      </c>
      <c r="AE63" s="149">
        <v>1.9890264565678559</v>
      </c>
    </row>
    <row r="64" spans="1:31" ht="16">
      <c r="A64" s="149" t="s">
        <v>102</v>
      </c>
      <c r="B64" s="149">
        <v>0</v>
      </c>
      <c r="C64" s="149">
        <v>0.71503901488806354</v>
      </c>
      <c r="D64" s="149">
        <v>0.17815215173949941</v>
      </c>
      <c r="E64" s="149">
        <v>0.91497917665865425</v>
      </c>
      <c r="F64" s="149">
        <v>0.22494543571580836</v>
      </c>
      <c r="G64" s="149">
        <v>6.2589906328061259E-2</v>
      </c>
      <c r="H64" s="149">
        <v>-0.69890048205071442</v>
      </c>
      <c r="I64" s="149">
        <v>0.15921486745770846</v>
      </c>
      <c r="J64" s="149">
        <v>0.29232010192561303</v>
      </c>
      <c r="K64" s="149">
        <v>0.81321083949133155</v>
      </c>
      <c r="L64" s="149">
        <v>0.20333419141074763</v>
      </c>
      <c r="M64" s="149">
        <v>0.65801468687374598</v>
      </c>
      <c r="N64" s="149">
        <v>0.78851037679343761</v>
      </c>
      <c r="O64" s="149">
        <v>0.18785434933945597</v>
      </c>
      <c r="P64" s="149">
        <v>-0.10498235520869179</v>
      </c>
      <c r="Q64" s="149">
        <v>-0.2573442710310212</v>
      </c>
      <c r="R64" s="149">
        <v>0.61064265448735411</v>
      </c>
      <c r="S64" s="149">
        <v>0.49279674050759403</v>
      </c>
      <c r="T64" s="149">
        <v>0.90589666430100801</v>
      </c>
      <c r="U64" s="149">
        <v>0.86674105545826896</v>
      </c>
      <c r="V64" s="149">
        <v>0.25377390967126728</v>
      </c>
      <c r="W64" s="149">
        <v>0.83380941991426072</v>
      </c>
      <c r="X64" s="149">
        <v>0.32816910349788597</v>
      </c>
      <c r="Y64" s="149">
        <v>0.40058783917383206</v>
      </c>
      <c r="Z64" s="149">
        <v>0.72542044388473603</v>
      </c>
      <c r="AA64" s="149">
        <v>0.16371025017932031</v>
      </c>
      <c r="AB64" s="149">
        <v>-0.47596716997455202</v>
      </c>
      <c r="AC64" s="149">
        <v>2.064227236219093</v>
      </c>
      <c r="AD64" s="149">
        <v>0.97351005076900954</v>
      </c>
      <c r="AE64" s="149">
        <v>-2.3400311253739522E-2</v>
      </c>
    </row>
    <row r="65" spans="1:31" ht="16">
      <c r="A65" s="149" t="s">
        <v>103</v>
      </c>
      <c r="B65" s="149">
        <v>0.50751921892255225</v>
      </c>
      <c r="C65" s="149">
        <v>-0.12160527464082718</v>
      </c>
      <c r="D65" s="149">
        <v>0.17815215173949941</v>
      </c>
      <c r="E65" s="149">
        <v>9.1018870976515495E-2</v>
      </c>
      <c r="F65" s="149">
        <v>-1.2923335816614083</v>
      </c>
      <c r="G65" s="149">
        <v>6.2589906328061259E-2</v>
      </c>
      <c r="H65" s="149">
        <v>-0.69890048205071442</v>
      </c>
      <c r="I65" s="149">
        <v>-1.2100329926785847</v>
      </c>
      <c r="J65" s="149">
        <v>-6.6816023297283131E-2</v>
      </c>
      <c r="K65" s="149">
        <v>-0.89254848236853479</v>
      </c>
      <c r="L65" s="149">
        <v>-1.1956050454951956</v>
      </c>
      <c r="M65" s="149">
        <v>-0.40970725786478512</v>
      </c>
      <c r="N65" s="149">
        <v>6.32494954647142E-2</v>
      </c>
      <c r="O65" s="149">
        <v>-0.99425350747955976</v>
      </c>
      <c r="P65" s="149">
        <v>-1.9106788647981927</v>
      </c>
      <c r="Q65" s="149">
        <v>-0.98297074016767072</v>
      </c>
      <c r="R65" s="149">
        <v>-0.88979358225300154</v>
      </c>
      <c r="S65" s="149">
        <v>0.13057007654474709</v>
      </c>
      <c r="T65" s="149">
        <v>-1.248217062792633</v>
      </c>
      <c r="U65" s="149">
        <v>-1.3535913504390835</v>
      </c>
      <c r="V65" s="149">
        <v>-1.333466543545387</v>
      </c>
      <c r="W65" s="149">
        <v>-1.1254149001028544</v>
      </c>
      <c r="X65" s="149">
        <v>-0.75731331576435246</v>
      </c>
      <c r="Y65" s="149">
        <v>-0.15506626032535439</v>
      </c>
      <c r="Z65" s="149">
        <v>-0.86066832325307663</v>
      </c>
      <c r="AA65" s="149">
        <v>-0.57729404010602436</v>
      </c>
      <c r="AB65" s="149">
        <v>-0.47596716997455202</v>
      </c>
      <c r="AC65" s="149">
        <v>-0.62552340491487679</v>
      </c>
      <c r="AD65" s="149">
        <v>-0.83669242201228378</v>
      </c>
      <c r="AE65" s="149">
        <v>0.78157039587489863</v>
      </c>
    </row>
    <row r="66" spans="1:31" ht="16">
      <c r="A66" s="149" t="s">
        <v>104</v>
      </c>
      <c r="B66" s="149">
        <v>-1.5225576567676569</v>
      </c>
      <c r="C66" s="149">
        <v>-1.3765717089341634</v>
      </c>
      <c r="D66" s="149">
        <v>-2.1432243709267063</v>
      </c>
      <c r="E66" s="149">
        <v>-1.5569017403877621</v>
      </c>
      <c r="F66" s="149">
        <v>-1.2923335816614083</v>
      </c>
      <c r="G66" s="149">
        <v>-0.61025158669859614</v>
      </c>
      <c r="H66" s="149">
        <v>-1.8258775093574917</v>
      </c>
      <c r="I66" s="149">
        <v>-1.5523449577126578</v>
      </c>
      <c r="J66" s="149">
        <v>0.29232010192561303</v>
      </c>
      <c r="K66" s="149">
        <v>-1.2337003467405081</v>
      </c>
      <c r="L66" s="149">
        <v>-0.49613542704222402</v>
      </c>
      <c r="M66" s="149">
        <v>-1.1215218876904725</v>
      </c>
      <c r="N66" s="149">
        <v>-1.3872722671927327</v>
      </c>
      <c r="O66" s="149">
        <v>-2.1763613642985753</v>
      </c>
      <c r="P66" s="149">
        <v>-0.82726095904449215</v>
      </c>
      <c r="Q66" s="149">
        <v>-2.0714104438726451</v>
      </c>
      <c r="R66" s="149">
        <v>-1.2649026414380904</v>
      </c>
      <c r="S66" s="149">
        <v>-1.6805632432694879</v>
      </c>
      <c r="T66" s="149">
        <v>-1.248217062792633</v>
      </c>
      <c r="U66" s="149">
        <v>-1.3535913504390835</v>
      </c>
      <c r="V66" s="149">
        <v>-1.333466543545387</v>
      </c>
      <c r="W66" s="149">
        <v>-0.73357003609943139</v>
      </c>
      <c r="X66" s="149">
        <v>-0.75731331576435246</v>
      </c>
      <c r="Y66" s="149">
        <v>-0.71072035982454085</v>
      </c>
      <c r="Z66" s="149">
        <v>-0.86066832325307663</v>
      </c>
      <c r="AA66" s="149">
        <v>-0.57729404010602436</v>
      </c>
      <c r="AB66" s="149">
        <v>-0.47596716997455202</v>
      </c>
      <c r="AC66" s="149">
        <v>-0.62552340491487679</v>
      </c>
      <c r="AD66" s="149">
        <v>-0.83669242201228378</v>
      </c>
      <c r="AE66" s="149">
        <v>-2.035827079075335</v>
      </c>
    </row>
    <row r="67" spans="1:31" ht="16">
      <c r="A67" s="149" t="s">
        <v>59</v>
      </c>
      <c r="B67" s="149">
        <v>-2.030076875690209</v>
      </c>
      <c r="C67" s="149">
        <v>-1.3765717089341634</v>
      </c>
      <c r="D67" s="149">
        <v>-0.75039845732698285</v>
      </c>
      <c r="E67" s="149">
        <v>-0.73294143470562334</v>
      </c>
      <c r="F67" s="149">
        <v>-1.6716533360057124</v>
      </c>
      <c r="G67" s="149">
        <v>-0.9466723332119249</v>
      </c>
      <c r="H67" s="149">
        <v>-0.69890048205071442</v>
      </c>
      <c r="I67" s="149">
        <v>-1.2100329926785847</v>
      </c>
      <c r="J67" s="149">
        <v>-1.1442243989659717</v>
      </c>
      <c r="K67" s="149">
        <v>-1.2337003467405081</v>
      </c>
      <c r="L67" s="149">
        <v>-1.1956050454951956</v>
      </c>
      <c r="M67" s="149">
        <v>-1.1215218876904725</v>
      </c>
      <c r="N67" s="149">
        <v>-1.024641826528371</v>
      </c>
      <c r="O67" s="149">
        <v>-0.99425350747955976</v>
      </c>
      <c r="P67" s="149">
        <v>-0.82726095904449215</v>
      </c>
      <c r="Q67" s="149">
        <v>-0.2573442710310212</v>
      </c>
      <c r="R67" s="149">
        <v>0.2355335953022652</v>
      </c>
      <c r="S67" s="149">
        <v>-0.95610991534379386</v>
      </c>
      <c r="T67" s="149">
        <v>-0.53017915376141944</v>
      </c>
      <c r="U67" s="149">
        <v>-1.3535913504390835</v>
      </c>
      <c r="V67" s="149">
        <v>-0.53984631693705976</v>
      </c>
      <c r="W67" s="149">
        <v>-1.1254149001028544</v>
      </c>
      <c r="X67" s="149">
        <v>-1.480968261939178</v>
      </c>
      <c r="Y67" s="149">
        <v>-0.71072035982454085</v>
      </c>
      <c r="Z67" s="149">
        <v>-0.86066832325307663</v>
      </c>
      <c r="AA67" s="149">
        <v>-0.57729404010602436</v>
      </c>
      <c r="AB67" s="149">
        <v>-0.47596716997455202</v>
      </c>
      <c r="AC67" s="149">
        <v>-0.62552340491487679</v>
      </c>
      <c r="AD67" s="149">
        <v>-0.83669242201228378</v>
      </c>
      <c r="AE67" s="149">
        <v>0.37908504231057955</v>
      </c>
    </row>
    <row r="68" spans="1:31" ht="16">
      <c r="A68" s="149" t="s">
        <v>177</v>
      </c>
      <c r="B68" s="149">
        <v>-0.50751921892255225</v>
      </c>
      <c r="C68" s="149">
        <v>-0.95824956416971796</v>
      </c>
      <c r="D68" s="149">
        <v>-0.28612315279374173</v>
      </c>
      <c r="E68" s="149">
        <v>-0.73294143470562334</v>
      </c>
      <c r="F68" s="149">
        <v>-1.6716533360057124</v>
      </c>
      <c r="G68" s="149">
        <v>-0.61025158669859614</v>
      </c>
      <c r="H68" s="149">
        <v>-0.69890048205071442</v>
      </c>
      <c r="I68" s="149">
        <v>-0.86772102764451131</v>
      </c>
      <c r="J68" s="149">
        <v>-1.5033605241888677</v>
      </c>
      <c r="K68" s="149">
        <v>-1.2337003467405081</v>
      </c>
      <c r="L68" s="149">
        <v>-0.84587023626870983</v>
      </c>
      <c r="M68" s="149">
        <v>-1.1215218876904725</v>
      </c>
      <c r="N68" s="149">
        <v>-0.29938094519964753</v>
      </c>
      <c r="O68" s="149">
        <v>-0.99425350747955976</v>
      </c>
      <c r="P68" s="149">
        <v>-1.5495395628802926</v>
      </c>
      <c r="Q68" s="149">
        <v>0.46828219810562832</v>
      </c>
      <c r="R68" s="149">
        <v>-0.88979358225300154</v>
      </c>
      <c r="S68" s="149">
        <v>0.13057007654474709</v>
      </c>
      <c r="T68" s="149">
        <v>-1.248217062792633</v>
      </c>
      <c r="U68" s="149">
        <v>-1.3535913504390835</v>
      </c>
      <c r="V68" s="149">
        <v>0.25377390967126728</v>
      </c>
      <c r="W68" s="149">
        <v>-1.5172597641062773</v>
      </c>
      <c r="X68" s="149">
        <v>-1.1191407888517653</v>
      </c>
      <c r="Y68" s="149">
        <v>-0.71072035982454085</v>
      </c>
      <c r="Z68" s="149">
        <v>-0.86066832325307663</v>
      </c>
      <c r="AA68" s="149">
        <v>-0.57729404010602436</v>
      </c>
      <c r="AB68" s="149">
        <v>-0.47596716997455202</v>
      </c>
      <c r="AC68" s="149">
        <v>-0.62552340491487679</v>
      </c>
      <c r="AD68" s="149">
        <v>-0.83669242201228378</v>
      </c>
      <c r="AE68" s="149">
        <v>-0.8283710183823777</v>
      </c>
    </row>
    <row r="69" spans="1:31" ht="16">
      <c r="A69" s="149" t="s">
        <v>16</v>
      </c>
      <c r="B69" s="149">
        <v>2.030076875690209</v>
      </c>
      <c r="C69" s="149">
        <v>1.5516833044169545</v>
      </c>
      <c r="D69" s="149">
        <v>1.1067027608059816</v>
      </c>
      <c r="E69" s="149">
        <v>1.3269593294997237</v>
      </c>
      <c r="F69" s="149">
        <v>0.98358494440441668</v>
      </c>
      <c r="G69" s="149">
        <v>-0.9466723332119249</v>
      </c>
      <c r="H69" s="149">
        <v>0.80373555435832178</v>
      </c>
      <c r="I69" s="149">
        <v>0.15921486745770846</v>
      </c>
      <c r="J69" s="149">
        <v>0.65145622714850915</v>
      </c>
      <c r="K69" s="149">
        <v>0.81321083949133155</v>
      </c>
      <c r="L69" s="149">
        <v>0.90280380986371933</v>
      </c>
      <c r="M69" s="149">
        <v>0.65801468687374598</v>
      </c>
      <c r="N69" s="149">
        <v>1.513771258122161</v>
      </c>
      <c r="O69" s="149">
        <v>1.3699622061584718</v>
      </c>
      <c r="P69" s="149">
        <v>-0.46612165712659198</v>
      </c>
      <c r="Q69" s="149">
        <v>-0.6201575055993459</v>
      </c>
      <c r="R69" s="149">
        <v>0.2355335953022652</v>
      </c>
      <c r="S69" s="149">
        <v>-1.6805632432694879</v>
      </c>
      <c r="T69" s="149">
        <v>1.2649156188166149</v>
      </c>
      <c r="U69" s="149">
        <v>1.1839313991578908</v>
      </c>
      <c r="V69" s="149">
        <v>-1.333466543545387</v>
      </c>
      <c r="W69" s="149">
        <v>0.83380941991426072</v>
      </c>
      <c r="X69" s="149">
        <v>1.0518240496727116</v>
      </c>
      <c r="Y69" s="149">
        <v>0.95624193867301843</v>
      </c>
      <c r="Z69" s="149">
        <v>-0.86066832325307663</v>
      </c>
      <c r="AA69" s="149">
        <v>3.127727411320699</v>
      </c>
      <c r="AB69" s="149">
        <v>-0.47596716997455202</v>
      </c>
      <c r="AC69" s="149">
        <v>-8.7573276688082777E-2</v>
      </c>
      <c r="AD69" s="149">
        <v>1.4260606689643329</v>
      </c>
      <c r="AE69" s="149">
        <v>1.1840557494392177</v>
      </c>
    </row>
    <row r="70" spans="1:31" ht="16">
      <c r="A70" s="149" t="s">
        <v>17</v>
      </c>
      <c r="B70" s="149">
        <v>-1.0150384378451045</v>
      </c>
      <c r="C70" s="149">
        <v>-0.95824956416971796</v>
      </c>
      <c r="D70" s="149">
        <v>-0.75039845732698285</v>
      </c>
      <c r="E70" s="149">
        <v>-1.1449215875466927</v>
      </c>
      <c r="F70" s="149">
        <v>-0.91301382731710412</v>
      </c>
      <c r="G70" s="149">
        <v>-0.27383084018526743</v>
      </c>
      <c r="H70" s="149">
        <v>-0.3232414729484554</v>
      </c>
      <c r="I70" s="149">
        <v>-1.2100329926785847</v>
      </c>
      <c r="J70" s="149">
        <v>-6.6816023297283131E-2</v>
      </c>
      <c r="K70" s="149">
        <v>0.47205897511935829</v>
      </c>
      <c r="L70" s="149">
        <v>0.55306900063723341</v>
      </c>
      <c r="M70" s="149">
        <v>-5.3799942951941425E-2</v>
      </c>
      <c r="N70" s="149">
        <v>-0.29938094519964753</v>
      </c>
      <c r="O70" s="149">
        <v>0.58189030161246125</v>
      </c>
      <c r="P70" s="149">
        <v>-0.46612165712659198</v>
      </c>
      <c r="Q70" s="149">
        <v>0.83109543267395314</v>
      </c>
      <c r="R70" s="149">
        <v>0.2355335953022652</v>
      </c>
      <c r="S70" s="149">
        <v>0.49279674050759403</v>
      </c>
      <c r="T70" s="149">
        <v>-0.53017915376141944</v>
      </c>
      <c r="U70" s="149">
        <v>0.23236036805902538</v>
      </c>
      <c r="V70" s="149">
        <v>0.25377390967126728</v>
      </c>
      <c r="W70" s="149">
        <v>1.2256542839176836</v>
      </c>
      <c r="X70" s="149">
        <v>-1.1191407888517653</v>
      </c>
      <c r="Y70" s="149">
        <v>0.40058783917383206</v>
      </c>
      <c r="Z70" s="149">
        <v>-0.33197206754047243</v>
      </c>
      <c r="AA70" s="149">
        <v>-0.57729404010602436</v>
      </c>
      <c r="AB70" s="149">
        <v>0.49863227330667359</v>
      </c>
      <c r="AC70" s="149">
        <v>-0.62552340491487679</v>
      </c>
      <c r="AD70" s="149">
        <v>-0.83669242201228378</v>
      </c>
      <c r="AE70" s="149">
        <v>-2.3400311253739522E-2</v>
      </c>
    </row>
    <row r="71" spans="1:31" ht="16">
      <c r="A71" s="149" t="s">
        <v>18</v>
      </c>
      <c r="B71" s="149">
        <v>0</v>
      </c>
      <c r="C71" s="149">
        <v>0.29671687012361819</v>
      </c>
      <c r="D71" s="149">
        <v>0.17815215173949941</v>
      </c>
      <c r="E71" s="149">
        <v>0.50299902381758488</v>
      </c>
      <c r="F71" s="149">
        <v>0.98358494440441668</v>
      </c>
      <c r="G71" s="149">
        <v>0.39901065284138998</v>
      </c>
      <c r="H71" s="149">
        <v>5.2417536153803686E-2</v>
      </c>
      <c r="I71" s="149">
        <v>-0.18309709757636478</v>
      </c>
      <c r="J71" s="149">
        <v>0.65145622714850915</v>
      </c>
      <c r="K71" s="149">
        <v>0.47205897511935829</v>
      </c>
      <c r="L71" s="149">
        <v>-0.14640061781573821</v>
      </c>
      <c r="M71" s="149">
        <v>0.65801468687374598</v>
      </c>
      <c r="N71" s="149">
        <v>1.513771258122161</v>
      </c>
      <c r="O71" s="149">
        <v>0.58189030161246125</v>
      </c>
      <c r="P71" s="149">
        <v>0.61729624862710863</v>
      </c>
      <c r="Q71" s="149">
        <v>0.83109543267395314</v>
      </c>
      <c r="R71" s="149">
        <v>1.3608607728575319</v>
      </c>
      <c r="S71" s="149">
        <v>0.13057007654474709</v>
      </c>
      <c r="T71" s="149">
        <v>-0.17116019924581255</v>
      </c>
      <c r="U71" s="149">
        <v>1.1839313991578908</v>
      </c>
      <c r="V71" s="149">
        <v>-0.14303620363289624</v>
      </c>
      <c r="W71" s="149">
        <v>0.83380941991426072</v>
      </c>
      <c r="X71" s="149">
        <v>0.68999657658529878</v>
      </c>
      <c r="Y71" s="149">
        <v>0.40058783917383206</v>
      </c>
      <c r="Z71" s="149">
        <v>0.1967241881721318</v>
      </c>
      <c r="AA71" s="149">
        <v>0.90471454046466504</v>
      </c>
      <c r="AB71" s="149">
        <v>-0.47596716997455202</v>
      </c>
      <c r="AC71" s="149">
        <v>0.98832697976550521</v>
      </c>
      <c r="AD71" s="149">
        <v>1.4260606689643329</v>
      </c>
      <c r="AE71" s="149">
        <v>-2.3400311253739522E-2</v>
      </c>
    </row>
    <row r="72" spans="1:31" s="55" customFormat="1" ht="16">
      <c r="A72" s="151" t="s">
        <v>60</v>
      </c>
      <c r="B72" s="149">
        <v>1.5225576567676569</v>
      </c>
      <c r="C72" s="149">
        <v>1.9700054491813999</v>
      </c>
      <c r="D72" s="149">
        <v>2.0352533698724637</v>
      </c>
      <c r="E72" s="149">
        <v>1.7389394823407931</v>
      </c>
      <c r="F72" s="149">
        <v>1.7422244530930251</v>
      </c>
      <c r="G72" s="149">
        <v>1.4082728923813761</v>
      </c>
      <c r="H72" s="149">
        <v>1.1793945634605809</v>
      </c>
      <c r="I72" s="149">
        <v>1.1861507625599284</v>
      </c>
      <c r="J72" s="149">
        <v>1.3697284775943015</v>
      </c>
      <c r="K72" s="149">
        <v>1.495514568235278</v>
      </c>
      <c r="L72" s="149">
        <v>1.6022734283166908</v>
      </c>
      <c r="M72" s="149">
        <v>2.0816439465251206</v>
      </c>
      <c r="N72" s="149">
        <v>1.513771258122161</v>
      </c>
      <c r="O72" s="149">
        <v>0.9759262538854665</v>
      </c>
      <c r="P72" s="149">
        <v>1.339574852462909</v>
      </c>
      <c r="Q72" s="149">
        <v>1.1939086672422778</v>
      </c>
      <c r="R72" s="149">
        <v>1.3608607728575319</v>
      </c>
      <c r="S72" s="149">
        <v>1.2172500684332881</v>
      </c>
      <c r="T72" s="149">
        <v>1.6239345733322217</v>
      </c>
      <c r="U72" s="149">
        <v>1.1839313991578908</v>
      </c>
      <c r="V72" s="149">
        <v>0.25377390967126728</v>
      </c>
      <c r="W72" s="149">
        <v>1.2256542839176836</v>
      </c>
      <c r="X72" s="149">
        <v>1.4136515227601243</v>
      </c>
      <c r="Y72" s="149">
        <v>2.6232042371705777</v>
      </c>
      <c r="Z72" s="149">
        <v>1.2541166995973401</v>
      </c>
      <c r="AA72" s="149">
        <v>2.3867231210353546</v>
      </c>
      <c r="AB72" s="149">
        <v>3.4224306031503504</v>
      </c>
      <c r="AC72" s="149">
        <v>0.98832697976550521</v>
      </c>
      <c r="AD72" s="149">
        <v>1.4260606689643329</v>
      </c>
      <c r="AE72" s="149">
        <v>1.1840557494392177</v>
      </c>
    </row>
    <row r="73" spans="1:31" ht="16">
      <c r="A73" s="149" t="s">
        <v>61</v>
      </c>
      <c r="B73" s="149">
        <v>1.0150384378451045</v>
      </c>
      <c r="C73" s="149">
        <v>1.1333611596525091</v>
      </c>
      <c r="D73" s="149">
        <v>0.17815215173949941</v>
      </c>
      <c r="E73" s="149">
        <v>1.7389394823407931</v>
      </c>
      <c r="F73" s="149">
        <v>1.3629046987487208</v>
      </c>
      <c r="G73" s="149">
        <v>0.73543139935471868</v>
      </c>
      <c r="H73" s="149">
        <v>1.55505357256284</v>
      </c>
      <c r="I73" s="149">
        <v>1.8707746926280748</v>
      </c>
      <c r="J73" s="149">
        <v>1.3697284775943015</v>
      </c>
      <c r="K73" s="149">
        <v>1.495514568235278</v>
      </c>
      <c r="L73" s="149">
        <v>1.252538619090205</v>
      </c>
      <c r="M73" s="149">
        <v>1.3698293166994333</v>
      </c>
      <c r="N73" s="149">
        <v>0.78851037679343761</v>
      </c>
      <c r="O73" s="149">
        <v>1.3699622061584718</v>
      </c>
      <c r="P73" s="149">
        <v>0.61729624862710863</v>
      </c>
      <c r="Q73" s="149">
        <v>1.1939086672422778</v>
      </c>
      <c r="R73" s="149">
        <v>0.98575171367244296</v>
      </c>
      <c r="S73" s="149">
        <v>0.49279674050759403</v>
      </c>
      <c r="T73" s="149">
        <v>-0.17116019924581255</v>
      </c>
      <c r="U73" s="149">
        <v>0.54955071175864723</v>
      </c>
      <c r="V73" s="149">
        <v>1.4442042495837579</v>
      </c>
      <c r="W73" s="149">
        <v>1.6174991479211067</v>
      </c>
      <c r="X73" s="149">
        <v>1.0518240496727116</v>
      </c>
      <c r="Y73" s="149">
        <v>2.6232042371705777</v>
      </c>
      <c r="Z73" s="149">
        <v>1.7828129553099443</v>
      </c>
      <c r="AA73" s="149">
        <v>0.90471454046466504</v>
      </c>
      <c r="AB73" s="149">
        <v>-0.47596716997455202</v>
      </c>
      <c r="AC73" s="149">
        <v>0.98832697976550521</v>
      </c>
      <c r="AD73" s="149">
        <v>1.4260606689643329</v>
      </c>
      <c r="AE73" s="149">
        <v>-0.42588566481805862</v>
      </c>
    </row>
    <row r="74" spans="1:31" ht="16">
      <c r="A74" s="149" t="s">
        <v>63</v>
      </c>
      <c r="B74" s="149">
        <v>-0.50751921892255225</v>
      </c>
      <c r="C74" s="149">
        <v>-0.95824956416971796</v>
      </c>
      <c r="D74" s="149">
        <v>0.17815215173949941</v>
      </c>
      <c r="E74" s="149">
        <v>-0.73294143470562334</v>
      </c>
      <c r="F74" s="149">
        <v>0.22494543571580836</v>
      </c>
      <c r="G74" s="149">
        <v>6.2589906328061259E-2</v>
      </c>
      <c r="H74" s="149">
        <v>-0.69890048205071442</v>
      </c>
      <c r="I74" s="149">
        <v>0.15921486745770846</v>
      </c>
      <c r="J74" s="149">
        <v>-0.78508827374307544</v>
      </c>
      <c r="K74" s="149">
        <v>-0.55139661799656148</v>
      </c>
      <c r="L74" s="149">
        <v>-0.84587023626870983</v>
      </c>
      <c r="M74" s="149">
        <v>-1.1215218876904725</v>
      </c>
      <c r="N74" s="149">
        <v>0.42587993612907593</v>
      </c>
      <c r="O74" s="149">
        <v>0.58189030161246125</v>
      </c>
      <c r="P74" s="149">
        <v>0.97843555054500886</v>
      </c>
      <c r="Q74" s="149">
        <v>-1.3457839747359954</v>
      </c>
      <c r="R74" s="149">
        <v>-0.88979358225300154</v>
      </c>
      <c r="S74" s="149">
        <v>-0.23165658741809991</v>
      </c>
      <c r="T74" s="149">
        <v>-0.17116019924581255</v>
      </c>
      <c r="U74" s="149">
        <v>-1.3535913504390835</v>
      </c>
      <c r="V74" s="149">
        <v>-0.93665643024122336</v>
      </c>
      <c r="W74" s="149">
        <v>-0.34172517209600833</v>
      </c>
      <c r="X74" s="149">
        <v>-0.75731331576435246</v>
      </c>
      <c r="Y74" s="149">
        <v>-0.71072035982454085</v>
      </c>
      <c r="Z74" s="149">
        <v>-0.86066832325307663</v>
      </c>
      <c r="AA74" s="149">
        <v>-0.57729404010602436</v>
      </c>
      <c r="AB74" s="149">
        <v>-0.47596716997455202</v>
      </c>
      <c r="AC74" s="149">
        <v>-0.62552340491487679</v>
      </c>
      <c r="AD74" s="149">
        <v>-0.83669242201228378</v>
      </c>
      <c r="AE74" s="149">
        <v>0.37908504231057955</v>
      </c>
    </row>
    <row r="75" spans="1:31" ht="16">
      <c r="A75" s="149" t="s">
        <v>64</v>
      </c>
      <c r="B75" s="149">
        <v>-1.0150384378451045</v>
      </c>
      <c r="C75" s="149">
        <v>-1.3765717089341634</v>
      </c>
      <c r="D75" s="149">
        <v>-0.28612315279374173</v>
      </c>
      <c r="E75" s="149">
        <v>0.50299902381758488</v>
      </c>
      <c r="F75" s="149">
        <v>0.22494543571580836</v>
      </c>
      <c r="G75" s="149">
        <v>6.2589906328061259E-2</v>
      </c>
      <c r="H75" s="149">
        <v>-1.4502185002552326</v>
      </c>
      <c r="I75" s="149">
        <v>-1.2100329926785847</v>
      </c>
      <c r="J75" s="149">
        <v>-6.6816023297283131E-2</v>
      </c>
      <c r="K75" s="149">
        <v>-0.21024475362458825</v>
      </c>
      <c r="L75" s="149">
        <v>0.55306900063723341</v>
      </c>
      <c r="M75" s="149">
        <v>-1.1215218876904725</v>
      </c>
      <c r="N75" s="149">
        <v>1.1511408174577993</v>
      </c>
      <c r="O75" s="149">
        <v>-0.20618160293354929</v>
      </c>
      <c r="P75" s="149">
        <v>0.25615694670920841</v>
      </c>
      <c r="Q75" s="149">
        <v>0.10546896353730358</v>
      </c>
      <c r="R75" s="149">
        <v>0.61064265448735411</v>
      </c>
      <c r="S75" s="149">
        <v>0.85502340447044101</v>
      </c>
      <c r="T75" s="149">
        <v>1.2649156188166149</v>
      </c>
      <c r="U75" s="149">
        <v>0.23236036805902538</v>
      </c>
      <c r="V75" s="149">
        <v>0.25377390967126728</v>
      </c>
      <c r="W75" s="149">
        <v>5.0119691907414658E-2</v>
      </c>
      <c r="X75" s="149">
        <v>0.32816910349788597</v>
      </c>
      <c r="Y75" s="149">
        <v>1.5118960381722049</v>
      </c>
      <c r="Z75" s="149">
        <v>0.1967241881721318</v>
      </c>
      <c r="AA75" s="149">
        <v>-0.57729404010602436</v>
      </c>
      <c r="AB75" s="149">
        <v>-0.47596716997455202</v>
      </c>
      <c r="AC75" s="149">
        <v>-8.7573276688082777E-2</v>
      </c>
      <c r="AD75" s="149">
        <v>0.52095943257368615</v>
      </c>
      <c r="AE75" s="149">
        <v>-2.3400311253739522E-2</v>
      </c>
    </row>
    <row r="76" spans="1:31" ht="16">
      <c r="A76" s="149" t="s">
        <v>65</v>
      </c>
      <c r="B76" s="149">
        <v>-0.50751921892255225</v>
      </c>
      <c r="C76" s="149">
        <v>0.29671687012361819</v>
      </c>
      <c r="D76" s="149">
        <v>1.1067027608059816</v>
      </c>
      <c r="E76" s="149">
        <v>0.91497917665865425</v>
      </c>
      <c r="F76" s="149">
        <v>0.60426519006011248</v>
      </c>
      <c r="G76" s="149">
        <v>0.39901065284138998</v>
      </c>
      <c r="H76" s="149">
        <v>0.42807654525606276</v>
      </c>
      <c r="I76" s="149">
        <v>0.843838797525855</v>
      </c>
      <c r="J76" s="149">
        <v>0.65145622714850915</v>
      </c>
      <c r="K76" s="149">
        <v>0.81321083949133155</v>
      </c>
      <c r="L76" s="149">
        <v>0.90280380986371933</v>
      </c>
      <c r="M76" s="149">
        <v>0.65801468687374598</v>
      </c>
      <c r="N76" s="149">
        <v>0.78851037679343761</v>
      </c>
      <c r="O76" s="149">
        <v>0.9759262538854665</v>
      </c>
      <c r="P76" s="149">
        <v>0.97843555054500886</v>
      </c>
      <c r="Q76" s="149">
        <v>-1.3457839747359954</v>
      </c>
      <c r="R76" s="149">
        <v>-0.51468452306791257</v>
      </c>
      <c r="S76" s="149">
        <v>0.49279674050759403</v>
      </c>
      <c r="T76" s="149">
        <v>0.54687770978540118</v>
      </c>
      <c r="U76" s="149">
        <v>0.86674105545826896</v>
      </c>
      <c r="V76" s="149">
        <v>0.25377390967126728</v>
      </c>
      <c r="W76" s="149">
        <v>0.83380941991426072</v>
      </c>
      <c r="X76" s="149">
        <v>-0.75731331576435246</v>
      </c>
      <c r="Y76" s="149">
        <v>-0.15506626032535439</v>
      </c>
      <c r="Z76" s="149">
        <v>-0.33197206754047243</v>
      </c>
      <c r="AA76" s="149">
        <v>-0.57729404010602436</v>
      </c>
      <c r="AB76" s="149">
        <v>-0.47596716997455202</v>
      </c>
      <c r="AC76" s="149">
        <v>-0.62552340491487679</v>
      </c>
      <c r="AD76" s="149">
        <v>-0.83669242201228378</v>
      </c>
      <c r="AE76" s="149">
        <v>0.78157039587489863</v>
      </c>
    </row>
    <row r="77" spans="1:31" ht="16">
      <c r="A77" s="149" t="s">
        <v>66</v>
      </c>
      <c r="B77" s="149">
        <v>0.50751921892255225</v>
      </c>
      <c r="C77" s="149">
        <v>0.71503901488806354</v>
      </c>
      <c r="D77" s="149">
        <v>-0.28612315279374173</v>
      </c>
      <c r="E77" s="149">
        <v>9.1018870976515495E-2</v>
      </c>
      <c r="F77" s="149">
        <v>-0.53369407297280003</v>
      </c>
      <c r="G77" s="149">
        <v>-0.61025158669859614</v>
      </c>
      <c r="H77" s="149">
        <v>-1.4502185002552326</v>
      </c>
      <c r="I77" s="149">
        <v>-1.2100329926785847</v>
      </c>
      <c r="J77" s="149">
        <v>-0.78508827374307544</v>
      </c>
      <c r="K77" s="149">
        <v>0.13090711074738501</v>
      </c>
      <c r="L77" s="149">
        <v>-0.14640061781573821</v>
      </c>
      <c r="M77" s="149">
        <v>-0.76561457277762879</v>
      </c>
      <c r="N77" s="149">
        <v>-0.29938094519964753</v>
      </c>
      <c r="O77" s="149">
        <v>-1.388289459752565</v>
      </c>
      <c r="P77" s="149">
        <v>-1.9106788647981927</v>
      </c>
      <c r="Q77" s="149">
        <v>0.10546896353730358</v>
      </c>
      <c r="R77" s="149">
        <v>-0.88979358225300154</v>
      </c>
      <c r="S77" s="149">
        <v>-0.23165658741809991</v>
      </c>
      <c r="T77" s="149">
        <v>-0.53017915376141944</v>
      </c>
      <c r="U77" s="149">
        <v>0.86674105545826896</v>
      </c>
      <c r="V77" s="149">
        <v>0.65058402297543083</v>
      </c>
      <c r="W77" s="149">
        <v>5.0119691907414658E-2</v>
      </c>
      <c r="X77" s="149">
        <v>-1.1191407888517653</v>
      </c>
      <c r="Y77" s="149">
        <v>-0.71072035982454085</v>
      </c>
      <c r="Z77" s="149">
        <v>-0.33197206754047243</v>
      </c>
      <c r="AA77" s="149">
        <v>-0.57729404010602436</v>
      </c>
      <c r="AB77" s="149">
        <v>-0.47596716997455202</v>
      </c>
      <c r="AC77" s="149">
        <v>-0.62552340491487679</v>
      </c>
      <c r="AD77" s="149">
        <v>-0.83669242201228378</v>
      </c>
      <c r="AE77" s="149">
        <v>0.78157039587489863</v>
      </c>
    </row>
    <row r="78" spans="1:31" ht="16">
      <c r="A78" s="149" t="s">
        <v>178</v>
      </c>
      <c r="B78" s="149">
        <v>-1.0150384378451045</v>
      </c>
      <c r="C78" s="149">
        <v>-0.12160527464082718</v>
      </c>
      <c r="D78" s="149">
        <v>-0.75039845732698285</v>
      </c>
      <c r="E78" s="149">
        <v>0.91497917665865425</v>
      </c>
      <c r="F78" s="149">
        <v>0.60426519006011248</v>
      </c>
      <c r="G78" s="149">
        <v>-1.2830930797252535</v>
      </c>
      <c r="H78" s="149">
        <v>0.42807654525606276</v>
      </c>
      <c r="I78" s="149">
        <v>0.50152683249178176</v>
      </c>
      <c r="J78" s="149">
        <v>-6.6816023297283131E-2</v>
      </c>
      <c r="K78" s="149">
        <v>0.81321083949133155</v>
      </c>
      <c r="L78" s="149">
        <v>0.55306900063723341</v>
      </c>
      <c r="M78" s="149">
        <v>-0.76561457277762879</v>
      </c>
      <c r="N78" s="149">
        <v>-1.024641826528371</v>
      </c>
      <c r="O78" s="149">
        <v>0.18785434933945597</v>
      </c>
      <c r="P78" s="149">
        <v>1.339574852462909</v>
      </c>
      <c r="Q78" s="149">
        <v>0.83109543267395314</v>
      </c>
      <c r="R78" s="149">
        <v>0.61064265448735411</v>
      </c>
      <c r="S78" s="149">
        <v>0.13057007654474709</v>
      </c>
      <c r="T78" s="149">
        <v>-0.53017915376141944</v>
      </c>
      <c r="U78" s="149">
        <v>1.1839313991578908</v>
      </c>
      <c r="V78" s="149">
        <v>1.0473941362795944</v>
      </c>
      <c r="W78" s="149">
        <v>-1.5172597641062773</v>
      </c>
      <c r="X78" s="149">
        <v>0.32816910349788597</v>
      </c>
      <c r="Y78" s="149">
        <v>-0.71072035982454085</v>
      </c>
      <c r="Z78" s="149">
        <v>-0.86066832325307663</v>
      </c>
      <c r="AA78" s="149">
        <v>-0.57729404010602436</v>
      </c>
      <c r="AB78" s="149">
        <v>-0.47596716997455202</v>
      </c>
      <c r="AC78" s="149">
        <v>-0.62552340491487679</v>
      </c>
      <c r="AD78" s="149">
        <v>6.8408814378362839E-2</v>
      </c>
      <c r="AE78" s="149">
        <v>0.37908504231057955</v>
      </c>
    </row>
    <row r="79" spans="1:31" ht="16">
      <c r="A79" s="230" t="s">
        <v>105</v>
      </c>
      <c r="B79" s="149">
        <v>-1.0150384378451045</v>
      </c>
      <c r="C79" s="149">
        <v>-0.95824956416971796</v>
      </c>
      <c r="D79" s="149">
        <v>0.64242745627274056</v>
      </c>
      <c r="E79" s="149">
        <v>-0.32096128186455392</v>
      </c>
      <c r="F79" s="149">
        <v>-0.53369407297280003</v>
      </c>
      <c r="G79" s="149">
        <v>6.2589906328061259E-2</v>
      </c>
      <c r="H79" s="149">
        <v>0.80373555435832178</v>
      </c>
      <c r="I79" s="149">
        <v>-1.5523449577126578</v>
      </c>
      <c r="J79" s="149">
        <v>-1.1442243989659717</v>
      </c>
      <c r="K79" s="149">
        <v>-1.2337003467405081</v>
      </c>
      <c r="L79" s="149">
        <v>-0.49613542704222402</v>
      </c>
      <c r="M79" s="149">
        <v>0.30210737196090226</v>
      </c>
      <c r="N79" s="149">
        <v>0.42587993612907593</v>
      </c>
      <c r="O79" s="149">
        <v>-0.99425350747955976</v>
      </c>
      <c r="P79" s="149">
        <v>-1.1884002609623925</v>
      </c>
      <c r="Q79" s="149">
        <v>-1.3457839747359954</v>
      </c>
      <c r="R79" s="149">
        <v>-0.13957546388282369</v>
      </c>
      <c r="S79" s="149">
        <v>-1.6805632432694879</v>
      </c>
      <c r="T79" s="149">
        <v>-1.248217062792633</v>
      </c>
      <c r="U79" s="149">
        <v>-1.3535913504390835</v>
      </c>
      <c r="V79" s="149">
        <v>-1.333466543545387</v>
      </c>
      <c r="W79" s="149">
        <v>-0.34172517209600833</v>
      </c>
      <c r="X79" s="149">
        <v>0.68999657658529878</v>
      </c>
      <c r="Y79" s="149">
        <v>-0.71072035982454085</v>
      </c>
      <c r="Z79" s="149">
        <v>0.72542044388473603</v>
      </c>
      <c r="AA79" s="149">
        <v>-0.57729404010602436</v>
      </c>
      <c r="AB79" s="149">
        <v>-0.47596716997455202</v>
      </c>
      <c r="AC79" s="149">
        <v>-0.62552340491487679</v>
      </c>
      <c r="AD79" s="149">
        <v>-0.83669242201228378</v>
      </c>
      <c r="AE79" s="149">
        <v>-1.2308563719466967</v>
      </c>
    </row>
    <row r="80" spans="1:31" s="55" customFormat="1" ht="16">
      <c r="A80" s="231" t="s">
        <v>285</v>
      </c>
      <c r="B80" s="149">
        <v>1.5225576567676569</v>
      </c>
      <c r="C80" s="149">
        <v>1.1333611596525091</v>
      </c>
      <c r="D80" s="149">
        <v>1.1067027608059816</v>
      </c>
      <c r="E80" s="149">
        <v>1.3269593294997237</v>
      </c>
      <c r="F80" s="149">
        <v>1.3629046987487208</v>
      </c>
      <c r="G80" s="149">
        <v>1.4082728923813761</v>
      </c>
      <c r="H80" s="149">
        <v>0.80373555435832178</v>
      </c>
      <c r="I80" s="149">
        <v>1.1861507625599284</v>
      </c>
      <c r="J80" s="149">
        <v>1.3697284775943015</v>
      </c>
      <c r="K80" s="149">
        <v>1.495514568235278</v>
      </c>
      <c r="L80" s="149">
        <v>1.6022734283166908</v>
      </c>
      <c r="M80" s="149">
        <v>1.3698293166994333</v>
      </c>
      <c r="N80" s="149">
        <v>0.78851037679343761</v>
      </c>
      <c r="O80" s="149">
        <v>0.9759262538854665</v>
      </c>
      <c r="P80" s="149">
        <v>1.339574852462909</v>
      </c>
      <c r="Q80" s="149">
        <v>0.83109543267395314</v>
      </c>
      <c r="R80" s="149">
        <v>0.2355335953022652</v>
      </c>
      <c r="S80" s="149">
        <v>1.2172500684332881</v>
      </c>
      <c r="T80" s="149">
        <v>0.90589666430100801</v>
      </c>
      <c r="U80" s="149">
        <v>1.1839313991578908</v>
      </c>
      <c r="V80" s="149">
        <v>-0.53984631693705976</v>
      </c>
      <c r="W80" s="149">
        <v>1.2256542839176836</v>
      </c>
      <c r="X80" s="149">
        <v>2.1373064689349501</v>
      </c>
      <c r="Y80" s="149">
        <v>2.0675501376713914</v>
      </c>
      <c r="Z80" s="149">
        <v>2.8402054667351528</v>
      </c>
      <c r="AA80" s="149">
        <v>2.3867231210353546</v>
      </c>
      <c r="AB80" s="149">
        <v>2.4478311598691249</v>
      </c>
      <c r="AC80" s="149">
        <v>2.602177364445887</v>
      </c>
      <c r="AD80" s="149">
        <v>1.8786112871596561</v>
      </c>
      <c r="AE80" s="149">
        <v>0.78157039587489863</v>
      </c>
    </row>
    <row r="81" spans="1:31" ht="16">
      <c r="A81" s="231" t="s">
        <v>286</v>
      </c>
      <c r="B81" s="149">
        <v>-0.50751921892255225</v>
      </c>
      <c r="C81" s="149">
        <v>-0.95824956416971796</v>
      </c>
      <c r="D81" s="149">
        <v>0.17815215173949941</v>
      </c>
      <c r="E81" s="149">
        <v>9.1018870976515495E-2</v>
      </c>
      <c r="F81" s="149">
        <v>0.22494543571580836</v>
      </c>
      <c r="G81" s="149">
        <v>-0.9466723332119249</v>
      </c>
      <c r="H81" s="149">
        <v>-1.0745594911529734</v>
      </c>
      <c r="I81" s="149">
        <v>-1.2100329926785847</v>
      </c>
      <c r="J81" s="149">
        <v>-1.1442243989659717</v>
      </c>
      <c r="K81" s="149">
        <v>-0.55139661799656148</v>
      </c>
      <c r="L81" s="149">
        <v>-1.5453398547216814</v>
      </c>
      <c r="M81" s="149">
        <v>-0.76561457277762879</v>
      </c>
      <c r="N81" s="149">
        <v>-1.024641826528371</v>
      </c>
      <c r="O81" s="149">
        <v>-0.20618160293354929</v>
      </c>
      <c r="P81" s="149">
        <v>-0.82726095904449215</v>
      </c>
      <c r="Q81" s="149">
        <v>0.46828219810562832</v>
      </c>
      <c r="R81" s="149">
        <v>-2.0151207598082683</v>
      </c>
      <c r="S81" s="149">
        <v>-1.3183365793066408</v>
      </c>
      <c r="T81" s="149">
        <v>-1.248217062792633</v>
      </c>
      <c r="U81" s="149">
        <v>-1.0364010067394618</v>
      </c>
      <c r="V81" s="149">
        <v>-1.333466543545387</v>
      </c>
      <c r="W81" s="149">
        <v>-1.5172597641062773</v>
      </c>
      <c r="X81" s="149">
        <v>-1.1191407888517653</v>
      </c>
      <c r="Y81" s="149">
        <v>-0.71072035982454085</v>
      </c>
      <c r="Z81" s="149">
        <v>-0.86066832325307663</v>
      </c>
      <c r="AA81" s="149">
        <v>-0.57729404010602436</v>
      </c>
      <c r="AB81" s="149">
        <v>-0.47596716997455202</v>
      </c>
      <c r="AC81" s="149">
        <v>-0.62552340491487679</v>
      </c>
      <c r="AD81" s="149">
        <v>-0.38414180381696045</v>
      </c>
      <c r="AE81" s="149">
        <v>-1.6333417255110159</v>
      </c>
    </row>
    <row r="82" spans="1:31" s="55" customFormat="1" ht="16">
      <c r="A82" s="231" t="s">
        <v>287</v>
      </c>
      <c r="B82" s="149">
        <v>1.0150384378451045</v>
      </c>
      <c r="C82" s="149">
        <v>1.5516833044169545</v>
      </c>
      <c r="D82" s="149">
        <v>1.1067027608059816</v>
      </c>
      <c r="E82" s="149">
        <v>1.3269593294997237</v>
      </c>
      <c r="F82" s="149">
        <v>1.3629046987487208</v>
      </c>
      <c r="G82" s="149">
        <v>1.7446936388947047</v>
      </c>
      <c r="H82" s="149">
        <v>0.80373555435832178</v>
      </c>
      <c r="I82" s="149">
        <v>1.1861507625599284</v>
      </c>
      <c r="J82" s="149">
        <v>1.3697284775943015</v>
      </c>
      <c r="K82" s="149">
        <v>1.1543627038633049</v>
      </c>
      <c r="L82" s="149">
        <v>1.6022734283166908</v>
      </c>
      <c r="M82" s="149">
        <v>1.3698293166994333</v>
      </c>
      <c r="N82" s="149">
        <v>1.1511408174577993</v>
      </c>
      <c r="O82" s="149">
        <v>0.9759262538854665</v>
      </c>
      <c r="P82" s="149">
        <v>1.339574852462909</v>
      </c>
      <c r="Q82" s="149">
        <v>0.83109543267395314</v>
      </c>
      <c r="R82" s="149">
        <v>-0.13957546388282369</v>
      </c>
      <c r="S82" s="149">
        <v>1.2172500684332881</v>
      </c>
      <c r="T82" s="149">
        <v>0.90589666430100801</v>
      </c>
      <c r="U82" s="149">
        <v>1.1839313991578908</v>
      </c>
      <c r="V82" s="149">
        <v>-0.53984631693705976</v>
      </c>
      <c r="W82" s="149">
        <v>1.2256542839176836</v>
      </c>
      <c r="X82" s="149">
        <v>1.7754789958475372</v>
      </c>
      <c r="Y82" s="149">
        <v>2.0675501376713914</v>
      </c>
      <c r="Z82" s="149">
        <v>2.8402054667351528</v>
      </c>
      <c r="AA82" s="149">
        <v>1.6457188307500097</v>
      </c>
      <c r="AB82" s="149">
        <v>1.4732317165878992</v>
      </c>
      <c r="AC82" s="149">
        <v>3.140127492672681</v>
      </c>
      <c r="AD82" s="149">
        <v>2.7837125235503026</v>
      </c>
      <c r="AE82" s="149">
        <v>0.78157039587489863</v>
      </c>
    </row>
    <row r="83" spans="1:31" ht="16">
      <c r="A83" s="149" t="s">
        <v>106</v>
      </c>
      <c r="B83" s="149">
        <v>-0.50751921892255225</v>
      </c>
      <c r="C83" s="149">
        <v>-0.53992741940527256</v>
      </c>
      <c r="D83" s="149">
        <v>0.64242745627274056</v>
      </c>
      <c r="E83" s="149">
        <v>0.91497917665865425</v>
      </c>
      <c r="F83" s="149">
        <v>-0.15437431862849582</v>
      </c>
      <c r="G83" s="149">
        <v>6.2589906328061259E-2</v>
      </c>
      <c r="H83" s="149">
        <v>0.80373555435832178</v>
      </c>
      <c r="I83" s="149">
        <v>0.843838797525855</v>
      </c>
      <c r="J83" s="149">
        <v>-6.6816023297283131E-2</v>
      </c>
      <c r="K83" s="149">
        <v>0.47205897511935829</v>
      </c>
      <c r="L83" s="149">
        <v>0.90280380986371933</v>
      </c>
      <c r="M83" s="149">
        <v>-1.1215218876904725</v>
      </c>
      <c r="N83" s="149">
        <v>0.78851037679343761</v>
      </c>
      <c r="O83" s="149">
        <v>0.18785434933945597</v>
      </c>
      <c r="P83" s="149">
        <v>0.25615694670920841</v>
      </c>
      <c r="Q83" s="149">
        <v>1.5567219018106027</v>
      </c>
      <c r="R83" s="149">
        <v>1.3608607728575319</v>
      </c>
      <c r="S83" s="149">
        <v>1.2172500684332881</v>
      </c>
      <c r="T83" s="149">
        <v>-0.88919810827702628</v>
      </c>
      <c r="U83" s="149">
        <v>-0.4020203193402182</v>
      </c>
      <c r="V83" s="149">
        <v>1.4442042495837579</v>
      </c>
      <c r="W83" s="149">
        <v>5.0119691907414658E-2</v>
      </c>
      <c r="X83" s="149">
        <v>0.68999657658529878</v>
      </c>
      <c r="Y83" s="149">
        <v>-0.15506626032535439</v>
      </c>
      <c r="Z83" s="149">
        <v>0.1967241881721318</v>
      </c>
      <c r="AA83" s="149">
        <v>0.90471454046466504</v>
      </c>
      <c r="AB83" s="149">
        <v>0.49863227330667359</v>
      </c>
      <c r="AC83" s="149">
        <v>-8.7573276688082777E-2</v>
      </c>
      <c r="AD83" s="149">
        <v>6.8408814378362839E-2</v>
      </c>
      <c r="AE83" s="149">
        <v>-0.42588566481805862</v>
      </c>
    </row>
    <row r="84" spans="1:31" ht="16">
      <c r="A84" s="231" t="s">
        <v>288</v>
      </c>
      <c r="B84" s="149">
        <v>0.50751921892255225</v>
      </c>
      <c r="C84" s="149">
        <v>-1.3765717089341634</v>
      </c>
      <c r="D84" s="149">
        <v>-0.28612315279374173</v>
      </c>
      <c r="E84" s="149">
        <v>9.1018870976515495E-2</v>
      </c>
      <c r="F84" s="149">
        <v>-0.91301382731710412</v>
      </c>
      <c r="G84" s="149">
        <v>-1.2830930797252535</v>
      </c>
      <c r="H84" s="149">
        <v>0.80373555435832178</v>
      </c>
      <c r="I84" s="149">
        <v>0.50152683249178176</v>
      </c>
      <c r="J84" s="149">
        <v>-0.78508827374307544</v>
      </c>
      <c r="K84" s="149">
        <v>-0.55139661799656148</v>
      </c>
      <c r="L84" s="149">
        <v>-1.1956050454951956</v>
      </c>
      <c r="M84" s="149">
        <v>-0.76561457277762879</v>
      </c>
      <c r="N84" s="149">
        <v>6.32494954647142E-2</v>
      </c>
      <c r="O84" s="149">
        <v>0.58189030161246125</v>
      </c>
      <c r="P84" s="149">
        <v>1.7007141543808093</v>
      </c>
      <c r="Q84" s="149">
        <v>-1.7085972093043202</v>
      </c>
      <c r="R84" s="149">
        <v>-1.2649026414380904</v>
      </c>
      <c r="S84" s="149">
        <v>-1.3183365793066408</v>
      </c>
      <c r="T84" s="149">
        <v>-1.248217062792633</v>
      </c>
      <c r="U84" s="149">
        <v>-0.71921066303983994</v>
      </c>
      <c r="V84" s="149">
        <v>-0.93665643024122336</v>
      </c>
      <c r="W84" s="149">
        <v>5.0119691907414658E-2</v>
      </c>
      <c r="X84" s="149">
        <v>-1.1191407888517653</v>
      </c>
      <c r="Y84" s="149">
        <v>-0.71072035982454085</v>
      </c>
      <c r="Z84" s="149">
        <v>-0.86066832325307663</v>
      </c>
      <c r="AA84" s="149">
        <v>-0.57729404010602436</v>
      </c>
      <c r="AB84" s="149">
        <v>-0.47596716997455202</v>
      </c>
      <c r="AC84" s="149">
        <v>-0.62552340491487679</v>
      </c>
      <c r="AD84" s="149">
        <v>-0.83669242201228378</v>
      </c>
      <c r="AE84" s="149">
        <v>-0.8283710183823777</v>
      </c>
    </row>
    <row r="85" spans="1:31" ht="16">
      <c r="A85" s="149" t="s">
        <v>335</v>
      </c>
      <c r="B85" s="149">
        <v>-2.030076875690209</v>
      </c>
      <c r="C85" s="149">
        <v>-0.95824956416971796</v>
      </c>
      <c r="D85" s="149">
        <v>-1.2146737618602239</v>
      </c>
      <c r="E85" s="149">
        <v>-1.1449215875466927</v>
      </c>
      <c r="F85" s="149">
        <v>0.22494543571580836</v>
      </c>
      <c r="G85" s="149">
        <v>-0.27383084018526743</v>
      </c>
      <c r="H85" s="149">
        <v>5.2417536153803686E-2</v>
      </c>
      <c r="I85" s="149">
        <v>-1.2100329926785847</v>
      </c>
      <c r="J85" s="149">
        <v>-1.5033605241888677</v>
      </c>
      <c r="K85" s="149">
        <v>-0.55139661799656148</v>
      </c>
      <c r="L85" s="149">
        <v>-1.1956050454951956</v>
      </c>
      <c r="M85" s="149">
        <v>-5.3799942951941425E-2</v>
      </c>
      <c r="N85" s="149">
        <v>-0.29938094519964753</v>
      </c>
      <c r="O85" s="149">
        <v>-1.388289459752565</v>
      </c>
      <c r="P85" s="149">
        <v>0.25615694670920841</v>
      </c>
      <c r="Q85" s="149">
        <v>-1.7085972093043202</v>
      </c>
      <c r="R85" s="149">
        <v>-0.88979358225300154</v>
      </c>
      <c r="S85" s="149">
        <v>-1.6805632432694879</v>
      </c>
      <c r="T85" s="149">
        <v>-1.248217062792633</v>
      </c>
      <c r="U85" s="149">
        <v>-1.3535913504390835</v>
      </c>
      <c r="V85" s="149">
        <v>-1.333466543545387</v>
      </c>
      <c r="W85" s="149">
        <v>-0.34172517209600833</v>
      </c>
      <c r="X85" s="149">
        <v>-1.480968261939178</v>
      </c>
      <c r="Y85" s="149">
        <v>-0.71072035982454085</v>
      </c>
      <c r="Z85" s="149">
        <v>-0.86066832325307663</v>
      </c>
      <c r="AA85" s="149">
        <v>-0.57729404010602436</v>
      </c>
      <c r="AB85" s="149">
        <v>-0.47596716997455202</v>
      </c>
      <c r="AC85" s="149">
        <v>-8.7573276688082777E-2</v>
      </c>
      <c r="AD85" s="149">
        <v>-0.83669242201228378</v>
      </c>
      <c r="AE85" s="149">
        <v>-0.8283710183823777</v>
      </c>
    </row>
    <row r="86" spans="1:31" ht="16">
      <c r="A86" s="149" t="s">
        <v>71</v>
      </c>
      <c r="B86" s="149">
        <v>-1.5225576567676569</v>
      </c>
      <c r="C86" s="149">
        <v>-1.3765717089341634</v>
      </c>
      <c r="D86" s="149">
        <v>-1.2146737618602239</v>
      </c>
      <c r="E86" s="149">
        <v>-1.5569017403877621</v>
      </c>
      <c r="F86" s="149">
        <v>-0.91301382731710412</v>
      </c>
      <c r="G86" s="149">
        <v>-1.6195138262385822</v>
      </c>
      <c r="H86" s="149">
        <v>-0.69890048205071442</v>
      </c>
      <c r="I86" s="149">
        <v>-0.52540906261043807</v>
      </c>
      <c r="J86" s="149">
        <v>-1.1442243989659717</v>
      </c>
      <c r="K86" s="149">
        <v>-1.2337003467405081</v>
      </c>
      <c r="L86" s="149">
        <v>-0.84587023626870983</v>
      </c>
      <c r="M86" s="149">
        <v>-1.1215218876904725</v>
      </c>
      <c r="N86" s="149">
        <v>-1.3872722671927327</v>
      </c>
      <c r="O86" s="149">
        <v>0.58189030161246125</v>
      </c>
      <c r="P86" s="149">
        <v>-0.10498235520869179</v>
      </c>
      <c r="Q86" s="149">
        <v>-0.2573442710310212</v>
      </c>
      <c r="R86" s="149">
        <v>-2.0151207598082683</v>
      </c>
      <c r="S86" s="149">
        <v>-0.23165658741809991</v>
      </c>
      <c r="T86" s="149">
        <v>-1.248217062792633</v>
      </c>
      <c r="U86" s="149">
        <v>-1.3535913504390835</v>
      </c>
      <c r="V86" s="149">
        <v>-1.333466543545387</v>
      </c>
      <c r="W86" s="149">
        <v>-1.9091046281097004</v>
      </c>
      <c r="X86" s="149">
        <v>-1.480968261939178</v>
      </c>
      <c r="Y86" s="149">
        <v>-0.71072035982454085</v>
      </c>
      <c r="Z86" s="149">
        <v>-0.86066832325307663</v>
      </c>
      <c r="AA86" s="149">
        <v>-0.57729404010602436</v>
      </c>
      <c r="AB86" s="149">
        <v>-0.47596716997455202</v>
      </c>
      <c r="AC86" s="149">
        <v>-0.62552340491487679</v>
      </c>
      <c r="AD86" s="149">
        <v>-0.38414180381696045</v>
      </c>
      <c r="AE86" s="149">
        <v>-2.035827079075335</v>
      </c>
    </row>
    <row r="87" spans="1:31" s="55" customFormat="1" ht="16">
      <c r="A87" s="151" t="s">
        <v>107</v>
      </c>
      <c r="B87" s="149">
        <v>-0.50751921892255225</v>
      </c>
      <c r="C87" s="149">
        <v>-0.12160527464082718</v>
      </c>
      <c r="D87" s="149">
        <v>-0.28612315279374173</v>
      </c>
      <c r="E87" s="149">
        <v>-0.32096128186455392</v>
      </c>
      <c r="F87" s="149">
        <v>-0.15437431862849582</v>
      </c>
      <c r="G87" s="149">
        <v>-0.27383084018526743</v>
      </c>
      <c r="H87" s="149">
        <v>-0.3232414729484554</v>
      </c>
      <c r="I87" s="149">
        <v>-0.86772102764451131</v>
      </c>
      <c r="J87" s="149">
        <v>-1.1442243989659717</v>
      </c>
      <c r="K87" s="149">
        <v>-1.2337003467405081</v>
      </c>
      <c r="L87" s="149">
        <v>-1.1956050454951956</v>
      </c>
      <c r="M87" s="149">
        <v>-0.76561457277762879</v>
      </c>
      <c r="N87" s="149">
        <v>-1.024641826528371</v>
      </c>
      <c r="O87" s="149">
        <v>-0.60021755520655451</v>
      </c>
      <c r="P87" s="149">
        <v>-0.82726095904449215</v>
      </c>
      <c r="Q87" s="149">
        <v>-0.6201575055993459</v>
      </c>
      <c r="R87" s="149">
        <v>-0.51468452306791257</v>
      </c>
      <c r="S87" s="149">
        <v>-1.3183365793066408</v>
      </c>
      <c r="T87" s="149">
        <v>0.54687770978540118</v>
      </c>
      <c r="U87" s="149">
        <v>0.54955071175864723</v>
      </c>
      <c r="V87" s="149">
        <v>0.65058402297543083</v>
      </c>
      <c r="W87" s="149">
        <v>5.0119691907414658E-2</v>
      </c>
      <c r="X87" s="149">
        <v>-1.480968261939178</v>
      </c>
      <c r="Y87" s="149">
        <v>-0.71072035982454085</v>
      </c>
      <c r="Z87" s="149">
        <v>-0.86066832325307663</v>
      </c>
      <c r="AA87" s="149">
        <v>-0.57729404010602436</v>
      </c>
      <c r="AB87" s="149">
        <v>-0.47596716997455202</v>
      </c>
      <c r="AC87" s="149">
        <v>-0.62552340491487679</v>
      </c>
      <c r="AD87" s="149">
        <v>-0.83669242201228378</v>
      </c>
      <c r="AE87" s="149">
        <v>-0.42588566481805862</v>
      </c>
    </row>
    <row r="88" spans="1:31" ht="16">
      <c r="A88" s="149" t="s">
        <v>72</v>
      </c>
      <c r="B88" s="149">
        <v>-1.0150384378451045</v>
      </c>
      <c r="C88" s="149">
        <v>-0.53992741940527256</v>
      </c>
      <c r="D88" s="149">
        <v>-0.75039845732698285</v>
      </c>
      <c r="E88" s="149">
        <v>9.1018870976515495E-2</v>
      </c>
      <c r="F88" s="149">
        <v>-1.2923335816614083</v>
      </c>
      <c r="G88" s="149">
        <v>-1.2830930797252535</v>
      </c>
      <c r="H88" s="149">
        <v>-1.4502185002552326</v>
      </c>
      <c r="I88" s="149">
        <v>0.15921486745770846</v>
      </c>
      <c r="J88" s="149">
        <v>-0.78508827374307544</v>
      </c>
      <c r="K88" s="149">
        <v>-0.89254848236853479</v>
      </c>
      <c r="L88" s="149">
        <v>-1.1956050454951956</v>
      </c>
      <c r="M88" s="149">
        <v>-0.76561457277762879</v>
      </c>
      <c r="N88" s="149">
        <v>-0.66201138586400921</v>
      </c>
      <c r="O88" s="149">
        <v>-0.20618160293354929</v>
      </c>
      <c r="P88" s="149">
        <v>-1.1884002609623925</v>
      </c>
      <c r="Q88" s="149">
        <v>0.46828219810562832</v>
      </c>
      <c r="R88" s="149">
        <v>-0.51468452306791257</v>
      </c>
      <c r="S88" s="149">
        <v>-0.95610991534379386</v>
      </c>
      <c r="T88" s="149">
        <v>0.18785875526979429</v>
      </c>
      <c r="U88" s="149">
        <v>0.23236036805902538</v>
      </c>
      <c r="V88" s="149">
        <v>-1.333466543545387</v>
      </c>
      <c r="W88" s="149">
        <v>5.0119691907414658E-2</v>
      </c>
      <c r="X88" s="149">
        <v>-1.1191407888517653</v>
      </c>
      <c r="Y88" s="149">
        <v>-0.71072035982454085</v>
      </c>
      <c r="Z88" s="149">
        <v>-0.33197206754047243</v>
      </c>
      <c r="AA88" s="149">
        <v>-0.57729404010602436</v>
      </c>
      <c r="AB88" s="149">
        <v>-0.47596716997455202</v>
      </c>
      <c r="AC88" s="149">
        <v>-0.62552340491487679</v>
      </c>
      <c r="AD88" s="149">
        <v>-0.83669242201228378</v>
      </c>
      <c r="AE88" s="149">
        <v>-0.8283710183823777</v>
      </c>
    </row>
    <row r="89" spans="1:31" ht="1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row>
    <row r="90" spans="1:31" ht="15">
      <c r="A90" t="s">
        <v>243</v>
      </c>
      <c r="B90" s="231"/>
    </row>
    <row r="91" spans="1:31" ht="15">
      <c r="B91" s="231"/>
    </row>
    <row r="92" spans="1:31" ht="15" hidden="1">
      <c r="A92" t="s">
        <v>244</v>
      </c>
      <c r="B92" s="231"/>
    </row>
    <row r="93" spans="1:31" ht="16" hidden="1">
      <c r="B93" s="149"/>
    </row>
    <row r="94" spans="1:31" ht="16" hidden="1">
      <c r="A94" s="149"/>
      <c r="B94" s="231"/>
    </row>
    <row r="95" spans="1:31" ht="16" hidden="1">
      <c r="A95" s="149"/>
      <c r="B95" s="231"/>
    </row>
    <row r="96" spans="1:31" ht="16" hidden="1">
      <c r="A96" s="149"/>
      <c r="B96" s="231"/>
    </row>
    <row r="97" spans="1:2" ht="16" hidden="1">
      <c r="A97" s="149"/>
      <c r="B97" s="231"/>
    </row>
    <row r="98" spans="1:2" ht="16" hidden="1">
      <c r="A98" s="149"/>
      <c r="B98" s="231"/>
    </row>
    <row r="99" spans="1:2" ht="16" hidden="1">
      <c r="A99" s="149" t="s">
        <v>23</v>
      </c>
      <c r="B99" s="231" t="b">
        <v>1</v>
      </c>
    </row>
    <row r="100" spans="1:2" ht="16" hidden="1">
      <c r="A100" s="149" t="s">
        <v>8</v>
      </c>
      <c r="B100" s="231" t="b">
        <v>1</v>
      </c>
    </row>
    <row r="101" spans="1:2" ht="16" hidden="1">
      <c r="A101" s="149" t="s">
        <v>87</v>
      </c>
      <c r="B101" s="231" t="b">
        <v>1</v>
      </c>
    </row>
    <row r="102" spans="1:2" ht="16" hidden="1">
      <c r="A102" s="149" t="s">
        <v>88</v>
      </c>
      <c r="B102" s="231" t="b">
        <v>1</v>
      </c>
    </row>
    <row r="103" spans="1:2" ht="16" hidden="1">
      <c r="A103" s="149" t="s">
        <v>24</v>
      </c>
      <c r="B103" s="231" t="b">
        <v>1</v>
      </c>
    </row>
    <row r="104" spans="1:2" ht="16" hidden="1">
      <c r="A104" s="149" t="s">
        <v>89</v>
      </c>
      <c r="B104" s="231" t="b">
        <v>1</v>
      </c>
    </row>
    <row r="105" spans="1:2" ht="16" hidden="1">
      <c r="A105" s="149" t="s">
        <v>25</v>
      </c>
      <c r="B105" s="231" t="b">
        <v>1</v>
      </c>
    </row>
    <row r="106" spans="1:2" ht="16" hidden="1">
      <c r="A106" s="149" t="s">
        <v>90</v>
      </c>
      <c r="B106" s="231" t="b">
        <v>1</v>
      </c>
    </row>
    <row r="107" spans="1:2" ht="16" hidden="1">
      <c r="A107" s="149" t="s">
        <v>26</v>
      </c>
      <c r="B107" s="231" t="b">
        <v>1</v>
      </c>
    </row>
    <row r="108" spans="1:2" ht="16" hidden="1">
      <c r="A108" s="149" t="s">
        <v>27</v>
      </c>
      <c r="B108" s="231" t="b">
        <v>1</v>
      </c>
    </row>
    <row r="109" spans="1:2" ht="16" hidden="1">
      <c r="A109" s="149" t="s">
        <v>28</v>
      </c>
      <c r="B109" s="231" t="b">
        <v>1</v>
      </c>
    </row>
    <row r="110" spans="1:2" ht="16" hidden="1">
      <c r="A110" s="149" t="s">
        <v>29</v>
      </c>
      <c r="B110" s="231" t="b">
        <v>1</v>
      </c>
    </row>
    <row r="111" spans="1:2" ht="16" hidden="1">
      <c r="A111" s="149" t="s">
        <v>30</v>
      </c>
      <c r="B111" s="231" t="b">
        <v>1</v>
      </c>
    </row>
    <row r="112" spans="1:2" ht="16" hidden="1">
      <c r="A112" s="149" t="s">
        <v>31</v>
      </c>
      <c r="B112" s="231" t="b">
        <v>1</v>
      </c>
    </row>
    <row r="113" spans="1:2" ht="16" hidden="1">
      <c r="A113" s="149" t="s">
        <v>32</v>
      </c>
      <c r="B113" s="231" t="b">
        <v>1</v>
      </c>
    </row>
    <row r="114" spans="1:2" ht="16" hidden="1">
      <c r="A114" s="149" t="s">
        <v>91</v>
      </c>
      <c r="B114" s="231" t="b">
        <v>1</v>
      </c>
    </row>
    <row r="115" spans="1:2" ht="16" hidden="1">
      <c r="A115" s="149" t="s">
        <v>92</v>
      </c>
      <c r="B115" s="231" t="b">
        <v>1</v>
      </c>
    </row>
    <row r="116" spans="1:2" ht="16" hidden="1">
      <c r="A116" s="149" t="s">
        <v>93</v>
      </c>
      <c r="B116" s="231" t="b">
        <v>1</v>
      </c>
    </row>
    <row r="117" spans="1:2" ht="16" hidden="1">
      <c r="A117" s="149" t="s">
        <v>33</v>
      </c>
      <c r="B117" s="231" t="b">
        <v>1</v>
      </c>
    </row>
    <row r="118" spans="1:2" ht="16" hidden="1">
      <c r="A118" s="149" t="s">
        <v>9</v>
      </c>
      <c r="B118" s="231" t="b">
        <v>1</v>
      </c>
    </row>
    <row r="119" spans="1:2" ht="16" hidden="1">
      <c r="A119" s="149" t="s">
        <v>94</v>
      </c>
      <c r="B119" s="231" t="b">
        <v>1</v>
      </c>
    </row>
    <row r="120" spans="1:2" ht="16" hidden="1">
      <c r="A120" s="149" t="s">
        <v>34</v>
      </c>
      <c r="B120" s="231" t="b">
        <v>1</v>
      </c>
    </row>
    <row r="121" spans="1:2" ht="16" hidden="1">
      <c r="A121" s="149" t="s">
        <v>35</v>
      </c>
      <c r="B121" s="231" t="b">
        <v>1</v>
      </c>
    </row>
    <row r="122" spans="1:2" ht="16" hidden="1">
      <c r="A122" s="149" t="s">
        <v>36</v>
      </c>
      <c r="B122" s="231" t="b">
        <v>1</v>
      </c>
    </row>
    <row r="123" spans="1:2" ht="16" hidden="1">
      <c r="A123" s="149" t="s">
        <v>37</v>
      </c>
      <c r="B123" s="231" t="b">
        <v>1</v>
      </c>
    </row>
    <row r="124" spans="1:2" ht="16" hidden="1">
      <c r="A124" s="149" t="s">
        <v>10</v>
      </c>
      <c r="B124" s="231" t="b">
        <v>1</v>
      </c>
    </row>
    <row r="125" spans="1:2" ht="16" hidden="1">
      <c r="A125" s="149" t="s">
        <v>95</v>
      </c>
      <c r="B125" s="231" t="b">
        <v>1</v>
      </c>
    </row>
    <row r="126" spans="1:2" ht="16" hidden="1">
      <c r="A126" s="149" t="s">
        <v>174</v>
      </c>
      <c r="B126" s="231" t="b">
        <v>1</v>
      </c>
    </row>
    <row r="127" spans="1:2" ht="16" hidden="1">
      <c r="A127" s="149" t="s">
        <v>96</v>
      </c>
      <c r="B127" s="231" t="b">
        <v>1</v>
      </c>
    </row>
    <row r="128" spans="1:2" ht="16" hidden="1">
      <c r="A128" s="149" t="s">
        <v>38</v>
      </c>
      <c r="B128" s="231" t="b">
        <v>1</v>
      </c>
    </row>
    <row r="129" spans="1:2" ht="16" hidden="1">
      <c r="A129" s="149" t="s">
        <v>11</v>
      </c>
      <c r="B129" s="231" t="b">
        <v>1</v>
      </c>
    </row>
    <row r="130" spans="1:2" ht="16" hidden="1">
      <c r="A130" s="149" t="s">
        <v>39</v>
      </c>
      <c r="B130" s="231" t="b">
        <v>1</v>
      </c>
    </row>
    <row r="131" spans="1:2" ht="16" hidden="1">
      <c r="A131" s="149" t="s">
        <v>40</v>
      </c>
      <c r="B131" s="231" t="b">
        <v>1</v>
      </c>
    </row>
    <row r="132" spans="1:2" ht="16" hidden="1">
      <c r="A132" s="149" t="s">
        <v>41</v>
      </c>
      <c r="B132" s="231" t="b">
        <v>1</v>
      </c>
    </row>
    <row r="133" spans="1:2" ht="16" hidden="1">
      <c r="A133" s="149" t="s">
        <v>12</v>
      </c>
      <c r="B133" s="231" t="b">
        <v>1</v>
      </c>
    </row>
    <row r="134" spans="1:2" ht="16" hidden="1">
      <c r="A134" s="149" t="s">
        <v>97</v>
      </c>
      <c r="B134" s="231" t="b">
        <v>1</v>
      </c>
    </row>
    <row r="135" spans="1:2" ht="16" hidden="1">
      <c r="A135" s="149" t="s">
        <v>13</v>
      </c>
      <c r="B135" s="231" t="b">
        <v>1</v>
      </c>
    </row>
    <row r="136" spans="1:2" ht="16" hidden="1">
      <c r="A136" s="149" t="s">
        <v>42</v>
      </c>
      <c r="B136" s="231" t="b">
        <v>1</v>
      </c>
    </row>
    <row r="137" spans="1:2" ht="16" hidden="1">
      <c r="A137" s="149" t="s">
        <v>43</v>
      </c>
      <c r="B137" s="231" t="b">
        <v>1</v>
      </c>
    </row>
    <row r="138" spans="1:2" ht="16" hidden="1">
      <c r="A138" s="149" t="s">
        <v>44</v>
      </c>
      <c r="B138" s="231" t="b">
        <v>1</v>
      </c>
    </row>
    <row r="139" spans="1:2" ht="16" hidden="1">
      <c r="A139" s="149" t="s">
        <v>98</v>
      </c>
      <c r="B139" s="231" t="b">
        <v>1</v>
      </c>
    </row>
    <row r="140" spans="1:2" ht="16" hidden="1">
      <c r="A140" s="149" t="s">
        <v>99</v>
      </c>
      <c r="B140" s="231" t="b">
        <v>1</v>
      </c>
    </row>
    <row r="141" spans="1:2" ht="16" hidden="1">
      <c r="A141" s="149" t="s">
        <v>46</v>
      </c>
      <c r="B141" s="231" t="b">
        <v>1</v>
      </c>
    </row>
    <row r="142" spans="1:2" ht="16" hidden="1">
      <c r="A142" s="149" t="s">
        <v>47</v>
      </c>
      <c r="B142" s="231" t="b">
        <v>1</v>
      </c>
    </row>
    <row r="143" spans="1:2" ht="16" hidden="1">
      <c r="A143" s="149" t="s">
        <v>14</v>
      </c>
      <c r="B143" s="231" t="b">
        <v>1</v>
      </c>
    </row>
    <row r="144" spans="1:2" ht="16" hidden="1">
      <c r="A144" s="149" t="s">
        <v>48</v>
      </c>
      <c r="B144" s="231" t="b">
        <v>1</v>
      </c>
    </row>
    <row r="145" spans="1:2" ht="16" hidden="1">
      <c r="A145" s="149" t="s">
        <v>175</v>
      </c>
      <c r="B145" s="231" t="b">
        <v>1</v>
      </c>
    </row>
    <row r="146" spans="1:2" ht="16" hidden="1">
      <c r="A146" s="149" t="s">
        <v>176</v>
      </c>
      <c r="B146" s="231" t="b">
        <v>1</v>
      </c>
    </row>
    <row r="147" spans="1:2" ht="16" hidden="1">
      <c r="A147" s="149" t="s">
        <v>49</v>
      </c>
      <c r="B147" s="231" t="b">
        <v>1</v>
      </c>
    </row>
    <row r="148" spans="1:2" ht="16" hidden="1">
      <c r="A148" s="149" t="s">
        <v>50</v>
      </c>
      <c r="B148" s="231" t="b">
        <v>1</v>
      </c>
    </row>
    <row r="149" spans="1:2" ht="16" hidden="1">
      <c r="A149" s="149" t="s">
        <v>100</v>
      </c>
      <c r="B149" s="231" t="b">
        <v>1</v>
      </c>
    </row>
    <row r="150" spans="1:2" ht="16" hidden="1">
      <c r="A150" s="149" t="s">
        <v>51</v>
      </c>
      <c r="B150" s="231" t="b">
        <v>1</v>
      </c>
    </row>
    <row r="151" spans="1:2" ht="16" hidden="1">
      <c r="A151" s="149" t="s">
        <v>52</v>
      </c>
      <c r="B151" s="231" t="b">
        <v>1</v>
      </c>
    </row>
    <row r="152" spans="1:2" ht="16" hidden="1">
      <c r="A152" s="149" t="s">
        <v>53</v>
      </c>
      <c r="B152" s="231" t="b">
        <v>1</v>
      </c>
    </row>
    <row r="153" spans="1:2" ht="16" hidden="1">
      <c r="A153" s="149" t="s">
        <v>54</v>
      </c>
      <c r="B153" s="231" t="b">
        <v>1</v>
      </c>
    </row>
    <row r="154" spans="1:2" ht="15" hidden="1">
      <c r="A154" s="231" t="s">
        <v>101</v>
      </c>
      <c r="B154" s="231" t="b">
        <v>1</v>
      </c>
    </row>
    <row r="155" spans="1:2" ht="15" hidden="1">
      <c r="A155" s="231" t="s">
        <v>55</v>
      </c>
      <c r="B155" s="231" t="b">
        <v>1</v>
      </c>
    </row>
    <row r="156" spans="1:2" ht="16" hidden="1">
      <c r="A156" s="149" t="s">
        <v>56</v>
      </c>
      <c r="B156" s="231" t="b">
        <v>1</v>
      </c>
    </row>
    <row r="157" spans="1:2" ht="16" hidden="1">
      <c r="A157" s="149" t="s">
        <v>57</v>
      </c>
      <c r="B157" s="231" t="b">
        <v>1</v>
      </c>
    </row>
    <row r="158" spans="1:2" ht="16" hidden="1">
      <c r="A158" s="149" t="s">
        <v>15</v>
      </c>
      <c r="B158" s="231" t="b">
        <v>1</v>
      </c>
    </row>
    <row r="159" spans="1:2" ht="16" hidden="1">
      <c r="A159" s="149" t="s">
        <v>284</v>
      </c>
      <c r="B159" s="231" t="b">
        <v>1</v>
      </c>
    </row>
    <row r="160" spans="1:2" ht="16" hidden="1">
      <c r="A160" s="149" t="s">
        <v>102</v>
      </c>
      <c r="B160" s="231" t="b">
        <v>1</v>
      </c>
    </row>
    <row r="161" spans="1:2" ht="16" hidden="1">
      <c r="A161" s="149" t="s">
        <v>103</v>
      </c>
      <c r="B161" s="231" t="b">
        <v>1</v>
      </c>
    </row>
    <row r="162" spans="1:2" ht="16" hidden="1">
      <c r="A162" s="149" t="s">
        <v>104</v>
      </c>
      <c r="B162" s="231" t="b">
        <v>1</v>
      </c>
    </row>
    <row r="163" spans="1:2" ht="16" hidden="1">
      <c r="A163" s="149" t="s">
        <v>59</v>
      </c>
      <c r="B163" s="231" t="b">
        <v>1</v>
      </c>
    </row>
    <row r="164" spans="1:2" ht="16" hidden="1">
      <c r="A164" s="149" t="s">
        <v>177</v>
      </c>
      <c r="B164" s="231" t="b">
        <v>1</v>
      </c>
    </row>
    <row r="165" spans="1:2" ht="16" hidden="1">
      <c r="A165" s="149" t="s">
        <v>16</v>
      </c>
      <c r="B165" s="231" t="b">
        <v>1</v>
      </c>
    </row>
    <row r="166" spans="1:2" ht="16" hidden="1">
      <c r="A166" s="149" t="s">
        <v>17</v>
      </c>
      <c r="B166" s="231" t="b">
        <v>1</v>
      </c>
    </row>
    <row r="167" spans="1:2" ht="16" hidden="1">
      <c r="A167" s="149" t="s">
        <v>18</v>
      </c>
      <c r="B167" s="231" t="b">
        <v>1</v>
      </c>
    </row>
    <row r="168" spans="1:2" ht="16" hidden="1">
      <c r="A168" s="149" t="s">
        <v>60</v>
      </c>
      <c r="B168" s="231" t="b">
        <v>1</v>
      </c>
    </row>
    <row r="169" spans="1:2" ht="16" hidden="1">
      <c r="A169" s="149" t="s">
        <v>61</v>
      </c>
      <c r="B169" s="231" t="b">
        <v>1</v>
      </c>
    </row>
    <row r="170" spans="1:2" ht="15" hidden="1">
      <c r="A170" s="230" t="s">
        <v>63</v>
      </c>
      <c r="B170" s="231" t="b">
        <v>1</v>
      </c>
    </row>
    <row r="171" spans="1:2" ht="15" hidden="1">
      <c r="A171" s="231" t="s">
        <v>64</v>
      </c>
      <c r="B171" s="231" t="b">
        <v>1</v>
      </c>
    </row>
    <row r="172" spans="1:2" ht="15" hidden="1">
      <c r="A172" s="231" t="s">
        <v>65</v>
      </c>
      <c r="B172" s="231" t="b">
        <v>1</v>
      </c>
    </row>
    <row r="173" spans="1:2" ht="15" hidden="1">
      <c r="A173" s="231" t="s">
        <v>66</v>
      </c>
      <c r="B173" s="231" t="b">
        <v>1</v>
      </c>
    </row>
    <row r="174" spans="1:2" ht="16" hidden="1">
      <c r="A174" s="149" t="s">
        <v>178</v>
      </c>
      <c r="B174" s="231" t="b">
        <v>1</v>
      </c>
    </row>
    <row r="175" spans="1:2" ht="15" hidden="1">
      <c r="A175" s="231" t="s">
        <v>105</v>
      </c>
      <c r="B175" s="231" t="b">
        <v>1</v>
      </c>
    </row>
    <row r="176" spans="1:2" ht="15" hidden="1">
      <c r="A176" s="230" t="s">
        <v>285</v>
      </c>
      <c r="B176" s="231" t="b">
        <v>1</v>
      </c>
    </row>
    <row r="177" spans="1:2" ht="16" hidden="1">
      <c r="A177" s="149" t="s">
        <v>286</v>
      </c>
      <c r="B177" s="231" t="b">
        <v>1</v>
      </c>
    </row>
    <row r="178" spans="1:2" ht="16" hidden="1">
      <c r="A178" s="149" t="s">
        <v>287</v>
      </c>
      <c r="B178" s="231" t="b">
        <v>1</v>
      </c>
    </row>
    <row r="179" spans="1:2" ht="16" hidden="1">
      <c r="A179" s="149" t="s">
        <v>106</v>
      </c>
      <c r="B179" s="231" t="b">
        <v>1</v>
      </c>
    </row>
    <row r="180" spans="1:2" hidden="1">
      <c r="A180" t="s">
        <v>288</v>
      </c>
      <c r="B180" t="b">
        <v>1</v>
      </c>
    </row>
    <row r="181" spans="1:2" hidden="1">
      <c r="A181" t="s">
        <v>70</v>
      </c>
      <c r="B181" t="b">
        <v>1</v>
      </c>
    </row>
    <row r="182" spans="1:2" hidden="1">
      <c r="A182" t="s">
        <v>71</v>
      </c>
      <c r="B182" t="b">
        <v>1</v>
      </c>
    </row>
    <row r="183" spans="1:2" hidden="1">
      <c r="A183" t="s">
        <v>107</v>
      </c>
      <c r="B183" t="b">
        <v>1</v>
      </c>
    </row>
    <row r="184" spans="1:2" hidden="1">
      <c r="A184" t="s">
        <v>72</v>
      </c>
      <c r="B184" t="b">
        <v>1</v>
      </c>
    </row>
    <row r="185" spans="1:2" hidden="1"/>
    <row r="186" spans="1:2" hidden="1"/>
  </sheetData>
  <phoneticPr fontId="1" type="noConversion"/>
  <conditionalFormatting sqref="B3:AE62 B80:AE80 B64:AE77 B84:AE88 B82:AE82">
    <cfRule type="cellIs" dxfId="23" priority="13" operator="equal">
      <formula>0</formula>
    </cfRule>
  </conditionalFormatting>
  <conditionalFormatting sqref="C89:AE89">
    <cfRule type="cellIs" dxfId="22" priority="12" operator="equal">
      <formula>0</formula>
    </cfRule>
  </conditionalFormatting>
  <conditionalFormatting sqref="B63:AE63">
    <cfRule type="cellIs" dxfId="21" priority="11" operator="equal">
      <formula>0</formula>
    </cfRule>
  </conditionalFormatting>
  <conditionalFormatting sqref="B81:AE81">
    <cfRule type="cellIs" dxfId="20" priority="10" operator="equal">
      <formula>0</formula>
    </cfRule>
  </conditionalFormatting>
  <conditionalFormatting sqref="B79:AE79">
    <cfRule type="cellIs" dxfId="19" priority="9" operator="equal">
      <formula>0</formula>
    </cfRule>
  </conditionalFormatting>
  <conditionalFormatting sqref="B78:AE78">
    <cfRule type="cellIs" dxfId="18" priority="8" operator="equal">
      <formula>0</formula>
    </cfRule>
  </conditionalFormatting>
  <conditionalFormatting sqref="B83:AE83">
    <cfRule type="cellIs" dxfId="17" priority="7" operator="equal">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CJ363"/>
  <sheetViews>
    <sheetView topLeftCell="AM172" zoomScale="90" zoomScaleNormal="90" zoomScalePageLayoutView="90" workbookViewId="0">
      <selection activeCell="BC197" sqref="BC197"/>
    </sheetView>
  </sheetViews>
  <sheetFormatPr baseColWidth="10" defaultColWidth="9.1640625" defaultRowHeight="12" x14ac:dyDescent="0"/>
  <cols>
    <col min="1" max="1" width="24.1640625" style="11" customWidth="1"/>
    <col min="2" max="8" width="9.1640625" style="104"/>
    <col min="10" max="10" width="9.1640625" style="11"/>
    <col min="11" max="11" width="22.33203125" style="11" customWidth="1"/>
    <col min="12" max="18" width="9.1640625" style="104"/>
    <col min="19" max="19" width="9.1640625" style="11"/>
    <col min="20" max="20" width="21" style="11" customWidth="1"/>
    <col min="21" max="27" width="9.1640625" style="104"/>
    <col min="28" max="28" width="9.1640625" style="11"/>
    <col min="29" max="29" width="22.33203125" style="11" customWidth="1"/>
    <col min="30" max="36" width="9.1640625" style="104"/>
    <col min="37" max="37" width="9.1640625" style="11"/>
    <col min="38" max="38" width="17.33203125" style="11" customWidth="1"/>
    <col min="39" max="45" width="9.1640625" style="104"/>
    <col min="46" max="46" width="9.1640625" style="11"/>
    <col min="47" max="47" width="18.1640625" style="11" customWidth="1"/>
    <col min="48" max="54" width="9.1640625" style="104"/>
    <col min="55" max="55" width="9.1640625" style="11"/>
    <col min="56" max="56" width="19" style="11" customWidth="1"/>
    <col min="57" max="63" width="9.1640625" style="104"/>
    <col min="64" max="64" width="9.1640625" style="11"/>
    <col min="65" max="65" width="17.1640625" style="11" customWidth="1"/>
    <col min="66" max="66" width="9.1640625" style="104" customWidth="1"/>
    <col min="67" max="72" width="9.1640625" style="104"/>
    <col min="73" max="73" width="9.1640625" style="11"/>
    <col min="74" max="74" width="18" style="11" customWidth="1"/>
    <col min="75" max="80" width="9.1640625" style="104"/>
    <col min="81" max="81" width="9.1640625" style="11"/>
    <col min="82" max="82" width="21.5" style="11" customWidth="1"/>
    <col min="83" max="88" width="9.1640625" style="104"/>
    <col min="89" max="16384" width="9.1640625" style="11"/>
  </cols>
  <sheetData>
    <row r="1" spans="1:88" ht="58" customHeight="1">
      <c r="A1" s="206" t="s">
        <v>323</v>
      </c>
      <c r="B1" s="220">
        <v>2007</v>
      </c>
      <c r="C1" s="127">
        <v>2008</v>
      </c>
      <c r="D1" s="127">
        <v>2009</v>
      </c>
      <c r="E1" s="127">
        <v>2010</v>
      </c>
      <c r="F1" s="127">
        <v>2011</v>
      </c>
      <c r="G1" s="127">
        <v>2012</v>
      </c>
      <c r="H1" s="127">
        <v>2013</v>
      </c>
      <c r="K1" s="163" t="s">
        <v>325</v>
      </c>
      <c r="L1" s="218">
        <v>2007</v>
      </c>
      <c r="M1" s="128">
        <v>2008</v>
      </c>
      <c r="N1" s="128">
        <v>2009</v>
      </c>
      <c r="O1" s="128">
        <v>2010</v>
      </c>
      <c r="P1" s="128">
        <v>2011</v>
      </c>
      <c r="Q1" s="128">
        <v>2012</v>
      </c>
      <c r="R1" s="128">
        <v>2013</v>
      </c>
      <c r="T1" s="163" t="s">
        <v>289</v>
      </c>
      <c r="U1" s="218">
        <v>2007</v>
      </c>
      <c r="V1" s="128">
        <v>2008</v>
      </c>
      <c r="W1" s="128">
        <v>2009</v>
      </c>
      <c r="X1" s="128">
        <v>2010</v>
      </c>
      <c r="Y1" s="128">
        <v>2011</v>
      </c>
      <c r="Z1" s="128">
        <v>2012</v>
      </c>
      <c r="AA1" s="128">
        <v>2013</v>
      </c>
      <c r="AC1" s="163" t="s">
        <v>290</v>
      </c>
      <c r="AD1" s="218">
        <v>2007</v>
      </c>
      <c r="AE1" s="128">
        <v>2008</v>
      </c>
      <c r="AF1" s="128">
        <v>2009</v>
      </c>
      <c r="AG1" s="128">
        <v>2010</v>
      </c>
      <c r="AH1" s="128">
        <v>2011</v>
      </c>
      <c r="AI1" s="128">
        <v>2012</v>
      </c>
      <c r="AJ1" s="128">
        <v>2013</v>
      </c>
      <c r="AL1" s="164" t="s">
        <v>327</v>
      </c>
      <c r="AM1" s="148">
        <v>2007</v>
      </c>
      <c r="AN1" s="16">
        <v>2008</v>
      </c>
      <c r="AO1" s="16">
        <v>2009</v>
      </c>
      <c r="AP1" s="16">
        <v>2010</v>
      </c>
      <c r="AQ1" s="16">
        <v>2011</v>
      </c>
      <c r="AR1" s="16">
        <v>2012</v>
      </c>
      <c r="AS1" s="16">
        <v>2013</v>
      </c>
      <c r="AU1" s="163" t="s">
        <v>111</v>
      </c>
      <c r="AV1" s="218">
        <v>2007</v>
      </c>
      <c r="AW1" s="128">
        <v>2008</v>
      </c>
      <c r="AX1" s="128">
        <v>2009</v>
      </c>
      <c r="AY1" s="128">
        <v>2010</v>
      </c>
      <c r="AZ1" s="128">
        <v>2011</v>
      </c>
      <c r="BA1" s="128">
        <v>2012</v>
      </c>
      <c r="BB1" s="127">
        <v>2013</v>
      </c>
      <c r="BD1" s="242" t="s">
        <v>349</v>
      </c>
      <c r="BE1" s="243">
        <v>2007</v>
      </c>
      <c r="BF1" s="128">
        <v>2008</v>
      </c>
      <c r="BG1" s="128">
        <v>2009</v>
      </c>
      <c r="BH1" s="128">
        <v>2010</v>
      </c>
      <c r="BI1" s="128">
        <v>2011</v>
      </c>
      <c r="BJ1" s="128">
        <v>2012</v>
      </c>
      <c r="BK1" s="127">
        <v>2013</v>
      </c>
      <c r="BM1" s="163" t="s">
        <v>291</v>
      </c>
      <c r="BN1" s="218">
        <v>2007</v>
      </c>
      <c r="BO1" s="128">
        <v>2008</v>
      </c>
      <c r="BP1" s="128">
        <v>2009</v>
      </c>
      <c r="BQ1" s="128">
        <v>2010</v>
      </c>
      <c r="BR1" s="128">
        <v>2011</v>
      </c>
      <c r="BS1" s="128">
        <v>2012</v>
      </c>
      <c r="BT1" s="128">
        <v>2013</v>
      </c>
      <c r="BV1" s="163" t="s">
        <v>163</v>
      </c>
      <c r="BW1" s="218">
        <v>2007</v>
      </c>
      <c r="BX1" s="128">
        <v>2008</v>
      </c>
      <c r="BY1" s="128">
        <v>2009</v>
      </c>
      <c r="BZ1" s="128">
        <v>2010</v>
      </c>
      <c r="CA1" s="128">
        <v>2011</v>
      </c>
      <c r="CB1" s="128">
        <v>2012</v>
      </c>
      <c r="CC1" s="128">
        <v>2013</v>
      </c>
      <c r="CE1" s="11"/>
      <c r="CF1" s="11"/>
      <c r="CG1" s="11"/>
      <c r="CH1" s="11"/>
      <c r="CI1" s="11"/>
      <c r="CJ1" s="11"/>
    </row>
    <row r="2" spans="1:88">
      <c r="A2" s="16" t="s">
        <v>23</v>
      </c>
      <c r="B2" s="69">
        <v>0.22518340114553015</v>
      </c>
      <c r="C2" s="69">
        <v>0.15680523598250432</v>
      </c>
      <c r="D2" s="69">
        <v>0.12333369263872408</v>
      </c>
      <c r="E2" s="69">
        <v>4.9301446996194209E-2</v>
      </c>
      <c r="F2" s="69">
        <v>1.6701288242050694E-2</v>
      </c>
      <c r="G2" s="69">
        <v>-1.6401674172958701E-2</v>
      </c>
      <c r="H2" s="69">
        <v>-1.6401674172958701E-2</v>
      </c>
      <c r="J2" s="14"/>
      <c r="K2" s="69" t="s">
        <v>23</v>
      </c>
      <c r="L2" s="69">
        <v>0.80504877483896842</v>
      </c>
      <c r="M2" s="69">
        <v>0.80504877483896842</v>
      </c>
      <c r="N2" s="69">
        <v>0.16726492639792376</v>
      </c>
      <c r="O2" s="69">
        <v>-0.26684567787712898</v>
      </c>
      <c r="P2" s="69">
        <v>-0.3857106460248389</v>
      </c>
      <c r="Q2" s="69">
        <v>-0.43493984569552063</v>
      </c>
      <c r="R2" s="69">
        <v>-0.23789815960828922</v>
      </c>
      <c r="S2" s="69"/>
      <c r="T2" s="69" t="s">
        <v>23</v>
      </c>
      <c r="U2" s="69">
        <v>-7.2630678871982768E-2</v>
      </c>
      <c r="V2" s="69">
        <v>4.2058888031628702E-2</v>
      </c>
      <c r="W2" s="69">
        <v>-0.17308129478912093</v>
      </c>
      <c r="X2" s="69">
        <v>-0.23321203619551403</v>
      </c>
      <c r="Y2" s="69">
        <v>-0.290450282610623</v>
      </c>
      <c r="Z2" s="69">
        <v>-0.24022213435885478</v>
      </c>
      <c r="AA2" s="69">
        <v>-0.25571864694343732</v>
      </c>
      <c r="AB2" s="69"/>
      <c r="AC2" s="69" t="s">
        <v>23</v>
      </c>
      <c r="AD2" s="69">
        <v>-0.5078529979481563</v>
      </c>
      <c r="AE2" s="69">
        <v>-0.52009698882828137</v>
      </c>
      <c r="AF2" s="69">
        <v>-0.52536108224131994</v>
      </c>
      <c r="AG2" s="69">
        <v>-0.52007502579503917</v>
      </c>
      <c r="AH2" s="69">
        <v>-0.51681997983177574</v>
      </c>
      <c r="AI2" s="69">
        <v>-0.51028305509407668</v>
      </c>
      <c r="AJ2" s="69">
        <v>-0.5115435851227158</v>
      </c>
      <c r="AK2" s="69"/>
      <c r="AL2" s="16" t="s">
        <v>23</v>
      </c>
      <c r="AM2" s="136">
        <v>0.52941913772988458</v>
      </c>
      <c r="AN2" s="136">
        <v>0.52941913772988458</v>
      </c>
      <c r="AO2" s="136">
        <v>0.52941913772988458</v>
      </c>
      <c r="AP2" s="136">
        <v>0.52941913772988458</v>
      </c>
      <c r="AQ2" s="136">
        <v>0.52941913772988458</v>
      </c>
      <c r="AR2" s="136">
        <v>0.52941913772988458</v>
      </c>
      <c r="AS2" s="136">
        <v>0.47530371475768884</v>
      </c>
      <c r="AT2" s="69"/>
      <c r="AU2" s="69" t="s">
        <v>23</v>
      </c>
      <c r="AV2" s="136">
        <v>-0.19975577716048859</v>
      </c>
      <c r="AW2" s="69">
        <v>-0.17579673096211054</v>
      </c>
      <c r="AX2" s="69">
        <v>-0.17218218195255325</v>
      </c>
      <c r="AY2" s="69">
        <v>-0.13360411490400342</v>
      </c>
      <c r="AZ2" s="69">
        <v>-9.541151969183681E-2</v>
      </c>
      <c r="BA2" s="69">
        <v>-3.7840496779033138E-2</v>
      </c>
      <c r="BB2" s="69">
        <v>1.6440708851628114E-2</v>
      </c>
      <c r="BC2" s="69"/>
      <c r="BD2" s="69" t="s">
        <v>23</v>
      </c>
      <c r="BE2" s="69">
        <v>0.55092668607014039</v>
      </c>
      <c r="BF2" s="69">
        <v>0.55608959038900729</v>
      </c>
      <c r="BG2" s="69">
        <v>0.54296489289344629</v>
      </c>
      <c r="BH2" s="69">
        <v>0.50425661647965825</v>
      </c>
      <c r="BI2" s="69">
        <v>0.47069250742520752</v>
      </c>
      <c r="BJ2" s="69">
        <v>0.41478476994397673</v>
      </c>
      <c r="BK2" s="69">
        <v>0.41415744012183447</v>
      </c>
      <c r="BL2" s="69"/>
      <c r="BM2" s="69" t="s">
        <v>23</v>
      </c>
      <c r="BN2" s="69">
        <v>-0.59248357916732819</v>
      </c>
      <c r="BO2" s="69">
        <v>-0.69755315120062333</v>
      </c>
      <c r="BP2" s="69">
        <v>-0.70651863872063958</v>
      </c>
      <c r="BQ2" s="69">
        <v>-0.91865091852518976</v>
      </c>
      <c r="BR2" s="69">
        <v>-0.7884463427246784</v>
      </c>
      <c r="BS2" s="69">
        <v>-0.48465199090114486</v>
      </c>
      <c r="BT2" s="69">
        <v>-0.28965303334723708</v>
      </c>
      <c r="BU2" s="69"/>
      <c r="BV2" s="69" t="s">
        <v>23</v>
      </c>
      <c r="BW2" s="69">
        <v>0.21763108771299947</v>
      </c>
      <c r="BX2" s="69">
        <v>0.21376441227801796</v>
      </c>
      <c r="BY2" s="69">
        <v>0.23090481322931286</v>
      </c>
      <c r="BZ2" s="69">
        <v>0.19937669454251564</v>
      </c>
      <c r="CA2" s="69">
        <v>0.21572982513565625</v>
      </c>
      <c r="CB2" s="69">
        <v>0.18425226436510084</v>
      </c>
      <c r="CC2" s="69">
        <v>0.17696696842328352</v>
      </c>
      <c r="CE2" s="11"/>
      <c r="CF2" s="11"/>
      <c r="CG2" s="11"/>
      <c r="CH2" s="11"/>
      <c r="CI2" s="11"/>
      <c r="CJ2" s="11"/>
    </row>
    <row r="3" spans="1:88">
      <c r="A3" s="16" t="s">
        <v>8</v>
      </c>
      <c r="B3" s="69">
        <v>0.50184127721756799</v>
      </c>
      <c r="C3" s="69">
        <v>0.45605234916927762</v>
      </c>
      <c r="D3" s="69">
        <v>0.43044122591184092</v>
      </c>
      <c r="E3" s="69">
        <v>0.3811411083107869</v>
      </c>
      <c r="F3" s="69">
        <v>0.34682653990550544</v>
      </c>
      <c r="G3" s="69">
        <v>0.32597408042398335</v>
      </c>
      <c r="H3" s="69">
        <v>0.32597408042398335</v>
      </c>
      <c r="J3" s="14"/>
      <c r="K3" s="69" t="s">
        <v>8</v>
      </c>
      <c r="L3" s="69">
        <v>-0.50575353324651207</v>
      </c>
      <c r="M3" s="69">
        <v>-0.50575353324651207</v>
      </c>
      <c r="N3" s="69">
        <v>-0.3165772701096472</v>
      </c>
      <c r="O3" s="69">
        <v>-0.18516946708945942</v>
      </c>
      <c r="P3" s="69">
        <v>0.18296467063001862</v>
      </c>
      <c r="Q3" s="69">
        <v>0.49655464755825435</v>
      </c>
      <c r="R3" s="69">
        <v>0.30564658822416968</v>
      </c>
      <c r="S3" s="69"/>
      <c r="T3" s="69" t="s">
        <v>8</v>
      </c>
      <c r="U3" s="69">
        <v>-0.14733396153841857</v>
      </c>
      <c r="V3" s="69">
        <v>-0.26974632097479839</v>
      </c>
      <c r="W3" s="69">
        <v>7.7588005979315616E-2</v>
      </c>
      <c r="X3" s="69">
        <v>0.11033180488948506</v>
      </c>
      <c r="Y3" s="69">
        <v>0.11154040058760334</v>
      </c>
      <c r="Z3" s="69">
        <v>5.5309542448294266E-2</v>
      </c>
      <c r="AA3" s="69">
        <v>-3.9506265786696526E-2</v>
      </c>
      <c r="AB3" s="69"/>
      <c r="AC3" s="69" t="s">
        <v>8</v>
      </c>
      <c r="AD3" s="69">
        <v>2.1508312468183011</v>
      </c>
      <c r="AE3" s="69">
        <v>2.2056443334199174</v>
      </c>
      <c r="AF3" s="69">
        <v>2.3794347427021307</v>
      </c>
      <c r="AG3" s="69">
        <v>2.3945326423934206</v>
      </c>
      <c r="AH3" s="69">
        <v>2.2300671021507714</v>
      </c>
      <c r="AI3" s="69">
        <v>1.7669172940540405</v>
      </c>
      <c r="AJ3" s="69">
        <v>1.3516121848010583</v>
      </c>
      <c r="AK3" s="69"/>
      <c r="AL3" s="16" t="s">
        <v>8</v>
      </c>
      <c r="AM3" s="136">
        <v>0.52941913772988458</v>
      </c>
      <c r="AN3" s="136">
        <v>0.52941913772988458</v>
      </c>
      <c r="AO3" s="136">
        <v>0.52941913772988458</v>
      </c>
      <c r="AP3" s="136">
        <v>0.52941913772988458</v>
      </c>
      <c r="AQ3" s="136">
        <v>0.52941913772988458</v>
      </c>
      <c r="AR3" s="136">
        <v>0.52941913772988458</v>
      </c>
      <c r="AS3" s="136">
        <v>0.47530371475768884</v>
      </c>
      <c r="AT3" s="69"/>
      <c r="AU3" s="69" t="s">
        <v>8</v>
      </c>
      <c r="AV3" s="69">
        <v>1.3666226209487784</v>
      </c>
      <c r="AW3" s="69">
        <v>1.2025451753418939</v>
      </c>
      <c r="AX3" s="69">
        <v>1.0293871886341728</v>
      </c>
      <c r="AY3" s="69">
        <v>1.0038193734856706</v>
      </c>
      <c r="AZ3" s="69">
        <v>0.90182192141050732</v>
      </c>
      <c r="BA3" s="69">
        <v>0.87519161699779735</v>
      </c>
      <c r="BB3" s="69">
        <v>0.85659943699853403</v>
      </c>
      <c r="BC3" s="69"/>
      <c r="BD3" s="69" t="s">
        <v>8</v>
      </c>
      <c r="BE3" s="69">
        <v>1.170343271016391</v>
      </c>
      <c r="BF3" s="69">
        <v>1.2068260655848166</v>
      </c>
      <c r="BG3" s="69">
        <v>1.3338487659501195</v>
      </c>
      <c r="BH3" s="69">
        <v>1.5115252460792818</v>
      </c>
      <c r="BI3" s="69">
        <v>1.5779818248984181</v>
      </c>
      <c r="BJ3" s="69">
        <v>1.5682000891484131</v>
      </c>
      <c r="BK3" s="69">
        <v>1.5194749902009945</v>
      </c>
      <c r="BL3" s="69"/>
      <c r="BM3" s="69" t="s">
        <v>8</v>
      </c>
      <c r="BN3" s="69">
        <v>1.2727754746024549</v>
      </c>
      <c r="BO3" s="69">
        <v>1.1505500670090134</v>
      </c>
      <c r="BP3" s="69">
        <v>0.96071493664946284</v>
      </c>
      <c r="BQ3" s="69">
        <v>0.92922107905146512</v>
      </c>
      <c r="BR3" s="69">
        <v>1.1660614425662101</v>
      </c>
      <c r="BS3" s="69">
        <v>1.3575611015849718</v>
      </c>
      <c r="BT3" s="69">
        <v>1.1666332943124165</v>
      </c>
      <c r="BU3" s="69"/>
      <c r="BV3" s="69" t="s">
        <v>8</v>
      </c>
      <c r="BW3" s="69">
        <v>0.22853310157407888</v>
      </c>
      <c r="BX3" s="69">
        <v>0.22664389044152472</v>
      </c>
      <c r="BY3" s="69">
        <v>0.25289910295587203</v>
      </c>
      <c r="BZ3" s="69">
        <v>0.21844653023947327</v>
      </c>
      <c r="CA3" s="69">
        <v>0.24851450294459293</v>
      </c>
      <c r="CB3" s="69">
        <v>0.26661437187003578</v>
      </c>
      <c r="CC3" s="69">
        <v>0.26346071480008171</v>
      </c>
      <c r="CE3" s="11"/>
      <c r="CF3" s="11"/>
      <c r="CG3" s="11"/>
      <c r="CH3" s="11"/>
      <c r="CI3" s="11"/>
      <c r="CJ3" s="11"/>
    </row>
    <row r="4" spans="1:88">
      <c r="A4" s="16" t="s">
        <v>87</v>
      </c>
      <c r="B4" s="69">
        <v>0.48418226385126789</v>
      </c>
      <c r="C4" s="69">
        <v>0.46878626887935326</v>
      </c>
      <c r="D4" s="69">
        <v>0.43044122591184092</v>
      </c>
      <c r="E4" s="69">
        <v>0.3811411083107869</v>
      </c>
      <c r="F4" s="69">
        <v>0.34682653990550544</v>
      </c>
      <c r="G4" s="69">
        <v>0.32597408042398335</v>
      </c>
      <c r="H4" s="69">
        <v>0.32597408042398335</v>
      </c>
      <c r="J4" s="14"/>
      <c r="K4" s="69" t="s">
        <v>87</v>
      </c>
      <c r="L4" s="69">
        <v>0.51298052437428909</v>
      </c>
      <c r="M4" s="69">
        <v>0.51298052437428909</v>
      </c>
      <c r="N4" s="69">
        <v>1.0489015818417484</v>
      </c>
      <c r="O4" s="69">
        <v>0.87662127315024496</v>
      </c>
      <c r="P4" s="69">
        <v>0.60947115812116182</v>
      </c>
      <c r="Q4" s="69">
        <v>0.49655464755825435</v>
      </c>
      <c r="R4" s="69">
        <v>0.30564658822416968</v>
      </c>
      <c r="S4" s="69"/>
      <c r="T4" s="69" t="s">
        <v>87</v>
      </c>
      <c r="U4" s="69">
        <v>1.2054282135702168</v>
      </c>
      <c r="V4" s="69">
        <v>0.91748102831595935</v>
      </c>
      <c r="W4" s="69">
        <v>1.1084911150973538</v>
      </c>
      <c r="X4" s="69">
        <v>0.65262922769250908</v>
      </c>
      <c r="Y4" s="69">
        <v>0.62797491335336486</v>
      </c>
      <c r="Z4" s="69">
        <v>0.48940547125079992</v>
      </c>
      <c r="AA4" s="69">
        <v>0.54290336356729374</v>
      </c>
      <c r="AB4" s="69"/>
      <c r="AC4" s="69" t="s">
        <v>87</v>
      </c>
      <c r="AD4" s="69">
        <v>0.77108360289479172</v>
      </c>
      <c r="AE4" s="69">
        <v>0.76576717486019641</v>
      </c>
      <c r="AF4" s="69">
        <v>0.76417527665595841</v>
      </c>
      <c r="AG4" s="69">
        <v>0.85553318998010341</v>
      </c>
      <c r="AH4" s="69">
        <v>0.80707074060991069</v>
      </c>
      <c r="AI4" s="69">
        <v>0.97734037444543398</v>
      </c>
      <c r="AJ4" s="69">
        <v>1.0851917820927008</v>
      </c>
      <c r="AK4" s="69"/>
      <c r="AL4" s="16" t="s">
        <v>87</v>
      </c>
      <c r="AM4" s="136">
        <v>0.52941913772988458</v>
      </c>
      <c r="AN4" s="136">
        <v>0.52941913772988458</v>
      </c>
      <c r="AO4" s="136">
        <v>0.52941913772988458</v>
      </c>
      <c r="AP4" s="136">
        <v>0.52941913772988458</v>
      </c>
      <c r="AQ4" s="136">
        <v>0.52941913772988458</v>
      </c>
      <c r="AR4" s="136">
        <v>0.52941913772988458</v>
      </c>
      <c r="AS4" s="136">
        <v>0.47530371475768884</v>
      </c>
      <c r="AT4" s="69"/>
      <c r="AU4" s="69" t="s">
        <v>87</v>
      </c>
      <c r="AV4" s="69">
        <v>0.97665995989085397</v>
      </c>
      <c r="AW4" s="69">
        <v>0.93739893198490998</v>
      </c>
      <c r="AX4" s="69">
        <v>0.94046684579301809</v>
      </c>
      <c r="AY4" s="69">
        <v>1.0166674265396871</v>
      </c>
      <c r="AZ4" s="69">
        <v>0.96848700830237011</v>
      </c>
      <c r="BA4" s="69">
        <v>0.92786599282191795</v>
      </c>
      <c r="BB4" s="69">
        <v>0.93192373377163507</v>
      </c>
      <c r="BC4" s="69"/>
      <c r="BD4" s="69" t="s">
        <v>87</v>
      </c>
      <c r="BE4" s="69">
        <v>1.166039049642791</v>
      </c>
      <c r="BF4" s="69">
        <v>1.1843175772519163</v>
      </c>
      <c r="BG4" s="69">
        <v>1.1605442073244587</v>
      </c>
      <c r="BH4" s="69">
        <v>1.1168847937912221</v>
      </c>
      <c r="BI4" s="69">
        <v>1.0741286412462105</v>
      </c>
      <c r="BJ4" s="69">
        <v>1.0215959530848229</v>
      </c>
      <c r="BK4" s="69">
        <v>0.98677402201750297</v>
      </c>
      <c r="BL4" s="69"/>
      <c r="BM4" s="69" t="s">
        <v>87</v>
      </c>
      <c r="BN4" s="69">
        <v>1.5511723482994371</v>
      </c>
      <c r="BO4" s="69">
        <v>1.6143326236699869</v>
      </c>
      <c r="BP4" s="69">
        <v>1.3847096821099629</v>
      </c>
      <c r="BQ4" s="69">
        <v>1.1974605625706571</v>
      </c>
      <c r="BR4" s="69">
        <v>1.1660614425662101</v>
      </c>
      <c r="BS4" s="69">
        <v>1.0505255861706195</v>
      </c>
      <c r="BT4" s="69">
        <v>1.0133399966640317</v>
      </c>
      <c r="BU4" s="69"/>
      <c r="BV4" s="69" t="s">
        <v>87</v>
      </c>
      <c r="BW4" s="69">
        <v>0.22848259541880567</v>
      </c>
      <c r="BX4" s="69">
        <v>0.22651558384114789</v>
      </c>
      <c r="BY4" s="69">
        <v>0.25422842936753826</v>
      </c>
      <c r="BZ4" s="69">
        <v>0.21821471420395924</v>
      </c>
      <c r="CA4" s="69">
        <v>0.25152114747933813</v>
      </c>
      <c r="CB4" s="69">
        <v>0.27453702313755018</v>
      </c>
      <c r="CC4" s="69">
        <v>0.27033293211639825</v>
      </c>
      <c r="CE4" s="11"/>
      <c r="CF4" s="11"/>
      <c r="CG4" s="11"/>
      <c r="CH4" s="11"/>
      <c r="CI4" s="11"/>
      <c r="CJ4" s="11"/>
    </row>
    <row r="5" spans="1:88">
      <c r="A5" s="16" t="s">
        <v>88</v>
      </c>
      <c r="B5" s="69">
        <v>0.57247733068276929</v>
      </c>
      <c r="C5" s="69">
        <v>0.5324558674297305</v>
      </c>
      <c r="D5" s="69">
        <v>0.49311623270227284</v>
      </c>
      <c r="E5" s="69">
        <v>0.44886348817090777</v>
      </c>
      <c r="F5" s="69">
        <v>0.41419904024498588</v>
      </c>
      <c r="G5" s="69">
        <v>0.39584668340295104</v>
      </c>
      <c r="H5" s="69">
        <v>0.39584668340295104</v>
      </c>
      <c r="J5" s="14"/>
      <c r="K5" s="69" t="s">
        <v>88</v>
      </c>
      <c r="L5" s="69">
        <v>-0.50575353324651207</v>
      </c>
      <c r="M5" s="69">
        <v>-0.50575353324651207</v>
      </c>
      <c r="N5" s="69">
        <v>-0.3165772701096472</v>
      </c>
      <c r="O5" s="69">
        <v>-0.38837987952918135</v>
      </c>
      <c r="P5" s="69">
        <v>-0.43689142452377605</v>
      </c>
      <c r="Q5" s="69">
        <v>-0.43493984569552063</v>
      </c>
      <c r="R5" s="69">
        <v>-0.45531605874127279</v>
      </c>
      <c r="S5" s="69"/>
      <c r="T5" s="69" t="s">
        <v>88</v>
      </c>
      <c r="U5" s="69">
        <v>-0.28327619617922167</v>
      </c>
      <c r="V5" s="69">
        <v>-0.34565391209692359</v>
      </c>
      <c r="W5" s="69">
        <v>-0.35614673908583078</v>
      </c>
      <c r="X5" s="69">
        <v>-0.36794515904354552</v>
      </c>
      <c r="Y5" s="69">
        <v>-0.43115978878056505</v>
      </c>
      <c r="Z5" s="69">
        <v>-0.46115295106154092</v>
      </c>
      <c r="AA5" s="69">
        <v>-0.43076562999568102</v>
      </c>
      <c r="AB5" s="69"/>
      <c r="AC5" s="69" t="s">
        <v>88</v>
      </c>
      <c r="AD5" s="69">
        <v>-0.4245279004438654</v>
      </c>
      <c r="AE5" s="69">
        <v>-0.42167069410708985</v>
      </c>
      <c r="AF5" s="69">
        <v>-0.42124364012026638</v>
      </c>
      <c r="AG5" s="69">
        <v>-0.40044553383567205</v>
      </c>
      <c r="AH5" s="69">
        <v>-0.39693297488345508</v>
      </c>
      <c r="AI5" s="69">
        <v>-0.38278446672520644</v>
      </c>
      <c r="AJ5" s="69">
        <v>-0.35902835895376767</v>
      </c>
      <c r="AK5" s="69"/>
      <c r="AL5" s="16" t="s">
        <v>88</v>
      </c>
      <c r="AM5" s="136">
        <v>0.52941913772988458</v>
      </c>
      <c r="AN5" s="136">
        <v>0.52941913772988458</v>
      </c>
      <c r="AO5" s="136">
        <v>0.52941913772988458</v>
      </c>
      <c r="AP5" s="136">
        <v>0.52941913772988458</v>
      </c>
      <c r="AQ5" s="136">
        <v>0.52941913772988458</v>
      </c>
      <c r="AR5" s="136">
        <v>0.52941913772988458</v>
      </c>
      <c r="AS5" s="136">
        <v>0.47530371475768884</v>
      </c>
      <c r="AT5" s="69"/>
      <c r="AU5" s="69" t="s">
        <v>88</v>
      </c>
      <c r="AV5" s="69">
        <v>-0.21334333891740054</v>
      </c>
      <c r="AW5" s="69">
        <v>-0.25906480841382012</v>
      </c>
      <c r="AX5" s="69">
        <v>-0.37298784174876243</v>
      </c>
      <c r="AY5" s="69">
        <v>-0.50285470361960205</v>
      </c>
      <c r="AZ5" s="69">
        <v>0.13898386197326623</v>
      </c>
      <c r="BA5" s="69">
        <v>1.4134885149240446E-2</v>
      </c>
      <c r="BB5" s="69">
        <v>-3.6322170487654494E-2</v>
      </c>
      <c r="BC5" s="69"/>
      <c r="BD5" s="69" t="s">
        <v>88</v>
      </c>
      <c r="BE5" s="69">
        <v>0.67066229882664907</v>
      </c>
      <c r="BF5" s="69">
        <v>0.77554735163478394</v>
      </c>
      <c r="BG5" s="69">
        <v>0.64852690222418452</v>
      </c>
      <c r="BH5" s="69">
        <v>0.60172019014286193</v>
      </c>
      <c r="BI5" s="69">
        <v>0.5638802222620618</v>
      </c>
      <c r="BJ5" s="69">
        <v>0.66509438298957557</v>
      </c>
      <c r="BK5" s="69">
        <v>0.78916709487450554</v>
      </c>
      <c r="BL5" s="69"/>
      <c r="BM5" s="69" t="s">
        <v>88</v>
      </c>
      <c r="BN5" s="69">
        <v>0.37494555692968634</v>
      </c>
      <c r="BO5" s="69">
        <v>0.51811930792586747</v>
      </c>
      <c r="BP5" s="69">
        <v>0.83136060752592067</v>
      </c>
      <c r="BQ5" s="69">
        <v>0.83980791787840103</v>
      </c>
      <c r="BR5" s="69">
        <v>0.7901945607795009</v>
      </c>
      <c r="BS5" s="69">
        <v>0.74349007075626627</v>
      </c>
      <c r="BT5" s="69">
        <v>0.47681345489468568</v>
      </c>
      <c r="BU5" s="69"/>
      <c r="BV5" s="69" t="s">
        <v>88</v>
      </c>
      <c r="BW5" s="69">
        <v>0.22853017089637595</v>
      </c>
      <c r="BX5" s="69">
        <v>0.226457323282274</v>
      </c>
      <c r="BY5" s="69">
        <v>0.25141062188503582</v>
      </c>
      <c r="BZ5" s="69">
        <v>0.21563724043617996</v>
      </c>
      <c r="CA5" s="69">
        <v>0.24655793697668729</v>
      </c>
      <c r="CB5" s="69">
        <v>0.26176195766327509</v>
      </c>
      <c r="CC5" s="69">
        <v>0.25703282312953468</v>
      </c>
      <c r="CE5" s="11"/>
      <c r="CF5" s="11"/>
      <c r="CG5" s="11"/>
      <c r="CH5" s="11"/>
      <c r="CI5" s="11"/>
      <c r="CJ5" s="11"/>
    </row>
    <row r="6" spans="1:88">
      <c r="A6" s="16" t="s">
        <v>24</v>
      </c>
      <c r="B6" s="69">
        <v>0.16043368546909612</v>
      </c>
      <c r="C6" s="69">
        <v>8.6768677577089698E-2</v>
      </c>
      <c r="D6" s="69">
        <v>5.4391185169249311E-2</v>
      </c>
      <c r="E6" s="69">
        <v>0.17797396873042426</v>
      </c>
      <c r="F6" s="69">
        <v>0.34682653990550544</v>
      </c>
      <c r="G6" s="69">
        <v>0.32597408042398335</v>
      </c>
      <c r="H6" s="69">
        <v>0.32597408042398335</v>
      </c>
      <c r="J6" s="14"/>
      <c r="K6" s="69" t="s">
        <v>24</v>
      </c>
      <c r="L6" s="69">
        <v>-0.50575353324651207</v>
      </c>
      <c r="M6" s="69">
        <v>-0.50575353324651207</v>
      </c>
      <c r="N6" s="69">
        <v>-0.3165772701096472</v>
      </c>
      <c r="O6" s="69">
        <v>-0.38837987952918135</v>
      </c>
      <c r="P6" s="69">
        <v>-0.49091557960598753</v>
      </c>
      <c r="Q6" s="69">
        <v>-0.53474282711556798</v>
      </c>
      <c r="R6" s="69">
        <v>-0.53684777091614166</v>
      </c>
      <c r="S6" s="69"/>
      <c r="T6" s="69" t="s">
        <v>24</v>
      </c>
      <c r="U6" s="69">
        <v>-0.62314141594113936</v>
      </c>
      <c r="V6" s="69">
        <v>-0.61570634454640893</v>
      </c>
      <c r="W6" s="69">
        <v>-0.65080805034865863</v>
      </c>
      <c r="X6" s="69">
        <v>-0.60359324714314955</v>
      </c>
      <c r="Y6" s="69">
        <v>-0.64317324660658992</v>
      </c>
      <c r="Z6" s="69">
        <v>-0.64169898011945048</v>
      </c>
      <c r="AA6" s="69">
        <v>-0.63825854265533177</v>
      </c>
      <c r="AB6" s="69"/>
      <c r="AC6" s="69" t="s">
        <v>24</v>
      </c>
      <c r="AD6" s="69">
        <v>-0.55973424019356144</v>
      </c>
      <c r="AE6" s="69">
        <v>-0.57081295078268846</v>
      </c>
      <c r="AF6" s="69">
        <v>-0.57281007834418585</v>
      </c>
      <c r="AG6" s="69">
        <v>-0.56282948163872382</v>
      </c>
      <c r="AH6" s="69">
        <v>-0.56228896536418826</v>
      </c>
      <c r="AI6" s="69">
        <v>-0.56595032352887398</v>
      </c>
      <c r="AJ6" s="69">
        <v>-0.57641491335971451</v>
      </c>
      <c r="AK6" s="69"/>
      <c r="AL6" s="16" t="s">
        <v>24</v>
      </c>
      <c r="AM6" s="136">
        <v>0.52941913772988458</v>
      </c>
      <c r="AN6" s="136">
        <v>0.52941913772988458</v>
      </c>
      <c r="AO6" s="136">
        <v>0.52941913772988458</v>
      </c>
      <c r="AP6" s="136">
        <v>0.52941913772988458</v>
      </c>
      <c r="AQ6" s="136">
        <v>0.52941913772988458</v>
      </c>
      <c r="AR6" s="136">
        <v>0.52941913772988458</v>
      </c>
      <c r="AS6" s="136">
        <v>0.47530371475768884</v>
      </c>
      <c r="AT6" s="69"/>
      <c r="AU6" s="69" t="s">
        <v>24</v>
      </c>
      <c r="AV6" s="69">
        <v>-0.79965962613105268</v>
      </c>
      <c r="AW6" s="69">
        <v>-0.85160026192106408</v>
      </c>
      <c r="AX6" s="69">
        <v>-0.88977980914464339</v>
      </c>
      <c r="AY6" s="69">
        <v>-0.91861992525500424</v>
      </c>
      <c r="AZ6" s="69">
        <v>-0.95655779110555561</v>
      </c>
      <c r="BA6" s="69">
        <v>-0.97613385712350964</v>
      </c>
      <c r="BB6" s="69">
        <v>-0.97915606024777624</v>
      </c>
      <c r="BC6" s="69"/>
      <c r="BD6" s="69" t="s">
        <v>24</v>
      </c>
      <c r="BE6" s="69">
        <v>-1.0475046149440312</v>
      </c>
      <c r="BF6" s="69">
        <v>-1.0472382660384683</v>
      </c>
      <c r="BG6" s="69">
        <v>-1.0949086455807255</v>
      </c>
      <c r="BH6" s="69">
        <v>-1.0434127206632617</v>
      </c>
      <c r="BI6" s="69">
        <v>-1.0066068542531608</v>
      </c>
      <c r="BJ6" s="69">
        <v>-1.0026882281740936</v>
      </c>
      <c r="BK6" s="69">
        <v>-0.97451168877833139</v>
      </c>
      <c r="BL6" s="69"/>
      <c r="BM6" s="69" t="s">
        <v>24</v>
      </c>
      <c r="BN6" s="69">
        <v>-1.4555138876279736</v>
      </c>
      <c r="BO6" s="69">
        <v>-1.582956213917027</v>
      </c>
      <c r="BP6" s="69">
        <v>-1.7054215136191058</v>
      </c>
      <c r="BQ6" s="69">
        <v>-1.6041518208520131</v>
      </c>
      <c r="BR6" s="69">
        <v>-1.3898333535834131</v>
      </c>
      <c r="BS6" s="69">
        <v>-1.3289996582906152</v>
      </c>
      <c r="BT6" s="69">
        <v>-1.2094128192375446</v>
      </c>
      <c r="BU6" s="69"/>
      <c r="BV6" s="69" t="s">
        <v>24</v>
      </c>
      <c r="BW6" s="69">
        <v>4.2623009114067495E-2</v>
      </c>
      <c r="BX6" s="69">
        <v>3.1663646148506766E-2</v>
      </c>
      <c r="BY6" s="69">
        <v>-7.7982686467340398E-2</v>
      </c>
      <c r="BZ6" s="69">
        <v>0.16828850130103148</v>
      </c>
      <c r="CA6" s="69">
        <v>0.17643904329897672</v>
      </c>
      <c r="CB6" s="69">
        <v>0.2056515933868085</v>
      </c>
      <c r="CC6" s="69">
        <v>0.20522877448871632</v>
      </c>
      <c r="CE6" s="11"/>
      <c r="CF6" s="11"/>
      <c r="CG6" s="11"/>
      <c r="CH6" s="11"/>
      <c r="CI6" s="11"/>
      <c r="CJ6" s="11"/>
    </row>
    <row r="7" spans="1:88">
      <c r="A7" s="16" t="s">
        <v>89</v>
      </c>
      <c r="B7" s="69">
        <v>0.56659099289400283</v>
      </c>
      <c r="C7" s="69">
        <v>0.52608890757469318</v>
      </c>
      <c r="D7" s="69">
        <v>0.48684873202323004</v>
      </c>
      <c r="E7" s="69">
        <v>0.44209125018489609</v>
      </c>
      <c r="F7" s="69">
        <v>0.40746179021103823</v>
      </c>
      <c r="G7" s="69">
        <v>0.38885942310505467</v>
      </c>
      <c r="H7" s="69">
        <v>0.38885942310505467</v>
      </c>
      <c r="J7" s="14"/>
      <c r="K7" s="69" t="s">
        <v>89</v>
      </c>
      <c r="L7" s="69">
        <v>-5.9473246536482186E-2</v>
      </c>
      <c r="M7" s="69">
        <v>-5.9473246536482186E-2</v>
      </c>
      <c r="N7" s="69">
        <v>-0.18186318915783078</v>
      </c>
      <c r="O7" s="69">
        <v>5.9859165273549321E-2</v>
      </c>
      <c r="P7" s="69">
        <v>-0.10137298769741014</v>
      </c>
      <c r="Q7" s="69">
        <v>3.4241087692129759</v>
      </c>
      <c r="R7" s="69">
        <v>2.697243478686989</v>
      </c>
      <c r="S7" s="69"/>
      <c r="T7" s="69" t="s">
        <v>89</v>
      </c>
      <c r="U7" s="69">
        <v>1.7890632760048797</v>
      </c>
      <c r="V7" s="69">
        <v>1.4886589341778211</v>
      </c>
      <c r="W7" s="69">
        <v>1.4889548084011373</v>
      </c>
      <c r="X7" s="69">
        <v>1.343993926436795</v>
      </c>
      <c r="Y7" s="69">
        <v>1.2473961284808668</v>
      </c>
      <c r="Z7" s="69">
        <v>1.5552163982011296</v>
      </c>
      <c r="AA7" s="69">
        <v>1.2390384446845932</v>
      </c>
      <c r="AB7" s="69"/>
      <c r="AC7" s="69" t="s">
        <v>89</v>
      </c>
      <c r="AD7" s="69">
        <v>7.9126723303833787E-2</v>
      </c>
      <c r="AE7" s="69">
        <v>0.12388210188857524</v>
      </c>
      <c r="AF7" s="69">
        <v>0.17574107394826544</v>
      </c>
      <c r="AG7" s="69">
        <v>0.24549401741181562</v>
      </c>
      <c r="AH7" s="69">
        <v>0.25975348853455071</v>
      </c>
      <c r="AI7" s="69">
        <v>0.34741618771979133</v>
      </c>
      <c r="AJ7" s="69">
        <v>0.55852193779955561</v>
      </c>
      <c r="AK7" s="69"/>
      <c r="AL7" s="16" t="s">
        <v>89</v>
      </c>
      <c r="AM7" s="136">
        <v>0.52941913772988458</v>
      </c>
      <c r="AN7" s="136">
        <v>0.52941913772988458</v>
      </c>
      <c r="AO7" s="136">
        <v>0.52941913772988458</v>
      </c>
      <c r="AP7" s="136">
        <v>0.52941913772988458</v>
      </c>
      <c r="AQ7" s="136">
        <v>0.52941913772988458</v>
      </c>
      <c r="AR7" s="136">
        <v>0.52941913772988458</v>
      </c>
      <c r="AS7" s="136">
        <v>0.47530371475768884</v>
      </c>
      <c r="AT7" s="69"/>
      <c r="AU7" s="69" t="s">
        <v>89</v>
      </c>
      <c r="AV7" s="69">
        <v>1.515757390968433</v>
      </c>
      <c r="AW7" s="69">
        <v>1.5230427684950862</v>
      </c>
      <c r="AX7" s="69">
        <v>1.5110494417410651</v>
      </c>
      <c r="AY7" s="69">
        <v>1.5459086916700164</v>
      </c>
      <c r="AZ7" s="69">
        <v>1.5554285831569061</v>
      </c>
      <c r="BA7" s="69">
        <v>1.5648390122217766</v>
      </c>
      <c r="BB7" s="69">
        <v>1.5628691979462499</v>
      </c>
      <c r="BC7" s="69"/>
      <c r="BD7" s="69" t="s">
        <v>89</v>
      </c>
      <c r="BE7" s="69">
        <v>1.1652564639385004</v>
      </c>
      <c r="BF7" s="69">
        <v>1.2028066926682275</v>
      </c>
      <c r="BG7" s="69">
        <v>1.1688561765630996</v>
      </c>
      <c r="BH7" s="69">
        <v>1.1508230024775161</v>
      </c>
      <c r="BI7" s="69">
        <v>1.1399082046604605</v>
      </c>
      <c r="BJ7" s="69">
        <v>1.1249434827134985</v>
      </c>
      <c r="BK7" s="69">
        <v>1.1094775752808601</v>
      </c>
      <c r="BL7" s="69"/>
      <c r="BM7" s="69" t="s">
        <v>89</v>
      </c>
      <c r="BN7" s="69">
        <v>0.93173930432365115</v>
      </c>
      <c r="BO7" s="69">
        <v>0.91865878867852657</v>
      </c>
      <c r="BP7" s="69">
        <v>1.00383304635731</v>
      </c>
      <c r="BQ7" s="69">
        <v>1.1527539819841248</v>
      </c>
      <c r="BR7" s="69">
        <v>1.1660614425662101</v>
      </c>
      <c r="BS7" s="69">
        <v>1.0505255861706195</v>
      </c>
      <c r="BT7" s="69">
        <v>1.0133399966640317</v>
      </c>
      <c r="BU7" s="69"/>
      <c r="BV7" s="69" t="s">
        <v>89</v>
      </c>
      <c r="BW7" s="69">
        <v>0.22967841557419041</v>
      </c>
      <c r="BX7" s="69">
        <v>0.22775294254560211</v>
      </c>
      <c r="BY7" s="69">
        <v>0.25473255983282689</v>
      </c>
      <c r="BZ7" s="69">
        <v>0.21953227619774041</v>
      </c>
      <c r="CA7" s="69">
        <v>0.25383252097239922</v>
      </c>
      <c r="CB7" s="69">
        <v>0.27148166044765815</v>
      </c>
      <c r="CC7" s="69">
        <v>0.26717178305909539</v>
      </c>
      <c r="CE7" s="11"/>
      <c r="CF7" s="11"/>
      <c r="CG7" s="11"/>
      <c r="CH7" s="11"/>
      <c r="CI7" s="11"/>
      <c r="CJ7" s="11"/>
    </row>
    <row r="8" spans="1:88">
      <c r="A8" s="16" t="s">
        <v>25</v>
      </c>
      <c r="B8" s="69">
        <v>-0.89910711650892061</v>
      </c>
      <c r="C8" s="69">
        <v>-0.80460570212819182</v>
      </c>
      <c r="D8" s="69">
        <v>-0.63503388952550199</v>
      </c>
      <c r="E8" s="69">
        <v>-0.228360310430301</v>
      </c>
      <c r="F8" s="69">
        <v>0.34682653990550544</v>
      </c>
      <c r="G8" s="69">
        <v>0.32597408042398335</v>
      </c>
      <c r="H8" s="69">
        <v>0.32597408042398335</v>
      </c>
      <c r="J8" s="14"/>
      <c r="K8" s="69" t="s">
        <v>25</v>
      </c>
      <c r="L8" s="69">
        <v>-0.5034169872427946</v>
      </c>
      <c r="M8" s="69">
        <v>-0.5034169872427946</v>
      </c>
      <c r="N8" s="69">
        <v>-0.31587196078529212</v>
      </c>
      <c r="O8" s="69">
        <v>-0.38772646984287995</v>
      </c>
      <c r="P8" s="69">
        <v>-0.45537337231505892</v>
      </c>
      <c r="Q8" s="69">
        <v>-0.49987831893949808</v>
      </c>
      <c r="R8" s="69">
        <v>-0.5085834440288538</v>
      </c>
      <c r="S8" s="69"/>
      <c r="T8" s="69" t="s">
        <v>25</v>
      </c>
      <c r="U8" s="69">
        <v>-0.57581836009714482</v>
      </c>
      <c r="V8" s="69">
        <v>-0.59944349340093117</v>
      </c>
      <c r="W8" s="69">
        <v>-0.6502751357269646</v>
      </c>
      <c r="X8" s="69">
        <v>-0.59173723604528228</v>
      </c>
      <c r="Y8" s="69">
        <v>-0.62488916799740779</v>
      </c>
      <c r="Z8" s="69">
        <v>-0.65296372811628789</v>
      </c>
      <c r="AA8" s="69">
        <v>-0.64613827257775858</v>
      </c>
      <c r="AB8" s="69"/>
      <c r="AC8" s="69" t="s">
        <v>25</v>
      </c>
      <c r="AD8" s="69">
        <v>-0.55948847689532177</v>
      </c>
      <c r="AE8" s="69">
        <v>-0.57047522346517621</v>
      </c>
      <c r="AF8" s="69">
        <v>-0.57301722366322405</v>
      </c>
      <c r="AG8" s="69">
        <v>-0.56317066703592755</v>
      </c>
      <c r="AH8" s="69">
        <v>-0.56216809860497907</v>
      </c>
      <c r="AI8" s="69">
        <v>-0.56599641914069465</v>
      </c>
      <c r="AJ8" s="69">
        <v>-0.57595393526769822</v>
      </c>
      <c r="AK8" s="69"/>
      <c r="AL8" s="16" t="s">
        <v>25</v>
      </c>
      <c r="AM8" s="136">
        <v>-1.8668990646264356</v>
      </c>
      <c r="AN8" s="136">
        <v>-1.8668990646264356</v>
      </c>
      <c r="AO8" s="136">
        <v>-1.8668990646264356</v>
      </c>
      <c r="AP8" s="136">
        <v>-1.8668990646264356</v>
      </c>
      <c r="AQ8" s="136">
        <v>-1.8668990646264356</v>
      </c>
      <c r="AR8" s="136">
        <v>-1.8668990646264356</v>
      </c>
      <c r="AS8" s="136">
        <v>0.47530371475768884</v>
      </c>
      <c r="AT8" s="69"/>
      <c r="AU8" s="69" t="s">
        <v>25</v>
      </c>
      <c r="AV8" s="69">
        <v>-0.80163701674606636</v>
      </c>
      <c r="AW8" s="69">
        <v>-0.85358229657703022</v>
      </c>
      <c r="AX8" s="69">
        <v>-0.90533908995254386</v>
      </c>
      <c r="AY8" s="69">
        <v>-0.93781410439725321</v>
      </c>
      <c r="AZ8" s="69">
        <v>-0.97773138568153595</v>
      </c>
      <c r="BA8" s="69">
        <v>-1.0025782069993237</v>
      </c>
      <c r="BB8" s="69">
        <v>-1.0235496367414902</v>
      </c>
      <c r="BC8" s="69"/>
      <c r="BD8" s="69" t="s">
        <v>25</v>
      </c>
      <c r="BE8" s="69">
        <v>-1.2861932547527568</v>
      </c>
      <c r="BF8" s="69">
        <v>-1.1814853214525511</v>
      </c>
      <c r="BG8" s="69">
        <v>-1.0633231624738901</v>
      </c>
      <c r="BH8" s="69">
        <v>-0.93637683172956521</v>
      </c>
      <c r="BI8" s="69">
        <v>-1.0353854132468951</v>
      </c>
      <c r="BJ8" s="69">
        <v>-1.1235763935654342</v>
      </c>
      <c r="BK8" s="69">
        <v>-1.13515971433598</v>
      </c>
      <c r="BL8" s="69"/>
      <c r="BM8" s="69" t="s">
        <v>25</v>
      </c>
      <c r="BN8" s="69">
        <v>-1.1283975610340191</v>
      </c>
      <c r="BO8" s="69">
        <v>-0.92241742109685276</v>
      </c>
      <c r="BP8" s="69">
        <v>-1.1520724390350632</v>
      </c>
      <c r="BQ8" s="69">
        <v>-0.81433556382328165</v>
      </c>
      <c r="BR8" s="69">
        <v>-0.7884463427246784</v>
      </c>
      <c r="BS8" s="69">
        <v>-1.4057585371442036</v>
      </c>
      <c r="BT8" s="69">
        <v>-1.8225860098310827</v>
      </c>
      <c r="BU8" s="69"/>
      <c r="BV8" s="69" t="s">
        <v>25</v>
      </c>
      <c r="BW8" s="69">
        <v>-6.8907302138039056E-2</v>
      </c>
      <c r="BX8" s="69">
        <v>-8.0014977017507857E-2</v>
      </c>
      <c r="BY8" s="69">
        <v>-0.40158970289370211</v>
      </c>
      <c r="BZ8" s="69">
        <v>-9.7066155202549548E-2</v>
      </c>
      <c r="CA8" s="69">
        <v>-0.341592950584449</v>
      </c>
      <c r="CB8" s="69">
        <v>-0.70311129484247714</v>
      </c>
      <c r="CC8" s="69">
        <v>-0.68812182040912973</v>
      </c>
      <c r="CE8" s="11"/>
      <c r="CF8" s="11"/>
      <c r="CG8" s="11"/>
      <c r="CH8" s="11"/>
      <c r="CI8" s="11"/>
      <c r="CJ8" s="11"/>
    </row>
    <row r="9" spans="1:88">
      <c r="A9" s="16" t="s">
        <v>90</v>
      </c>
      <c r="B9" s="69">
        <v>0.51361395279510169</v>
      </c>
      <c r="C9" s="69">
        <v>0.46878626887935326</v>
      </c>
      <c r="D9" s="69">
        <v>0.367766219121409</v>
      </c>
      <c r="E9" s="69">
        <v>0.24569634859054515</v>
      </c>
      <c r="F9" s="69">
        <v>0.14470903888706399</v>
      </c>
      <c r="G9" s="69">
        <v>0.1163562714870803</v>
      </c>
      <c r="H9" s="69">
        <v>0.1163562714870803</v>
      </c>
      <c r="J9" s="14"/>
      <c r="K9" s="69" t="s">
        <v>90</v>
      </c>
      <c r="L9" s="69">
        <v>-0.50575353324651207</v>
      </c>
      <c r="M9" s="69">
        <v>-0.50575353324651207</v>
      </c>
      <c r="N9" s="69">
        <v>-0.32821487396150567</v>
      </c>
      <c r="O9" s="69">
        <v>-0.38837987952918135</v>
      </c>
      <c r="P9" s="69">
        <v>-0.49148425492264242</v>
      </c>
      <c r="Q9" s="69">
        <v>-0.49987831893949808</v>
      </c>
      <c r="R9" s="69">
        <v>-0.5085834440288538</v>
      </c>
      <c r="S9" s="69"/>
      <c r="T9" s="69" t="s">
        <v>90</v>
      </c>
      <c r="U9" s="69">
        <v>-0.58800902949913569</v>
      </c>
      <c r="V9" s="69">
        <v>-0.50258693886893058</v>
      </c>
      <c r="W9" s="69">
        <v>-0.56309983519028239</v>
      </c>
      <c r="X9" s="69">
        <v>-0.5113256573321987</v>
      </c>
      <c r="Y9" s="69">
        <v>-0.5486790637436767</v>
      </c>
      <c r="Z9" s="69">
        <v>-0.60278000133306342</v>
      </c>
      <c r="AA9" s="69">
        <v>-0.61346807202072962</v>
      </c>
      <c r="AB9" s="69"/>
      <c r="AC9" s="69" t="s">
        <v>90</v>
      </c>
      <c r="AD9" s="69">
        <v>-0.55465949682779347</v>
      </c>
      <c r="AE9" s="69">
        <v>-0.56678272929163964</v>
      </c>
      <c r="AF9" s="69">
        <v>-0.56461553321090019</v>
      </c>
      <c r="AG9" s="69">
        <v>-0.54903699655796789</v>
      </c>
      <c r="AH9" s="69">
        <v>-0.55067385965196647</v>
      </c>
      <c r="AI9" s="69">
        <v>-0.55137954423962077</v>
      </c>
      <c r="AJ9" s="69">
        <v>-0.56158865050525608</v>
      </c>
      <c r="AK9" s="69"/>
      <c r="AL9" s="16" t="s">
        <v>90</v>
      </c>
      <c r="AM9" s="136">
        <v>0.52941913772988458</v>
      </c>
      <c r="AN9" s="136">
        <v>0.52941913772988458</v>
      </c>
      <c r="AO9" s="136">
        <v>0.52941913772988458</v>
      </c>
      <c r="AP9" s="136">
        <v>0.52941913772988458</v>
      </c>
      <c r="AQ9" s="136">
        <v>0.52941913772988458</v>
      </c>
      <c r="AR9" s="136">
        <v>0.52941913772988458</v>
      </c>
      <c r="AS9" s="136">
        <v>0.47530371475768884</v>
      </c>
      <c r="AT9" s="69"/>
      <c r="AU9" s="69" t="s">
        <v>90</v>
      </c>
      <c r="AV9" s="69">
        <v>-0.78553016225219741</v>
      </c>
      <c r="AW9" s="69">
        <v>-0.81472956054075785</v>
      </c>
      <c r="AX9" s="69">
        <v>-0.86458707557313141</v>
      </c>
      <c r="AY9" s="69">
        <v>-0.89155395083663036</v>
      </c>
      <c r="AZ9" s="69">
        <v>-0.91833961633387062</v>
      </c>
      <c r="BA9" s="69">
        <v>-0.93347907553229148</v>
      </c>
      <c r="BB9" s="69">
        <v>-0.94630644622281079</v>
      </c>
      <c r="BC9" s="69"/>
      <c r="BD9" s="69" t="s">
        <v>90</v>
      </c>
      <c r="BE9" s="69">
        <v>-0.13305321948010962</v>
      </c>
      <c r="BF9" s="69">
        <v>-7.6157769390490834E-2</v>
      </c>
      <c r="BG9" s="69">
        <v>0.16643268638301753</v>
      </c>
      <c r="BH9" s="69">
        <v>0.35588572978701438</v>
      </c>
      <c r="BI9" s="69">
        <v>0.63011658820002181</v>
      </c>
      <c r="BJ9" s="69">
        <v>0.68358316122589835</v>
      </c>
      <c r="BK9" s="69">
        <v>0.76206390037858296</v>
      </c>
      <c r="BL9" s="69"/>
      <c r="BM9" s="69" t="s">
        <v>90</v>
      </c>
      <c r="BN9" s="69">
        <v>-0.74560185970066839</v>
      </c>
      <c r="BO9" s="69">
        <v>-0.88728237892556705</v>
      </c>
      <c r="BP9" s="69">
        <v>-0.81431391299025813</v>
      </c>
      <c r="BQ9" s="69">
        <v>-0.67276472529926379</v>
      </c>
      <c r="BR9" s="69">
        <v>-0.63809959000999461</v>
      </c>
      <c r="BS9" s="69">
        <v>-0.63816974860832143</v>
      </c>
      <c r="BT9" s="69">
        <v>-0.74953292629239077</v>
      </c>
      <c r="BU9" s="69"/>
      <c r="BV9" s="69" t="s">
        <v>90</v>
      </c>
      <c r="BW9" s="69">
        <v>0.22067756904424815</v>
      </c>
      <c r="BX9" s="69">
        <v>0.21745755629085192</v>
      </c>
      <c r="BY9" s="69">
        <v>0.23536311661883264</v>
      </c>
      <c r="BZ9" s="69">
        <v>0.17510879113973854</v>
      </c>
      <c r="CA9" s="69">
        <v>0.19120551033010316</v>
      </c>
      <c r="CB9" s="69">
        <v>0.18078211700658195</v>
      </c>
      <c r="CC9" s="69">
        <v>0.17446748205257542</v>
      </c>
      <c r="CE9" s="11"/>
      <c r="CF9" s="11"/>
      <c r="CG9" s="11"/>
      <c r="CH9" s="11"/>
      <c r="CI9" s="11"/>
      <c r="CJ9" s="11"/>
    </row>
    <row r="10" spans="1:88">
      <c r="A10" s="16" t="s">
        <v>26</v>
      </c>
      <c r="B10" s="69">
        <v>2.1516113654200617E-2</v>
      </c>
      <c r="C10" s="69">
        <v>5.2715914326067438E-3</v>
      </c>
      <c r="D10" s="69">
        <v>0.27876770947899554</v>
      </c>
      <c r="E10" s="69">
        <v>0.44141402638629451</v>
      </c>
      <c r="F10" s="69">
        <v>0.41352531524159075</v>
      </c>
      <c r="G10" s="69">
        <v>0.395147957373161</v>
      </c>
      <c r="H10" s="69">
        <v>0.395147957373161</v>
      </c>
      <c r="J10" s="14"/>
      <c r="K10" s="69" t="s">
        <v>26</v>
      </c>
      <c r="L10" s="69">
        <v>-0.35738286201045499</v>
      </c>
      <c r="M10" s="69">
        <v>-0.35738286201045499</v>
      </c>
      <c r="N10" s="69">
        <v>-0.27143747335092333</v>
      </c>
      <c r="O10" s="69">
        <v>-0.34656165960589452</v>
      </c>
      <c r="P10" s="69">
        <v>-0.3857106460248389</v>
      </c>
      <c r="Q10" s="69">
        <v>-0.43493984569552063</v>
      </c>
      <c r="R10" s="69">
        <v>-0.45531605874127279</v>
      </c>
      <c r="S10" s="69"/>
      <c r="T10" s="69" t="s">
        <v>26</v>
      </c>
      <c r="U10" s="69">
        <v>-0.42420230205556586</v>
      </c>
      <c r="V10" s="69">
        <v>-0.39930515132416222</v>
      </c>
      <c r="W10" s="69">
        <v>-0.42421699363523968</v>
      </c>
      <c r="X10" s="69">
        <v>-0.40259725761183862</v>
      </c>
      <c r="Y10" s="69">
        <v>-0.23589245938246972</v>
      </c>
      <c r="Z10" s="69">
        <v>-0.12028019510335242</v>
      </c>
      <c r="AA10" s="69">
        <v>-0.26864235339053039</v>
      </c>
      <c r="AB10" s="69"/>
      <c r="AC10" s="69" t="s">
        <v>26</v>
      </c>
      <c r="AD10" s="69">
        <v>-0.49233745842416216</v>
      </c>
      <c r="AE10" s="69">
        <v>-0.5045688922550694</v>
      </c>
      <c r="AF10" s="69">
        <v>-0.51053747314179176</v>
      </c>
      <c r="AG10" s="69">
        <v>-0.49591970429333182</v>
      </c>
      <c r="AH10" s="69">
        <v>-0.48860651306297764</v>
      </c>
      <c r="AI10" s="69">
        <v>-0.4933420234926838</v>
      </c>
      <c r="AJ10" s="69">
        <v>-0.48909550189734996</v>
      </c>
      <c r="AK10" s="69"/>
      <c r="AL10" s="16" t="s">
        <v>26</v>
      </c>
      <c r="AM10" s="136">
        <v>0.52941913772988458</v>
      </c>
      <c r="AN10" s="136">
        <v>0.52941913772988458</v>
      </c>
      <c r="AO10" s="136">
        <v>0.52941913772988458</v>
      </c>
      <c r="AP10" s="136">
        <v>0.52941913772988458</v>
      </c>
      <c r="AQ10" s="136">
        <v>0.52941913772988458</v>
      </c>
      <c r="AR10" s="136">
        <v>0.52941913772988458</v>
      </c>
      <c r="AS10" s="136">
        <v>0.47530371475768884</v>
      </c>
      <c r="AT10" s="69"/>
      <c r="AU10" s="69" t="s">
        <v>26</v>
      </c>
      <c r="AV10" s="69">
        <v>-0.43727422642223168</v>
      </c>
      <c r="AW10" s="69">
        <v>-0.41810210915951523</v>
      </c>
      <c r="AX10" s="69">
        <v>-0.41818031281257412</v>
      </c>
      <c r="AY10" s="69">
        <v>-0.38998327535338584</v>
      </c>
      <c r="AZ10" s="69">
        <v>-0.30381321597790112</v>
      </c>
      <c r="BA10" s="69">
        <v>-0.29859454728748075</v>
      </c>
      <c r="BB10" s="69">
        <v>-0.26802056867705426</v>
      </c>
      <c r="BC10" s="69"/>
      <c r="BD10" s="69" t="s">
        <v>26</v>
      </c>
      <c r="BE10" s="69">
        <v>-0.30483078157196325</v>
      </c>
      <c r="BF10" s="69">
        <v>-0.23572687417908647</v>
      </c>
      <c r="BG10" s="69">
        <v>-0.20843712627968281</v>
      </c>
      <c r="BH10" s="69">
        <v>-0.16841608389227139</v>
      </c>
      <c r="BI10" s="69">
        <v>-0.10853309263916196</v>
      </c>
      <c r="BJ10" s="69">
        <v>-0.13561193601424384</v>
      </c>
      <c r="BK10" s="69">
        <v>-0.19738918477706743</v>
      </c>
      <c r="BL10" s="69"/>
      <c r="BM10" s="69" t="s">
        <v>26</v>
      </c>
      <c r="BN10" s="69">
        <v>-0.38368592389459116</v>
      </c>
      <c r="BO10" s="69">
        <v>-0.29701367044796428</v>
      </c>
      <c r="BP10" s="69">
        <v>-0.2394057835522917</v>
      </c>
      <c r="BQ10" s="69">
        <v>-0.34491646766469608</v>
      </c>
      <c r="BR10" s="69">
        <v>-0.41257946093796916</v>
      </c>
      <c r="BS10" s="69">
        <v>-0.48465199090114486</v>
      </c>
      <c r="BT10" s="69">
        <v>-0.59623962864400615</v>
      </c>
      <c r="BU10" s="69"/>
      <c r="BV10" s="69" t="s">
        <v>26</v>
      </c>
      <c r="BW10" s="69">
        <v>0.21838588323958105</v>
      </c>
      <c r="BX10" s="69">
        <v>0.2173001808857164</v>
      </c>
      <c r="BY10" s="69">
        <v>0.23726288117833963</v>
      </c>
      <c r="BZ10" s="69">
        <v>0.20727163829128925</v>
      </c>
      <c r="CA10" s="69">
        <v>0.24499665564183365</v>
      </c>
      <c r="CB10" s="69">
        <v>0.26249807907205519</v>
      </c>
      <c r="CC10" s="69">
        <v>0.25788063354754681</v>
      </c>
      <c r="CE10" s="11"/>
      <c r="CF10" s="11"/>
      <c r="CG10" s="11"/>
      <c r="CH10" s="11"/>
      <c r="CI10" s="11"/>
      <c r="CJ10" s="11"/>
    </row>
    <row r="11" spans="1:88">
      <c r="A11" s="16" t="s">
        <v>27</v>
      </c>
      <c r="B11" s="69"/>
      <c r="C11" s="69"/>
      <c r="D11" s="69"/>
      <c r="E11" s="69"/>
      <c r="F11" s="69"/>
      <c r="G11" s="69"/>
      <c r="H11" s="69"/>
      <c r="J11" s="14"/>
      <c r="K11" s="69" t="s">
        <v>27</v>
      </c>
      <c r="L11" s="69">
        <v>-0.50575353324651207</v>
      </c>
      <c r="M11" s="69">
        <v>-0.50575353324651207</v>
      </c>
      <c r="N11" s="69">
        <v>-0.3165772701096472</v>
      </c>
      <c r="O11" s="69">
        <v>-0.38837987952918135</v>
      </c>
      <c r="P11" s="69">
        <v>-0.49091557960598753</v>
      </c>
      <c r="Q11" s="69">
        <v>-0.53394440326420756</v>
      </c>
      <c r="R11" s="69">
        <v>-0.53576068142047673</v>
      </c>
      <c r="S11" s="69"/>
      <c r="T11" s="69" t="s">
        <v>27</v>
      </c>
      <c r="U11" s="69">
        <v>-0.51157943874134015</v>
      </c>
      <c r="V11" s="69">
        <v>-0.49504226026370657</v>
      </c>
      <c r="W11" s="69">
        <v>-0.57348806461847623</v>
      </c>
      <c r="X11" s="69">
        <v>-0.59069389216158164</v>
      </c>
      <c r="Y11" s="69">
        <v>-0.6305027041164426</v>
      </c>
      <c r="Z11" s="69">
        <v>-0.66013074636786317</v>
      </c>
      <c r="AA11" s="69">
        <v>-0.64616989722427121</v>
      </c>
      <c r="AB11" s="69"/>
      <c r="AC11" s="69" t="s">
        <v>27</v>
      </c>
      <c r="AD11" s="69">
        <v>-0.55940313251361018</v>
      </c>
      <c r="AE11" s="69">
        <v>-0.57071551396072595</v>
      </c>
      <c r="AF11" s="69">
        <v>-0.57279856692377296</v>
      </c>
      <c r="AG11" s="69">
        <v>-0.56291832999658276</v>
      </c>
      <c r="AH11" s="69">
        <v>-0.56229286705861259</v>
      </c>
      <c r="AI11" s="69">
        <v>-0.56611700366757123</v>
      </c>
      <c r="AJ11" s="69">
        <v>-0.57632187805608392</v>
      </c>
      <c r="AK11" s="69"/>
      <c r="AL11" s="16" t="s">
        <v>27</v>
      </c>
      <c r="AM11" s="136">
        <v>-1.8668990646264356</v>
      </c>
      <c r="AN11" s="136">
        <v>-1.8668990646264356</v>
      </c>
      <c r="AO11" s="136">
        <v>-1.8668990646264356</v>
      </c>
      <c r="AP11" s="136">
        <v>-1.8668990646264356</v>
      </c>
      <c r="AQ11" s="136">
        <v>-1.8668990646264356</v>
      </c>
      <c r="AR11" s="136">
        <v>-1.8668990646264356</v>
      </c>
      <c r="AS11" s="136">
        <v>-2.0794537520648886</v>
      </c>
      <c r="AT11" s="69"/>
      <c r="AU11" s="69" t="s">
        <v>27</v>
      </c>
      <c r="AV11" s="69">
        <v>-0.79806915410265944</v>
      </c>
      <c r="AW11" s="69">
        <v>-0.84846720043058532</v>
      </c>
      <c r="AX11" s="69">
        <v>-0.90090260225545837</v>
      </c>
      <c r="AY11" s="69">
        <v>-0.93370759653317026</v>
      </c>
      <c r="AZ11" s="69">
        <v>-0.97392845937203709</v>
      </c>
      <c r="BA11" s="69">
        <v>-0.99940560984390514</v>
      </c>
      <c r="BB11" s="69">
        <v>-1.0209702194885919</v>
      </c>
      <c r="BC11" s="69"/>
      <c r="BD11" s="69" t="s">
        <v>27</v>
      </c>
      <c r="BE11" s="69">
        <v>-1.3894945677191561</v>
      </c>
      <c r="BF11" s="69">
        <v>-1.4001392081150095</v>
      </c>
      <c r="BG11" s="69">
        <v>-1.4257250212786297</v>
      </c>
      <c r="BH11" s="69">
        <v>-1.3967181751923736</v>
      </c>
      <c r="BI11" s="69">
        <v>-1.4017410372623715</v>
      </c>
      <c r="BJ11" s="69">
        <v>-1.3762563627951769</v>
      </c>
      <c r="BK11" s="69">
        <v>-1.427874214891941</v>
      </c>
      <c r="BL11" s="69"/>
      <c r="BM11" s="69" t="s">
        <v>27</v>
      </c>
      <c r="BN11" s="69">
        <v>-1.469433731312823</v>
      </c>
      <c r="BO11" s="69">
        <v>-1.2667408343754543</v>
      </c>
      <c r="BP11" s="69">
        <v>-1.4251538005180973</v>
      </c>
      <c r="BQ11" s="69">
        <v>-1.6935649820250773</v>
      </c>
      <c r="BR11" s="69">
        <v>-1.8408736117274642</v>
      </c>
      <c r="BS11" s="69">
        <v>-2.0198295679729092</v>
      </c>
      <c r="BT11" s="69">
        <v>-2.1291726051278514</v>
      </c>
      <c r="BU11" s="69"/>
      <c r="BV11" s="69" t="s">
        <v>27</v>
      </c>
      <c r="BW11" s="69">
        <v>-0.11604468427702772</v>
      </c>
      <c r="BX11" s="69">
        <v>-0.12334670159806768</v>
      </c>
      <c r="BY11" s="69">
        <v>-0.40236175606453961</v>
      </c>
      <c r="BZ11" s="69">
        <v>-0.39993305128883566</v>
      </c>
      <c r="CA11" s="69">
        <v>-0.46515797175227719</v>
      </c>
      <c r="CB11" s="69">
        <v>-0.68840392161638542</v>
      </c>
      <c r="CC11" s="69">
        <v>-0.72446819951784369</v>
      </c>
      <c r="CE11" s="11"/>
      <c r="CF11" s="11"/>
      <c r="CG11" s="11"/>
      <c r="CH11" s="11"/>
      <c r="CI11" s="11"/>
      <c r="CJ11" s="11"/>
    </row>
    <row r="12" spans="1:88">
      <c r="A12" s="16" t="s">
        <v>28</v>
      </c>
      <c r="B12" s="69"/>
      <c r="C12" s="69"/>
      <c r="D12" s="69"/>
      <c r="E12" s="69"/>
      <c r="F12" s="69"/>
      <c r="G12" s="69"/>
      <c r="H12" s="69"/>
      <c r="J12" s="14"/>
      <c r="K12" s="69" t="s">
        <v>28</v>
      </c>
      <c r="L12" s="69">
        <v>-0.50575353324651207</v>
      </c>
      <c r="M12" s="69">
        <v>-0.50575353324651207</v>
      </c>
      <c r="N12" s="69">
        <v>-0.3165772701096472</v>
      </c>
      <c r="O12" s="69">
        <v>-0.38837987952918135</v>
      </c>
      <c r="P12" s="69">
        <v>-0.49091557960598753</v>
      </c>
      <c r="Q12" s="69">
        <v>-0.53394440326420756</v>
      </c>
      <c r="R12" s="69">
        <v>-0.53576068142047673</v>
      </c>
      <c r="S12" s="69"/>
      <c r="T12" s="69" t="s">
        <v>28</v>
      </c>
      <c r="U12" s="69">
        <v>-0.619570324894681</v>
      </c>
      <c r="V12" s="69">
        <v>-0.62335316659260542</v>
      </c>
      <c r="W12" s="69">
        <v>-0.66601399070028133</v>
      </c>
      <c r="X12" s="69">
        <v>-0.62280223031028037</v>
      </c>
      <c r="Y12" s="69">
        <v>-0.66193301336770582</v>
      </c>
      <c r="Z12" s="69">
        <v>-0.64730315566507912</v>
      </c>
      <c r="AA12" s="69">
        <v>-0.64601720376139871</v>
      </c>
      <c r="AB12" s="69"/>
      <c r="AC12" s="69" t="s">
        <v>28</v>
      </c>
      <c r="AD12" s="69">
        <v>-0.55865116970029283</v>
      </c>
      <c r="AE12" s="69">
        <v>-0.57010181388886139</v>
      </c>
      <c r="AF12" s="69">
        <v>-0.5720771496172623</v>
      </c>
      <c r="AG12" s="69">
        <v>-0.5624609388947448</v>
      </c>
      <c r="AH12" s="69">
        <v>-0.56178674452716149</v>
      </c>
      <c r="AI12" s="69">
        <v>-0.56531620910838665</v>
      </c>
      <c r="AJ12" s="69">
        <v>-0.57531097697044786</v>
      </c>
      <c r="AK12" s="69"/>
      <c r="AL12" s="16" t="s">
        <v>28</v>
      </c>
      <c r="AM12" s="136">
        <v>-1.8668990646264356</v>
      </c>
      <c r="AN12" s="136">
        <v>-1.8668990646264356</v>
      </c>
      <c r="AO12" s="136">
        <v>-1.8668990646264356</v>
      </c>
      <c r="AP12" s="136">
        <v>-1.8668990646264356</v>
      </c>
      <c r="AQ12" s="136">
        <v>-1.8668990646264356</v>
      </c>
      <c r="AR12" s="136">
        <v>-1.8668990646264356</v>
      </c>
      <c r="AS12" s="136">
        <v>-2.0794537520648886</v>
      </c>
      <c r="AT12" s="69"/>
      <c r="AU12" s="69" t="s">
        <v>28</v>
      </c>
      <c r="AV12" s="69">
        <v>-0.80207483964017678</v>
      </c>
      <c r="AW12" s="69">
        <v>-0.8541422539385205</v>
      </c>
      <c r="AX12" s="69">
        <v>-0.90716180484902553</v>
      </c>
      <c r="AY12" s="69">
        <v>-0.93851615357539919</v>
      </c>
      <c r="AZ12" s="69">
        <v>-0.97687780031739502</v>
      </c>
      <c r="BA12" s="69">
        <v>-1.001201677568434</v>
      </c>
      <c r="BB12" s="69">
        <v>-1.0210139764291235</v>
      </c>
      <c r="BC12" s="69"/>
      <c r="BD12" s="69" t="s">
        <v>28</v>
      </c>
      <c r="BE12" s="69">
        <v>-1.0979813928707944</v>
      </c>
      <c r="BF12" s="69">
        <v>-1.1553593974947205</v>
      </c>
      <c r="BG12" s="69">
        <v>-1.1784439364290655</v>
      </c>
      <c r="BH12" s="69">
        <v>-1.2509579199371366</v>
      </c>
      <c r="BI12" s="69">
        <v>-1.2583050448174096</v>
      </c>
      <c r="BJ12" s="69">
        <v>-1.1714575884851417</v>
      </c>
      <c r="BK12" s="69">
        <v>-1.1849310351375826</v>
      </c>
      <c r="BL12" s="69"/>
      <c r="BM12" s="69" t="s">
        <v>28</v>
      </c>
      <c r="BN12" s="69">
        <v>-1.4137543565734263</v>
      </c>
      <c r="BO12" s="69">
        <v>-1.2456598090726827</v>
      </c>
      <c r="BP12" s="69">
        <v>-1.0299044615294954</v>
      </c>
      <c r="BQ12" s="69">
        <v>-1.2017925955732254</v>
      </c>
      <c r="BR12" s="69">
        <v>-1.465006729940755</v>
      </c>
      <c r="BS12" s="69">
        <v>-1.4825174159977919</v>
      </c>
      <c r="BT12" s="69">
        <v>-1.592646063358506</v>
      </c>
      <c r="BU12" s="69"/>
      <c r="BV12" s="69" t="s">
        <v>28</v>
      </c>
      <c r="BW12" s="69">
        <v>-8.808967727954492E-2</v>
      </c>
      <c r="BX12" s="69">
        <v>-0.10143367434941275</v>
      </c>
      <c r="BY12" s="69">
        <v>-4.9125741975330428E-2</v>
      </c>
      <c r="BZ12" s="69">
        <v>-9.8760218653087123E-2</v>
      </c>
      <c r="CA12" s="69">
        <v>-0.17730333776705343</v>
      </c>
      <c r="CB12" s="69">
        <v>-0.43813139402953188</v>
      </c>
      <c r="CC12" s="69">
        <v>-0.41906503477596824</v>
      </c>
      <c r="CE12" s="11"/>
      <c r="CF12" s="11"/>
      <c r="CG12" s="11"/>
      <c r="CH12" s="11"/>
      <c r="CI12" s="11"/>
      <c r="CJ12" s="11"/>
    </row>
    <row r="13" spans="1:88">
      <c r="A13" s="16" t="s">
        <v>29</v>
      </c>
      <c r="B13" s="69">
        <v>0.45475057490743409</v>
      </c>
      <c r="C13" s="69">
        <v>0.40511667032897597</v>
      </c>
      <c r="D13" s="69">
        <v>0.43044122591184092</v>
      </c>
      <c r="E13" s="69">
        <v>0.3811411083107869</v>
      </c>
      <c r="F13" s="69">
        <v>0.34682653990550544</v>
      </c>
      <c r="G13" s="69">
        <v>0.32597408042398335</v>
      </c>
      <c r="H13" s="69">
        <v>0.32597408042398335</v>
      </c>
      <c r="J13" s="14"/>
      <c r="K13" s="69" t="s">
        <v>29</v>
      </c>
      <c r="L13" s="69">
        <v>-0.3632242270197486</v>
      </c>
      <c r="M13" s="69">
        <v>-0.3632242270197486</v>
      </c>
      <c r="N13" s="69">
        <v>-0.14130790300741486</v>
      </c>
      <c r="O13" s="69">
        <v>-0.10349325630178983</v>
      </c>
      <c r="P13" s="69">
        <v>-0.24354181686112453</v>
      </c>
      <c r="Q13" s="69">
        <v>9.7342721878065072E-2</v>
      </c>
      <c r="R13" s="69">
        <v>-2.048026047530566E-2</v>
      </c>
      <c r="S13" s="69"/>
      <c r="T13" s="69" t="s">
        <v>29</v>
      </c>
      <c r="U13" s="69">
        <v>0.75519652457312403</v>
      </c>
      <c r="V13" s="69">
        <v>0.54499371951571352</v>
      </c>
      <c r="W13" s="69">
        <v>0.63938747580606636</v>
      </c>
      <c r="X13" s="69">
        <v>0.35552380084447566</v>
      </c>
      <c r="Y13" s="69">
        <v>0.42539819800231848</v>
      </c>
      <c r="Z13" s="69">
        <v>0.6005803574470997</v>
      </c>
      <c r="AA13" s="69">
        <v>0.4239062346095922</v>
      </c>
      <c r="AB13" s="69"/>
      <c r="AC13" s="69" t="s">
        <v>29</v>
      </c>
      <c r="AD13" s="69">
        <v>2.1499062972392644</v>
      </c>
      <c r="AE13" s="69">
        <v>1.9536566910465092</v>
      </c>
      <c r="AF13" s="69">
        <v>1.8111312790878096</v>
      </c>
      <c r="AG13" s="69">
        <v>1.4963953437007913</v>
      </c>
      <c r="AH13" s="69">
        <v>1.3297650067562765</v>
      </c>
      <c r="AI13" s="69">
        <v>1.1114140150185776</v>
      </c>
      <c r="AJ13" s="69">
        <v>1.0173013234666017</v>
      </c>
      <c r="AK13" s="69"/>
      <c r="AL13" s="16" t="s">
        <v>29</v>
      </c>
      <c r="AM13" s="136">
        <v>0.52941913772988458</v>
      </c>
      <c r="AN13" s="136">
        <v>0.52941913772988458</v>
      </c>
      <c r="AO13" s="136">
        <v>0.52941913772988458</v>
      </c>
      <c r="AP13" s="136">
        <v>0.52941913772988458</v>
      </c>
      <c r="AQ13" s="136">
        <v>0.52941913772988458</v>
      </c>
      <c r="AR13" s="136">
        <v>0.52941913772988458</v>
      </c>
      <c r="AS13" s="136">
        <v>0.47530371475768884</v>
      </c>
      <c r="AT13" s="69"/>
      <c r="AU13" s="69" t="s">
        <v>29</v>
      </c>
      <c r="AV13" s="69">
        <v>1.7057341360171809</v>
      </c>
      <c r="AW13" s="69">
        <v>1.6954920951032459</v>
      </c>
      <c r="AX13" s="69">
        <v>1.5710410433880293</v>
      </c>
      <c r="AY13" s="69">
        <v>1.5479377626276383</v>
      </c>
      <c r="AZ13" s="69">
        <v>1.5267230656013142</v>
      </c>
      <c r="BA13" s="69">
        <v>1.5038675018672869</v>
      </c>
      <c r="BB13" s="69">
        <v>1.4792210349164638</v>
      </c>
      <c r="BC13" s="69"/>
      <c r="BD13" s="69" t="s">
        <v>29</v>
      </c>
      <c r="BE13" s="69">
        <v>0.12793911290090684</v>
      </c>
      <c r="BF13" s="69">
        <v>9.2655893106260087E-2</v>
      </c>
      <c r="BG13" s="69">
        <v>4.1337549341473268E-2</v>
      </c>
      <c r="BH13" s="69">
        <v>-3.9189827740613199E-2</v>
      </c>
      <c r="BI13" s="69">
        <v>-0.11949635320820397</v>
      </c>
      <c r="BJ13" s="69">
        <v>-0.18633755835492416</v>
      </c>
      <c r="BK13" s="69">
        <v>-0.26095849550386718</v>
      </c>
      <c r="BL13" s="69"/>
      <c r="BM13" s="69" t="s">
        <v>29</v>
      </c>
      <c r="BN13" s="69">
        <v>1.3702143803963984</v>
      </c>
      <c r="BO13" s="69">
        <v>1.3754143369052425</v>
      </c>
      <c r="BP13" s="69">
        <v>1.3559642756380645</v>
      </c>
      <c r="BQ13" s="69">
        <v>1.294324820508143</v>
      </c>
      <c r="BR13" s="69">
        <v>1.3164081952808933</v>
      </c>
      <c r="BS13" s="69">
        <v>1.3575611015849718</v>
      </c>
      <c r="BT13" s="69">
        <v>1.3199265919608005</v>
      </c>
      <c r="BU13" s="69"/>
      <c r="BV13" s="69" t="s">
        <v>29</v>
      </c>
      <c r="BW13" s="69">
        <v>0.23002380638517686</v>
      </c>
      <c r="BX13" s="69">
        <v>0.22811107096937411</v>
      </c>
      <c r="BY13" s="69">
        <v>0.25503494528334203</v>
      </c>
      <c r="BZ13" s="69">
        <v>0.21933536131520812</v>
      </c>
      <c r="CA13" s="69">
        <v>0.25321958815762707</v>
      </c>
      <c r="CB13" s="69">
        <v>0.27036919422929412</v>
      </c>
      <c r="CC13" s="69">
        <v>0.2662893345013117</v>
      </c>
      <c r="CE13" s="11"/>
      <c r="CF13" s="11"/>
      <c r="CG13" s="11"/>
      <c r="CH13" s="11"/>
      <c r="CI13" s="11"/>
      <c r="CJ13" s="11"/>
    </row>
    <row r="14" spans="1:88">
      <c r="A14" s="16" t="s">
        <v>30</v>
      </c>
      <c r="B14" s="69">
        <v>0.57247733068276929</v>
      </c>
      <c r="C14" s="69">
        <v>0.5324558674297305</v>
      </c>
      <c r="D14" s="69">
        <v>0.49311623270227284</v>
      </c>
      <c r="E14" s="69">
        <v>0.44886348817090777</v>
      </c>
      <c r="F14" s="69">
        <v>0.41419904024498588</v>
      </c>
      <c r="G14" s="69">
        <v>4.6483668508112613E-2</v>
      </c>
      <c r="H14" s="69">
        <v>4.6483668508112613E-2</v>
      </c>
      <c r="J14" s="14"/>
      <c r="K14" s="69" t="s">
        <v>30</v>
      </c>
      <c r="L14" s="69">
        <v>-7.1155976555069361E-2</v>
      </c>
      <c r="M14" s="69">
        <v>-7.1155976555069361E-2</v>
      </c>
      <c r="N14" s="69">
        <v>-9.0624046908411547E-3</v>
      </c>
      <c r="O14" s="69">
        <v>0.5499164299995668</v>
      </c>
      <c r="P14" s="69">
        <v>0.32513349979373302</v>
      </c>
      <c r="Q14" s="69">
        <v>-0.43493984569552063</v>
      </c>
      <c r="R14" s="69">
        <v>-0.12918921004179745</v>
      </c>
      <c r="S14" s="69"/>
      <c r="T14" s="69" t="s">
        <v>30</v>
      </c>
      <c r="U14" s="69">
        <v>1.3988518438526049E-2</v>
      </c>
      <c r="V14" s="69">
        <v>-0.24392036935113862</v>
      </c>
      <c r="W14" s="69">
        <v>-0.33378399608389536</v>
      </c>
      <c r="X14" s="69">
        <v>-0.28570716249649702</v>
      </c>
      <c r="Y14" s="69">
        <v>-0.16547641170946015</v>
      </c>
      <c r="Z14" s="69">
        <v>-0.18823639311851531</v>
      </c>
      <c r="AA14" s="69">
        <v>-0.14168888965023438</v>
      </c>
      <c r="AB14" s="69"/>
      <c r="AC14" s="69" t="s">
        <v>30</v>
      </c>
      <c r="AD14" s="69">
        <v>-0.46367523008451317</v>
      </c>
      <c r="AE14" s="69">
        <v>-0.47383146037484131</v>
      </c>
      <c r="AF14" s="69">
        <v>-0.47888969402274356</v>
      </c>
      <c r="AG14" s="69">
        <v>-0.47598048524261544</v>
      </c>
      <c r="AH14" s="69">
        <v>-0.47043936191524954</v>
      </c>
      <c r="AI14" s="69">
        <v>-0.45554209407390522</v>
      </c>
      <c r="AJ14" s="69">
        <v>-0.43341549930842199</v>
      </c>
      <c r="AK14" s="69"/>
      <c r="AL14" s="16" t="s">
        <v>30</v>
      </c>
      <c r="AM14" s="136">
        <v>0.52941913772988458</v>
      </c>
      <c r="AN14" s="136">
        <v>0.52941913772988458</v>
      </c>
      <c r="AO14" s="136">
        <v>0.52941913772988458</v>
      </c>
      <c r="AP14" s="136">
        <v>0.52941913772988458</v>
      </c>
      <c r="AQ14" s="136">
        <v>0.52941913772988458</v>
      </c>
      <c r="AR14" s="136">
        <v>0.52941913772988458</v>
      </c>
      <c r="AS14" s="136">
        <v>0.47530371475768884</v>
      </c>
      <c r="AT14" s="69"/>
      <c r="AU14" s="69" t="s">
        <v>30</v>
      </c>
      <c r="AV14" s="69">
        <v>-9.8094362648615138E-2</v>
      </c>
      <c r="AW14" s="69">
        <v>-0.12142012649903916</v>
      </c>
      <c r="AX14" s="69">
        <v>-9.6479963917584774E-2</v>
      </c>
      <c r="AY14" s="69">
        <v>-9.9995867670915187E-2</v>
      </c>
      <c r="AZ14" s="69">
        <v>-6.7660798160697269E-2</v>
      </c>
      <c r="BA14" s="69">
        <v>-5.285923950925208E-2</v>
      </c>
      <c r="BB14" s="69">
        <v>-0.10435730850259914</v>
      </c>
      <c r="BC14" s="69"/>
      <c r="BD14" s="69" t="s">
        <v>30</v>
      </c>
      <c r="BE14" s="69">
        <v>3.2854949829562045E-2</v>
      </c>
      <c r="BF14" s="69">
        <v>-5.8187433501778558E-3</v>
      </c>
      <c r="BG14" s="69">
        <v>3.9259557031813296E-2</v>
      </c>
      <c r="BH14" s="69">
        <v>0.22927010507276363</v>
      </c>
      <c r="BI14" s="69">
        <v>0.33091093516992559</v>
      </c>
      <c r="BJ14" s="69">
        <v>0.27825225373728613</v>
      </c>
      <c r="BK14" s="69">
        <v>0.19240403060974307</v>
      </c>
      <c r="BL14" s="69"/>
      <c r="BM14" s="69" t="s">
        <v>30</v>
      </c>
      <c r="BN14" s="69">
        <v>0.46542454088120555</v>
      </c>
      <c r="BO14" s="69">
        <v>0.44784922358329604</v>
      </c>
      <c r="BP14" s="69">
        <v>0.46485667500921662</v>
      </c>
      <c r="BQ14" s="69">
        <v>0.36293772495539361</v>
      </c>
      <c r="BR14" s="69">
        <v>0.33915430263544938</v>
      </c>
      <c r="BS14" s="69">
        <v>0.28293679763473728</v>
      </c>
      <c r="BT14" s="69">
        <v>0.40016680607049371</v>
      </c>
      <c r="BU14" s="69"/>
      <c r="BV14" s="69" t="s">
        <v>30</v>
      </c>
      <c r="BW14" s="69">
        <v>0.22102069862345608</v>
      </c>
      <c r="BX14" s="69">
        <v>0.21926063006833532</v>
      </c>
      <c r="BY14" s="69">
        <v>0.23791629435336389</v>
      </c>
      <c r="BZ14" s="69">
        <v>0.20559717052785142</v>
      </c>
      <c r="CA14" s="69">
        <v>0.24486830680907282</v>
      </c>
      <c r="CB14" s="69">
        <v>0.25516687615909067</v>
      </c>
      <c r="CC14" s="69">
        <v>0.25194903512646494</v>
      </c>
      <c r="CE14" s="11"/>
      <c r="CF14" s="11"/>
      <c r="CG14" s="11"/>
      <c r="CH14" s="11"/>
      <c r="CI14" s="11"/>
      <c r="CJ14" s="11"/>
    </row>
    <row r="15" spans="1:88">
      <c r="A15" s="16" t="s">
        <v>31</v>
      </c>
      <c r="B15" s="69">
        <v>0.40707123881842322</v>
      </c>
      <c r="C15" s="69">
        <v>0.44841199734323295</v>
      </c>
      <c r="D15" s="69">
        <v>0.45927172903543922</v>
      </c>
      <c r="E15" s="69">
        <v>0.41229340304644208</v>
      </c>
      <c r="F15" s="69">
        <v>0.377817890061666</v>
      </c>
      <c r="G15" s="69">
        <v>0.35811547779430808</v>
      </c>
      <c r="H15" s="69">
        <v>0.35811547779430808</v>
      </c>
      <c r="J15" s="14"/>
      <c r="K15" s="69" t="s">
        <v>31</v>
      </c>
      <c r="L15" s="69">
        <v>-0.35621458900859632</v>
      </c>
      <c r="M15" s="69">
        <v>-0.35621458900859632</v>
      </c>
      <c r="N15" s="69">
        <v>-0.27179012801310087</v>
      </c>
      <c r="O15" s="69">
        <v>-0.34688836444904514</v>
      </c>
      <c r="P15" s="69">
        <v>-0.45537337231505892</v>
      </c>
      <c r="Q15" s="69">
        <v>-3.5727920015331358E-2</v>
      </c>
      <c r="R15" s="69">
        <v>-0.45531605874127279</v>
      </c>
      <c r="S15" s="69"/>
      <c r="T15" s="69" t="s">
        <v>31</v>
      </c>
      <c r="U15" s="69">
        <v>-0.52958847719373991</v>
      </c>
      <c r="V15" s="69">
        <v>-0.55504889833056636</v>
      </c>
      <c r="W15" s="69">
        <v>-0.61655577719472932</v>
      </c>
      <c r="X15" s="69">
        <v>-0.58694222835847709</v>
      </c>
      <c r="Y15" s="69">
        <v>-0.62525184458660921</v>
      </c>
      <c r="Z15" s="69">
        <v>-0.64243267600916654</v>
      </c>
      <c r="AA15" s="69">
        <v>-0.63592157311323216</v>
      </c>
      <c r="AB15" s="69"/>
      <c r="AC15" s="69" t="s">
        <v>31</v>
      </c>
      <c r="AD15" s="69">
        <v>-0.55759868308041127</v>
      </c>
      <c r="AE15" s="69">
        <v>-0.56849713968483195</v>
      </c>
      <c r="AF15" s="69">
        <v>-0.57041370752902443</v>
      </c>
      <c r="AG15" s="69">
        <v>-0.56016183543562603</v>
      </c>
      <c r="AH15" s="69">
        <v>-0.55981318483001186</v>
      </c>
      <c r="AI15" s="69">
        <v>-0.56268670335673998</v>
      </c>
      <c r="AJ15" s="69">
        <v>-0.57162783581087206</v>
      </c>
      <c r="AK15" s="69"/>
      <c r="AL15" s="16" t="s">
        <v>31</v>
      </c>
      <c r="AM15" s="136">
        <v>0.52941913772988458</v>
      </c>
      <c r="AN15" s="136">
        <v>0.52941913772988458</v>
      </c>
      <c r="AO15" s="136">
        <v>0.52941913772988458</v>
      </c>
      <c r="AP15" s="136">
        <v>0.52941913772988458</v>
      </c>
      <c r="AQ15" s="136">
        <v>0.52941913772988458</v>
      </c>
      <c r="AR15" s="136">
        <v>0.52941913772988458</v>
      </c>
      <c r="AS15" s="136">
        <v>0.47530371475768884</v>
      </c>
      <c r="AT15" s="69"/>
      <c r="AU15" s="69" t="s">
        <v>31</v>
      </c>
      <c r="AV15" s="69">
        <v>-0.34864312344712878</v>
      </c>
      <c r="AW15" s="69">
        <v>-0.32087276849472668</v>
      </c>
      <c r="AX15" s="69">
        <v>-0.26249792556150331</v>
      </c>
      <c r="AY15" s="69">
        <v>-0.18775668713117985</v>
      </c>
      <c r="AZ15" s="69">
        <v>-7.6239623102059034E-2</v>
      </c>
      <c r="BA15" s="69">
        <v>-2.2935436907873908E-2</v>
      </c>
      <c r="BB15" s="69">
        <v>-2.2486344035700228E-4</v>
      </c>
      <c r="BC15" s="69"/>
      <c r="BD15" s="69" t="s">
        <v>31</v>
      </c>
      <c r="BE15" s="69">
        <v>-0.72703576903690603</v>
      </c>
      <c r="BF15" s="69">
        <v>-0.77110734666878245</v>
      </c>
      <c r="BG15" s="69">
        <v>-0.76991064834986955</v>
      </c>
      <c r="BH15" s="69">
        <v>-0.7927921026721676</v>
      </c>
      <c r="BI15" s="69">
        <v>-0.83256509271962376</v>
      </c>
      <c r="BJ15" s="69">
        <v>-0.80452645117966104</v>
      </c>
      <c r="BK15" s="69">
        <v>-0.71037873878170632</v>
      </c>
      <c r="BL15" s="69"/>
      <c r="BM15" s="69" t="s">
        <v>31</v>
      </c>
      <c r="BN15" s="69">
        <v>0.11742844875997747</v>
      </c>
      <c r="BO15" s="69">
        <v>0.56730836696566789</v>
      </c>
      <c r="BP15" s="69">
        <v>1.0469511560651579</v>
      </c>
      <c r="BQ15" s="69">
        <v>1.1229495949264368</v>
      </c>
      <c r="BR15" s="69">
        <v>1.0157146898515264</v>
      </c>
      <c r="BS15" s="69">
        <v>0.82024894960985495</v>
      </c>
      <c r="BT15" s="69">
        <v>0.70675340136726239</v>
      </c>
      <c r="BU15" s="69"/>
      <c r="BV15" s="69" t="s">
        <v>31</v>
      </c>
      <c r="BW15" s="69">
        <v>0.21738291255919209</v>
      </c>
      <c r="BX15" s="69">
        <v>0.21644717944180666</v>
      </c>
      <c r="BY15" s="69">
        <v>0.2370752083648415</v>
      </c>
      <c r="BZ15" s="69">
        <v>0.20322246070968789</v>
      </c>
      <c r="CA15" s="69">
        <v>0.22766274332369255</v>
      </c>
      <c r="CB15" s="69">
        <v>0.21958447236384049</v>
      </c>
      <c r="CC15" s="69">
        <v>0.22175758282605956</v>
      </c>
      <c r="CE15" s="11"/>
      <c r="CF15" s="11"/>
      <c r="CG15" s="11"/>
      <c r="CH15" s="11"/>
      <c r="CI15" s="11"/>
      <c r="CJ15" s="11"/>
    </row>
    <row r="16" spans="1:88">
      <c r="A16" s="16" t="s">
        <v>32</v>
      </c>
      <c r="B16" s="69">
        <v>0.57247733068276929</v>
      </c>
      <c r="C16" s="69">
        <v>0.5324558674297305</v>
      </c>
      <c r="D16" s="69">
        <v>0.49311623270227284</v>
      </c>
      <c r="E16" s="69">
        <v>0.44886348817090777</v>
      </c>
      <c r="F16" s="69">
        <v>0.41419904024498588</v>
      </c>
      <c r="G16" s="69">
        <v>0.39584668340295104</v>
      </c>
      <c r="H16" s="69">
        <v>0.39584668340295104</v>
      </c>
      <c r="J16" s="14"/>
      <c r="K16" s="69" t="s">
        <v>32</v>
      </c>
      <c r="L16" s="69">
        <v>-0.24055556182458335</v>
      </c>
      <c r="M16" s="69">
        <v>-0.24055556182458335</v>
      </c>
      <c r="N16" s="69">
        <v>-0.23652466179534792</v>
      </c>
      <c r="O16" s="69">
        <v>-0.26357862944562221</v>
      </c>
      <c r="P16" s="69">
        <v>-0.45679506060669606</v>
      </c>
      <c r="Q16" s="69">
        <v>-0.50147516664221892</v>
      </c>
      <c r="R16" s="69">
        <v>-0.45531605874127279</v>
      </c>
      <c r="S16" s="69"/>
      <c r="T16" s="69" t="s">
        <v>32</v>
      </c>
      <c r="U16" s="69">
        <v>-0.30096016179282253</v>
      </c>
      <c r="V16" s="69">
        <v>-0.30646556336949676</v>
      </c>
      <c r="W16" s="69">
        <v>-0.40925546934466706</v>
      </c>
      <c r="X16" s="69">
        <v>-0.51989007540111687</v>
      </c>
      <c r="Y16" s="69">
        <v>-0.51487247099550437</v>
      </c>
      <c r="Z16" s="69">
        <v>-0.43351646437338676</v>
      </c>
      <c r="AA16" s="69">
        <v>4.5447607781220367E-2</v>
      </c>
      <c r="AB16" s="69"/>
      <c r="AC16" s="69" t="s">
        <v>32</v>
      </c>
      <c r="AD16" s="69">
        <v>-0.53340549060370379</v>
      </c>
      <c r="AE16" s="69">
        <v>-0.54204088845347442</v>
      </c>
      <c r="AF16" s="69">
        <v>-0.54416877021708399</v>
      </c>
      <c r="AG16" s="69">
        <v>-0.53968433204455346</v>
      </c>
      <c r="AH16" s="69">
        <v>-0.53401234564837019</v>
      </c>
      <c r="AI16" s="69">
        <v>-0.52837394416622285</v>
      </c>
      <c r="AJ16" s="69">
        <v>-0.526010645935032</v>
      </c>
      <c r="AK16" s="69"/>
      <c r="AL16" s="16" t="s">
        <v>32</v>
      </c>
      <c r="AM16" s="136">
        <v>0.52941913772988458</v>
      </c>
      <c r="AN16" s="136">
        <v>0.52941913772988458</v>
      </c>
      <c r="AO16" s="136">
        <v>0.52941913772988458</v>
      </c>
      <c r="AP16" s="136">
        <v>0.52941913772988458</v>
      </c>
      <c r="AQ16" s="136">
        <v>0.52941913772988458</v>
      </c>
      <c r="AR16" s="136">
        <v>0.52941913772988458</v>
      </c>
      <c r="AS16" s="136">
        <v>0.47530371475768884</v>
      </c>
      <c r="AT16" s="69"/>
      <c r="AU16" s="69" t="s">
        <v>32</v>
      </c>
      <c r="AV16" s="69">
        <v>-0.55508965019652579</v>
      </c>
      <c r="AW16" s="69">
        <v>-0.51762151298501358</v>
      </c>
      <c r="AX16" s="69">
        <v>-0.52571931550262674</v>
      </c>
      <c r="AY16" s="69">
        <v>-0.48768256809052329</v>
      </c>
      <c r="AZ16" s="69">
        <v>-0.42684018728272505</v>
      </c>
      <c r="BA16" s="69">
        <v>-0.37531494476024252</v>
      </c>
      <c r="BB16" s="69">
        <v>-0.32764810068283284</v>
      </c>
      <c r="BC16" s="69"/>
      <c r="BD16" s="69" t="s">
        <v>32</v>
      </c>
      <c r="BE16" s="69">
        <v>-0.20152946860556378</v>
      </c>
      <c r="BF16" s="69">
        <v>-0.15091810563905203</v>
      </c>
      <c r="BG16" s="69">
        <v>-0.17144886316773136</v>
      </c>
      <c r="BH16" s="69">
        <v>-0.19713302970375091</v>
      </c>
      <c r="BI16" s="69">
        <v>-0.3122670182138535</v>
      </c>
      <c r="BJ16" s="69">
        <v>-0.42384724800614587</v>
      </c>
      <c r="BK16" s="69">
        <v>-0.44131793524036833</v>
      </c>
      <c r="BL16" s="69"/>
      <c r="BM16" s="69" t="s">
        <v>32</v>
      </c>
      <c r="BN16" s="69">
        <v>-0.48808475153095948</v>
      </c>
      <c r="BO16" s="69">
        <v>-0.42349982226459354</v>
      </c>
      <c r="BP16" s="69">
        <v>-0.50530079341735112</v>
      </c>
      <c r="BQ16" s="69">
        <v>-0.52374279001082413</v>
      </c>
      <c r="BR16" s="69">
        <v>-0.18705933186594376</v>
      </c>
      <c r="BS16" s="69">
        <v>-0.25437535434038033</v>
      </c>
      <c r="BT16" s="69">
        <v>-0.36629968217142944</v>
      </c>
      <c r="BU16" s="69"/>
      <c r="BV16" s="69" t="s">
        <v>32</v>
      </c>
      <c r="BW16" s="69">
        <v>0.21595899809698199</v>
      </c>
      <c r="BX16" s="69">
        <v>0.21400041565264674</v>
      </c>
      <c r="BY16" s="69">
        <v>0.23170708306844073</v>
      </c>
      <c r="BZ16" s="69">
        <v>0.19298138011449611</v>
      </c>
      <c r="CA16" s="69">
        <v>0.23358723829498976</v>
      </c>
      <c r="CB16" s="69">
        <v>0.24096710737757199</v>
      </c>
      <c r="CC16" s="69">
        <v>0.23865707849214085</v>
      </c>
      <c r="CE16" s="11"/>
      <c r="CF16" s="11"/>
      <c r="CG16" s="11"/>
      <c r="CH16" s="11"/>
      <c r="CI16" s="11"/>
      <c r="CJ16" s="11"/>
    </row>
    <row r="17" spans="1:88">
      <c r="A17" s="16" t="s">
        <v>91</v>
      </c>
      <c r="B17" s="69">
        <v>-1.756157898553361</v>
      </c>
      <c r="C17" s="69">
        <v>-1.4311145518639043</v>
      </c>
      <c r="D17" s="69">
        <v>-1.418471474405901</v>
      </c>
      <c r="E17" s="69">
        <v>-1.6166690975627791</v>
      </c>
      <c r="F17" s="69">
        <v>-1.6406622201091687</v>
      </c>
      <c r="G17" s="69">
        <v>-1.7352677074555634</v>
      </c>
      <c r="H17" s="69">
        <v>-1.7352677074555634</v>
      </c>
      <c r="J17" s="14"/>
      <c r="K17" s="69" t="s">
        <v>91</v>
      </c>
      <c r="L17" s="69">
        <v>-0.50575353324651207</v>
      </c>
      <c r="M17" s="69">
        <v>-0.50575353324651207</v>
      </c>
      <c r="N17" s="69">
        <v>-0.3165772701096472</v>
      </c>
      <c r="O17" s="69">
        <v>-0.38837987952918135</v>
      </c>
      <c r="P17" s="69">
        <v>-0.49148425492264242</v>
      </c>
      <c r="Q17" s="69">
        <v>-0.50014446022328496</v>
      </c>
      <c r="R17" s="69">
        <v>-0.50967053352451874</v>
      </c>
      <c r="S17" s="69"/>
      <c r="T17" s="69" t="s">
        <v>91</v>
      </c>
      <c r="U17" s="69">
        <v>-0.38418419117744779</v>
      </c>
      <c r="V17" s="69">
        <v>-0.4357122801060922</v>
      </c>
      <c r="W17" s="69">
        <v>-0.48913528001313317</v>
      </c>
      <c r="X17" s="69">
        <v>-0.40160677293223673</v>
      </c>
      <c r="Y17" s="69">
        <v>-0.19553141230378215</v>
      </c>
      <c r="Z17" s="69">
        <v>8.373904334397457E-2</v>
      </c>
      <c r="AA17" s="69">
        <v>2.1132946265304244E-2</v>
      </c>
      <c r="AB17" s="69"/>
      <c r="AC17" s="69" t="s">
        <v>91</v>
      </c>
      <c r="AD17" s="69">
        <v>-0.25874607590413096</v>
      </c>
      <c r="AE17" s="69">
        <v>-0.29700191550984745</v>
      </c>
      <c r="AF17" s="69">
        <v>-0.33706182709410837</v>
      </c>
      <c r="AG17" s="69">
        <v>-0.38516209421805758</v>
      </c>
      <c r="AH17" s="69">
        <v>-0.41022120693562686</v>
      </c>
      <c r="AI17" s="69">
        <v>-0.43828275833232377</v>
      </c>
      <c r="AJ17" s="69">
        <v>-0.45585873844084329</v>
      </c>
      <c r="AK17" s="69"/>
      <c r="AL17" s="16" t="s">
        <v>91</v>
      </c>
      <c r="AM17" s="136">
        <v>-1.8668990646264356</v>
      </c>
      <c r="AN17" s="136">
        <v>-1.8668990646264356</v>
      </c>
      <c r="AO17" s="136">
        <v>-1.8668990646264356</v>
      </c>
      <c r="AP17" s="136">
        <v>-1.8668990646264356</v>
      </c>
      <c r="AQ17" s="136">
        <v>-1.8668990646264356</v>
      </c>
      <c r="AR17" s="136">
        <v>-1.8668990646264356</v>
      </c>
      <c r="AS17" s="136">
        <v>0.47530371475768884</v>
      </c>
      <c r="AT17" s="69"/>
      <c r="AU17" s="69" t="s">
        <v>91</v>
      </c>
      <c r="AV17" s="69">
        <v>-0.60834218395443551</v>
      </c>
      <c r="AW17" s="69">
        <v>-0.64964745817139502</v>
      </c>
      <c r="AX17" s="69">
        <v>-0.58002216495044578</v>
      </c>
      <c r="AY17" s="69">
        <v>-0.25299860287524073</v>
      </c>
      <c r="AZ17" s="69">
        <v>-0.29015859302316166</v>
      </c>
      <c r="BA17" s="69">
        <v>-0.28548172547200051</v>
      </c>
      <c r="BB17" s="69">
        <v>-0.29482991115759605</v>
      </c>
      <c r="BC17" s="69"/>
      <c r="BD17" s="69" t="s">
        <v>91</v>
      </c>
      <c r="BE17" s="69">
        <v>-0.73955714030556041</v>
      </c>
      <c r="BF17" s="69">
        <v>-0.81652626062624178</v>
      </c>
      <c r="BG17" s="69">
        <v>-0.62320439128785932</v>
      </c>
      <c r="BH17" s="69">
        <v>-0.44514301625743785</v>
      </c>
      <c r="BI17" s="69">
        <v>-0.2825748541726989</v>
      </c>
      <c r="BJ17" s="69">
        <v>-5.2423458863278044E-3</v>
      </c>
      <c r="BK17" s="69">
        <v>0.44126063461775711</v>
      </c>
      <c r="BL17" s="69"/>
      <c r="BM17" s="69" t="s">
        <v>91</v>
      </c>
      <c r="BN17" s="69">
        <v>-0.46720498600368598</v>
      </c>
      <c r="BO17" s="69">
        <v>-0.31106768731647866</v>
      </c>
      <c r="BP17" s="69">
        <v>-0.18910132222646975</v>
      </c>
      <c r="BQ17" s="69">
        <v>-0.10648137120319201</v>
      </c>
      <c r="BR17" s="69">
        <v>-0.11188595550860149</v>
      </c>
      <c r="BS17" s="69">
        <v>0.12941903992756074</v>
      </c>
      <c r="BT17" s="69">
        <v>0.17022685959791634</v>
      </c>
      <c r="BU17" s="69"/>
      <c r="BV17" s="69" t="s">
        <v>91</v>
      </c>
      <c r="BW17" s="69">
        <v>0.22398020312432224</v>
      </c>
      <c r="BX17" s="69">
        <v>0.22187067796540044</v>
      </c>
      <c r="BY17" s="69">
        <v>0.24277041767803867</v>
      </c>
      <c r="BZ17" s="69">
        <v>0.21244258151298426</v>
      </c>
      <c r="CA17" s="69">
        <v>0.243305582800803</v>
      </c>
      <c r="CB17" s="69">
        <v>0.25514817651858618</v>
      </c>
      <c r="CC17" s="69">
        <v>0.25225543926495481</v>
      </c>
      <c r="CE17" s="11"/>
      <c r="CF17" s="11"/>
      <c r="CG17" s="11"/>
      <c r="CH17" s="11"/>
      <c r="CI17" s="11"/>
      <c r="CJ17" s="11"/>
    </row>
    <row r="18" spans="1:88">
      <c r="A18" s="16" t="s">
        <v>92</v>
      </c>
      <c r="B18" s="69">
        <v>0.55481831731646924</v>
      </c>
      <c r="C18" s="69">
        <v>0.51335498786461753</v>
      </c>
      <c r="D18" s="69">
        <v>0.48058123134418629</v>
      </c>
      <c r="E18" s="69">
        <v>0.43531901219888341</v>
      </c>
      <c r="F18" s="69">
        <v>0.38725004010919334</v>
      </c>
      <c r="G18" s="69">
        <v>0.3818721628071573</v>
      </c>
      <c r="H18" s="69">
        <v>0.3818721628071573</v>
      </c>
      <c r="J18" s="14"/>
      <c r="K18" s="69" t="s">
        <v>92</v>
      </c>
      <c r="L18" s="69">
        <v>4.1287854651270175</v>
      </c>
      <c r="M18" s="69">
        <v>4.1287854651270175</v>
      </c>
      <c r="N18" s="69">
        <v>1.0824037747486137</v>
      </c>
      <c r="O18" s="69">
        <v>-0.10349325630178983</v>
      </c>
      <c r="P18" s="69">
        <v>-0.24354181686112453</v>
      </c>
      <c r="Q18" s="69">
        <v>-0.30186920380212423</v>
      </c>
      <c r="R18" s="69">
        <v>-0.34660710917478105</v>
      </c>
      <c r="S18" s="69"/>
      <c r="T18" s="69" t="s">
        <v>92</v>
      </c>
      <c r="U18" s="69">
        <v>0.21984089023504388</v>
      </c>
      <c r="V18" s="69">
        <v>0.51662692185036618</v>
      </c>
      <c r="W18" s="69">
        <v>0.7447618640414494</v>
      </c>
      <c r="X18" s="69">
        <v>0.60928258835204963</v>
      </c>
      <c r="Y18" s="69">
        <v>0.79609073377933393</v>
      </c>
      <c r="Z18" s="69">
        <v>0.56562066915052533</v>
      </c>
      <c r="AA18" s="69">
        <v>0.3788905737784441</v>
      </c>
      <c r="AB18" s="69"/>
      <c r="AC18" s="69" t="s">
        <v>92</v>
      </c>
      <c r="AD18" s="69">
        <v>-0.210688868427097</v>
      </c>
      <c r="AE18" s="69">
        <v>-0.1511605866079597</v>
      </c>
      <c r="AF18" s="69">
        <v>-0.12321994924053756</v>
      </c>
      <c r="AG18" s="69">
        <v>-3.3394363610983115E-2</v>
      </c>
      <c r="AH18" s="69">
        <v>-2.7317136799790101E-2</v>
      </c>
      <c r="AI18" s="69">
        <v>0.13644269115314778</v>
      </c>
      <c r="AJ18" s="69">
        <v>0.29054118400188123</v>
      </c>
      <c r="AK18" s="69"/>
      <c r="AL18" s="16" t="s">
        <v>92</v>
      </c>
      <c r="AM18" s="136">
        <v>0.52941913772988458</v>
      </c>
      <c r="AN18" s="136">
        <v>0.52941913772988458</v>
      </c>
      <c r="AO18" s="136">
        <v>0.52941913772988458</v>
      </c>
      <c r="AP18" s="136">
        <v>0.52941913772988458</v>
      </c>
      <c r="AQ18" s="136">
        <v>0.52941913772988458</v>
      </c>
      <c r="AR18" s="136">
        <v>0.52941913772988458</v>
      </c>
      <c r="AS18" s="136">
        <v>0.47530371475768884</v>
      </c>
      <c r="AT18" s="69"/>
      <c r="AU18" s="69" t="s">
        <v>92</v>
      </c>
      <c r="AV18" s="69">
        <v>5.8921000506785955E-2</v>
      </c>
      <c r="AW18" s="69">
        <v>9.1760048808667005E-2</v>
      </c>
      <c r="AX18" s="69">
        <v>0.17560771506034209</v>
      </c>
      <c r="AY18" s="69">
        <v>0.23428581214018632</v>
      </c>
      <c r="AZ18" s="69">
        <v>0.26326357744225015</v>
      </c>
      <c r="BA18" s="69">
        <v>0.26124967001682914</v>
      </c>
      <c r="BB18" s="69">
        <v>0.25574741926641198</v>
      </c>
      <c r="BC18" s="69"/>
      <c r="BD18" s="69" t="s">
        <v>92</v>
      </c>
      <c r="BE18" s="69">
        <v>0.60688156392694004</v>
      </c>
      <c r="BF18" s="69">
        <v>0.51750361038975023</v>
      </c>
      <c r="BG18" s="69">
        <v>0.41205137738485365</v>
      </c>
      <c r="BH18" s="69">
        <v>0.30715394295541232</v>
      </c>
      <c r="BI18" s="69">
        <v>0.21762390928982844</v>
      </c>
      <c r="BJ18" s="69">
        <v>0.14029752382010982</v>
      </c>
      <c r="BK18" s="69">
        <v>7.1178833409799233E-2</v>
      </c>
      <c r="BL18" s="69"/>
      <c r="BM18" s="69" t="s">
        <v>92</v>
      </c>
      <c r="BN18" s="69">
        <v>0.97349883537819826</v>
      </c>
      <c r="BO18" s="69">
        <v>1.1224420332719847</v>
      </c>
      <c r="BP18" s="69">
        <v>1.1906781884246496</v>
      </c>
      <c r="BQ18" s="69">
        <v>1.0782430143399051</v>
      </c>
      <c r="BR18" s="69">
        <v>1.0908880662088678</v>
      </c>
      <c r="BS18" s="69">
        <v>1.1272844650242073</v>
      </c>
      <c r="BT18" s="69">
        <v>1.0899866454882239</v>
      </c>
      <c r="BU18" s="69"/>
      <c r="BV18" s="69" t="s">
        <v>92</v>
      </c>
      <c r="BW18" s="69">
        <v>0.22814237038393642</v>
      </c>
      <c r="BX18" s="69">
        <v>0.22588699410008031</v>
      </c>
      <c r="BY18" s="69">
        <v>0.2482198590670163</v>
      </c>
      <c r="BZ18" s="69">
        <v>0.21434085445017292</v>
      </c>
      <c r="CA18" s="69">
        <v>0.24872192263209048</v>
      </c>
      <c r="CB18" s="69">
        <v>0.26527464436273857</v>
      </c>
      <c r="CC18" s="69">
        <v>0.26059325654934457</v>
      </c>
      <c r="CE18" s="11"/>
      <c r="CF18" s="11"/>
      <c r="CG18" s="11"/>
      <c r="CH18" s="11"/>
      <c r="CI18" s="11"/>
      <c r="CJ18" s="11"/>
    </row>
    <row r="19" spans="1:88">
      <c r="A19" s="16" t="s">
        <v>93</v>
      </c>
      <c r="B19" s="69"/>
      <c r="C19" s="69"/>
      <c r="D19" s="69"/>
      <c r="E19" s="69"/>
      <c r="F19" s="69"/>
      <c r="G19" s="69"/>
      <c r="H19" s="69"/>
      <c r="J19" s="14"/>
      <c r="K19" s="69" t="s">
        <v>93</v>
      </c>
      <c r="L19" s="69">
        <v>0.54218734942075697</v>
      </c>
      <c r="M19" s="69">
        <v>0.54218734942075697</v>
      </c>
      <c r="N19" s="69">
        <v>-9.0624046908411547E-3</v>
      </c>
      <c r="O19" s="69">
        <v>0.38656400842422761</v>
      </c>
      <c r="P19" s="69">
        <v>2.3154971080857343</v>
      </c>
      <c r="Q19" s="69">
        <v>2.0934023502790113</v>
      </c>
      <c r="R19" s="69">
        <v>1.6101539830220712</v>
      </c>
      <c r="S19" s="69"/>
      <c r="T19" s="69" t="s">
        <v>93</v>
      </c>
      <c r="U19" s="69">
        <v>1.9160828387834326</v>
      </c>
      <c r="V19" s="69">
        <v>2.5960959474802814</v>
      </c>
      <c r="W19" s="69">
        <v>2.7562248666218165</v>
      </c>
      <c r="X19" s="69">
        <v>1.9280444474480654</v>
      </c>
      <c r="Y19" s="69">
        <v>1.8305974413671244</v>
      </c>
      <c r="Z19" s="69">
        <v>1.4691777083048492</v>
      </c>
      <c r="AA19" s="69">
        <v>1.8020566112457568</v>
      </c>
      <c r="AB19" s="69"/>
      <c r="AC19" s="69" t="s">
        <v>93</v>
      </c>
      <c r="AD19" s="69">
        <v>2.1184527312635977</v>
      </c>
      <c r="AE19" s="69">
        <v>2.3116877059426262</v>
      </c>
      <c r="AF19" s="69">
        <v>2.2466168236324457</v>
      </c>
      <c r="AG19" s="69">
        <v>2.5396887098655623</v>
      </c>
      <c r="AH19" s="69">
        <v>2.4424784151136949</v>
      </c>
      <c r="AI19" s="69">
        <v>2.4345942009920867</v>
      </c>
      <c r="AJ19" s="69">
        <v>2.6623380263898571</v>
      </c>
      <c r="AK19" s="69"/>
      <c r="AL19" s="16" t="s">
        <v>93</v>
      </c>
      <c r="AM19" s="136">
        <v>0.52941913772988458</v>
      </c>
      <c r="AN19" s="136">
        <v>0.52941913772988458</v>
      </c>
      <c r="AO19" s="136">
        <v>0.52941913772988458</v>
      </c>
      <c r="AP19" s="136">
        <v>0.52941913772988458</v>
      </c>
      <c r="AQ19" s="136">
        <v>0.52941913772988458</v>
      </c>
      <c r="AR19" s="136">
        <v>0.52941913772988458</v>
      </c>
      <c r="AS19" s="136">
        <v>0.47530371475768884</v>
      </c>
      <c r="AT19" s="69"/>
      <c r="AU19" s="69" t="s">
        <v>93</v>
      </c>
      <c r="AV19" s="69">
        <v>2.3355203051910576</v>
      </c>
      <c r="AW19" s="69">
        <v>2.2677995523470158</v>
      </c>
      <c r="AX19" s="69">
        <v>2.1228612536382965</v>
      </c>
      <c r="AY19" s="69">
        <v>2.0740552834293928</v>
      </c>
      <c r="AZ19" s="69">
        <v>1.9915460987781233</v>
      </c>
      <c r="BA19" s="69">
        <v>1.9926734179651331</v>
      </c>
      <c r="BB19" s="69">
        <v>1.997935965064505</v>
      </c>
      <c r="BC19" s="69"/>
      <c r="BD19" s="69" t="s">
        <v>93</v>
      </c>
      <c r="BE19" s="69">
        <v>1.5037247810443164</v>
      </c>
      <c r="BF19" s="69">
        <v>1.5725890009944439</v>
      </c>
      <c r="BG19" s="69">
        <v>1.5715710861752468</v>
      </c>
      <c r="BH19" s="69">
        <v>1.5345858237763788</v>
      </c>
      <c r="BI19" s="69">
        <v>1.5012390009151262</v>
      </c>
      <c r="BJ19" s="69">
        <v>1.5231633216496787</v>
      </c>
      <c r="BK19" s="69">
        <v>1.5037058588579124</v>
      </c>
      <c r="BL19" s="69"/>
      <c r="BM19" s="69" t="s">
        <v>93</v>
      </c>
      <c r="BN19" s="69">
        <v>1.6346914104085317</v>
      </c>
      <c r="BO19" s="69">
        <v>1.6494676658412726</v>
      </c>
      <c r="BP19" s="69">
        <v>1.5499957693233783</v>
      </c>
      <c r="BQ19" s="69">
        <v>1.3986401752100508</v>
      </c>
      <c r="BR19" s="69">
        <v>1.3915815716382356</v>
      </c>
      <c r="BS19" s="69">
        <v>1.204043343877796</v>
      </c>
      <c r="BT19" s="69">
        <v>1.0899866454882239</v>
      </c>
      <c r="BU19" s="69"/>
      <c r="BV19" s="69" t="s">
        <v>93</v>
      </c>
      <c r="BW19" s="69">
        <v>0.22998692968023976</v>
      </c>
      <c r="BX19" s="69">
        <v>0.22806847432922717</v>
      </c>
      <c r="BY19" s="69">
        <v>0.25533616276392551</v>
      </c>
      <c r="BZ19" s="69">
        <v>0.21864204444205032</v>
      </c>
      <c r="CA19" s="69">
        <v>0.25229811408911512</v>
      </c>
      <c r="CB19" s="69">
        <v>0.27144472923544749</v>
      </c>
      <c r="CC19" s="69">
        <v>0.26726392003688337</v>
      </c>
      <c r="CE19" s="11"/>
      <c r="CF19" s="11"/>
      <c r="CG19" s="11"/>
      <c r="CH19" s="11"/>
      <c r="CI19" s="11"/>
      <c r="CJ19" s="11"/>
    </row>
    <row r="20" spans="1:88">
      <c r="A20" s="16" t="s">
        <v>33</v>
      </c>
      <c r="B20" s="69">
        <v>-5.8538080273027281E-2</v>
      </c>
      <c r="C20" s="69">
        <v>-0.15008222903031362</v>
      </c>
      <c r="D20" s="69">
        <v>-5.2156326374485154E-2</v>
      </c>
      <c r="E20" s="69">
        <v>-4.8764568919022998E-3</v>
      </c>
      <c r="F20" s="69">
        <v>5.2408713421975422E-2</v>
      </c>
      <c r="G20" s="69">
        <v>0.11915117560623945</v>
      </c>
      <c r="H20" s="69">
        <v>0.11915117560623945</v>
      </c>
      <c r="J20" s="14"/>
      <c r="K20" s="69" t="s">
        <v>33</v>
      </c>
      <c r="L20" s="69">
        <v>-0.50575353324651207</v>
      </c>
      <c r="M20" s="69">
        <v>-0.50575353324651207</v>
      </c>
      <c r="N20" s="69">
        <v>-0.31587196078529212</v>
      </c>
      <c r="O20" s="69">
        <v>-0.33218664650726465</v>
      </c>
      <c r="P20" s="69">
        <v>-0.44257817769032465</v>
      </c>
      <c r="Q20" s="69">
        <v>-0.43493984569552063</v>
      </c>
      <c r="R20" s="69">
        <v>-0.34660710917478105</v>
      </c>
      <c r="S20" s="69"/>
      <c r="T20" s="69" t="s">
        <v>33</v>
      </c>
      <c r="U20" s="69">
        <v>-0.46161514026567685</v>
      </c>
      <c r="V20" s="69">
        <v>-0.55208442668434421</v>
      </c>
      <c r="W20" s="69">
        <v>-0.54889248383244571</v>
      </c>
      <c r="X20" s="69">
        <v>-0.48628740428108053</v>
      </c>
      <c r="Y20" s="69">
        <v>-0.24914667233490759</v>
      </c>
      <c r="Z20" s="69">
        <v>-0.29393218916610703</v>
      </c>
      <c r="AA20" s="69">
        <v>-0.39365966202115765</v>
      </c>
      <c r="AB20" s="69"/>
      <c r="AC20" s="69" t="s">
        <v>33</v>
      </c>
      <c r="AD20" s="69">
        <v>-0.5372548245931148</v>
      </c>
      <c r="AE20" s="69">
        <v>-0.54504830108013369</v>
      </c>
      <c r="AF20" s="69">
        <v>-0.546597924775171</v>
      </c>
      <c r="AG20" s="69">
        <v>-0.54003132587495306</v>
      </c>
      <c r="AH20" s="69">
        <v>-0.53704391173425858</v>
      </c>
      <c r="AI20" s="69">
        <v>-0.53692342737301668</v>
      </c>
      <c r="AJ20" s="69">
        <v>-0.53990795101639055</v>
      </c>
      <c r="AK20" s="69"/>
      <c r="AL20" s="16" t="s">
        <v>33</v>
      </c>
      <c r="AM20" s="136">
        <v>0.52941913772988458</v>
      </c>
      <c r="AN20" s="136">
        <v>0.52941913772988458</v>
      </c>
      <c r="AO20" s="136">
        <v>0.52941913772988458</v>
      </c>
      <c r="AP20" s="136">
        <v>0.52941913772988458</v>
      </c>
      <c r="AQ20" s="136">
        <v>0.52941913772988458</v>
      </c>
      <c r="AR20" s="136">
        <v>0.52941913772988458</v>
      </c>
      <c r="AS20" s="136">
        <v>0.47530371475768884</v>
      </c>
      <c r="AT20" s="69"/>
      <c r="AU20" s="69" t="s">
        <v>33</v>
      </c>
      <c r="AV20" s="69">
        <v>-0.73848970170658823</v>
      </c>
      <c r="AW20" s="69">
        <v>-0.76158646619386938</v>
      </c>
      <c r="AX20" s="69">
        <v>-0.77050092930374481</v>
      </c>
      <c r="AY20" s="69">
        <v>-0.83392483699187725</v>
      </c>
      <c r="AZ20" s="69">
        <v>-0.65974676571588997</v>
      </c>
      <c r="BA20" s="69">
        <v>-0.59769831994974321</v>
      </c>
      <c r="BB20" s="69">
        <v>-0.5494825604860708</v>
      </c>
      <c r="BC20" s="69"/>
      <c r="BD20" s="69" t="s">
        <v>33</v>
      </c>
      <c r="BE20" s="69">
        <v>-0.15105269067880059</v>
      </c>
      <c r="BF20" s="69">
        <v>-0.11152825105647689</v>
      </c>
      <c r="BG20" s="69">
        <v>-3.1392181496633656E-2</v>
      </c>
      <c r="BH20" s="69">
        <v>2.2160011038456252E-2</v>
      </c>
      <c r="BI20" s="69">
        <v>-2.4481428276509117E-2</v>
      </c>
      <c r="BJ20" s="69">
        <v>-5.5967968227007593E-2</v>
      </c>
      <c r="BK20" s="69">
        <v>-0.12002188412507075</v>
      </c>
      <c r="BL20" s="69"/>
      <c r="BM20" s="69" t="s">
        <v>33</v>
      </c>
      <c r="BN20" s="69">
        <v>-1.0309586552400756</v>
      </c>
      <c r="BO20" s="69">
        <v>-1.0770116066505107</v>
      </c>
      <c r="BP20" s="69">
        <v>-0.83587296784418175</v>
      </c>
      <c r="BQ20" s="69">
        <v>-0.8888465314675017</v>
      </c>
      <c r="BR20" s="69">
        <v>-0.86361971908202007</v>
      </c>
      <c r="BS20" s="69">
        <v>-0.63816974860832143</v>
      </c>
      <c r="BT20" s="69">
        <v>-0.28965303334723708</v>
      </c>
      <c r="BU20" s="69"/>
      <c r="BV20" s="69" t="s">
        <v>33</v>
      </c>
      <c r="BW20" s="69">
        <v>0.209362186856896</v>
      </c>
      <c r="BX20" s="69">
        <v>0.20778565135444318</v>
      </c>
      <c r="BY20" s="69">
        <v>0.2165346568400377</v>
      </c>
      <c r="BZ20" s="69">
        <v>0.19858011368233772</v>
      </c>
      <c r="CA20" s="69">
        <v>0.21996645023782355</v>
      </c>
      <c r="CB20" s="69">
        <v>0.21636784182702029</v>
      </c>
      <c r="CC20" s="69">
        <v>0.21434315024893463</v>
      </c>
      <c r="CE20" s="11"/>
      <c r="CF20" s="11"/>
      <c r="CG20" s="11"/>
      <c r="CH20" s="11"/>
      <c r="CI20" s="11"/>
      <c r="CJ20" s="11"/>
    </row>
    <row r="21" spans="1:88">
      <c r="A21" s="16" t="s">
        <v>9</v>
      </c>
      <c r="B21" s="69">
        <v>0.5489319795277019</v>
      </c>
      <c r="C21" s="69">
        <v>0.50698802800957921</v>
      </c>
      <c r="D21" s="69">
        <v>0.47431373066514343</v>
      </c>
      <c r="E21" s="69">
        <v>0.42854677421287168</v>
      </c>
      <c r="F21" s="69">
        <v>0.39398729014314193</v>
      </c>
      <c r="G21" s="69">
        <v>0.3818721628071573</v>
      </c>
      <c r="H21" s="69">
        <v>0.3818721628071573</v>
      </c>
      <c r="J21" s="14"/>
      <c r="K21" s="69" t="s">
        <v>9</v>
      </c>
      <c r="L21" s="69">
        <v>-0.50575353324651207</v>
      </c>
      <c r="M21" s="69">
        <v>-0.50575353324651207</v>
      </c>
      <c r="N21" s="69">
        <v>-0.3165772701096472</v>
      </c>
      <c r="O21" s="69">
        <v>-0.38837987952918135</v>
      </c>
      <c r="P21" s="69">
        <v>-0.49091557960598753</v>
      </c>
      <c r="Q21" s="69">
        <v>-0.53394440326420756</v>
      </c>
      <c r="R21" s="69">
        <v>-0.53576068142047673</v>
      </c>
      <c r="S21" s="69"/>
      <c r="T21" s="69" t="s">
        <v>9</v>
      </c>
      <c r="U21" s="69">
        <v>-0.56809138648205759</v>
      </c>
      <c r="V21" s="69">
        <v>-0.56621472183466548</v>
      </c>
      <c r="W21" s="69">
        <v>-0.58856944328327243</v>
      </c>
      <c r="X21" s="69">
        <v>-0.56291609149213961</v>
      </c>
      <c r="Y21" s="69">
        <v>-0.60625914779821521</v>
      </c>
      <c r="Z21" s="69">
        <v>-0.63037755674344997</v>
      </c>
      <c r="AA21" s="69">
        <v>-0.62592403053405676</v>
      </c>
      <c r="AB21" s="69"/>
      <c r="AC21" s="69" t="s">
        <v>9</v>
      </c>
      <c r="AD21" s="69">
        <v>-0.55700228036439037</v>
      </c>
      <c r="AE21" s="69">
        <v>-0.56811253026456021</v>
      </c>
      <c r="AF21" s="69">
        <v>-0.56953476744662734</v>
      </c>
      <c r="AG21" s="69">
        <v>-0.55939632586394794</v>
      </c>
      <c r="AH21" s="69">
        <v>-0.55885121609401789</v>
      </c>
      <c r="AI21" s="69">
        <v>-0.56191874090576921</v>
      </c>
      <c r="AJ21" s="69">
        <v>-0.57224470862724031</v>
      </c>
      <c r="AK21" s="69"/>
      <c r="AL21" s="162" t="s">
        <v>9</v>
      </c>
      <c r="AM21" s="136">
        <v>0.52941913772988458</v>
      </c>
      <c r="AN21" s="136">
        <v>0.52941913772988458</v>
      </c>
      <c r="AO21" s="136">
        <v>0.52941913772988458</v>
      </c>
      <c r="AP21" s="136">
        <v>0.52941913772988458</v>
      </c>
      <c r="AQ21" s="136">
        <v>0.52941913772988458</v>
      </c>
      <c r="AR21" s="136">
        <v>0.52941913772988458</v>
      </c>
      <c r="AS21" s="136">
        <v>0.47530371475768884</v>
      </c>
      <c r="AT21" s="69"/>
      <c r="AU21" s="69" t="s">
        <v>9</v>
      </c>
      <c r="AV21" s="69">
        <v>-0.74374668733250437</v>
      </c>
      <c r="AW21" s="69">
        <v>-0.76636679239459138</v>
      </c>
      <c r="AX21" s="69">
        <v>-0.79335316655515276</v>
      </c>
      <c r="AY21" s="69">
        <v>-0.79032485793422891</v>
      </c>
      <c r="AZ21" s="69">
        <v>-0.79717977122143502</v>
      </c>
      <c r="BA21" s="69">
        <v>-0.78714251385318701</v>
      </c>
      <c r="BB21" s="69">
        <v>-0.78130424112967023</v>
      </c>
      <c r="BC21" s="69"/>
      <c r="BD21" s="69" t="s">
        <v>9</v>
      </c>
      <c r="BE21" s="69">
        <v>-0.80920726798745091</v>
      </c>
      <c r="BF21" s="69">
        <v>-0.72207099708639289</v>
      </c>
      <c r="BG21" s="69">
        <v>-0.56294261430771353</v>
      </c>
      <c r="BH21" s="69">
        <v>-0.42773880667472297</v>
      </c>
      <c r="BI21" s="69">
        <v>-0.32688469897257566</v>
      </c>
      <c r="BJ21" s="69">
        <v>-0.24559646295852222</v>
      </c>
      <c r="BK21" s="69">
        <v>-0.31072981630547003</v>
      </c>
      <c r="BL21" s="69"/>
      <c r="BM21" s="69" t="s">
        <v>9</v>
      </c>
      <c r="BN21" s="69">
        <v>-0.55072404811278075</v>
      </c>
      <c r="BO21" s="69">
        <v>-0.92241742109685276</v>
      </c>
      <c r="BP21" s="69">
        <v>-0.80712756137228336</v>
      </c>
      <c r="BQ21" s="69">
        <v>-0.70256911235695185</v>
      </c>
      <c r="BR21" s="69">
        <v>-0.7884463427246784</v>
      </c>
      <c r="BS21" s="69">
        <v>-1.0219641428762625</v>
      </c>
      <c r="BT21" s="69">
        <v>-1.2860594680617365</v>
      </c>
      <c r="BU21" s="69"/>
      <c r="BV21" s="69" t="s">
        <v>9</v>
      </c>
      <c r="BW21" s="69">
        <v>0.22217288021267032</v>
      </c>
      <c r="BX21" s="69">
        <v>0.22037878964082755</v>
      </c>
      <c r="BY21" s="69">
        <v>0.24244395239049671</v>
      </c>
      <c r="BZ21" s="69">
        <v>0.20789576063126322</v>
      </c>
      <c r="CA21" s="69">
        <v>0.23583160867772168</v>
      </c>
      <c r="CB21" s="69">
        <v>0.24465080646076981</v>
      </c>
      <c r="CC21" s="69">
        <v>0.2415716521679887</v>
      </c>
      <c r="CE21" s="11"/>
      <c r="CF21" s="11"/>
      <c r="CG21" s="11"/>
      <c r="CH21" s="11"/>
      <c r="CI21" s="11"/>
      <c r="CJ21" s="11"/>
    </row>
    <row r="22" spans="1:88">
      <c r="A22" s="16" t="s">
        <v>94</v>
      </c>
      <c r="B22" s="69">
        <v>0.57188869690389232</v>
      </c>
      <c r="C22" s="69">
        <v>0.53181917144422641</v>
      </c>
      <c r="D22" s="69">
        <v>0.4924894826343682</v>
      </c>
      <c r="E22" s="69">
        <v>0.44818626437230624</v>
      </c>
      <c r="F22" s="69">
        <v>0.41352531524159075</v>
      </c>
      <c r="G22" s="69">
        <v>0.395147957373161</v>
      </c>
      <c r="H22" s="69">
        <v>0.395147957373161</v>
      </c>
      <c r="J22" s="14"/>
      <c r="K22" s="69" t="s">
        <v>94</v>
      </c>
      <c r="L22" s="69">
        <v>-7.1155976555069361E-2</v>
      </c>
      <c r="M22" s="69">
        <v>-7.1155976555069361E-2</v>
      </c>
      <c r="N22" s="69">
        <v>-0.27179012801310087</v>
      </c>
      <c r="O22" s="69">
        <v>-0.26684567787712898</v>
      </c>
      <c r="P22" s="69">
        <v>0.18296467063001862</v>
      </c>
      <c r="Q22" s="69">
        <v>9.7342721878065072E-2</v>
      </c>
      <c r="R22" s="69">
        <v>-2.048026047530566E-2</v>
      </c>
      <c r="S22" s="69"/>
      <c r="T22" s="69" t="s">
        <v>94</v>
      </c>
      <c r="U22" s="69">
        <v>0.52160398240151451</v>
      </c>
      <c r="V22" s="69">
        <v>6.0405654112799086E-2</v>
      </c>
      <c r="W22" s="69">
        <v>-6.7134387149798136E-2</v>
      </c>
      <c r="X22" s="69">
        <v>-0.1992608267775135</v>
      </c>
      <c r="Y22" s="69">
        <v>-0.27210279148671174</v>
      </c>
      <c r="Z22" s="69">
        <v>-0.35644353618974134</v>
      </c>
      <c r="AA22" s="69">
        <v>-0.39970254042710729</v>
      </c>
      <c r="AB22" s="69"/>
      <c r="AC22" s="69" t="s">
        <v>94</v>
      </c>
      <c r="AD22" s="69">
        <v>0.15475889374040031</v>
      </c>
      <c r="AE22" s="69">
        <v>0.20841000092359468</v>
      </c>
      <c r="AF22" s="69">
        <v>0.19052108471219042</v>
      </c>
      <c r="AG22" s="69">
        <v>0.16115735123521213</v>
      </c>
      <c r="AH22" s="69">
        <v>0.17775405740178921</v>
      </c>
      <c r="AI22" s="69">
        <v>0.33758915177863502</v>
      </c>
      <c r="AJ22" s="69">
        <v>0.57613926616065469</v>
      </c>
      <c r="AK22" s="69"/>
      <c r="AL22" s="16" t="s">
        <v>94</v>
      </c>
      <c r="AM22" s="136">
        <v>0.52941913772988458</v>
      </c>
      <c r="AN22" s="136">
        <v>0.52941913772988458</v>
      </c>
      <c r="AO22" s="136">
        <v>0.52941913772988458</v>
      </c>
      <c r="AP22" s="136">
        <v>0.52941913772988458</v>
      </c>
      <c r="AQ22" s="136">
        <v>0.52941913772988458</v>
      </c>
      <c r="AR22" s="136">
        <v>0.52941913772988458</v>
      </c>
      <c r="AS22" s="136">
        <v>0.47530371475768884</v>
      </c>
      <c r="AT22" s="69"/>
      <c r="AU22" s="69" t="s">
        <v>94</v>
      </c>
      <c r="AV22" s="69">
        <v>0.95013543027314762</v>
      </c>
      <c r="AW22" s="69">
        <v>1.0062640792656319</v>
      </c>
      <c r="AX22" s="69">
        <v>1.0295359839361038</v>
      </c>
      <c r="AY22" s="69">
        <v>1.0065252424569511</v>
      </c>
      <c r="AZ22" s="69">
        <v>0.95820088491699051</v>
      </c>
      <c r="BA22" s="69">
        <v>0.96214199560623614</v>
      </c>
      <c r="BB22" s="69">
        <v>0.97127778018254318</v>
      </c>
      <c r="BC22" s="69"/>
      <c r="BD22" s="69" t="s">
        <v>94</v>
      </c>
      <c r="BE22" s="69">
        <v>1.5393324305895526</v>
      </c>
      <c r="BF22" s="69">
        <v>1.5114945326622864</v>
      </c>
      <c r="BG22" s="69">
        <v>1.4884513937888386</v>
      </c>
      <c r="BH22" s="69">
        <v>1.4819380897886665</v>
      </c>
      <c r="BI22" s="69">
        <v>1.4793124797770432</v>
      </c>
      <c r="BJ22" s="69">
        <v>1.4643784882829094</v>
      </c>
      <c r="BK22" s="69">
        <v>1.4697036693993917</v>
      </c>
      <c r="BL22" s="69"/>
      <c r="BM22" s="69" t="s">
        <v>94</v>
      </c>
      <c r="BN22" s="69">
        <v>1.6207715667236831</v>
      </c>
      <c r="BO22" s="69">
        <v>1.8251428766977018</v>
      </c>
      <c r="BP22" s="69">
        <v>1.7871453727165396</v>
      </c>
      <c r="BQ22" s="69">
        <v>1.6445263684359765</v>
      </c>
      <c r="BR22" s="69">
        <v>1.5419283243529194</v>
      </c>
      <c r="BS22" s="69">
        <v>1.5878377381457371</v>
      </c>
      <c r="BT22" s="69">
        <v>1.6265131872575698</v>
      </c>
      <c r="BU22" s="69"/>
      <c r="BV22" s="69" t="s">
        <v>94</v>
      </c>
      <c r="BW22" s="69">
        <v>0.2260050497899912</v>
      </c>
      <c r="BX22" s="69">
        <v>0.22403091471033798</v>
      </c>
      <c r="BY22" s="69">
        <v>0.24964464169147182</v>
      </c>
      <c r="BZ22" s="69">
        <v>0.2150982668335055</v>
      </c>
      <c r="CA22" s="69">
        <v>0.24701510218817205</v>
      </c>
      <c r="CB22" s="69">
        <v>0.26331097462164943</v>
      </c>
      <c r="CC22" s="69">
        <v>0.25977243930111005</v>
      </c>
      <c r="CE22" s="11"/>
      <c r="CF22" s="11"/>
      <c r="CG22" s="11"/>
      <c r="CH22" s="11"/>
      <c r="CI22" s="11"/>
      <c r="CJ22" s="11"/>
    </row>
    <row r="23" spans="1:88">
      <c r="A23" s="16" t="s">
        <v>34</v>
      </c>
      <c r="B23" s="69">
        <v>-1.0168338722842558</v>
      </c>
      <c r="C23" s="69">
        <v>-1.1866232934304555</v>
      </c>
      <c r="D23" s="69">
        <v>-1.1991089506393893</v>
      </c>
      <c r="E23" s="69">
        <v>-1.3796407680523559</v>
      </c>
      <c r="F23" s="69">
        <v>-1.4048584689209871</v>
      </c>
      <c r="G23" s="69">
        <v>-1.4907135970291765</v>
      </c>
      <c r="H23" s="69">
        <v>-1.4907135970291765</v>
      </c>
      <c r="J23" s="14"/>
      <c r="K23" s="69" t="s">
        <v>34</v>
      </c>
      <c r="L23" s="69">
        <v>-0.5034169872427946</v>
      </c>
      <c r="M23" s="69">
        <v>-0.5034169872427946</v>
      </c>
      <c r="N23" s="69">
        <v>-0.31587196078529212</v>
      </c>
      <c r="O23" s="69">
        <v>-0.38837987952918135</v>
      </c>
      <c r="P23" s="69">
        <v>-0.45508903465673151</v>
      </c>
      <c r="Q23" s="69">
        <v>-0.49987831893949808</v>
      </c>
      <c r="R23" s="69">
        <v>-0.5085834440288538</v>
      </c>
      <c r="S23" s="69"/>
      <c r="T23" s="69" t="s">
        <v>34</v>
      </c>
      <c r="U23" s="69">
        <v>-0.58661287172511478</v>
      </c>
      <c r="V23" s="69">
        <v>-0.58392690091508392</v>
      </c>
      <c r="W23" s="69">
        <v>-0.62370967345660377</v>
      </c>
      <c r="X23" s="69">
        <v>-0.53752999876675278</v>
      </c>
      <c r="Y23" s="69">
        <v>-0.56337107171837997</v>
      </c>
      <c r="Z23" s="69">
        <v>-0.6239054342635062</v>
      </c>
      <c r="AA23" s="69">
        <v>-0.61237894224781875</v>
      </c>
      <c r="AB23" s="69"/>
      <c r="AC23" s="69" t="s">
        <v>34</v>
      </c>
      <c r="AD23" s="69">
        <v>-0.55982917128355814</v>
      </c>
      <c r="AE23" s="69">
        <v>-0.57099378183799165</v>
      </c>
      <c r="AF23" s="69">
        <v>-0.57313625522228473</v>
      </c>
      <c r="AG23" s="69">
        <v>-0.56313562155986463</v>
      </c>
      <c r="AH23" s="69">
        <v>-0.5629228989125552</v>
      </c>
      <c r="AI23" s="69">
        <v>-0.56667463609528146</v>
      </c>
      <c r="AJ23" s="69">
        <v>-0.57733352410580663</v>
      </c>
      <c r="AK23" s="69"/>
      <c r="AL23" s="16" t="s">
        <v>34</v>
      </c>
      <c r="AM23" s="136">
        <v>-1.8668990646264356</v>
      </c>
      <c r="AN23" s="136">
        <v>-1.8668990646264356</v>
      </c>
      <c r="AO23" s="136">
        <v>-1.8668990646264356</v>
      </c>
      <c r="AP23" s="136">
        <v>-1.8668990646264356</v>
      </c>
      <c r="AQ23" s="136">
        <v>-1.8668990646264356</v>
      </c>
      <c r="AR23" s="136">
        <v>-1.8668990646264356</v>
      </c>
      <c r="AS23" s="136">
        <v>-2.0794537520648886</v>
      </c>
      <c r="AT23" s="69"/>
      <c r="AU23" s="69" t="s">
        <v>34</v>
      </c>
      <c r="AV23" s="69">
        <v>-0.80226293247808</v>
      </c>
      <c r="AW23" s="69">
        <v>-0.85436515724187212</v>
      </c>
      <c r="AX23" s="69">
        <v>-0.9071914443089738</v>
      </c>
      <c r="AY23" s="69">
        <v>-0.94047400492944633</v>
      </c>
      <c r="AZ23" s="69">
        <v>-0.98047730268840971</v>
      </c>
      <c r="BA23" s="69">
        <v>-1.0055625578733662</v>
      </c>
      <c r="BB23" s="69">
        <v>-1.0076839014921977</v>
      </c>
      <c r="BC23" s="69"/>
      <c r="BD23" s="69" t="s">
        <v>34</v>
      </c>
      <c r="BE23" s="69">
        <v>-1.668877664151009</v>
      </c>
      <c r="BF23" s="69">
        <v>-1.7968513149823744</v>
      </c>
      <c r="BG23" s="69">
        <v>-1.8654281940027284</v>
      </c>
      <c r="BH23" s="69">
        <v>-1.9266763569860417</v>
      </c>
      <c r="BI23" s="69">
        <v>-1.9151870739124908</v>
      </c>
      <c r="BJ23" s="69">
        <v>-1.9043717206224449</v>
      </c>
      <c r="BK23" s="69">
        <v>-1.8733521753340097</v>
      </c>
      <c r="BL23" s="69"/>
      <c r="BM23" s="69" t="s">
        <v>34</v>
      </c>
      <c r="BN23" s="69">
        <v>-1.2606360760400861</v>
      </c>
      <c r="BO23" s="69">
        <v>-1.1824167331643682</v>
      </c>
      <c r="BP23" s="69">
        <v>-1.2598677133046818</v>
      </c>
      <c r="BQ23" s="69">
        <v>-1.3210101438039774</v>
      </c>
      <c r="BR23" s="69">
        <v>-1.2394866008687293</v>
      </c>
      <c r="BS23" s="69">
        <v>-1.1754819005834389</v>
      </c>
      <c r="BT23" s="69">
        <v>-1.2094128192375446</v>
      </c>
      <c r="BU23" s="69"/>
      <c r="BV23" s="69" t="s">
        <v>34</v>
      </c>
      <c r="BW23" s="69">
        <v>-4.9367397011421943</v>
      </c>
      <c r="BX23" s="69">
        <v>-4.6179586069270524</v>
      </c>
      <c r="BY23" s="69">
        <v>-6.2676121208199245</v>
      </c>
      <c r="BZ23" s="69">
        <v>-3.3648671839180841</v>
      </c>
      <c r="CA23" s="69">
        <v>-0.2364333959714347</v>
      </c>
      <c r="CB23" s="69">
        <v>-0.54935860813410842</v>
      </c>
      <c r="CC23" s="69">
        <v>-0.47116915029581818</v>
      </c>
      <c r="CE23" s="11"/>
      <c r="CF23" s="11"/>
      <c r="CG23" s="11"/>
      <c r="CH23" s="11"/>
      <c r="CI23" s="11"/>
      <c r="CJ23" s="11"/>
    </row>
    <row r="24" spans="1:88">
      <c r="A24" s="16" t="s">
        <v>35</v>
      </c>
      <c r="B24" s="69">
        <v>0.51361395279510169</v>
      </c>
      <c r="C24" s="69">
        <v>0.50062106815454188</v>
      </c>
      <c r="D24" s="69">
        <v>0.46177872930705688</v>
      </c>
      <c r="E24" s="69">
        <v>0.41500229824084733</v>
      </c>
      <c r="F24" s="69">
        <v>0.38051279007524563</v>
      </c>
      <c r="G24" s="69">
        <v>0.36091038191346719</v>
      </c>
      <c r="H24" s="69">
        <v>0.36091038191346719</v>
      </c>
      <c r="J24" s="14"/>
      <c r="K24" s="69" t="s">
        <v>35</v>
      </c>
      <c r="L24" s="69">
        <v>-7.1155976555069361E-2</v>
      </c>
      <c r="M24" s="69">
        <v>-7.1155976555069361E-2</v>
      </c>
      <c r="N24" s="69">
        <v>-0.18538973577960607</v>
      </c>
      <c r="O24" s="69">
        <v>-0.26684567787712898</v>
      </c>
      <c r="P24" s="69">
        <v>0.89380881644859056</v>
      </c>
      <c r="Q24" s="69">
        <v>0.49655464755825435</v>
      </c>
      <c r="R24" s="69">
        <v>0.52306448735715327</v>
      </c>
      <c r="S24" s="69"/>
      <c r="T24" s="69" t="s">
        <v>35</v>
      </c>
      <c r="U24" s="69">
        <v>0.70405838142347454</v>
      </c>
      <c r="V24" s="69">
        <v>1.0616492528888057</v>
      </c>
      <c r="W24" s="69">
        <v>1.8137718561478535</v>
      </c>
      <c r="X24" s="69">
        <v>1.2995184157165389</v>
      </c>
      <c r="Y24" s="69">
        <v>1.1969152981333226</v>
      </c>
      <c r="Z24" s="69">
        <v>1.2869596746093781</v>
      </c>
      <c r="AA24" s="69">
        <v>0.95731270935370971</v>
      </c>
      <c r="AB24" s="69"/>
      <c r="AC24" s="69" t="s">
        <v>35</v>
      </c>
      <c r="AD24" s="69">
        <v>1.2460396793883024</v>
      </c>
      <c r="AE24" s="69">
        <v>1.3303342319772218</v>
      </c>
      <c r="AF24" s="69">
        <v>1.3644329754999283</v>
      </c>
      <c r="AG24" s="69">
        <v>1.5010365873088756</v>
      </c>
      <c r="AH24" s="69">
        <v>1.4842779449122288</v>
      </c>
      <c r="AI24" s="69">
        <v>1.6195106583509136</v>
      </c>
      <c r="AJ24" s="69">
        <v>1.8054588011931543</v>
      </c>
      <c r="AK24" s="69"/>
      <c r="AL24" s="16" t="s">
        <v>35</v>
      </c>
      <c r="AM24" s="136">
        <v>0.52941913772988458</v>
      </c>
      <c r="AN24" s="136">
        <v>0.52941913772988458</v>
      </c>
      <c r="AO24" s="136">
        <v>0.52941913772988458</v>
      </c>
      <c r="AP24" s="136">
        <v>0.52941913772988458</v>
      </c>
      <c r="AQ24" s="136">
        <v>0.52941913772988458</v>
      </c>
      <c r="AR24" s="136">
        <v>0.52941913772988458</v>
      </c>
      <c r="AS24" s="136">
        <v>0.47530371475768884</v>
      </c>
      <c r="AT24" s="69"/>
      <c r="AU24" s="69" t="s">
        <v>35</v>
      </c>
      <c r="AV24" s="69">
        <v>1.9829786547074315</v>
      </c>
      <c r="AW24" s="69">
        <v>1.7333567500782736</v>
      </c>
      <c r="AX24" s="69">
        <v>1.498419313328776</v>
      </c>
      <c r="AY24" s="69">
        <v>1.3737291732912273</v>
      </c>
      <c r="AZ24" s="69">
        <v>1.3512436903647402</v>
      </c>
      <c r="BA24" s="69">
        <v>1.3414116971317656</v>
      </c>
      <c r="BB24" s="69">
        <v>1.2994009497440848</v>
      </c>
      <c r="BC24" s="69"/>
      <c r="BD24" s="69" t="s">
        <v>35</v>
      </c>
      <c r="BE24" s="69">
        <v>1.334686268917481</v>
      </c>
      <c r="BF24" s="69">
        <v>1.4130198962058484</v>
      </c>
      <c r="BG24" s="69">
        <v>1.5034129384183919</v>
      </c>
      <c r="BH24" s="69">
        <v>1.5550357700360691</v>
      </c>
      <c r="BI24" s="69">
        <v>1.5555985012366245</v>
      </c>
      <c r="BJ24" s="69">
        <v>1.5264818203074804</v>
      </c>
      <c r="BK24" s="69">
        <v>1.5027202881489694</v>
      </c>
      <c r="BL24" s="69"/>
      <c r="BM24" s="69" t="s">
        <v>35</v>
      </c>
      <c r="BN24" s="69">
        <v>1.7321303162024755</v>
      </c>
      <c r="BO24" s="69">
        <v>1.8462239020004736</v>
      </c>
      <c r="BP24" s="69">
        <v>1.5140640112335051</v>
      </c>
      <c r="BQ24" s="69">
        <v>1.383737981681207</v>
      </c>
      <c r="BR24" s="69">
        <v>1.5419283243529194</v>
      </c>
      <c r="BS24" s="69">
        <v>1.5878377381457371</v>
      </c>
      <c r="BT24" s="69">
        <v>1.7031598360817619</v>
      </c>
      <c r="BU24" s="69"/>
      <c r="BV24" s="69" t="s">
        <v>35</v>
      </c>
      <c r="BW24" s="69">
        <v>0.22946681863343774</v>
      </c>
      <c r="BX24" s="69">
        <v>0.22752208350955813</v>
      </c>
      <c r="BY24" s="69">
        <v>0.25397814025027204</v>
      </c>
      <c r="BZ24" s="69">
        <v>0.21859848822659289</v>
      </c>
      <c r="CA24" s="69">
        <v>0.2521810714445446</v>
      </c>
      <c r="CB24" s="69">
        <v>0.27113742381253964</v>
      </c>
      <c r="CC24" s="69">
        <v>0.266788349881455</v>
      </c>
      <c r="CE24" s="11"/>
      <c r="CF24" s="11"/>
      <c r="CG24" s="11"/>
      <c r="CH24" s="11"/>
      <c r="CI24" s="11"/>
      <c r="CJ24" s="11"/>
    </row>
    <row r="25" spans="1:88">
      <c r="A25" s="16" t="s">
        <v>36</v>
      </c>
      <c r="B25" s="69">
        <v>0.51361395279510169</v>
      </c>
      <c r="C25" s="69">
        <v>0.46878626887935326</v>
      </c>
      <c r="D25" s="69">
        <v>0.43044122591184092</v>
      </c>
      <c r="E25" s="69">
        <v>0.3811411083107869</v>
      </c>
      <c r="F25" s="69">
        <v>0.34682653990550544</v>
      </c>
      <c r="G25" s="69">
        <v>0.32597408042398335</v>
      </c>
      <c r="H25" s="69">
        <v>0.32597408042398335</v>
      </c>
      <c r="J25" s="14"/>
      <c r="K25" s="69" t="s">
        <v>36</v>
      </c>
      <c r="L25" s="69">
        <v>-5.7136700532764748E-2</v>
      </c>
      <c r="M25" s="69">
        <v>-5.7136700532764748E-2</v>
      </c>
      <c r="N25" s="69">
        <v>1.0489015818417484</v>
      </c>
      <c r="O25" s="69">
        <v>0.87662127315024496</v>
      </c>
      <c r="P25" s="69">
        <v>0.60947115812116182</v>
      </c>
      <c r="Q25" s="69">
        <v>0.49655464755825435</v>
      </c>
      <c r="R25" s="69">
        <v>0.30564658822416968</v>
      </c>
      <c r="S25" s="69"/>
      <c r="T25" s="69" t="s">
        <v>36</v>
      </c>
      <c r="U25" s="69">
        <v>2.1484914274151921</v>
      </c>
      <c r="V25" s="69">
        <v>1.0726226268908612</v>
      </c>
      <c r="W25" s="69">
        <v>1.1522203190499203</v>
      </c>
      <c r="X25" s="69">
        <v>0.65938477564651465</v>
      </c>
      <c r="Y25" s="69">
        <v>0.58045646086064562</v>
      </c>
      <c r="Z25" s="69">
        <v>0.36200591114400021</v>
      </c>
      <c r="AA25" s="69">
        <v>0.66641115911034909</v>
      </c>
      <c r="AB25" s="69"/>
      <c r="AC25" s="69" t="s">
        <v>36</v>
      </c>
      <c r="AD25" s="69">
        <v>-0.1089834368719214</v>
      </c>
      <c r="AE25" s="69">
        <v>-0.11112511640313874</v>
      </c>
      <c r="AF25" s="69">
        <v>-8.2827344314602175E-2</v>
      </c>
      <c r="AG25" s="69">
        <v>-7.2011611034559386E-2</v>
      </c>
      <c r="AH25" s="69">
        <v>-7.4701352648819705E-2</v>
      </c>
      <c r="AI25" s="69">
        <v>-1.2315963149565283E-2</v>
      </c>
      <c r="AJ25" s="69">
        <v>0.17131472031364248</v>
      </c>
      <c r="AK25" s="69"/>
      <c r="AL25" s="16" t="s">
        <v>36</v>
      </c>
      <c r="AM25" s="136">
        <v>0.52941913772988458</v>
      </c>
      <c r="AN25" s="136">
        <v>0.52941913772988458</v>
      </c>
      <c r="AO25" s="136">
        <v>0.52941913772988458</v>
      </c>
      <c r="AP25" s="136">
        <v>0.52941913772988458</v>
      </c>
      <c r="AQ25" s="136">
        <v>0.52941913772988458</v>
      </c>
      <c r="AR25" s="136">
        <v>0.52941913772988458</v>
      </c>
      <c r="AS25" s="136">
        <v>0.47530371475768884</v>
      </c>
      <c r="AT25" s="69"/>
      <c r="AU25" s="69" t="s">
        <v>36</v>
      </c>
      <c r="AV25" s="69">
        <v>1.5055709916419453</v>
      </c>
      <c r="AW25" s="69">
        <v>1.6098519601322465</v>
      </c>
      <c r="AX25" s="69">
        <v>1.7386090401633942</v>
      </c>
      <c r="AY25" s="69">
        <v>1.794462561572099</v>
      </c>
      <c r="AZ25" s="69">
        <v>1.8495480504074504</v>
      </c>
      <c r="BA25" s="69">
        <v>1.891961430649675</v>
      </c>
      <c r="BB25" s="69">
        <v>1.8939278368544734</v>
      </c>
      <c r="BC25" s="69"/>
      <c r="BD25" s="69" t="s">
        <v>36</v>
      </c>
      <c r="BE25" s="69">
        <v>0.90582930296606545</v>
      </c>
      <c r="BF25" s="69">
        <v>0.8269953249671268</v>
      </c>
      <c r="BG25" s="69">
        <v>0.7948175608242628</v>
      </c>
      <c r="BH25" s="69">
        <v>0.76662507593908513</v>
      </c>
      <c r="BI25" s="69">
        <v>0.73289715603478744</v>
      </c>
      <c r="BJ25" s="69">
        <v>0.74805684943461348</v>
      </c>
      <c r="BK25" s="69">
        <v>0.69405952146154182</v>
      </c>
      <c r="BL25" s="69"/>
      <c r="BM25" s="69" t="s">
        <v>36</v>
      </c>
      <c r="BN25" s="69">
        <v>0.8273404766872825</v>
      </c>
      <c r="BO25" s="69">
        <v>0.61649742600546831</v>
      </c>
      <c r="BP25" s="69">
        <v>0.6157700589866828</v>
      </c>
      <c r="BQ25" s="69">
        <v>0.45980198289287949</v>
      </c>
      <c r="BR25" s="69">
        <v>0.18880754992076551</v>
      </c>
      <c r="BS25" s="69">
        <v>5.266016107397279E-2</v>
      </c>
      <c r="BT25" s="69">
        <v>1.693356194953231E-2</v>
      </c>
      <c r="BU25" s="69"/>
      <c r="BV25" s="69" t="s">
        <v>36</v>
      </c>
      <c r="BW25" s="69">
        <v>0.22926562427738606</v>
      </c>
      <c r="BX25" s="69">
        <v>0.22729721784741277</v>
      </c>
      <c r="BY25" s="69">
        <v>0.25392379766637618</v>
      </c>
      <c r="BZ25" s="69">
        <v>0.21919206369226332</v>
      </c>
      <c r="CA25" s="69">
        <v>0.2530123384463393</v>
      </c>
      <c r="CB25" s="69">
        <v>0.27255097179425458</v>
      </c>
      <c r="CC25" s="69">
        <v>0.26827043783197746</v>
      </c>
      <c r="CE25" s="11"/>
      <c r="CF25" s="11"/>
      <c r="CG25" s="11"/>
      <c r="CH25" s="11"/>
      <c r="CI25" s="11"/>
      <c r="CJ25" s="11"/>
    </row>
    <row r="26" spans="1:88">
      <c r="A26" s="16" t="s">
        <v>37</v>
      </c>
      <c r="B26" s="69">
        <v>0.51361395279510169</v>
      </c>
      <c r="C26" s="69">
        <v>0.46878626887935326</v>
      </c>
      <c r="D26" s="69">
        <v>0.43044122591184092</v>
      </c>
      <c r="E26" s="69">
        <v>0.3811411083107869</v>
      </c>
      <c r="F26" s="69">
        <v>0.34682653990550544</v>
      </c>
      <c r="G26" s="69">
        <v>0.32597408042398335</v>
      </c>
      <c r="H26" s="69">
        <v>0.32597408042398335</v>
      </c>
      <c r="J26" s="14"/>
      <c r="K26" s="69" t="s">
        <v>37</v>
      </c>
      <c r="L26" s="69">
        <v>0.54218734942075697</v>
      </c>
      <c r="M26" s="69">
        <v>0.54218734942075697</v>
      </c>
      <c r="N26" s="69">
        <v>-5.9869279858043177E-4</v>
      </c>
      <c r="O26" s="69">
        <v>-9.5652340066173555E-2</v>
      </c>
      <c r="P26" s="69">
        <v>1.7468217914308768</v>
      </c>
      <c r="Q26" s="69">
        <v>1.5611197827054257</v>
      </c>
      <c r="R26" s="69">
        <v>1.1753181847561041</v>
      </c>
      <c r="S26" s="69"/>
      <c r="T26" s="69" t="s">
        <v>37</v>
      </c>
      <c r="U26" s="69">
        <v>1.478771395568776</v>
      </c>
      <c r="V26" s="69">
        <v>1.1062836352877041</v>
      </c>
      <c r="W26" s="69">
        <v>0.99368838538494997</v>
      </c>
      <c r="X26" s="69">
        <v>0.69218486176509253</v>
      </c>
      <c r="Y26" s="69">
        <v>0.51659411022271196</v>
      </c>
      <c r="Z26" s="69">
        <v>0.42797080935071452</v>
      </c>
      <c r="AA26" s="69">
        <v>0.38995547582016149</v>
      </c>
      <c r="AB26" s="69"/>
      <c r="AC26" s="69" t="s">
        <v>37</v>
      </c>
      <c r="AD26" s="69">
        <v>0.96881254370714009</v>
      </c>
      <c r="AE26" s="69">
        <v>0.95697077692098143</v>
      </c>
      <c r="AF26" s="69">
        <v>0.97483924958155688</v>
      </c>
      <c r="AG26" s="69">
        <v>0.88203364229726577</v>
      </c>
      <c r="AH26" s="69">
        <v>0.84531914737540115</v>
      </c>
      <c r="AI26" s="69">
        <v>0.93903473046605268</v>
      </c>
      <c r="AJ26" s="69">
        <v>1.0722474598290215</v>
      </c>
      <c r="AK26" s="69"/>
      <c r="AL26" s="16" t="s">
        <v>37</v>
      </c>
      <c r="AM26" s="136">
        <v>0.52941913772988458</v>
      </c>
      <c r="AN26" s="136">
        <v>0.52941913772988458</v>
      </c>
      <c r="AO26" s="136">
        <v>0.52941913772988458</v>
      </c>
      <c r="AP26" s="136">
        <v>0.52941913772988458</v>
      </c>
      <c r="AQ26" s="136">
        <v>0.52941913772988458</v>
      </c>
      <c r="AR26" s="136">
        <v>0.52941913772988458</v>
      </c>
      <c r="AS26" s="136">
        <v>0.47530371475768884</v>
      </c>
      <c r="AT26" s="69"/>
      <c r="AU26" s="69" t="s">
        <v>37</v>
      </c>
      <c r="AV26" s="69">
        <v>1.3449351313493529</v>
      </c>
      <c r="AW26" s="69">
        <v>1.4934202681852242</v>
      </c>
      <c r="AX26" s="69">
        <v>1.6008955341496418</v>
      </c>
      <c r="AY26" s="69">
        <v>1.6065917416092048</v>
      </c>
      <c r="AZ26" s="69">
        <v>1.6135964076937812</v>
      </c>
      <c r="BA26" s="69">
        <v>1.5987237478844676</v>
      </c>
      <c r="BB26" s="69">
        <v>1.5764822501466851</v>
      </c>
      <c r="BC26" s="69"/>
      <c r="BD26" s="69" t="s">
        <v>37</v>
      </c>
      <c r="BE26" s="69">
        <v>1.4125535464944261</v>
      </c>
      <c r="BF26" s="69">
        <v>1.4303031997471822</v>
      </c>
      <c r="BG26" s="69">
        <v>1.4419043660524502</v>
      </c>
      <c r="BH26" s="69">
        <v>1.4279850400822505</v>
      </c>
      <c r="BI26" s="69">
        <v>1.4126193113153724</v>
      </c>
      <c r="BJ26" s="69">
        <v>1.4055936549161396</v>
      </c>
      <c r="BK26" s="69">
        <v>1.4174684218254319</v>
      </c>
      <c r="BL26" s="69"/>
      <c r="BM26" s="69" t="s">
        <v>37</v>
      </c>
      <c r="BN26" s="69">
        <v>0.94565914800850004</v>
      </c>
      <c r="BO26" s="69">
        <v>0.68676751034803984</v>
      </c>
      <c r="BP26" s="69">
        <v>0.42173856530136944</v>
      </c>
      <c r="BQ26" s="69">
        <v>0.4896063699505675</v>
      </c>
      <c r="BR26" s="69">
        <v>0.4143276789927916</v>
      </c>
      <c r="BS26" s="69">
        <v>0.35969567648832523</v>
      </c>
      <c r="BT26" s="69">
        <v>0.47681345489468568</v>
      </c>
      <c r="BU26" s="69"/>
      <c r="BV26" s="69" t="s">
        <v>37</v>
      </c>
      <c r="BW26" s="69">
        <v>0.22928195111529306</v>
      </c>
      <c r="BX26" s="69">
        <v>0.22731246930907145</v>
      </c>
      <c r="BY26" s="69">
        <v>0.25325081757153012</v>
      </c>
      <c r="BZ26" s="69">
        <v>0.21788057584013373</v>
      </c>
      <c r="CA26" s="69">
        <v>0.25096993155691272</v>
      </c>
      <c r="CB26" s="69">
        <v>0.269420455544224</v>
      </c>
      <c r="CC26" s="69">
        <v>0.26521192194387189</v>
      </c>
      <c r="CE26" s="11"/>
      <c r="CF26" s="11"/>
      <c r="CG26" s="11"/>
      <c r="CH26" s="11"/>
      <c r="CI26" s="11"/>
      <c r="CJ26" s="11"/>
    </row>
    <row r="27" spans="1:88">
      <c r="A27" s="16" t="s">
        <v>10</v>
      </c>
      <c r="B27" s="69">
        <v>-1.3111507617225939</v>
      </c>
      <c r="C27" s="69">
        <v>-1.1866232934304555</v>
      </c>
      <c r="D27" s="69">
        <v>-1.0737589370585254</v>
      </c>
      <c r="E27" s="69">
        <v>-1.1087512486118725</v>
      </c>
      <c r="F27" s="69">
        <v>-0.60312571488116895</v>
      </c>
      <c r="G27" s="69">
        <v>-0.51249715532362883</v>
      </c>
      <c r="H27" s="69">
        <v>-0.51249715532362883</v>
      </c>
      <c r="J27" s="14"/>
      <c r="K27" s="69" t="s">
        <v>10</v>
      </c>
      <c r="L27" s="69">
        <v>-0.50575353324651207</v>
      </c>
      <c r="M27" s="69">
        <v>-0.50575353324651207</v>
      </c>
      <c r="N27" s="69">
        <v>-0.31587196078529212</v>
      </c>
      <c r="O27" s="69">
        <v>-0.38837987952918135</v>
      </c>
      <c r="P27" s="69">
        <v>-0.3857106460248389</v>
      </c>
      <c r="Q27" s="69">
        <v>-3.5727920015331358E-2</v>
      </c>
      <c r="R27" s="69">
        <v>-0.12918921004179745</v>
      </c>
      <c r="S27" s="69"/>
      <c r="T27" s="69" t="s">
        <v>10</v>
      </c>
      <c r="U27" s="69">
        <v>-0.63330546540463406</v>
      </c>
      <c r="V27" s="69">
        <v>-0.63157902096909468</v>
      </c>
      <c r="W27" s="69">
        <v>-0.67520740023256742</v>
      </c>
      <c r="X27" s="69">
        <v>-0.62771873738725881</v>
      </c>
      <c r="Y27" s="69">
        <v>-0.66315620782609574</v>
      </c>
      <c r="Z27" s="69">
        <v>-0.63747427178160743</v>
      </c>
      <c r="AA27" s="69">
        <v>-0.62665044007773851</v>
      </c>
      <c r="AB27" s="69"/>
      <c r="AC27" s="69" t="s">
        <v>10</v>
      </c>
      <c r="AD27" s="69">
        <v>-0.55839367841689247</v>
      </c>
      <c r="AE27" s="69">
        <v>-0.56917043408432388</v>
      </c>
      <c r="AF27" s="69">
        <v>-0.57154541901074718</v>
      </c>
      <c r="AG27" s="69">
        <v>-0.56047578886877647</v>
      </c>
      <c r="AH27" s="69">
        <v>-0.56010172085179954</v>
      </c>
      <c r="AI27" s="69">
        <v>-0.56293207940026802</v>
      </c>
      <c r="AJ27" s="69">
        <v>-0.57355143272855846</v>
      </c>
      <c r="AK27" s="69"/>
      <c r="AL27" s="16" t="s">
        <v>10</v>
      </c>
      <c r="AM27" s="136">
        <v>0.52941913772988458</v>
      </c>
      <c r="AN27" s="136">
        <v>0.52941913772988458</v>
      </c>
      <c r="AO27" s="136">
        <v>0.52941913772988458</v>
      </c>
      <c r="AP27" s="136">
        <v>0.52941913772988458</v>
      </c>
      <c r="AQ27" s="136">
        <v>0.52941913772988458</v>
      </c>
      <c r="AR27" s="136">
        <v>0.52941913772988458</v>
      </c>
      <c r="AS27" s="136">
        <v>0.47530371475768884</v>
      </c>
      <c r="AT27" s="69"/>
      <c r="AU27" s="69" t="s">
        <v>10</v>
      </c>
      <c r="AV27" s="69">
        <v>-0.79582538850318252</v>
      </c>
      <c r="AW27" s="69">
        <v>-0.84592467870383869</v>
      </c>
      <c r="AX27" s="69">
        <v>-0.89784266888299169</v>
      </c>
      <c r="AY27" s="69">
        <v>-0.92412444300091534</v>
      </c>
      <c r="AZ27" s="69">
        <v>-0.96091705498748925</v>
      </c>
      <c r="BA27" s="69">
        <v>-0.98622780594126136</v>
      </c>
      <c r="BB27" s="69">
        <v>-1.006736828504275</v>
      </c>
      <c r="BC27" s="69"/>
      <c r="BD27" s="69" t="s">
        <v>10</v>
      </c>
      <c r="BE27" s="69">
        <v>-0.85459723883632333</v>
      </c>
      <c r="BF27" s="69">
        <v>-0.70800319187833038</v>
      </c>
      <c r="BG27" s="69">
        <v>-0.5945280974145486</v>
      </c>
      <c r="BH27" s="69">
        <v>-0.64268079502125164</v>
      </c>
      <c r="BI27" s="69">
        <v>-0.59274376777183679</v>
      </c>
      <c r="BJ27" s="69">
        <v>-0.52245406526653337</v>
      </c>
      <c r="BK27" s="69">
        <v>-0.49897382171351218</v>
      </c>
      <c r="BL27" s="69"/>
      <c r="BM27" s="69" t="s">
        <v>10</v>
      </c>
      <c r="BN27" s="69">
        <v>-1.0796781081370475</v>
      </c>
      <c r="BO27" s="69">
        <v>-1.0559305813477391</v>
      </c>
      <c r="BP27" s="69">
        <v>-0.99397270343962263</v>
      </c>
      <c r="BQ27" s="69">
        <v>-0.85904214440981375</v>
      </c>
      <c r="BR27" s="69">
        <v>-0.86361971908202007</v>
      </c>
      <c r="BS27" s="69">
        <v>-0.8684463851690859</v>
      </c>
      <c r="BT27" s="69">
        <v>-0.97947287276496753</v>
      </c>
      <c r="BU27" s="69"/>
      <c r="BV27" s="69" t="s">
        <v>10</v>
      </c>
      <c r="BW27" s="69">
        <v>9.8852955389905864E-2</v>
      </c>
      <c r="BX27" s="69">
        <v>0.122521802919185</v>
      </c>
      <c r="BY27" s="69">
        <v>9.9828462731241047E-2</v>
      </c>
      <c r="BZ27" s="69">
        <v>0.10998243291084468</v>
      </c>
      <c r="CA27" s="69">
        <v>8.7613435934807138E-2</v>
      </c>
      <c r="CB27" s="69">
        <v>-6.3453026522984721E-2</v>
      </c>
      <c r="CC27" s="69">
        <v>-4.2381858570528771E-2</v>
      </c>
      <c r="CE27" s="11"/>
      <c r="CF27" s="11"/>
      <c r="CG27" s="11"/>
      <c r="CH27" s="11"/>
      <c r="CI27" s="11"/>
      <c r="CJ27" s="11"/>
    </row>
    <row r="28" spans="1:88">
      <c r="A28" s="16" t="s">
        <v>95</v>
      </c>
      <c r="B28" s="69">
        <v>0.56659099289400283</v>
      </c>
      <c r="C28" s="69">
        <v>0.52608890757469318</v>
      </c>
      <c r="D28" s="69">
        <v>0.48684873202323004</v>
      </c>
      <c r="E28" s="69">
        <v>0.44209125018489609</v>
      </c>
      <c r="F28" s="69">
        <v>0.40746179021103823</v>
      </c>
      <c r="G28" s="69">
        <v>0.38885942310505467</v>
      </c>
      <c r="H28" s="69">
        <v>0.38885942310505467</v>
      </c>
      <c r="J28" s="14"/>
      <c r="K28" s="69" t="s">
        <v>95</v>
      </c>
      <c r="L28" s="69">
        <v>-5.7136700532764748E-2</v>
      </c>
      <c r="M28" s="69">
        <v>-5.7136700532764748E-2</v>
      </c>
      <c r="N28" s="69">
        <v>-9.0624046908411547E-3</v>
      </c>
      <c r="O28" s="69">
        <v>-0.10349325630178983</v>
      </c>
      <c r="P28" s="69">
        <v>-0.24354181686112453</v>
      </c>
      <c r="Q28" s="69">
        <v>-0.30186920380212423</v>
      </c>
      <c r="R28" s="69">
        <v>-0.12918921004179745</v>
      </c>
      <c r="S28" s="69"/>
      <c r="T28" s="69" t="s">
        <v>95</v>
      </c>
      <c r="U28" s="69">
        <v>0.16744429219912152</v>
      </c>
      <c r="V28" s="69">
        <v>-7.8654977984992117E-2</v>
      </c>
      <c r="W28" s="69">
        <v>-7.7846518267159936E-2</v>
      </c>
      <c r="X28" s="69">
        <v>-5.9095820422483826E-2</v>
      </c>
      <c r="Y28" s="69">
        <v>0.14983390285244841</v>
      </c>
      <c r="Z28" s="69">
        <v>0.11495597775249587</v>
      </c>
      <c r="AA28" s="69">
        <v>0.12851425331382263</v>
      </c>
      <c r="AB28" s="69"/>
      <c r="AC28" s="69" t="s">
        <v>95</v>
      </c>
      <c r="AD28" s="69">
        <v>-0.38434195219454581</v>
      </c>
      <c r="AE28" s="69">
        <v>-0.40015431129849849</v>
      </c>
      <c r="AF28" s="69">
        <v>-0.38025471665221344</v>
      </c>
      <c r="AG28" s="69">
        <v>-0.35440295970591207</v>
      </c>
      <c r="AH28" s="69">
        <v>-0.34705845852623951</v>
      </c>
      <c r="AI28" s="69">
        <v>-0.33483986513528241</v>
      </c>
      <c r="AJ28" s="69">
        <v>-0.36771366117396104</v>
      </c>
      <c r="AK28" s="69"/>
      <c r="AL28" s="16" t="s">
        <v>95</v>
      </c>
      <c r="AM28" s="136">
        <v>0.52941913772988458</v>
      </c>
      <c r="AN28" s="136">
        <v>0.52941913772988458</v>
      </c>
      <c r="AO28" s="136">
        <v>0.52941913772988458</v>
      </c>
      <c r="AP28" s="136">
        <v>0.52941913772988458</v>
      </c>
      <c r="AQ28" s="136">
        <v>0.52941913772988458</v>
      </c>
      <c r="AR28" s="136">
        <v>0.52941913772988458</v>
      </c>
      <c r="AS28" s="136">
        <v>0.47530371475768884</v>
      </c>
      <c r="AT28" s="69"/>
      <c r="AU28" s="69" t="s">
        <v>95</v>
      </c>
      <c r="AV28" s="69">
        <v>3.5748531681786551E-2</v>
      </c>
      <c r="AW28" s="69">
        <v>0.3207624369957876</v>
      </c>
      <c r="AX28" s="69">
        <v>0.53889859227539427</v>
      </c>
      <c r="AY28" s="69">
        <v>0.70106133740586385</v>
      </c>
      <c r="AZ28" s="69">
        <v>0.77130781802751713</v>
      </c>
      <c r="BA28" s="69">
        <v>0.85946854011489615</v>
      </c>
      <c r="BB28" s="69">
        <v>0.94216925684418495</v>
      </c>
      <c r="BC28" s="69"/>
      <c r="BD28" s="69" t="s">
        <v>95</v>
      </c>
      <c r="BE28" s="69">
        <v>0.86826518916010231</v>
      </c>
      <c r="BF28" s="69">
        <v>0.85151349975832158</v>
      </c>
      <c r="BG28" s="69">
        <v>0.83845539932712732</v>
      </c>
      <c r="BH28" s="69">
        <v>0.8288451251972907</v>
      </c>
      <c r="BI28" s="69">
        <v>0.87587634595604003</v>
      </c>
      <c r="BJ28" s="69">
        <v>0.82390824732721935</v>
      </c>
      <c r="BK28" s="69">
        <v>0.80296508479970252</v>
      </c>
      <c r="BL28" s="69"/>
      <c r="BM28" s="69" t="s">
        <v>95</v>
      </c>
      <c r="BN28" s="69">
        <v>-0.27232717441579807</v>
      </c>
      <c r="BO28" s="69">
        <v>-0.38836478009330777</v>
      </c>
      <c r="BP28" s="69">
        <v>-0.39031916752975782</v>
      </c>
      <c r="BQ28" s="69">
        <v>-0.41942743530891607</v>
      </c>
      <c r="BR28" s="69">
        <v>-0.33740608458062726</v>
      </c>
      <c r="BS28" s="69">
        <v>-0.33113423319396862</v>
      </c>
      <c r="BT28" s="69">
        <v>-0.36629968217142944</v>
      </c>
      <c r="BU28" s="69"/>
      <c r="BV28" s="69" t="s">
        <v>95</v>
      </c>
      <c r="BW28" s="69">
        <v>0.22921623197748389</v>
      </c>
      <c r="BX28" s="69">
        <v>0.22725892863000668</v>
      </c>
      <c r="BY28" s="69">
        <v>0.25394662891610481</v>
      </c>
      <c r="BZ28" s="69">
        <v>0.21880673495968761</v>
      </c>
      <c r="CA28" s="69">
        <v>0.25194400916772347</v>
      </c>
      <c r="CB28" s="69">
        <v>0.26830129478874482</v>
      </c>
      <c r="CC28" s="69">
        <v>0.2630570392893376</v>
      </c>
      <c r="CE28" s="11"/>
      <c r="CF28" s="11"/>
      <c r="CG28" s="11"/>
      <c r="CH28" s="11"/>
      <c r="CI28" s="11"/>
      <c r="CJ28" s="11"/>
    </row>
    <row r="29" spans="1:88">
      <c r="A29" s="16" t="s">
        <v>174</v>
      </c>
      <c r="B29" s="69"/>
      <c r="C29" s="69"/>
      <c r="D29" s="69"/>
      <c r="E29" s="69"/>
      <c r="F29" s="69"/>
      <c r="G29" s="69"/>
      <c r="H29" s="69"/>
      <c r="J29" s="14"/>
      <c r="K29" s="69" t="s">
        <v>174</v>
      </c>
      <c r="L29" s="69">
        <v>-0.50925835225208826</v>
      </c>
      <c r="M29" s="69">
        <v>-0.50925835225208826</v>
      </c>
      <c r="N29" s="69">
        <v>-0.31763523409617977</v>
      </c>
      <c r="O29" s="69">
        <v>-0.38935999405863336</v>
      </c>
      <c r="P29" s="69">
        <v>-0.49233726789762466</v>
      </c>
      <c r="Q29" s="69">
        <v>-0.53474282711556798</v>
      </c>
      <c r="R29" s="69">
        <v>-0.53684777091614166</v>
      </c>
      <c r="S29" s="69"/>
      <c r="T29" s="69" t="s">
        <v>174</v>
      </c>
      <c r="U29" s="69"/>
      <c r="V29" s="69"/>
      <c r="W29" s="69"/>
      <c r="X29" s="69"/>
      <c r="Y29" s="69"/>
      <c r="Z29" s="69"/>
      <c r="AA29" s="69"/>
      <c r="AB29" s="69"/>
      <c r="AC29" s="69" t="s">
        <v>174</v>
      </c>
      <c r="AD29" s="69">
        <v>-0.55812215679054267</v>
      </c>
      <c r="AE29" s="69">
        <v>-0.568787743998318</v>
      </c>
      <c r="AF29" s="69">
        <v>-0.57129981147718001</v>
      </c>
      <c r="AG29" s="69">
        <v>-0.56167012238659653</v>
      </c>
      <c r="AH29" s="69">
        <v>-0.5615064912090777</v>
      </c>
      <c r="AI29" s="69">
        <v>-0.56467521185955405</v>
      </c>
      <c r="AJ29" s="69">
        <v>-0.57595297858445815</v>
      </c>
      <c r="AK29" s="69"/>
      <c r="AL29" s="148" t="s">
        <v>174</v>
      </c>
      <c r="AM29" s="136">
        <v>0.52941913772988458</v>
      </c>
      <c r="AN29" s="136">
        <v>0.52941913772988458</v>
      </c>
      <c r="AO29" s="136">
        <v>0.52941913772988458</v>
      </c>
      <c r="AP29" s="136">
        <v>0.52941913772988458</v>
      </c>
      <c r="AQ29" s="136">
        <v>0.52941913772988458</v>
      </c>
      <c r="AR29" s="136">
        <v>0.52941913772988458</v>
      </c>
      <c r="AS29" s="136">
        <v>0.47530371475768884</v>
      </c>
      <c r="AT29" s="69"/>
      <c r="AU29" s="69" t="s">
        <v>174</v>
      </c>
      <c r="AV29" s="228">
        <v>-0.80238034009772707</v>
      </c>
      <c r="AW29" s="228">
        <v>-0.85452170282776274</v>
      </c>
      <c r="AX29" s="228"/>
      <c r="AY29" s="228"/>
      <c r="AZ29" s="228"/>
      <c r="BA29" s="228"/>
      <c r="BB29" s="228"/>
      <c r="BC29" s="69"/>
      <c r="BD29" s="69" t="s">
        <v>174</v>
      </c>
      <c r="BE29" s="69">
        <v>-0.8514668960191597</v>
      </c>
      <c r="BF29" s="69">
        <v>-0.89048272229148495</v>
      </c>
      <c r="BG29" s="69">
        <v>-0.92368207926472468</v>
      </c>
      <c r="BH29" s="69">
        <v>-0.9999021967064744</v>
      </c>
      <c r="BI29" s="69">
        <v>-0.85814603404738776</v>
      </c>
      <c r="BJ29" s="69">
        <v>-0.8476669337310806</v>
      </c>
      <c r="BK29" s="69">
        <v>-0.77197690809062069</v>
      </c>
      <c r="BL29" s="69"/>
      <c r="BM29" s="69" t="s">
        <v>174</v>
      </c>
      <c r="BN29" s="69">
        <v>-1.5042333405249459</v>
      </c>
      <c r="BO29" s="69">
        <v>-1.4845780958374268</v>
      </c>
      <c r="BP29" s="69">
        <v>-1.647930700675309</v>
      </c>
      <c r="BQ29" s="69">
        <v>-1.872391304371205</v>
      </c>
      <c r="BR29" s="69">
        <v>-1.9912203644421478</v>
      </c>
      <c r="BS29" s="69">
        <v>-1.8663118102657328</v>
      </c>
      <c r="BT29" s="69">
        <v>-1.592646063358506</v>
      </c>
      <c r="BU29" s="69"/>
      <c r="BV29" s="69" t="s">
        <v>174</v>
      </c>
      <c r="BW29" s="69">
        <v>8.0716950932185103E-2</v>
      </c>
      <c r="BX29" s="69">
        <v>7.8118443290208173E-2</v>
      </c>
      <c r="BY29" s="69">
        <v>-2.5020012948408287E-2</v>
      </c>
      <c r="BZ29" s="69">
        <v>-9.1819537492071349E-2</v>
      </c>
      <c r="CA29" s="69">
        <v>-0.27157886260203995</v>
      </c>
      <c r="CB29" s="69">
        <v>-0.63417549767148185</v>
      </c>
      <c r="CC29" s="69">
        <v>-0.61001425466679793</v>
      </c>
      <c r="CE29" s="11"/>
      <c r="CF29" s="11"/>
      <c r="CG29" s="11"/>
      <c r="CH29" s="11"/>
      <c r="CI29" s="11"/>
      <c r="CJ29" s="11"/>
    </row>
    <row r="30" spans="1:88">
      <c r="A30" s="16" t="s">
        <v>96</v>
      </c>
      <c r="B30" s="69">
        <v>0.51361395279510169</v>
      </c>
      <c r="C30" s="69">
        <v>0.46878626887935326</v>
      </c>
      <c r="D30" s="69">
        <v>0.43044122591184092</v>
      </c>
      <c r="E30" s="69">
        <v>0.3811411083107869</v>
      </c>
      <c r="F30" s="69">
        <v>0.34682653990550544</v>
      </c>
      <c r="G30" s="69">
        <v>0.32597408042398335</v>
      </c>
      <c r="H30" s="69">
        <v>0.32597408042398335</v>
      </c>
      <c r="J30" s="14"/>
      <c r="K30" s="69" t="s">
        <v>96</v>
      </c>
      <c r="L30" s="69">
        <v>0.51298052437428909</v>
      </c>
      <c r="M30" s="69">
        <v>0.51298052437428909</v>
      </c>
      <c r="N30" s="69">
        <v>0.25542859194230622</v>
      </c>
      <c r="O30" s="69">
        <v>0.38656400842422761</v>
      </c>
      <c r="P30" s="69">
        <v>-0.3857106460248389</v>
      </c>
      <c r="Q30" s="69">
        <v>0.76269593134504721</v>
      </c>
      <c r="R30" s="69">
        <v>0.52306448735715327</v>
      </c>
      <c r="S30" s="69"/>
      <c r="T30" s="69" t="s">
        <v>96</v>
      </c>
      <c r="U30" s="69">
        <v>-7.4386716092852259E-2</v>
      </c>
      <c r="V30" s="69">
        <v>-0.26515368803605704</v>
      </c>
      <c r="W30" s="69">
        <v>-0.41259828486828043</v>
      </c>
      <c r="X30" s="69">
        <v>-0.44967484956636417</v>
      </c>
      <c r="Y30" s="69">
        <v>-0.50117998135649833</v>
      </c>
      <c r="Z30" s="69">
        <v>-0.4915066770982684</v>
      </c>
      <c r="AA30" s="69">
        <v>-0.43992319757760256</v>
      </c>
      <c r="AB30" s="69"/>
      <c r="AC30" s="69" t="s">
        <v>96</v>
      </c>
      <c r="AD30" s="69">
        <v>-0.3636915504644877</v>
      </c>
      <c r="AE30" s="69">
        <v>-0.3390686201509106</v>
      </c>
      <c r="AF30" s="69">
        <v>-0.29926736254065139</v>
      </c>
      <c r="AG30" s="69">
        <v>-0.28787145922046886</v>
      </c>
      <c r="AH30" s="69">
        <v>-0.26021938525202415</v>
      </c>
      <c r="AI30" s="69">
        <v>-0.23101275439332683</v>
      </c>
      <c r="AJ30" s="69">
        <v>-0.19327841016495667</v>
      </c>
      <c r="AK30" s="69"/>
      <c r="AL30" s="16" t="s">
        <v>96</v>
      </c>
      <c r="AM30" s="136">
        <v>0.52941913772988458</v>
      </c>
      <c r="AN30" s="136">
        <v>0.52941913772988458</v>
      </c>
      <c r="AO30" s="136">
        <v>0.52941913772988458</v>
      </c>
      <c r="AP30" s="136">
        <v>0.52941913772988458</v>
      </c>
      <c r="AQ30" s="136">
        <v>0.52941913772988458</v>
      </c>
      <c r="AR30" s="136">
        <v>0.52941913772988458</v>
      </c>
      <c r="AS30" s="136">
        <v>0.47530371475768884</v>
      </c>
      <c r="AT30" s="69"/>
      <c r="AU30" s="69" t="s">
        <v>96</v>
      </c>
      <c r="AV30" s="69">
        <v>0.44970298613546456</v>
      </c>
      <c r="AW30" s="69">
        <v>0.59226320826273493</v>
      </c>
      <c r="AX30" s="69">
        <v>0.66354771192207729</v>
      </c>
      <c r="AY30" s="69">
        <v>0.72476268293945778</v>
      </c>
      <c r="AZ30" s="69">
        <v>0.76657283925282371</v>
      </c>
      <c r="BA30" s="69">
        <v>0.76104612279925377</v>
      </c>
      <c r="BB30" s="69">
        <v>0.78927004822381941</v>
      </c>
      <c r="BC30" s="69"/>
      <c r="BD30" s="69" t="s">
        <v>96</v>
      </c>
      <c r="BE30" s="69">
        <v>0.5055367152212682</v>
      </c>
      <c r="BF30" s="69">
        <v>0.40536310601690828</v>
      </c>
      <c r="BG30" s="69">
        <v>0.31895732191207671</v>
      </c>
      <c r="BH30" s="69">
        <v>0.23188073651017058</v>
      </c>
      <c r="BI30" s="69">
        <v>0.14133788783024645</v>
      </c>
      <c r="BJ30" s="69">
        <v>5.0698060059469113E-2</v>
      </c>
      <c r="BK30" s="69">
        <v>-2.5407096066578282E-2</v>
      </c>
      <c r="BL30" s="69"/>
      <c r="BM30" s="69" t="s">
        <v>96</v>
      </c>
      <c r="BN30" s="69">
        <v>0.85518016405698083</v>
      </c>
      <c r="BO30" s="69">
        <v>0.82730767903318336</v>
      </c>
      <c r="BP30" s="69">
        <v>0.80261520105402229</v>
      </c>
      <c r="BQ30" s="69">
        <v>0.88451449846493346</v>
      </c>
      <c r="BR30" s="69">
        <v>0.7901945607795009</v>
      </c>
      <c r="BS30" s="69">
        <v>0.82024894960985495</v>
      </c>
      <c r="BT30" s="69">
        <v>0.78340005019145509</v>
      </c>
      <c r="BU30" s="69"/>
      <c r="BV30" s="69" t="s">
        <v>96</v>
      </c>
      <c r="BW30" s="69">
        <v>0.22733758828564149</v>
      </c>
      <c r="BX30" s="69">
        <v>0.22538219756383482</v>
      </c>
      <c r="BY30" s="69">
        <v>0.24844762189333996</v>
      </c>
      <c r="BZ30" s="69">
        <v>0.21472194717951143</v>
      </c>
      <c r="CA30" s="69">
        <v>0.24426717635996795</v>
      </c>
      <c r="CB30" s="69">
        <v>0.24857111821000169</v>
      </c>
      <c r="CC30" s="69">
        <v>0.24340696821798968</v>
      </c>
      <c r="CE30" s="11"/>
      <c r="CF30" s="11"/>
      <c r="CG30" s="11"/>
      <c r="CH30" s="11"/>
      <c r="CI30" s="11"/>
      <c r="CJ30" s="11"/>
    </row>
    <row r="31" spans="1:88">
      <c r="A31" s="16" t="s">
        <v>38</v>
      </c>
      <c r="B31" s="69">
        <v>0.51361395279510169</v>
      </c>
      <c r="C31" s="69">
        <v>0.46878626887935326</v>
      </c>
      <c r="D31" s="69">
        <v>0.43044122591184092</v>
      </c>
      <c r="E31" s="69">
        <v>0.3811411083107869</v>
      </c>
      <c r="F31" s="69">
        <v>0.34682653990550544</v>
      </c>
      <c r="G31" s="69">
        <v>0.32597408042398335</v>
      </c>
      <c r="H31" s="69">
        <v>0.32597408042398335</v>
      </c>
      <c r="J31" s="14"/>
      <c r="K31" s="69" t="s">
        <v>38</v>
      </c>
      <c r="L31" s="69">
        <v>-7.1155976555069361E-2</v>
      </c>
      <c r="M31" s="69">
        <v>-7.1155976555069361E-2</v>
      </c>
      <c r="N31" s="69">
        <v>-0.18538973577960607</v>
      </c>
      <c r="O31" s="69">
        <v>-0.10349325630178983</v>
      </c>
      <c r="P31" s="69">
        <v>1.1781464747760193</v>
      </c>
      <c r="Q31" s="69">
        <v>1.0288372151318401</v>
      </c>
      <c r="R31" s="69">
        <v>0.74048238649013687</v>
      </c>
      <c r="S31" s="69"/>
      <c r="T31" s="69" t="s">
        <v>38</v>
      </c>
      <c r="U31" s="69">
        <v>-0.13668784156464656</v>
      </c>
      <c r="V31" s="69">
        <v>3.5571831182373947E-2</v>
      </c>
      <c r="W31" s="69">
        <v>1.2040400870858425</v>
      </c>
      <c r="X31" s="69">
        <v>4.731656248634442</v>
      </c>
      <c r="Y31" s="69">
        <v>3.8631771399406145</v>
      </c>
      <c r="Z31" s="69">
        <v>3.2122695169848785</v>
      </c>
      <c r="AA31" s="69">
        <v>3.5282275749029148</v>
      </c>
      <c r="AB31" s="69"/>
      <c r="AC31" s="69" t="s">
        <v>38</v>
      </c>
      <c r="AD31" s="69">
        <v>4.1595181422485883</v>
      </c>
      <c r="AE31" s="69">
        <v>3.7632877923465857</v>
      </c>
      <c r="AF31" s="69">
        <v>3.567433708846973</v>
      </c>
      <c r="AG31" s="69">
        <v>3.6215276443365889</v>
      </c>
      <c r="AH31" s="69">
        <v>3.6036038927312992</v>
      </c>
      <c r="AI31" s="69">
        <v>3.6815746374987328</v>
      </c>
      <c r="AJ31" s="69">
        <v>3.9248635002239873</v>
      </c>
      <c r="AK31" s="69"/>
      <c r="AL31" s="16" t="s">
        <v>38</v>
      </c>
      <c r="AM31" s="136">
        <v>0.52941913772988458</v>
      </c>
      <c r="AN31" s="136">
        <v>0.52941913772988458</v>
      </c>
      <c r="AO31" s="136">
        <v>0.52941913772988458</v>
      </c>
      <c r="AP31" s="136">
        <v>0.52941913772988458</v>
      </c>
      <c r="AQ31" s="136">
        <v>0.52941913772988458</v>
      </c>
      <c r="AR31" s="136">
        <v>0.52941913772988458</v>
      </c>
      <c r="AS31" s="136">
        <v>0.47530371475768884</v>
      </c>
      <c r="AT31" s="69"/>
      <c r="AU31" s="69" t="s">
        <v>38</v>
      </c>
      <c r="AV31" s="69">
        <v>2.1252794105542119</v>
      </c>
      <c r="AW31" s="69">
        <v>2.0431887248457885</v>
      </c>
      <c r="AX31" s="69">
        <v>1.8911735912688421</v>
      </c>
      <c r="AY31" s="69">
        <v>1.7865364362653526</v>
      </c>
      <c r="AZ31" s="69">
        <v>1.7214034162403915</v>
      </c>
      <c r="BA31" s="69">
        <v>1.6417469319662215</v>
      </c>
      <c r="BB31" s="69">
        <v>1.619580440165671</v>
      </c>
      <c r="BC31" s="69"/>
      <c r="BD31" s="69" t="s">
        <v>38</v>
      </c>
      <c r="BE31" s="69">
        <v>0.95317573807566514</v>
      </c>
      <c r="BF31" s="69">
        <v>0.91100021892384353</v>
      </c>
      <c r="BG31" s="69">
        <v>0.88043084398226346</v>
      </c>
      <c r="BH31" s="69">
        <v>0.89150027969506462</v>
      </c>
      <c r="BI31" s="69">
        <v>0.82380085825309168</v>
      </c>
      <c r="BJ31" s="69">
        <v>0.78503440590725893</v>
      </c>
      <c r="BK31" s="69">
        <v>0.71327815028592256</v>
      </c>
      <c r="BL31" s="69"/>
      <c r="BM31" s="69" t="s">
        <v>38</v>
      </c>
      <c r="BN31" s="69">
        <v>1.8365291438388442</v>
      </c>
      <c r="BO31" s="69">
        <v>1.8110888598291872</v>
      </c>
      <c r="BP31" s="69">
        <v>1.9021269986041323</v>
      </c>
      <c r="BQ31" s="69">
        <v>1.8978636584263244</v>
      </c>
      <c r="BR31" s="69">
        <v>1.6922750770676025</v>
      </c>
      <c r="BS31" s="69">
        <v>1.6645966169993249</v>
      </c>
      <c r="BT31" s="69">
        <v>1.7031598360817619</v>
      </c>
      <c r="BU31" s="69"/>
      <c r="BV31" s="69" t="s">
        <v>38</v>
      </c>
      <c r="BW31" s="69">
        <v>0.22949242701259304</v>
      </c>
      <c r="BX31" s="69">
        <v>0.22699339386167056</v>
      </c>
      <c r="BY31" s="69">
        <v>0.25372402641211855</v>
      </c>
      <c r="BZ31" s="69">
        <v>0.21867949799985667</v>
      </c>
      <c r="CA31" s="69">
        <v>0.25199376950285224</v>
      </c>
      <c r="CB31" s="69">
        <v>0.27067926439498391</v>
      </c>
      <c r="CC31" s="69">
        <v>0.26776123237089866</v>
      </c>
      <c r="CE31" s="11"/>
      <c r="CF31" s="11"/>
      <c r="CG31" s="11"/>
      <c r="CH31" s="11"/>
      <c r="CI31" s="11"/>
      <c r="CJ31" s="11"/>
    </row>
    <row r="32" spans="1:88">
      <c r="A32" s="16" t="s">
        <v>11</v>
      </c>
      <c r="B32" s="69">
        <v>-1.1934240059472587</v>
      </c>
      <c r="C32" s="69">
        <v>-0.96377969850413503</v>
      </c>
      <c r="D32" s="69">
        <v>-0.57235888273507007</v>
      </c>
      <c r="E32" s="69">
        <v>-0.70241696945114718</v>
      </c>
      <c r="F32" s="69">
        <v>-0.73113346552618219</v>
      </c>
      <c r="G32" s="69">
        <v>-0.79198756723949959</v>
      </c>
      <c r="H32" s="69">
        <v>-0.79198756723949959</v>
      </c>
      <c r="J32" s="14"/>
      <c r="K32" s="69" t="s">
        <v>11</v>
      </c>
      <c r="L32" s="69">
        <v>-0.50575353324651207</v>
      </c>
      <c r="M32" s="69">
        <v>-0.50575353324651207</v>
      </c>
      <c r="N32" s="69">
        <v>-0.3165772701096472</v>
      </c>
      <c r="O32" s="69">
        <v>-0.38837987952918135</v>
      </c>
      <c r="P32" s="69">
        <v>-0.24354181686112453</v>
      </c>
      <c r="Q32" s="69">
        <v>-0.30186920380212423</v>
      </c>
      <c r="R32" s="69">
        <v>-0.34660710917478105</v>
      </c>
      <c r="S32" s="69"/>
      <c r="T32" s="69" t="s">
        <v>11</v>
      </c>
      <c r="U32" s="69">
        <v>-0.58928474531057429</v>
      </c>
      <c r="V32" s="69">
        <v>-0.52611612163145072</v>
      </c>
      <c r="W32" s="69">
        <v>-0.56302399025263739</v>
      </c>
      <c r="X32" s="69">
        <v>-0.52287970137989082</v>
      </c>
      <c r="Y32" s="69">
        <v>-0.56627715077210494</v>
      </c>
      <c r="Z32" s="69">
        <v>-0.6277449037236672</v>
      </c>
      <c r="AA32" s="69">
        <v>-0.61171652082693084</v>
      </c>
      <c r="AB32" s="69"/>
      <c r="AC32" s="69" t="s">
        <v>11</v>
      </c>
      <c r="AD32" s="69">
        <v>-0.55665316450900748</v>
      </c>
      <c r="AE32" s="69">
        <v>-0.56763544807218469</v>
      </c>
      <c r="AF32" s="69">
        <v>-0.56963359300621452</v>
      </c>
      <c r="AG32" s="69">
        <v>-0.55976911976989718</v>
      </c>
      <c r="AH32" s="69">
        <v>-0.55915527208337701</v>
      </c>
      <c r="AI32" s="69">
        <v>-0.56210377808192102</v>
      </c>
      <c r="AJ32" s="69">
        <v>-0.57158026621817171</v>
      </c>
      <c r="AK32" s="69"/>
      <c r="AL32" s="16" t="s">
        <v>11</v>
      </c>
      <c r="AM32" s="136">
        <v>0.52941913772988458</v>
      </c>
      <c r="AN32" s="136">
        <v>0.52941913772988458</v>
      </c>
      <c r="AO32" s="136">
        <v>0.52941913772988458</v>
      </c>
      <c r="AP32" s="136">
        <v>0.52941913772988458</v>
      </c>
      <c r="AQ32" s="136">
        <v>0.52941913772988458</v>
      </c>
      <c r="AR32" s="136">
        <v>0.52941913772988458</v>
      </c>
      <c r="AS32" s="136">
        <v>0.47530371475768884</v>
      </c>
      <c r="AT32" s="69"/>
      <c r="AU32" s="69" t="s">
        <v>11</v>
      </c>
      <c r="AV32" s="69">
        <v>-0.77776319850773346</v>
      </c>
      <c r="AW32" s="69">
        <v>-0.81566002401514925</v>
      </c>
      <c r="AX32" s="69">
        <v>-0.85298095927394768</v>
      </c>
      <c r="AY32" s="69">
        <v>-0.8669656250248936</v>
      </c>
      <c r="AZ32" s="69">
        <v>-0.8943997621661095</v>
      </c>
      <c r="BA32" s="69">
        <v>-0.91251598474875328</v>
      </c>
      <c r="BB32" s="69">
        <v>-0.93930407705392582</v>
      </c>
      <c r="BC32" s="69"/>
      <c r="BD32" s="69" t="s">
        <v>11</v>
      </c>
      <c r="BE32" s="69">
        <v>-1.3538869181739202</v>
      </c>
      <c r="BF32" s="69">
        <v>-1.4134031387397541</v>
      </c>
      <c r="BG32" s="69">
        <v>-1.4215690366593094</v>
      </c>
      <c r="BH32" s="69">
        <v>-1.4210840686081745</v>
      </c>
      <c r="BI32" s="69">
        <v>-1.4465076845859586</v>
      </c>
      <c r="BJ32" s="69">
        <v>-1.5142110927123538</v>
      </c>
      <c r="BK32" s="69">
        <v>-1.3539564117212437</v>
      </c>
      <c r="BL32" s="69"/>
      <c r="BM32" s="69" t="s">
        <v>11</v>
      </c>
      <c r="BN32" s="69">
        <v>-0.12616881572488226</v>
      </c>
      <c r="BO32" s="69">
        <v>-0.19160854393410678</v>
      </c>
      <c r="BP32" s="69">
        <v>-0.30408294811406311</v>
      </c>
      <c r="BQ32" s="69">
        <v>-0.28530769354932006</v>
      </c>
      <c r="BR32" s="69">
        <v>-0.26223270822328532</v>
      </c>
      <c r="BS32" s="69">
        <v>-0.25437535434038033</v>
      </c>
      <c r="BT32" s="69">
        <v>-0.21300638452304507</v>
      </c>
      <c r="BU32" s="69"/>
      <c r="BV32" s="69" t="s">
        <v>11</v>
      </c>
      <c r="BW32" s="69">
        <v>0.218915089347617</v>
      </c>
      <c r="BX32" s="69">
        <v>0.21642927689968341</v>
      </c>
      <c r="BY32" s="69">
        <v>0.23670618734714016</v>
      </c>
      <c r="BZ32" s="69">
        <v>0.20063432762230601</v>
      </c>
      <c r="CA32" s="69">
        <v>0.22475648601561363</v>
      </c>
      <c r="CB32" s="69">
        <v>0.23115433444907052</v>
      </c>
      <c r="CC32" s="69">
        <v>0.22608859968316422</v>
      </c>
      <c r="CE32" s="11"/>
      <c r="CF32" s="11"/>
      <c r="CG32" s="11"/>
      <c r="CH32" s="11"/>
      <c r="CI32" s="11"/>
      <c r="CJ32" s="11"/>
    </row>
    <row r="33" spans="1:88">
      <c r="A33" s="16" t="s">
        <v>39</v>
      </c>
      <c r="B33" s="69">
        <v>0.57247733068276929</v>
      </c>
      <c r="C33" s="69">
        <v>0.5324558674297305</v>
      </c>
      <c r="D33" s="69">
        <v>0.49311623270227284</v>
      </c>
      <c r="E33" s="69">
        <v>0.44886348817090777</v>
      </c>
      <c r="F33" s="69">
        <v>0.41419904024498588</v>
      </c>
      <c r="G33" s="69">
        <v>0.39584668340295104</v>
      </c>
      <c r="H33" s="69">
        <v>0.39584668340295104</v>
      </c>
      <c r="J33" s="14"/>
      <c r="K33" s="69" t="s">
        <v>39</v>
      </c>
      <c r="L33" s="69">
        <v>-0.43098406112755416</v>
      </c>
      <c r="M33" s="69">
        <v>-0.43098406112755416</v>
      </c>
      <c r="N33" s="69">
        <v>-0.29400737173028529</v>
      </c>
      <c r="O33" s="69">
        <v>-0.36747076956753794</v>
      </c>
      <c r="P33" s="69">
        <v>-0.47385532010634185</v>
      </c>
      <c r="Q33" s="69">
        <v>-0.51810899687889345</v>
      </c>
      <c r="R33" s="69">
        <v>-0.52271560747249768</v>
      </c>
      <c r="S33" s="69"/>
      <c r="T33" s="69" t="s">
        <v>39</v>
      </c>
      <c r="U33" s="69">
        <v>-0.60131633262755779</v>
      </c>
      <c r="V33" s="69">
        <v>-0.5836123925332044</v>
      </c>
      <c r="W33" s="69">
        <v>-0.58072495301761329</v>
      </c>
      <c r="X33" s="69">
        <v>-0.45026065362489076</v>
      </c>
      <c r="Y33" s="69">
        <v>-0.48555666992737923</v>
      </c>
      <c r="Z33" s="69">
        <v>-0.56449235800020547</v>
      </c>
      <c r="AA33" s="69">
        <v>-0.58005337900737264</v>
      </c>
      <c r="AB33" s="69"/>
      <c r="AC33" s="69" t="s">
        <v>39</v>
      </c>
      <c r="AD33" s="69">
        <v>-0.55743642176963837</v>
      </c>
      <c r="AE33" s="69">
        <v>-0.56831820989642967</v>
      </c>
      <c r="AF33" s="69">
        <v>-0.57002398532226006</v>
      </c>
      <c r="AG33" s="69">
        <v>-0.56003930554096271</v>
      </c>
      <c r="AH33" s="69">
        <v>-0.55852108181237781</v>
      </c>
      <c r="AI33" s="69">
        <v>-0.56158594450412191</v>
      </c>
      <c r="AJ33" s="69">
        <v>-0.57125105030440493</v>
      </c>
      <c r="AK33" s="69"/>
      <c r="AL33" s="16" t="s">
        <v>39</v>
      </c>
      <c r="AM33" s="136">
        <v>0.52941913772988458</v>
      </c>
      <c r="AN33" s="136">
        <v>0.52941913772988458</v>
      </c>
      <c r="AO33" s="136">
        <v>0.52941913772988458</v>
      </c>
      <c r="AP33" s="136">
        <v>0.52941913772988458</v>
      </c>
      <c r="AQ33" s="136">
        <v>0.52941913772988458</v>
      </c>
      <c r="AR33" s="136">
        <v>0.52941913772988458</v>
      </c>
      <c r="AS33" s="136">
        <v>0.47530371475768884</v>
      </c>
      <c r="AT33" s="69"/>
      <c r="AU33" s="69" t="s">
        <v>39</v>
      </c>
      <c r="AV33" s="69">
        <v>-0.77164339006878557</v>
      </c>
      <c r="AW33" s="69">
        <v>-0.81829315824360482</v>
      </c>
      <c r="AX33" s="69">
        <v>-0.84174946555376617</v>
      </c>
      <c r="AY33" s="69">
        <v>-0.86405555707011283</v>
      </c>
      <c r="AZ33" s="69">
        <v>-0.89209349148296835</v>
      </c>
      <c r="BA33" s="69">
        <v>-0.91274354676161673</v>
      </c>
      <c r="BB33" s="69">
        <v>-0.92874790267027341</v>
      </c>
      <c r="BC33" s="69"/>
      <c r="BD33" s="69" t="s">
        <v>39</v>
      </c>
      <c r="BE33" s="69">
        <v>-1.0220705795545768</v>
      </c>
      <c r="BF33" s="69">
        <v>-1.0207104047889786</v>
      </c>
      <c r="BG33" s="69">
        <v>-1.0687259424790068</v>
      </c>
      <c r="BH33" s="69">
        <v>-1.0203521429661644</v>
      </c>
      <c r="BI33" s="69">
        <v>-1.0002116189212198</v>
      </c>
      <c r="BJ33" s="69">
        <v>-0.98419944993777098</v>
      </c>
      <c r="BK33" s="69">
        <v>-0.99767260043848305</v>
      </c>
      <c r="BL33" s="69"/>
      <c r="BM33" s="69" t="s">
        <v>39</v>
      </c>
      <c r="BN33" s="69">
        <v>-0.2932069399430719</v>
      </c>
      <c r="BO33" s="69">
        <v>-0.13539247646004934</v>
      </c>
      <c r="BP33" s="69">
        <v>-9.567875119280031E-2</v>
      </c>
      <c r="BQ33" s="69">
        <v>0.22136688643137542</v>
      </c>
      <c r="BR33" s="69">
        <v>0.26398092627810776</v>
      </c>
      <c r="BS33" s="69">
        <v>0.12941903992756074</v>
      </c>
      <c r="BT33" s="69">
        <v>0.32352015724630101</v>
      </c>
      <c r="BU33" s="69"/>
      <c r="BV33" s="69" t="s">
        <v>39</v>
      </c>
      <c r="BW33" s="69">
        <v>0.20801309027292772</v>
      </c>
      <c r="BX33" s="69">
        <v>0.20729523629312391</v>
      </c>
      <c r="BY33" s="69">
        <v>0.22024413034869356</v>
      </c>
      <c r="BZ33" s="69">
        <v>0.18347601842768274</v>
      </c>
      <c r="CA33" s="69">
        <v>0.19647220817860703</v>
      </c>
      <c r="CB33" s="69">
        <v>0.19060814870375922</v>
      </c>
      <c r="CC33" s="69">
        <v>0.18776476761282593</v>
      </c>
      <c r="CE33" s="11"/>
      <c r="CF33" s="11"/>
      <c r="CG33" s="11"/>
      <c r="CH33" s="11"/>
      <c r="CI33" s="11"/>
      <c r="CJ33" s="11"/>
    </row>
    <row r="34" spans="1:88">
      <c r="A34" s="16" t="s">
        <v>40</v>
      </c>
      <c r="B34" s="69">
        <v>0.51361395279510169</v>
      </c>
      <c r="C34" s="69">
        <v>0.46878626887935326</v>
      </c>
      <c r="D34" s="69">
        <v>0.43044122591184092</v>
      </c>
      <c r="E34" s="69">
        <v>0.3811411083107869</v>
      </c>
      <c r="F34" s="69">
        <v>0.34682653990550544</v>
      </c>
      <c r="G34" s="69">
        <v>0.32597408042398335</v>
      </c>
      <c r="H34" s="69">
        <v>0.32597408042398335</v>
      </c>
      <c r="J34" s="14"/>
      <c r="K34" s="69" t="s">
        <v>40</v>
      </c>
      <c r="L34" s="69">
        <v>-7.1155976555069361E-2</v>
      </c>
      <c r="M34" s="69">
        <v>-7.1155976555069361E-2</v>
      </c>
      <c r="N34" s="69">
        <v>-0.18538973577960607</v>
      </c>
      <c r="O34" s="69">
        <v>-0.26684567787712898</v>
      </c>
      <c r="P34" s="69">
        <v>0.60947115812116182</v>
      </c>
      <c r="Q34" s="69">
        <v>0.49655464755825435</v>
      </c>
      <c r="R34" s="69">
        <v>4.8714224700168254</v>
      </c>
      <c r="S34" s="69"/>
      <c r="T34" s="69" t="s">
        <v>40</v>
      </c>
      <c r="U34" s="69">
        <v>0.95838686193419609</v>
      </c>
      <c r="V34" s="69">
        <v>1.3563605381923411</v>
      </c>
      <c r="W34" s="69">
        <v>0.80070923346762457</v>
      </c>
      <c r="X34" s="69">
        <v>0.52379902803594836</v>
      </c>
      <c r="Y34" s="69">
        <v>0.44080660948262457</v>
      </c>
      <c r="Z34" s="69">
        <v>0.53535020515335541</v>
      </c>
      <c r="AA34" s="69">
        <v>0.57899629292756183</v>
      </c>
      <c r="AB34" s="69"/>
      <c r="AC34" s="69" t="s">
        <v>40</v>
      </c>
      <c r="AD34" s="69">
        <v>1.2611791011475635</v>
      </c>
      <c r="AE34" s="69">
        <v>1.2867605561317161</v>
      </c>
      <c r="AF34" s="69">
        <v>1.1905956197055103</v>
      </c>
      <c r="AG34" s="69">
        <v>1.0620989854630123</v>
      </c>
      <c r="AH34" s="69">
        <v>0.99585665788753097</v>
      </c>
      <c r="AI34" s="69">
        <v>0.79360691674646611</v>
      </c>
      <c r="AJ34" s="69">
        <v>0.52940543717828958</v>
      </c>
      <c r="AK34" s="69"/>
      <c r="AL34" s="16" t="s">
        <v>40</v>
      </c>
      <c r="AM34" s="136">
        <v>0.52941913772988458</v>
      </c>
      <c r="AN34" s="136">
        <v>0.52941913772988458</v>
      </c>
      <c r="AO34" s="136">
        <v>0.52941913772988458</v>
      </c>
      <c r="AP34" s="136">
        <v>0.52941913772988458</v>
      </c>
      <c r="AQ34" s="136">
        <v>0.52941913772988458</v>
      </c>
      <c r="AR34" s="136">
        <v>0.52941913772988458</v>
      </c>
      <c r="AS34" s="136">
        <v>0.47530371475768884</v>
      </c>
      <c r="AT34" s="69"/>
      <c r="AU34" s="69" t="s">
        <v>40</v>
      </c>
      <c r="AV34" s="69">
        <v>0.54944007131614625</v>
      </c>
      <c r="AW34" s="69">
        <v>0.67462406914957129</v>
      </c>
      <c r="AX34" s="69">
        <v>0.74708607000387872</v>
      </c>
      <c r="AY34" s="69">
        <v>0.76722975807644334</v>
      </c>
      <c r="AZ34" s="69">
        <v>0.75713556994516673</v>
      </c>
      <c r="BA34" s="69">
        <v>0.74978403484399325</v>
      </c>
      <c r="BB34" s="69">
        <v>0.79817159539126281</v>
      </c>
      <c r="BC34" s="69"/>
      <c r="BD34" s="69" t="s">
        <v>40</v>
      </c>
      <c r="BE34" s="69">
        <v>1.0999105576302095</v>
      </c>
      <c r="BF34" s="69">
        <v>1.0054554824636921</v>
      </c>
      <c r="BG34" s="69">
        <v>0.94609540096752553</v>
      </c>
      <c r="BH34" s="69">
        <v>0.89454601637203934</v>
      </c>
      <c r="BI34" s="69">
        <v>0.84298656424891449</v>
      </c>
      <c r="BJ34" s="69">
        <v>0.78456033467042974</v>
      </c>
      <c r="BK34" s="69">
        <v>0.74284527155420155</v>
      </c>
      <c r="BL34" s="69"/>
      <c r="BM34" s="69" t="s">
        <v>40</v>
      </c>
      <c r="BN34" s="69">
        <v>0.49326422825090382</v>
      </c>
      <c r="BO34" s="69">
        <v>0.30028204646389545</v>
      </c>
      <c r="BP34" s="69">
        <v>0.23489342323403059</v>
      </c>
      <c r="BQ34" s="69">
        <v>1.2736177027560025E-2</v>
      </c>
      <c r="BR34" s="69">
        <v>-3.671257915125991E-2</v>
      </c>
      <c r="BS34" s="69">
        <v>0.20617791878114866</v>
      </c>
      <c r="BT34" s="69">
        <v>0.47681345489468568</v>
      </c>
      <c r="BU34" s="69"/>
      <c r="BV34" s="69" t="s">
        <v>40</v>
      </c>
      <c r="BW34" s="69">
        <v>0.22959345048363675</v>
      </c>
      <c r="BX34" s="69">
        <v>0.22757085862995799</v>
      </c>
      <c r="BY34" s="69">
        <v>0.25407317859362216</v>
      </c>
      <c r="BZ34" s="69">
        <v>0.21843735987555177</v>
      </c>
      <c r="CA34" s="69">
        <v>0.25147972343354497</v>
      </c>
      <c r="CB34" s="69">
        <v>0.2698826852513253</v>
      </c>
      <c r="CC34" s="69">
        <v>0.26542136096921659</v>
      </c>
      <c r="CE34" s="11"/>
      <c r="CF34" s="11"/>
      <c r="CG34" s="11"/>
      <c r="CH34" s="11"/>
      <c r="CI34" s="11"/>
      <c r="CJ34" s="11"/>
    </row>
    <row r="35" spans="1:88">
      <c r="A35" s="16" t="s">
        <v>41</v>
      </c>
      <c r="B35" s="69">
        <v>0.57247733068276929</v>
      </c>
      <c r="C35" s="69">
        <v>0.5324558674297305</v>
      </c>
      <c r="D35" s="69">
        <v>0.46177872930705688</v>
      </c>
      <c r="E35" s="69">
        <v>0.3811411083107869</v>
      </c>
      <c r="F35" s="69">
        <v>0.34682653990550544</v>
      </c>
      <c r="G35" s="69">
        <v>0.32597408042398335</v>
      </c>
      <c r="H35" s="69">
        <v>0.32597408042398335</v>
      </c>
      <c r="J35" s="14"/>
      <c r="K35" s="69" t="s">
        <v>41</v>
      </c>
      <c r="L35" s="69">
        <v>-0.217190101787409</v>
      </c>
      <c r="M35" s="69">
        <v>-0.217190101787409</v>
      </c>
      <c r="N35" s="69">
        <v>-0.22947156855179732</v>
      </c>
      <c r="O35" s="69">
        <v>-0.18516946708945942</v>
      </c>
      <c r="P35" s="69">
        <v>-0.31462623144298169</v>
      </c>
      <c r="Q35" s="69">
        <v>9.7342721878065072E-2</v>
      </c>
      <c r="R35" s="69">
        <v>-2.048026047530566E-2</v>
      </c>
      <c r="S35" s="69"/>
      <c r="T35" s="69" t="s">
        <v>41</v>
      </c>
      <c r="U35" s="69">
        <v>-0.36680196337906229</v>
      </c>
      <c r="V35" s="69">
        <v>-0.45584332967189944</v>
      </c>
      <c r="W35" s="69">
        <v>-0.52796985653806361</v>
      </c>
      <c r="X35" s="69">
        <v>-0.48564795844100878</v>
      </c>
      <c r="Y35" s="69">
        <v>-6.4912074703947054E-2</v>
      </c>
      <c r="Z35" s="69">
        <v>2.8428545887073827E-2</v>
      </c>
      <c r="AA35" s="69">
        <v>0.27693226003960464</v>
      </c>
      <c r="AB35" s="69"/>
      <c r="AC35" s="69" t="s">
        <v>41</v>
      </c>
      <c r="AD35" s="69">
        <v>0.19858779572294027</v>
      </c>
      <c r="AE35" s="69">
        <v>0.18680080692509546</v>
      </c>
      <c r="AF35" s="69">
        <v>0.12531043896738889</v>
      </c>
      <c r="AG35" s="69">
        <v>9.41183056192752E-2</v>
      </c>
      <c r="AH35" s="69">
        <v>8.4445205740019472E-2</v>
      </c>
      <c r="AI35" s="69">
        <v>-2.9630138009175258E-2</v>
      </c>
      <c r="AJ35" s="69">
        <v>-0.16107389559947174</v>
      </c>
      <c r="AK35" s="69"/>
      <c r="AL35" s="16" t="s">
        <v>41</v>
      </c>
      <c r="AM35" s="136">
        <v>0.52941913772988458</v>
      </c>
      <c r="AN35" s="136">
        <v>0.52941913772988458</v>
      </c>
      <c r="AO35" s="136">
        <v>0.52941913772988458</v>
      </c>
      <c r="AP35" s="136">
        <v>0.52941913772988458</v>
      </c>
      <c r="AQ35" s="136">
        <v>0.52941913772988458</v>
      </c>
      <c r="AR35" s="136">
        <v>0.52941913772988458</v>
      </c>
      <c r="AS35" s="136">
        <v>0.47530371475768884</v>
      </c>
      <c r="AT35" s="69"/>
      <c r="AU35" s="69" t="s">
        <v>41</v>
      </c>
      <c r="AV35" s="69">
        <v>1.2082876274128969</v>
      </c>
      <c r="AW35" s="69">
        <v>1.1941244907016424</v>
      </c>
      <c r="AX35" s="69">
        <v>1.078115290321958</v>
      </c>
      <c r="AY35" s="69">
        <v>0.98393743705621728</v>
      </c>
      <c r="AZ35" s="69">
        <v>0.98996576329449337</v>
      </c>
      <c r="BA35" s="69">
        <v>0.95234011669182861</v>
      </c>
      <c r="BB35" s="69">
        <v>0.90586386320283863</v>
      </c>
      <c r="BC35" s="69"/>
      <c r="BD35" s="69" t="s">
        <v>41</v>
      </c>
      <c r="BE35" s="69">
        <v>0.80917996848613905</v>
      </c>
      <c r="BF35" s="69">
        <v>0.68953277121977241</v>
      </c>
      <c r="BG35" s="69">
        <v>0.62525338835599054</v>
      </c>
      <c r="BH35" s="69">
        <v>0.55429371902996383</v>
      </c>
      <c r="BI35" s="69">
        <v>0.46338366704584616</v>
      </c>
      <c r="BJ35" s="69">
        <v>0.36832578873475558</v>
      </c>
      <c r="BK35" s="69">
        <v>0.26336512165361226</v>
      </c>
      <c r="BL35" s="69"/>
      <c r="BM35" s="69" t="s">
        <v>41</v>
      </c>
      <c r="BN35" s="69">
        <v>1.2240560217054828</v>
      </c>
      <c r="BO35" s="69">
        <v>0.99595588145535563</v>
      </c>
      <c r="BP35" s="69">
        <v>0.73793803649225054</v>
      </c>
      <c r="BQ35" s="69">
        <v>0.72804146641207157</v>
      </c>
      <c r="BR35" s="69">
        <v>0.71502118442215867</v>
      </c>
      <c r="BS35" s="69">
        <v>0.5899723130490897</v>
      </c>
      <c r="BT35" s="69">
        <v>0.55346010371887766</v>
      </c>
      <c r="BU35" s="69"/>
      <c r="BV35" s="69" t="s">
        <v>41</v>
      </c>
      <c r="BW35" s="69">
        <v>0.23045500691184834</v>
      </c>
      <c r="BX35" s="69">
        <v>0.22858474079158245</v>
      </c>
      <c r="BY35" s="69">
        <v>0.25633891812995319</v>
      </c>
      <c r="BZ35" s="69">
        <v>0.21944095355062715</v>
      </c>
      <c r="CA35" s="69">
        <v>0.25618161989659849</v>
      </c>
      <c r="CB35" s="69">
        <v>0.26555377641248684</v>
      </c>
      <c r="CC35" s="69">
        <v>0.26200820543161657</v>
      </c>
      <c r="CE35" s="11"/>
      <c r="CF35" s="11"/>
      <c r="CG35" s="11"/>
      <c r="CH35" s="11"/>
      <c r="CI35" s="11"/>
      <c r="CJ35" s="11"/>
    </row>
    <row r="36" spans="1:88">
      <c r="A36" s="16" t="s">
        <v>12</v>
      </c>
      <c r="B36" s="69">
        <v>0.56070465510523559</v>
      </c>
      <c r="C36" s="69">
        <v>0.46878626887935326</v>
      </c>
      <c r="D36" s="69">
        <v>0.43044122591184092</v>
      </c>
      <c r="E36" s="69">
        <v>0.3811411083107869</v>
      </c>
      <c r="F36" s="69">
        <v>0.34682653990550544</v>
      </c>
      <c r="G36" s="69">
        <v>0.32597408042398335</v>
      </c>
      <c r="H36" s="69">
        <v>0.32597408042398335</v>
      </c>
      <c r="J36" s="14"/>
      <c r="K36" s="69" t="s">
        <v>12</v>
      </c>
      <c r="L36" s="69">
        <v>3.4336630290210817</v>
      </c>
      <c r="M36" s="69">
        <v>3.4336630290210817</v>
      </c>
      <c r="N36" s="69">
        <v>0.87257425075298345</v>
      </c>
      <c r="O36" s="69">
        <v>0.71326885157490583</v>
      </c>
      <c r="P36" s="69">
        <v>0.46730232895744739</v>
      </c>
      <c r="Q36" s="69">
        <v>0.36348400566485795</v>
      </c>
      <c r="R36" s="69">
        <v>0.19693763865767791</v>
      </c>
      <c r="S36" s="69"/>
      <c r="T36" s="69" t="s">
        <v>12</v>
      </c>
      <c r="U36" s="69">
        <v>0.95012064543126462</v>
      </c>
      <c r="V36" s="69">
        <v>0.46543433770513587</v>
      </c>
      <c r="W36" s="69">
        <v>0.25619119438142851</v>
      </c>
      <c r="X36" s="69">
        <v>0.47852368175498772</v>
      </c>
      <c r="Y36" s="69">
        <v>0.32703969017083484</v>
      </c>
      <c r="Z36" s="69">
        <v>0.21575093355871172</v>
      </c>
      <c r="AA36" s="69">
        <v>0.17537659145448281</v>
      </c>
      <c r="AB36" s="69"/>
      <c r="AC36" s="69" t="s">
        <v>12</v>
      </c>
      <c r="AD36" s="69">
        <v>-0.31337798535413697</v>
      </c>
      <c r="AE36" s="69">
        <v>-0.30877986552953474</v>
      </c>
      <c r="AF36" s="69">
        <v>-0.30429305312970228</v>
      </c>
      <c r="AG36" s="69">
        <v>-0.30218450728603069</v>
      </c>
      <c r="AH36" s="69">
        <v>-0.29408415538525179</v>
      </c>
      <c r="AI36" s="69">
        <v>-0.27831634121270465</v>
      </c>
      <c r="AJ36" s="69">
        <v>-0.26451649433529806</v>
      </c>
      <c r="AK36" s="69"/>
      <c r="AL36" s="16" t="s">
        <v>12</v>
      </c>
      <c r="AM36" s="136">
        <v>0.52941913772988458</v>
      </c>
      <c r="AN36" s="136">
        <v>0.52941913772988458</v>
      </c>
      <c r="AO36" s="136">
        <v>0.52941913772988458</v>
      </c>
      <c r="AP36" s="136">
        <v>0.52941913772988458</v>
      </c>
      <c r="AQ36" s="136">
        <v>0.52941913772988458</v>
      </c>
      <c r="AR36" s="136">
        <v>0.52941913772988458</v>
      </c>
      <c r="AS36" s="136">
        <v>0.47530371475768884</v>
      </c>
      <c r="AT36" s="69"/>
      <c r="AU36" s="69" t="s">
        <v>12</v>
      </c>
      <c r="AV36" s="69">
        <v>0.74883824136801391</v>
      </c>
      <c r="AW36" s="69">
        <v>0.77375747526565619</v>
      </c>
      <c r="AX36" s="69">
        <v>0.77428740695542497</v>
      </c>
      <c r="AY36" s="69">
        <v>0.80888931370600203</v>
      </c>
      <c r="AZ36" s="69">
        <v>0.76878603341879714</v>
      </c>
      <c r="BA36" s="69">
        <v>0.70538865214926805</v>
      </c>
      <c r="BB36" s="69">
        <v>0.65217868554294856</v>
      </c>
      <c r="BC36" s="69"/>
      <c r="BD36" s="69" t="s">
        <v>12</v>
      </c>
      <c r="BE36" s="69">
        <v>1.3159042120144993</v>
      </c>
      <c r="BF36" s="69">
        <v>1.2630972864170671</v>
      </c>
      <c r="BG36" s="69">
        <v>1.1933764858170897</v>
      </c>
      <c r="BH36" s="69">
        <v>1.1630059491854166</v>
      </c>
      <c r="BI36" s="69">
        <v>1.117981683522377</v>
      </c>
      <c r="BJ36" s="69">
        <v>1.0495661560577214</v>
      </c>
      <c r="BK36" s="69">
        <v>0.99761529981587183</v>
      </c>
      <c r="BL36" s="69"/>
      <c r="BM36" s="69" t="s">
        <v>12</v>
      </c>
      <c r="BN36" s="69">
        <v>-0.11920889388245785</v>
      </c>
      <c r="BO36" s="69">
        <v>-0.26890563671093559</v>
      </c>
      <c r="BP36" s="69">
        <v>-0.34720105782191063</v>
      </c>
      <c r="BQ36" s="69">
        <v>-0.45668291913102593</v>
      </c>
      <c r="BR36" s="69">
        <v>-0.41257946093796916</v>
      </c>
      <c r="BS36" s="69">
        <v>-0.4078931120475569</v>
      </c>
      <c r="BT36" s="69">
        <v>-0.51959297981981378</v>
      </c>
      <c r="BU36" s="69"/>
      <c r="BV36" s="69" t="s">
        <v>12</v>
      </c>
      <c r="BW36" s="69">
        <v>0.22966243544311332</v>
      </c>
      <c r="BX36" s="69">
        <v>0.22768657472473341</v>
      </c>
      <c r="BY36" s="69">
        <v>0.25414413238430855</v>
      </c>
      <c r="BZ36" s="69">
        <v>0.21871753417815909</v>
      </c>
      <c r="CA36" s="69">
        <v>0.25228116316384308</v>
      </c>
      <c r="CB36" s="69">
        <v>0.27107042037549178</v>
      </c>
      <c r="CC36" s="69">
        <v>0.2665102239846498</v>
      </c>
      <c r="CE36" s="11"/>
      <c r="CF36" s="11"/>
      <c r="CG36" s="11"/>
      <c r="CH36" s="11"/>
      <c r="CI36" s="11"/>
      <c r="CJ36" s="11"/>
    </row>
    <row r="37" spans="1:88">
      <c r="A37" s="16" t="s">
        <v>97</v>
      </c>
      <c r="B37" s="69">
        <v>0.27816044124443134</v>
      </c>
      <c r="C37" s="69">
        <v>0.21410787467784423</v>
      </c>
      <c r="D37" s="69">
        <v>0.17974119875011318</v>
      </c>
      <c r="E37" s="69">
        <v>0.11025158887030338</v>
      </c>
      <c r="F37" s="69">
        <v>7.7336538547583503E-2</v>
      </c>
      <c r="G37" s="69">
        <v>4.6483668508112613E-2</v>
      </c>
      <c r="H37" s="69">
        <v>4.6483668508112613E-2</v>
      </c>
      <c r="J37" s="14"/>
      <c r="K37" s="69" t="s">
        <v>97</v>
      </c>
      <c r="L37" s="69">
        <v>-0.50575353324651207</v>
      </c>
      <c r="M37" s="69">
        <v>-0.50575353324651207</v>
      </c>
      <c r="N37" s="69">
        <v>-0.18538973577960607</v>
      </c>
      <c r="O37" s="69">
        <v>-0.26684567787712898</v>
      </c>
      <c r="P37" s="69">
        <v>-0.3857106460248389</v>
      </c>
      <c r="Q37" s="69">
        <v>-0.43493984569552063</v>
      </c>
      <c r="R37" s="69">
        <v>-0.45531605874127279</v>
      </c>
      <c r="S37" s="69"/>
      <c r="T37" s="69" t="s">
        <v>97</v>
      </c>
      <c r="U37" s="69">
        <v>-0.41791680159100136</v>
      </c>
      <c r="V37" s="69">
        <v>-0.51704336801248429</v>
      </c>
      <c r="W37" s="69">
        <v>-0.59468416422105641</v>
      </c>
      <c r="X37" s="69">
        <v>-0.27355382696055774</v>
      </c>
      <c r="Y37" s="69">
        <v>-0.27870352739702969</v>
      </c>
      <c r="Z37" s="69">
        <v>-0.29075324164286787</v>
      </c>
      <c r="AA37" s="69">
        <v>-0.36953887396793889</v>
      </c>
      <c r="AB37" s="69"/>
      <c r="AC37" s="69" t="s">
        <v>97</v>
      </c>
      <c r="AD37" s="69">
        <v>-0.46491054819899963</v>
      </c>
      <c r="AE37" s="69">
        <v>-0.48267657472757119</v>
      </c>
      <c r="AF37" s="69">
        <v>-0.48680125699684251</v>
      </c>
      <c r="AG37" s="69">
        <v>-0.49805139478028021</v>
      </c>
      <c r="AH37" s="69">
        <v>-0.49631744435794189</v>
      </c>
      <c r="AI37" s="69">
        <v>-0.49734389965181597</v>
      </c>
      <c r="AJ37" s="69">
        <v>-0.5089363039638547</v>
      </c>
      <c r="AK37" s="69"/>
      <c r="AL37" s="16" t="s">
        <v>97</v>
      </c>
      <c r="AM37" s="136">
        <v>-1.8668990646264356</v>
      </c>
      <c r="AN37" s="136">
        <v>-1.8668990646264356</v>
      </c>
      <c r="AO37" s="136">
        <v>-1.8668990646264356</v>
      </c>
      <c r="AP37" s="136">
        <v>-1.8668990646264356</v>
      </c>
      <c r="AQ37" s="136">
        <v>-1.8668990646264356</v>
      </c>
      <c r="AR37" s="136">
        <v>-1.8668990646264356</v>
      </c>
      <c r="AS37" s="136">
        <v>-2.0794537520648886</v>
      </c>
      <c r="AT37" s="69"/>
      <c r="AU37" s="69" t="s">
        <v>97</v>
      </c>
      <c r="AV37" s="69">
        <v>-0.49010508663937885</v>
      </c>
      <c r="AW37" s="69">
        <v>-0.54504425871182371</v>
      </c>
      <c r="AX37" s="69">
        <v>-0.56297481349112866</v>
      </c>
      <c r="AY37" s="69">
        <v>-0.59584529179409274</v>
      </c>
      <c r="AZ37" s="69">
        <v>-0.6412374231431196</v>
      </c>
      <c r="BA37" s="69">
        <v>-0.66268821034036485</v>
      </c>
      <c r="BB37" s="69">
        <v>-0.66828710595689633</v>
      </c>
      <c r="BC37" s="69"/>
      <c r="BD37" s="69" t="s">
        <v>97</v>
      </c>
      <c r="BE37" s="69">
        <v>0.38854015242977791</v>
      </c>
      <c r="BF37" s="69">
        <v>0.3535131953929061</v>
      </c>
      <c r="BG37" s="69">
        <v>0.32352890499332909</v>
      </c>
      <c r="BH37" s="69">
        <v>0.27016999759214344</v>
      </c>
      <c r="BI37" s="69">
        <v>0.20483343862594636</v>
      </c>
      <c r="BJ37" s="69">
        <v>0.14740859237254136</v>
      </c>
      <c r="BK37" s="69">
        <v>0.11750065673010321</v>
      </c>
      <c r="BL37" s="69"/>
      <c r="BM37" s="69" t="s">
        <v>97</v>
      </c>
      <c r="BN37" s="69">
        <v>-0.28624701810064718</v>
      </c>
      <c r="BO37" s="69">
        <v>-0.54998597408122274</v>
      </c>
      <c r="BP37" s="69">
        <v>-0.61309606768696978</v>
      </c>
      <c r="BQ37" s="69">
        <v>-0.41942743530891607</v>
      </c>
      <c r="BR37" s="69">
        <v>-0.41257946093796916</v>
      </c>
      <c r="BS37" s="69">
        <v>-0.17761647548679241</v>
      </c>
      <c r="BT37" s="69">
        <v>-0.21300638452304507</v>
      </c>
      <c r="BU37" s="69"/>
      <c r="BV37" s="69" t="s">
        <v>97</v>
      </c>
      <c r="BW37" s="69">
        <v>0.21279164581615498</v>
      </c>
      <c r="BX37" s="69">
        <v>0.20819361010072568</v>
      </c>
      <c r="BY37" s="69">
        <v>0.23296374915369839</v>
      </c>
      <c r="BZ37" s="69">
        <v>0.19359431797190232</v>
      </c>
      <c r="CA37" s="69">
        <v>0.20859923151937418</v>
      </c>
      <c r="CB37" s="69">
        <v>0.20021466766284407</v>
      </c>
      <c r="CC37" s="69">
        <v>0.19394299944337789</v>
      </c>
      <c r="CE37" s="11"/>
      <c r="CF37" s="11"/>
      <c r="CG37" s="11"/>
      <c r="CH37" s="11"/>
      <c r="CI37" s="11"/>
      <c r="CJ37" s="11"/>
    </row>
    <row r="38" spans="1:88">
      <c r="A38" s="16" t="s">
        <v>13</v>
      </c>
      <c r="B38" s="69">
        <v>0.55893875376860558</v>
      </c>
      <c r="C38" s="69">
        <v>0.52481551560368489</v>
      </c>
      <c r="D38" s="69">
        <v>0.48684873202323004</v>
      </c>
      <c r="E38" s="69">
        <v>0.44209125018489609</v>
      </c>
      <c r="F38" s="69">
        <v>0.40746179021103823</v>
      </c>
      <c r="G38" s="69">
        <v>0.38885942310505467</v>
      </c>
      <c r="H38" s="69">
        <v>0.38885942310505467</v>
      </c>
      <c r="J38" s="14"/>
      <c r="K38" s="69" t="s">
        <v>13</v>
      </c>
      <c r="L38" s="69">
        <v>4.0177995299504401</v>
      </c>
      <c r="M38" s="69">
        <v>4.0177995299504401</v>
      </c>
      <c r="N38" s="69">
        <v>1.0489015818417484</v>
      </c>
      <c r="O38" s="69">
        <v>1.5300309594516017</v>
      </c>
      <c r="P38" s="69">
        <v>1.1781464747760193</v>
      </c>
      <c r="Q38" s="69">
        <v>1.0288372151318401</v>
      </c>
      <c r="R38" s="69">
        <v>0.74048238649013687</v>
      </c>
      <c r="S38" s="69"/>
      <c r="T38" s="69" t="s">
        <v>13</v>
      </c>
      <c r="U38" s="69">
        <v>-0.32046957681895638</v>
      </c>
      <c r="V38" s="69">
        <v>-0.34921207712019758</v>
      </c>
      <c r="W38" s="69">
        <v>-0.40018330523170392</v>
      </c>
      <c r="X38" s="69">
        <v>-0.34632053709299621</v>
      </c>
      <c r="Y38" s="69">
        <v>-0.30341517997789552</v>
      </c>
      <c r="Z38" s="69">
        <v>-0.31490212085379704</v>
      </c>
      <c r="AA38" s="69">
        <v>-0.30407102667156161</v>
      </c>
      <c r="AB38" s="69"/>
      <c r="AC38" s="69" t="s">
        <v>13</v>
      </c>
      <c r="AD38" s="69">
        <v>0.76832788070227054</v>
      </c>
      <c r="AE38" s="69">
        <v>0.73987420309136587</v>
      </c>
      <c r="AF38" s="69">
        <v>0.68176517665527581</v>
      </c>
      <c r="AG38" s="69">
        <v>0.51376331018211263</v>
      </c>
      <c r="AH38" s="69">
        <v>0.46158265002689453</v>
      </c>
      <c r="AI38" s="69">
        <v>0.44996277212412866</v>
      </c>
      <c r="AJ38" s="69">
        <v>0.55729371256496185</v>
      </c>
      <c r="AK38" s="69"/>
      <c r="AL38" s="16" t="s">
        <v>13</v>
      </c>
      <c r="AM38" s="136">
        <v>0.52941913772988458</v>
      </c>
      <c r="AN38" s="136">
        <v>0.52941913772988458</v>
      </c>
      <c r="AO38" s="136">
        <v>0.52941913772988458</v>
      </c>
      <c r="AP38" s="136">
        <v>0.52941913772988458</v>
      </c>
      <c r="AQ38" s="136">
        <v>0.52941913772988458</v>
      </c>
      <c r="AR38" s="136">
        <v>0.52941913772988458</v>
      </c>
      <c r="AS38" s="136">
        <v>0.47530371475768884</v>
      </c>
      <c r="AT38" s="69"/>
      <c r="AU38" s="69" t="s">
        <v>13</v>
      </c>
      <c r="AV38" s="69">
        <v>1.2252605759580433</v>
      </c>
      <c r="AW38" s="69">
        <v>1.1906391896982318</v>
      </c>
      <c r="AX38" s="69">
        <v>1.2548175551512553</v>
      </c>
      <c r="AY38" s="69">
        <v>1.2290449695891119</v>
      </c>
      <c r="AZ38" s="69">
        <v>1.1853535912486848</v>
      </c>
      <c r="BA38" s="69">
        <v>1.1869515097048278</v>
      </c>
      <c r="BB38" s="69">
        <v>1.1444093248749785</v>
      </c>
      <c r="BC38" s="69"/>
      <c r="BD38" s="69" t="s">
        <v>13</v>
      </c>
      <c r="BE38" s="69">
        <v>1.0044351017067195</v>
      </c>
      <c r="BF38" s="69">
        <v>1.029973657254887</v>
      </c>
      <c r="BG38" s="69">
        <v>1.0753465226283903</v>
      </c>
      <c r="BH38" s="69">
        <v>1.1547389496336271</v>
      </c>
      <c r="BI38" s="69">
        <v>1.3326788696661105</v>
      </c>
      <c r="BJ38" s="69">
        <v>1.4705414143616835</v>
      </c>
      <c r="BK38" s="69">
        <v>1.5244028437457076</v>
      </c>
      <c r="BL38" s="69"/>
      <c r="BM38" s="69" t="s">
        <v>13</v>
      </c>
      <c r="BN38" s="69">
        <v>0.89693969511152849</v>
      </c>
      <c r="BO38" s="69">
        <v>0.86946972963872615</v>
      </c>
      <c r="BP38" s="69">
        <v>0.68763357516642898</v>
      </c>
      <c r="BQ38" s="69">
        <v>0.4896063699505675</v>
      </c>
      <c r="BR38" s="69">
        <v>0.4143276789927916</v>
      </c>
      <c r="BS38" s="69">
        <v>0.43645455534191385</v>
      </c>
      <c r="BT38" s="69">
        <v>0.63010675254307036</v>
      </c>
      <c r="BU38" s="69"/>
      <c r="BV38" s="69" t="s">
        <v>13</v>
      </c>
      <c r="BW38" s="69">
        <v>0.22939166714959938</v>
      </c>
      <c r="BX38" s="69">
        <v>0.22731221426877435</v>
      </c>
      <c r="BY38" s="69">
        <v>0.25332927472655609</v>
      </c>
      <c r="BZ38" s="69">
        <v>0.21953469321276076</v>
      </c>
      <c r="CA38" s="69">
        <v>0.25377889325166375</v>
      </c>
      <c r="CB38" s="69">
        <v>0.27387045678602245</v>
      </c>
      <c r="CC38" s="69">
        <v>0.26924872767983216</v>
      </c>
      <c r="CE38" s="11"/>
      <c r="CF38" s="11"/>
      <c r="CG38" s="11"/>
      <c r="CH38" s="11"/>
      <c r="CI38" s="11"/>
      <c r="CJ38" s="11"/>
    </row>
    <row r="39" spans="1:88">
      <c r="A39" s="16" t="s">
        <v>42</v>
      </c>
      <c r="B39" s="69">
        <v>0.51361395279510169</v>
      </c>
      <c r="C39" s="69">
        <v>0.46878626887935326</v>
      </c>
      <c r="D39" s="69">
        <v>0.43044122591184092</v>
      </c>
      <c r="E39" s="69">
        <v>0.3811411083107869</v>
      </c>
      <c r="F39" s="69">
        <v>0.34682653990550544</v>
      </c>
      <c r="G39" s="69">
        <v>0.32597408042398335</v>
      </c>
      <c r="H39" s="69">
        <v>0.32597408042398335</v>
      </c>
      <c r="J39" s="14"/>
      <c r="K39" s="69" t="s">
        <v>42</v>
      </c>
      <c r="L39" s="69">
        <v>-0.35738286201045499</v>
      </c>
      <c r="M39" s="69">
        <v>-0.35738286201045499</v>
      </c>
      <c r="N39" s="69">
        <v>-0.27179012801310087</v>
      </c>
      <c r="O39" s="69">
        <v>-0.34688836444904514</v>
      </c>
      <c r="P39" s="69">
        <v>-0.3857106460248389</v>
      </c>
      <c r="Q39" s="69">
        <v>-0.43493984569552063</v>
      </c>
      <c r="R39" s="69">
        <v>-0.45531605874127279</v>
      </c>
      <c r="S39" s="69"/>
      <c r="T39" s="69" t="s">
        <v>42</v>
      </c>
      <c r="U39" s="69">
        <v>-0.58634233124942514</v>
      </c>
      <c r="V39" s="69">
        <v>-0.50657066765135206</v>
      </c>
      <c r="W39" s="69">
        <v>-0.49332815044005646</v>
      </c>
      <c r="X39" s="69">
        <v>-0.49610714056869398</v>
      </c>
      <c r="Y39" s="69">
        <v>-0.57354149160726609</v>
      </c>
      <c r="Z39" s="69">
        <v>-0.61852565500804957</v>
      </c>
      <c r="AA39" s="69">
        <v>-0.63769124291922341</v>
      </c>
      <c r="AB39" s="69"/>
      <c r="AC39" s="69" t="s">
        <v>42</v>
      </c>
      <c r="AD39" s="69">
        <v>-0.53989035177331113</v>
      </c>
      <c r="AE39" s="69">
        <v>-0.5461158182315623</v>
      </c>
      <c r="AF39" s="69">
        <v>-0.54387719402649237</v>
      </c>
      <c r="AG39" s="69">
        <v>-0.53044745837443585</v>
      </c>
      <c r="AH39" s="69">
        <v>-0.52838868933352123</v>
      </c>
      <c r="AI39" s="69">
        <v>-0.52724129061220071</v>
      </c>
      <c r="AJ39" s="69">
        <v>-0.53609366784757262</v>
      </c>
      <c r="AK39" s="69"/>
      <c r="AL39" s="16" t="s">
        <v>42</v>
      </c>
      <c r="AM39" s="136">
        <v>-1.8668990646264356</v>
      </c>
      <c r="AN39" s="136">
        <v>-1.8668990646264356</v>
      </c>
      <c r="AO39" s="136">
        <v>-1.8668990646264356</v>
      </c>
      <c r="AP39" s="136">
        <v>-1.8668990646264356</v>
      </c>
      <c r="AQ39" s="136">
        <v>-1.8668990646264356</v>
      </c>
      <c r="AR39" s="136">
        <v>-1.8668990646264356</v>
      </c>
      <c r="AS39" s="136">
        <v>-2.0794537520648886</v>
      </c>
      <c r="AT39" s="69"/>
      <c r="AU39" s="69" t="s">
        <v>42</v>
      </c>
      <c r="AV39" s="69">
        <v>-0.65922252614801213</v>
      </c>
      <c r="AW39" s="69">
        <v>-0.65392935714099332</v>
      </c>
      <c r="AX39" s="69">
        <v>-0.63160392524734565</v>
      </c>
      <c r="AY39" s="69">
        <v>-0.69498106764576206</v>
      </c>
      <c r="AZ39" s="69">
        <v>-0.74596220319856554</v>
      </c>
      <c r="BA39" s="69">
        <v>-0.78881531421989781</v>
      </c>
      <c r="BB39" s="69">
        <v>-0.81398889120159235</v>
      </c>
      <c r="BC39" s="69"/>
      <c r="BD39" s="69" t="s">
        <v>42</v>
      </c>
      <c r="BE39" s="69">
        <v>0.24767472565741502</v>
      </c>
      <c r="BF39" s="69">
        <v>0.37642362101746535</v>
      </c>
      <c r="BG39" s="69">
        <v>0.41412936969451364</v>
      </c>
      <c r="BH39" s="69">
        <v>0.38112183368195063</v>
      </c>
      <c r="BI39" s="69">
        <v>0.45013639385825405</v>
      </c>
      <c r="BJ39" s="69">
        <v>0.52666558183557011</v>
      </c>
      <c r="BK39" s="69">
        <v>0.55607962220957341</v>
      </c>
      <c r="BL39" s="69"/>
      <c r="BM39" s="69" t="s">
        <v>42</v>
      </c>
      <c r="BN39" s="69">
        <v>3.3909386650882653E-2</v>
      </c>
      <c r="BO39" s="69">
        <v>4.0282734396379978E-2</v>
      </c>
      <c r="BP39" s="69">
        <v>0.24207977485200499</v>
      </c>
      <c r="BQ39" s="69">
        <v>0.1617581123159994</v>
      </c>
      <c r="BR39" s="69">
        <v>0.18880754992076551</v>
      </c>
      <c r="BS39" s="69">
        <v>0.43645455534191385</v>
      </c>
      <c r="BT39" s="69">
        <v>0.47681345489468568</v>
      </c>
      <c r="BU39" s="69"/>
      <c r="BV39" s="69" t="s">
        <v>42</v>
      </c>
      <c r="BW39" s="69">
        <v>0.21125086401865209</v>
      </c>
      <c r="BX39" s="69">
        <v>0.20963084105299218</v>
      </c>
      <c r="BY39" s="69">
        <v>0.22503168255078559</v>
      </c>
      <c r="BZ39" s="69">
        <v>0.18901357812295055</v>
      </c>
      <c r="CA39" s="69">
        <v>0.21627944176210323</v>
      </c>
      <c r="CB39" s="69">
        <v>0.21700793828911513</v>
      </c>
      <c r="CC39" s="69">
        <v>0.21475317340531128</v>
      </c>
      <c r="CE39" s="11"/>
      <c r="CF39" s="11"/>
      <c r="CG39" s="11"/>
      <c r="CH39" s="11"/>
      <c r="CI39" s="11"/>
      <c r="CJ39" s="11"/>
    </row>
    <row r="40" spans="1:88">
      <c r="A40" s="16" t="s">
        <v>43</v>
      </c>
      <c r="B40" s="69">
        <v>-0.54592684918291512</v>
      </c>
      <c r="C40" s="69">
        <v>0.15043827612746696</v>
      </c>
      <c r="D40" s="69">
        <v>0.14840369535489722</v>
      </c>
      <c r="E40" s="69">
        <v>0.11025158887030338</v>
      </c>
      <c r="F40" s="69">
        <v>7.7336538547583503E-2</v>
      </c>
      <c r="G40" s="69">
        <v>4.6483668508112613E-2</v>
      </c>
      <c r="H40" s="69">
        <v>4.6483668508112613E-2</v>
      </c>
      <c r="J40" s="14"/>
      <c r="K40" s="69" t="s">
        <v>43</v>
      </c>
      <c r="L40" s="69">
        <v>-0.5034169872427946</v>
      </c>
      <c r="M40" s="69">
        <v>-0.5034169872427946</v>
      </c>
      <c r="N40" s="69">
        <v>-0.31587196078529212</v>
      </c>
      <c r="O40" s="69">
        <v>-0.38837987952918135</v>
      </c>
      <c r="P40" s="69">
        <v>-0.3857106460248389</v>
      </c>
      <c r="Q40" s="69">
        <v>-0.53341212069663402</v>
      </c>
      <c r="R40" s="69">
        <v>-0.45531605874127279</v>
      </c>
      <c r="S40" s="69"/>
      <c r="T40" s="69" t="s">
        <v>43</v>
      </c>
      <c r="U40" s="69">
        <v>-0.43484523847958512</v>
      </c>
      <c r="V40" s="69">
        <v>-0.39225540449241153</v>
      </c>
      <c r="W40" s="69">
        <v>-0.505952908616073</v>
      </c>
      <c r="X40" s="69">
        <v>-0.46189930440191546</v>
      </c>
      <c r="Y40" s="69">
        <v>-0.35967250149730767</v>
      </c>
      <c r="Z40" s="69">
        <v>-0.29119583556112261</v>
      </c>
      <c r="AA40" s="69">
        <v>-0.20324826215953909</v>
      </c>
      <c r="AB40" s="69"/>
      <c r="AC40" s="69" t="s">
        <v>43</v>
      </c>
      <c r="AD40" s="69">
        <v>-0.55643300928914574</v>
      </c>
      <c r="AE40" s="69">
        <v>-0.5655976484907812</v>
      </c>
      <c r="AF40" s="69">
        <v>-0.56547375338092098</v>
      </c>
      <c r="AG40" s="69">
        <v>-0.55471305732775544</v>
      </c>
      <c r="AH40" s="69">
        <v>-0.55441831245359297</v>
      </c>
      <c r="AI40" s="69">
        <v>-0.55692856678383318</v>
      </c>
      <c r="AJ40" s="69">
        <v>-0.56312785569099411</v>
      </c>
      <c r="AK40" s="69"/>
      <c r="AL40" s="16" t="s">
        <v>43</v>
      </c>
      <c r="AM40" s="136">
        <v>-1.8668990646264356</v>
      </c>
      <c r="AN40" s="136">
        <v>-1.8668990646264356</v>
      </c>
      <c r="AO40" s="136">
        <v>-1.8668990646264356</v>
      </c>
      <c r="AP40" s="136">
        <v>-1.8668990646264356</v>
      </c>
      <c r="AQ40" s="136">
        <v>-1.8668990646264356</v>
      </c>
      <c r="AR40" s="136">
        <v>-1.8668990646264356</v>
      </c>
      <c r="AS40" s="136">
        <v>-2.0794537520648886</v>
      </c>
      <c r="AT40" s="69"/>
      <c r="AU40" s="69" t="s">
        <v>43</v>
      </c>
      <c r="AV40" s="69">
        <v>-0.64229124810203486</v>
      </c>
      <c r="AW40" s="69">
        <v>-0.66720521964731938</v>
      </c>
      <c r="AX40" s="69">
        <v>-0.60020836202353445</v>
      </c>
      <c r="AY40" s="69">
        <v>-0.4981155420184068</v>
      </c>
      <c r="AZ40" s="69">
        <v>-0.39442220139756945</v>
      </c>
      <c r="BA40" s="69">
        <v>-0.24990289996288811</v>
      </c>
      <c r="BB40" s="69">
        <v>-0.15328118405940688</v>
      </c>
      <c r="BC40" s="69"/>
      <c r="BD40" s="69" t="s">
        <v>43</v>
      </c>
      <c r="BE40" s="69">
        <v>4.4985028246071028E-2</v>
      </c>
      <c r="BF40" s="69">
        <v>0.12842831206390504</v>
      </c>
      <c r="BG40" s="69">
        <v>7.5416623219900988E-2</v>
      </c>
      <c r="BH40" s="69">
        <v>5.8273745922589985E-2</v>
      </c>
      <c r="BI40" s="69">
        <v>0.22950077490628998</v>
      </c>
      <c r="BJ40" s="69">
        <v>0.56885792191333207</v>
      </c>
      <c r="BK40" s="69">
        <v>0.49497423825513054</v>
      </c>
      <c r="BL40" s="69"/>
      <c r="BM40" s="69" t="s">
        <v>43</v>
      </c>
      <c r="BN40" s="69">
        <v>-3.5689831773363032E-2</v>
      </c>
      <c r="BO40" s="69">
        <v>-7.2149400551734882E-2</v>
      </c>
      <c r="BP40" s="69">
        <v>3.3675577930742211E-2</v>
      </c>
      <c r="BQ40" s="69">
        <v>-9.1579177674348339E-2</v>
      </c>
      <c r="BR40" s="69">
        <v>-0.26223270822328532</v>
      </c>
      <c r="BS40" s="69">
        <v>-2.4098717779615832E-2</v>
      </c>
      <c r="BT40" s="69">
        <v>0.24687350842210901</v>
      </c>
      <c r="BU40" s="69"/>
      <c r="BV40" s="69" t="s">
        <v>43</v>
      </c>
      <c r="BW40" s="69">
        <v>0.21979647533252752</v>
      </c>
      <c r="BX40" s="69">
        <v>0.2217009984654883</v>
      </c>
      <c r="BY40" s="69">
        <v>0.24928901141471815</v>
      </c>
      <c r="BZ40" s="69">
        <v>0.21408217407418961</v>
      </c>
      <c r="CA40" s="69">
        <v>0.23480318794065508</v>
      </c>
      <c r="CB40" s="69">
        <v>0.26230920069695063</v>
      </c>
      <c r="CC40" s="69">
        <v>0.26049895130691358</v>
      </c>
      <c r="CE40" s="11"/>
      <c r="CF40" s="11"/>
      <c r="CG40" s="11"/>
      <c r="CH40" s="11"/>
      <c r="CI40" s="11"/>
      <c r="CJ40" s="11"/>
    </row>
    <row r="41" spans="1:88">
      <c r="A41" s="16" t="s">
        <v>44</v>
      </c>
      <c r="B41" s="69">
        <v>-0.78138036073358541</v>
      </c>
      <c r="C41" s="69">
        <v>-0.54992730792668287</v>
      </c>
      <c r="D41" s="69">
        <v>-0.47834637254942214</v>
      </c>
      <c r="E41" s="69">
        <v>-0.29608269029042189</v>
      </c>
      <c r="F41" s="69">
        <v>-0.3201612134553517</v>
      </c>
      <c r="G41" s="69">
        <v>-0.36716214112737622</v>
      </c>
      <c r="H41" s="69">
        <v>-0.36716214112737622</v>
      </c>
      <c r="J41" s="14"/>
      <c r="K41" s="69" t="s">
        <v>44</v>
      </c>
      <c r="L41" s="69">
        <v>-0.50575353324651207</v>
      </c>
      <c r="M41" s="69">
        <v>-0.50575353324651207</v>
      </c>
      <c r="N41" s="69">
        <v>-0.3165772701096472</v>
      </c>
      <c r="O41" s="69">
        <v>-0.38837987952918135</v>
      </c>
      <c r="P41" s="69">
        <v>-0.49091557960598753</v>
      </c>
      <c r="Q41" s="69">
        <v>-0.53394440326420756</v>
      </c>
      <c r="R41" s="69">
        <v>-0.53576068142047673</v>
      </c>
      <c r="S41" s="69"/>
      <c r="T41" s="69" t="s">
        <v>44</v>
      </c>
      <c r="U41" s="69">
        <v>-0.63140866905885573</v>
      </c>
      <c r="V41" s="69">
        <v>-0.62538352369979211</v>
      </c>
      <c r="W41" s="69">
        <v>-0.56228124947048552</v>
      </c>
      <c r="X41" s="69">
        <v>-0.56584652111943767</v>
      </c>
      <c r="Y41" s="69">
        <v>-0.5963773968400008</v>
      </c>
      <c r="Z41" s="69">
        <v>-0.39274257066742829</v>
      </c>
      <c r="AA41" s="69">
        <v>-0.20304821175428997</v>
      </c>
      <c r="AB41" s="69"/>
      <c r="AC41" s="69" t="s">
        <v>44</v>
      </c>
      <c r="AD41" s="69">
        <v>-0.55713883497107519</v>
      </c>
      <c r="AE41" s="69">
        <v>-0.5681557028378621</v>
      </c>
      <c r="AF41" s="69">
        <v>-0.57012475991864164</v>
      </c>
      <c r="AG41" s="69">
        <v>-0.55909075672373343</v>
      </c>
      <c r="AH41" s="69">
        <v>-0.55882773119866669</v>
      </c>
      <c r="AI41" s="69">
        <v>-0.56128870693982869</v>
      </c>
      <c r="AJ41" s="69">
        <v>-0.57023188783117307</v>
      </c>
      <c r="AK41" s="69"/>
      <c r="AL41" s="16" t="s">
        <v>44</v>
      </c>
      <c r="AM41" s="136">
        <v>0.52941913772988458</v>
      </c>
      <c r="AN41" s="136">
        <v>0.52941913772988458</v>
      </c>
      <c r="AO41" s="136">
        <v>0.52941913772988458</v>
      </c>
      <c r="AP41" s="136">
        <v>0.52941913772988458</v>
      </c>
      <c r="AQ41" s="136">
        <v>0.52941913772988458</v>
      </c>
      <c r="AR41" s="136">
        <v>0.52941913772988458</v>
      </c>
      <c r="AS41" s="136">
        <v>0.47530371475768884</v>
      </c>
      <c r="AT41" s="69"/>
      <c r="AU41" s="69" t="s">
        <v>44</v>
      </c>
      <c r="AV41" s="69">
        <v>-0.79809732981907766</v>
      </c>
      <c r="AW41" s="69">
        <v>-0.85378987865990874</v>
      </c>
      <c r="AX41" s="69">
        <v>-0.90577971066400342</v>
      </c>
      <c r="AY41" s="69">
        <v>-0.94003295100436002</v>
      </c>
      <c r="AZ41" s="69">
        <v>-0.97289596658672672</v>
      </c>
      <c r="BA41" s="69">
        <v>-0.99844872775723481</v>
      </c>
      <c r="BB41" s="69">
        <v>-1.017050320596103</v>
      </c>
      <c r="BC41" s="69"/>
      <c r="BD41" s="69" t="s">
        <v>44</v>
      </c>
      <c r="BE41" s="69">
        <v>-1.0529827148740676</v>
      </c>
      <c r="BF41" s="69">
        <v>-1.0480421406217859</v>
      </c>
      <c r="BG41" s="69">
        <v>-1.1269097271494926</v>
      </c>
      <c r="BH41" s="69">
        <v>-1.1373954524099221</v>
      </c>
      <c r="BI41" s="69">
        <v>-1.2213040403968938</v>
      </c>
      <c r="BJ41" s="69">
        <v>-1.2245535670099656</v>
      </c>
      <c r="BK41" s="69">
        <v>-0.97894675696857292</v>
      </c>
      <c r="BL41" s="69"/>
      <c r="BM41" s="69" t="s">
        <v>44</v>
      </c>
      <c r="BN41" s="69">
        <v>-1.246716232355237</v>
      </c>
      <c r="BO41" s="69">
        <v>-1.1121466488217964</v>
      </c>
      <c r="BP41" s="69">
        <v>-0.84305931946215651</v>
      </c>
      <c r="BQ41" s="69">
        <v>-0.62060704794831001</v>
      </c>
      <c r="BR41" s="69">
        <v>-0.48775283729531077</v>
      </c>
      <c r="BS41" s="69">
        <v>-0.4078931120475569</v>
      </c>
      <c r="BT41" s="69">
        <v>-0.28965303334723708</v>
      </c>
      <c r="BU41" s="69"/>
      <c r="BV41" s="69" t="s">
        <v>44</v>
      </c>
      <c r="BW41" s="69">
        <v>-0.20664540518452748</v>
      </c>
      <c r="BX41" s="69">
        <v>-0.21942869507513324</v>
      </c>
      <c r="BY41" s="69">
        <v>5.0536157405658096E-2</v>
      </c>
      <c r="BZ41" s="69">
        <v>9.6565814701949151E-3</v>
      </c>
      <c r="CA41" s="69">
        <v>-7.6294384744562987E-2</v>
      </c>
      <c r="CB41" s="69">
        <v>-0.33132825802987015</v>
      </c>
      <c r="CC41" s="69">
        <v>-0.31472332439911133</v>
      </c>
      <c r="CE41" s="11"/>
      <c r="CF41" s="11"/>
      <c r="CG41" s="11"/>
      <c r="CH41" s="11"/>
      <c r="CI41" s="11"/>
      <c r="CJ41" s="11"/>
    </row>
    <row r="42" spans="1:88">
      <c r="A42" s="16" t="s">
        <v>98</v>
      </c>
      <c r="B42" s="69">
        <v>-0.60479022707058272</v>
      </c>
      <c r="C42" s="69">
        <v>-0.74093610357781459</v>
      </c>
      <c r="D42" s="69">
        <v>-0.76038390310636583</v>
      </c>
      <c r="E42" s="69">
        <v>-0.56697220973090545</v>
      </c>
      <c r="F42" s="69">
        <v>-0.5963884648472213</v>
      </c>
      <c r="G42" s="69">
        <v>-0.65224236128156421</v>
      </c>
      <c r="H42" s="69">
        <v>-0.65224236128156421</v>
      </c>
      <c r="J42" s="14"/>
      <c r="K42" s="69" t="s">
        <v>98</v>
      </c>
      <c r="L42" s="69">
        <v>-0.50575353324651207</v>
      </c>
      <c r="M42" s="69">
        <v>-0.50575353324651207</v>
      </c>
      <c r="N42" s="69">
        <v>-0.33914716848900905</v>
      </c>
      <c r="O42" s="69">
        <v>-0.40928898949082471</v>
      </c>
      <c r="P42" s="69">
        <v>-0.50342643657239439</v>
      </c>
      <c r="Q42" s="69">
        <v>-0.53926722893994339</v>
      </c>
      <c r="R42" s="69">
        <v>-0.53576068142047673</v>
      </c>
      <c r="S42" s="69"/>
      <c r="T42" s="69" t="s">
        <v>98</v>
      </c>
      <c r="U42" s="69">
        <v>-0.60661156293287699</v>
      </c>
      <c r="V42" s="69">
        <v>-0.63086956795369031</v>
      </c>
      <c r="W42" s="69">
        <v>-0.64816322418864603</v>
      </c>
      <c r="X42" s="69">
        <v>-0.59274685684768136</v>
      </c>
      <c r="Y42" s="69">
        <v>-0.6077815524708946</v>
      </c>
      <c r="Z42" s="69">
        <v>-0.64802591137468812</v>
      </c>
      <c r="AA42" s="69">
        <v>-0.6552216264047005</v>
      </c>
      <c r="AB42" s="69"/>
      <c r="AC42" s="69" t="s">
        <v>98</v>
      </c>
      <c r="AD42" s="69">
        <v>-0.55938536489690083</v>
      </c>
      <c r="AE42" s="69">
        <v>-0.57070152891793369</v>
      </c>
      <c r="AF42" s="69">
        <v>-0.57261564301443246</v>
      </c>
      <c r="AG42" s="69">
        <v>-0.56290336640333927</v>
      </c>
      <c r="AH42" s="69">
        <v>-0.56261935780823102</v>
      </c>
      <c r="AI42" s="69">
        <v>-0.56574739410099728</v>
      </c>
      <c r="AJ42" s="69">
        <v>-0.57618318246598821</v>
      </c>
      <c r="AK42" s="69"/>
      <c r="AL42" s="16" t="s">
        <v>98</v>
      </c>
      <c r="AM42" s="136">
        <v>0.52941913772988458</v>
      </c>
      <c r="AN42" s="136">
        <v>0.52941913772988458</v>
      </c>
      <c r="AO42" s="136">
        <v>0.52941913772988458</v>
      </c>
      <c r="AP42" s="136">
        <v>0.52941913772988458</v>
      </c>
      <c r="AQ42" s="136">
        <v>0.52941913772988458</v>
      </c>
      <c r="AR42" s="136">
        <v>0.52941913772988458</v>
      </c>
      <c r="AS42" s="136">
        <v>0.47530371475768884</v>
      </c>
      <c r="AT42" s="69"/>
      <c r="AU42" s="69" t="s">
        <v>98</v>
      </c>
      <c r="AV42" s="69">
        <v>-0.80175946705067447</v>
      </c>
      <c r="AW42" s="69">
        <v>-0.85391875010914309</v>
      </c>
      <c r="AX42" s="69">
        <v>-0.90694231316084684</v>
      </c>
      <c r="AY42" s="69">
        <v>-0.94027044755271993</v>
      </c>
      <c r="AZ42" s="69">
        <v>-0.98030024258667747</v>
      </c>
      <c r="BA42" s="69">
        <v>-1.0055515364218697</v>
      </c>
      <c r="BB42" s="69">
        <v>-1.0254183805326189</v>
      </c>
      <c r="BC42" s="69"/>
      <c r="BD42" s="69" t="s">
        <v>98</v>
      </c>
      <c r="BE42" s="69">
        <v>-1.5076650090670827</v>
      </c>
      <c r="BF42" s="69">
        <v>-1.5026332174880368</v>
      </c>
      <c r="BG42" s="69">
        <v>-1.5483265675485816</v>
      </c>
      <c r="BH42" s="69">
        <v>-1.619492057851124</v>
      </c>
      <c r="BI42" s="69">
        <v>-1.6918106398182664</v>
      </c>
      <c r="BJ42" s="69">
        <v>-1.7626244208106379</v>
      </c>
      <c r="BK42" s="69">
        <v>-1.8551191172185713</v>
      </c>
      <c r="BL42" s="69"/>
      <c r="BM42" s="69" t="s">
        <v>98</v>
      </c>
      <c r="BN42" s="69">
        <v>-1.5390329497370685</v>
      </c>
      <c r="BO42" s="69">
        <v>-1.5197131380087125</v>
      </c>
      <c r="BP42" s="69">
        <v>-1.4538992069899956</v>
      </c>
      <c r="BQ42" s="69">
        <v>-1.2837546599818672</v>
      </c>
      <c r="BR42" s="69">
        <v>-1.2394866008687293</v>
      </c>
      <c r="BS42" s="69">
        <v>-1.3289996582906152</v>
      </c>
      <c r="BT42" s="69">
        <v>-1.2094128192375446</v>
      </c>
      <c r="BU42" s="69"/>
      <c r="BV42" s="69" t="s">
        <v>98</v>
      </c>
      <c r="BW42" s="69">
        <v>-7.3420134865117284</v>
      </c>
      <c r="BX42" s="69">
        <v>-7.5543216248617231</v>
      </c>
      <c r="BY42" s="69">
        <v>-6.1208523637949988</v>
      </c>
      <c r="BZ42" s="69">
        <v>-8.1876013283035718</v>
      </c>
      <c r="CA42" s="69">
        <v>-6.8466684290915101</v>
      </c>
      <c r="CB42" s="69">
        <v>-1.1424140162577874</v>
      </c>
      <c r="CC42" s="69">
        <v>-1.4659844749662763</v>
      </c>
      <c r="CE42" s="11"/>
      <c r="CF42" s="11"/>
      <c r="CG42" s="11"/>
      <c r="CH42" s="11"/>
      <c r="CI42" s="11"/>
      <c r="CJ42" s="11"/>
    </row>
    <row r="43" spans="1:88">
      <c r="A43" s="16" t="s">
        <v>99</v>
      </c>
      <c r="B43" s="69">
        <v>0.13100199652526232</v>
      </c>
      <c r="C43" s="69">
        <v>2.3099079026712446E-2</v>
      </c>
      <c r="D43" s="69">
        <v>0.17974119875011318</v>
      </c>
      <c r="E43" s="69">
        <v>0.11025158887030338</v>
      </c>
      <c r="F43" s="69">
        <v>0.13797178885311631</v>
      </c>
      <c r="G43" s="69">
        <v>0.17225435387025426</v>
      </c>
      <c r="H43" s="69">
        <v>0.17225435387025426</v>
      </c>
      <c r="J43" s="14"/>
      <c r="K43" s="69" t="s">
        <v>99</v>
      </c>
      <c r="L43" s="69">
        <v>-0.35738286201045499</v>
      </c>
      <c r="M43" s="69">
        <v>-0.35738286201045499</v>
      </c>
      <c r="N43" s="69">
        <v>-0.27179012801310087</v>
      </c>
      <c r="O43" s="69">
        <v>-0.34656165960589452</v>
      </c>
      <c r="P43" s="69">
        <v>-0.45537337231505892</v>
      </c>
      <c r="Q43" s="69">
        <v>-0.50014446022328496</v>
      </c>
      <c r="R43" s="69">
        <v>-0.5085834440288538</v>
      </c>
      <c r="S43" s="69"/>
      <c r="T43" s="69" t="s">
        <v>99</v>
      </c>
      <c r="U43" s="69">
        <v>-0.46507111346416757</v>
      </c>
      <c r="V43" s="69">
        <v>-0.47583233223305188</v>
      </c>
      <c r="W43" s="69">
        <v>-0.43004273480410399</v>
      </c>
      <c r="X43" s="69">
        <v>-0.42250475918786023</v>
      </c>
      <c r="Y43" s="69">
        <v>-0.49962933974920432</v>
      </c>
      <c r="Z43" s="69">
        <v>-0.48171569959863719</v>
      </c>
      <c r="AA43" s="69">
        <v>-0.46602537277121464</v>
      </c>
      <c r="AB43" s="69"/>
      <c r="AC43" s="69" t="s">
        <v>99</v>
      </c>
      <c r="AD43" s="69">
        <v>-0.48716750282979016</v>
      </c>
      <c r="AE43" s="69">
        <v>-0.49596624373038101</v>
      </c>
      <c r="AF43" s="69">
        <v>-0.49305566824228786</v>
      </c>
      <c r="AG43" s="69">
        <v>-0.49429241940581603</v>
      </c>
      <c r="AH43" s="69">
        <v>-0.4879080059418906</v>
      </c>
      <c r="AI43" s="69">
        <v>-0.4779147163404554</v>
      </c>
      <c r="AJ43" s="69">
        <v>-0.47463802020291829</v>
      </c>
      <c r="AK43" s="69"/>
      <c r="AL43" s="16" t="s">
        <v>99</v>
      </c>
      <c r="AM43" s="136">
        <v>0.52941913772988458</v>
      </c>
      <c r="AN43" s="136">
        <v>0.52941913772988458</v>
      </c>
      <c r="AO43" s="136">
        <v>0.52941913772988458</v>
      </c>
      <c r="AP43" s="136">
        <v>0.52941913772988458</v>
      </c>
      <c r="AQ43" s="136">
        <v>0.52941913772988458</v>
      </c>
      <c r="AR43" s="136">
        <v>0.52941913772988458</v>
      </c>
      <c r="AS43" s="136">
        <v>0.47530371475768884</v>
      </c>
      <c r="AT43" s="69"/>
      <c r="AU43" s="69" t="s">
        <v>99</v>
      </c>
      <c r="AV43" s="69">
        <v>-0.45390054392362889</v>
      </c>
      <c r="AW43" s="69">
        <v>-0.43699830817837154</v>
      </c>
      <c r="AX43" s="69">
        <v>-0.44250190562467295</v>
      </c>
      <c r="AY43" s="69">
        <v>-0.41460880673609812</v>
      </c>
      <c r="AZ43" s="69">
        <v>-0.39288213148283169</v>
      </c>
      <c r="BA43" s="69">
        <v>-0.35593686590206014</v>
      </c>
      <c r="BB43" s="69">
        <v>-0.40775628387168478</v>
      </c>
      <c r="BC43" s="69"/>
      <c r="BD43" s="69" t="s">
        <v>99</v>
      </c>
      <c r="BE43" s="69">
        <v>-0.16083501198243691</v>
      </c>
      <c r="BF43" s="69">
        <v>-0.16217234980550219</v>
      </c>
      <c r="BG43" s="69">
        <v>-0.1560717200762457</v>
      </c>
      <c r="BH43" s="69">
        <v>-0.13012682281029855</v>
      </c>
      <c r="BI43" s="69">
        <v>-0.14873171472564831</v>
      </c>
      <c r="BJ43" s="69">
        <v>-0.19297455567052696</v>
      </c>
      <c r="BK43" s="69">
        <v>-0.29003283141767489</v>
      </c>
      <c r="BL43" s="69"/>
      <c r="BM43" s="69" t="s">
        <v>99</v>
      </c>
      <c r="BN43" s="69">
        <v>0.76470118010546151</v>
      </c>
      <c r="BO43" s="69">
        <v>0.47595725732032473</v>
      </c>
      <c r="BP43" s="69">
        <v>0.38580680721149668</v>
      </c>
      <c r="BQ43" s="69">
        <v>0.55666624083036531</v>
      </c>
      <c r="BR43" s="69">
        <v>0.639847808064817</v>
      </c>
      <c r="BS43" s="69">
        <v>0.5899723130490897</v>
      </c>
      <c r="BT43" s="69">
        <v>0.63010675254307036</v>
      </c>
      <c r="BU43" s="69"/>
      <c r="BV43" s="69" t="s">
        <v>99</v>
      </c>
      <c r="BW43" s="69">
        <v>0.22557654373905106</v>
      </c>
      <c r="BX43" s="69">
        <v>0.22365199046388393</v>
      </c>
      <c r="BY43" s="69">
        <v>0.24705399844488832</v>
      </c>
      <c r="BZ43" s="69">
        <v>0.21069991127599241</v>
      </c>
      <c r="CA43" s="69">
        <v>0.23865299040643229</v>
      </c>
      <c r="CB43" s="69">
        <v>0.24944351353111466</v>
      </c>
      <c r="CC43" s="69">
        <v>0.24619994828470684</v>
      </c>
      <c r="CE43" s="11"/>
      <c r="CF43" s="11"/>
      <c r="CG43" s="11"/>
      <c r="CH43" s="11"/>
      <c r="CI43" s="11"/>
      <c r="CJ43" s="11"/>
    </row>
    <row r="44" spans="1:88">
      <c r="A44" s="16" t="s">
        <v>46</v>
      </c>
      <c r="B44" s="69"/>
      <c r="C44" s="69"/>
      <c r="D44" s="69"/>
      <c r="E44" s="69"/>
      <c r="F44" s="69"/>
      <c r="G44" s="69"/>
      <c r="H44" s="69"/>
      <c r="J44" s="14"/>
      <c r="K44" s="69" t="s">
        <v>46</v>
      </c>
      <c r="L44" s="69">
        <v>-0.50575353324651207</v>
      </c>
      <c r="M44" s="69">
        <v>-0.50575353324651207</v>
      </c>
      <c r="N44" s="69">
        <v>-0.31587196078529212</v>
      </c>
      <c r="O44" s="69">
        <v>-0.38837987952918135</v>
      </c>
      <c r="P44" s="69">
        <v>-0.24354181686112453</v>
      </c>
      <c r="Q44" s="69">
        <v>-0.30186920380212423</v>
      </c>
      <c r="R44" s="69">
        <v>-0.34660710917478105</v>
      </c>
      <c r="S44" s="69"/>
      <c r="T44" s="69" t="s">
        <v>46</v>
      </c>
      <c r="U44" s="69">
        <v>-0.50826465120281838</v>
      </c>
      <c r="V44" s="69">
        <v>-0.51501947492712918</v>
      </c>
      <c r="W44" s="69">
        <v>-0.60772270152045793</v>
      </c>
      <c r="X44" s="69">
        <v>-0.57686115548284889</v>
      </c>
      <c r="Y44" s="69">
        <v>-0.58266724770873324</v>
      </c>
      <c r="Z44" s="69">
        <v>-0.61763461355093796</v>
      </c>
      <c r="AA44" s="69">
        <v>-0.62014513586881237</v>
      </c>
      <c r="AB44" s="69"/>
      <c r="AC44" s="69" t="s">
        <v>46</v>
      </c>
      <c r="AD44" s="69">
        <v>-0.5588248581149845</v>
      </c>
      <c r="AE44" s="69">
        <v>-0.56961386583340601</v>
      </c>
      <c r="AF44" s="69">
        <v>-0.57203165255782995</v>
      </c>
      <c r="AG44" s="69">
        <v>-0.56204134197036693</v>
      </c>
      <c r="AH44" s="69">
        <v>-0.56172084119870602</v>
      </c>
      <c r="AI44" s="69">
        <v>-0.5655715296708691</v>
      </c>
      <c r="AJ44" s="69">
        <v>-0.57598458334653513</v>
      </c>
      <c r="AK44" s="69"/>
      <c r="AL44" s="16" t="s">
        <v>46</v>
      </c>
      <c r="AM44" s="136">
        <v>-1.8668990646264356</v>
      </c>
      <c r="AN44" s="136">
        <v>-1.8668990646264356</v>
      </c>
      <c r="AO44" s="136">
        <v>-1.8668990646264356</v>
      </c>
      <c r="AP44" s="136">
        <v>-1.8668990646264356</v>
      </c>
      <c r="AQ44" s="136">
        <v>-1.8668990646264356</v>
      </c>
      <c r="AR44" s="136">
        <v>-1.8668990646264356</v>
      </c>
      <c r="AS44" s="136">
        <v>-2.0794537520648886</v>
      </c>
      <c r="AT44" s="69"/>
      <c r="AU44" s="69" t="s">
        <v>46</v>
      </c>
      <c r="AV44" s="69">
        <v>-0.80008797845644852</v>
      </c>
      <c r="AW44" s="69">
        <v>-0.85277062111735979</v>
      </c>
      <c r="AX44" s="69">
        <v>-0.90567685101841455</v>
      </c>
      <c r="AY44" s="69">
        <v>-0.93951510087157519</v>
      </c>
      <c r="AZ44" s="69">
        <v>-0.97958483148109465</v>
      </c>
      <c r="BA44" s="69">
        <v>-1.0044701850213591</v>
      </c>
      <c r="BB44" s="69">
        <v>-1.0253002679898056</v>
      </c>
      <c r="BC44" s="69"/>
      <c r="BD44" s="69" t="s">
        <v>46</v>
      </c>
      <c r="BE44" s="69">
        <v>-1.1484581707975579</v>
      </c>
      <c r="BF44" s="69">
        <v>-1.169829139994442</v>
      </c>
      <c r="BG44" s="69">
        <v>-1.1900806933631627</v>
      </c>
      <c r="BH44" s="69">
        <v>-0.98858946047770979</v>
      </c>
      <c r="BI44" s="69">
        <v>-0.65578251604382642</v>
      </c>
      <c r="BJ44" s="69">
        <v>-0.41246953832225497</v>
      </c>
      <c r="BK44" s="69">
        <v>7.7585043017926708E-2</v>
      </c>
      <c r="BL44" s="69"/>
      <c r="BM44" s="69" t="s">
        <v>46</v>
      </c>
      <c r="BN44" s="69">
        <v>-0.84304076549461238</v>
      </c>
      <c r="BO44" s="69">
        <v>-0.852147336754281</v>
      </c>
      <c r="BP44" s="69">
        <v>-1.0299044615294954</v>
      </c>
      <c r="BQ44" s="69">
        <v>-1.0676728538136298</v>
      </c>
      <c r="BR44" s="69">
        <v>-0.86361971908202007</v>
      </c>
      <c r="BS44" s="69">
        <v>-0.791687506315498</v>
      </c>
      <c r="BT44" s="69">
        <v>-0.97947287276496753</v>
      </c>
      <c r="BU44" s="69"/>
      <c r="BV44" s="69" t="s">
        <v>46</v>
      </c>
      <c r="BW44" s="69">
        <v>3.1042968336127068E-2</v>
      </c>
      <c r="BX44" s="69">
        <v>3.071755643913748E-2</v>
      </c>
      <c r="BY44" s="69">
        <v>-9.7934281173128232E-2</v>
      </c>
      <c r="BZ44" s="69">
        <v>-0.12123650493875555</v>
      </c>
      <c r="CA44" s="69">
        <v>-0.35026404225072033</v>
      </c>
      <c r="CB44" s="69">
        <v>-0.77477631347143194</v>
      </c>
      <c r="CC44" s="69">
        <v>-0.79739172839627914</v>
      </c>
      <c r="CE44" s="11"/>
      <c r="CF44" s="11"/>
      <c r="CG44" s="11"/>
      <c r="CH44" s="11"/>
      <c r="CI44" s="11"/>
      <c r="CJ44" s="11"/>
    </row>
    <row r="45" spans="1:88">
      <c r="A45" s="16" t="s">
        <v>47</v>
      </c>
      <c r="B45" s="69">
        <v>0.51361395279510169</v>
      </c>
      <c r="C45" s="69">
        <v>0.46878626887935326</v>
      </c>
      <c r="D45" s="69">
        <v>0.43044122591184092</v>
      </c>
      <c r="E45" s="69">
        <v>0.3811411083107869</v>
      </c>
      <c r="F45" s="69">
        <v>0.34682653990550544</v>
      </c>
      <c r="G45" s="69">
        <v>0.32597408042398335</v>
      </c>
      <c r="H45" s="69">
        <v>0.32597408042398335</v>
      </c>
      <c r="J45" s="14"/>
      <c r="K45" s="69" t="s">
        <v>47</v>
      </c>
      <c r="L45" s="69">
        <v>-0.57935473236361124</v>
      </c>
      <c r="M45" s="69">
        <v>-0.57935473236361124</v>
      </c>
      <c r="N45" s="69">
        <v>-0.31587196078529212</v>
      </c>
      <c r="O45" s="69">
        <v>-0.38772646984287995</v>
      </c>
      <c r="P45" s="69">
        <v>-0.49091557960598753</v>
      </c>
      <c r="Q45" s="69">
        <v>-0.53394440326420756</v>
      </c>
      <c r="R45" s="69">
        <v>-0.53576068142047673</v>
      </c>
      <c r="S45" s="69"/>
      <c r="T45" s="69" t="s">
        <v>47</v>
      </c>
      <c r="U45" s="69">
        <v>-0.56555136249520443</v>
      </c>
      <c r="V45" s="69">
        <v>-0.56933038107806733</v>
      </c>
      <c r="W45" s="69">
        <v>-0.5324583050859063</v>
      </c>
      <c r="X45" s="69">
        <v>-0.45438973502182617</v>
      </c>
      <c r="Y45" s="69">
        <v>-0.45642862782779381</v>
      </c>
      <c r="Z45" s="69">
        <v>-0.4521558648912658</v>
      </c>
      <c r="AA45" s="69">
        <v>-0.44422000027819786</v>
      </c>
      <c r="AB45" s="69"/>
      <c r="AC45" s="69" t="s">
        <v>47</v>
      </c>
      <c r="AD45" s="69">
        <v>-0.41998268334866379</v>
      </c>
      <c r="AE45" s="69">
        <v>-0.40458138196325721</v>
      </c>
      <c r="AF45" s="69">
        <v>-0.42362179528877736</v>
      </c>
      <c r="AG45" s="69">
        <v>-0.41971354986513193</v>
      </c>
      <c r="AH45" s="69">
        <v>-0.40249181387069127</v>
      </c>
      <c r="AI45" s="69">
        <v>-0.38423225370602299</v>
      </c>
      <c r="AJ45" s="69">
        <v>-0.38150323279827297</v>
      </c>
      <c r="AK45" s="69"/>
      <c r="AL45" s="16" t="s">
        <v>47</v>
      </c>
      <c r="AM45" s="136">
        <v>0.52941913772988458</v>
      </c>
      <c r="AN45" s="136">
        <v>0.52941913772988458</v>
      </c>
      <c r="AO45" s="136">
        <v>0.52941913772988458</v>
      </c>
      <c r="AP45" s="136">
        <v>0.52941913772988458</v>
      </c>
      <c r="AQ45" s="136">
        <v>0.52941913772988458</v>
      </c>
      <c r="AR45" s="136">
        <v>0.52941913772988458</v>
      </c>
      <c r="AS45" s="136">
        <v>0.47530371475768884</v>
      </c>
      <c r="AT45" s="69"/>
      <c r="AU45" s="69" t="s">
        <v>47</v>
      </c>
      <c r="AV45" s="69">
        <v>-0.63524477935107249</v>
      </c>
      <c r="AW45" s="69">
        <v>-0.52409609698305781</v>
      </c>
      <c r="AX45" s="69">
        <v>-0.43719569394563845</v>
      </c>
      <c r="AY45" s="69">
        <v>-0.32829581105721228</v>
      </c>
      <c r="AZ45" s="69">
        <v>-0.23265756691193396</v>
      </c>
      <c r="BA45" s="69">
        <v>-0.13946744730299562</v>
      </c>
      <c r="BB45" s="69">
        <v>-8.2887882069620264E-2</v>
      </c>
      <c r="BC45" s="69"/>
      <c r="BD45" s="69" t="s">
        <v>47</v>
      </c>
      <c r="BE45" s="69">
        <v>0.63622852783784911</v>
      </c>
      <c r="BF45" s="69">
        <v>0.62482086726268449</v>
      </c>
      <c r="BG45" s="69">
        <v>0.5753815729241456</v>
      </c>
      <c r="BH45" s="69">
        <v>0.5964989272680471</v>
      </c>
      <c r="BI45" s="69">
        <v>0.59677000396918678</v>
      </c>
      <c r="BJ45" s="69">
        <v>0.69022015854150165</v>
      </c>
      <c r="BK45" s="69">
        <v>0.71919157453957883</v>
      </c>
      <c r="BL45" s="69"/>
      <c r="BM45" s="69" t="s">
        <v>47</v>
      </c>
      <c r="BN45" s="69">
        <v>-0.2932069399430719</v>
      </c>
      <c r="BO45" s="69">
        <v>-0.23377059453964985</v>
      </c>
      <c r="BP45" s="69">
        <v>-0.43343727723760533</v>
      </c>
      <c r="BQ45" s="69">
        <v>-0.35236756442911793</v>
      </c>
      <c r="BR45" s="69">
        <v>-0.26223270822328532</v>
      </c>
      <c r="BS45" s="69">
        <v>-0.17761647548679241</v>
      </c>
      <c r="BT45" s="69">
        <v>-5.9713086874660377E-2</v>
      </c>
      <c r="BU45" s="69"/>
      <c r="BV45" s="69" t="s">
        <v>47</v>
      </c>
      <c r="BW45" s="69">
        <v>0.21647248184002818</v>
      </c>
      <c r="BX45" s="69">
        <v>0.22140522814655941</v>
      </c>
      <c r="BY45" s="69">
        <v>0.24837107316623344</v>
      </c>
      <c r="BZ45" s="69">
        <v>0.21263241762345733</v>
      </c>
      <c r="CA45" s="69">
        <v>0.24457969631278861</v>
      </c>
      <c r="CB45" s="69">
        <v>0.26229648146541712</v>
      </c>
      <c r="CC45" s="69">
        <v>0.25876153761048204</v>
      </c>
      <c r="CE45" s="11"/>
      <c r="CF45" s="11"/>
      <c r="CG45" s="11"/>
      <c r="CH45" s="11"/>
      <c r="CI45" s="11"/>
      <c r="CJ45" s="11"/>
    </row>
    <row r="46" spans="1:88">
      <c r="A46" s="16" t="s">
        <v>14</v>
      </c>
      <c r="B46" s="69">
        <v>0.56659099289400283</v>
      </c>
      <c r="C46" s="69">
        <v>0.52608890757469318</v>
      </c>
      <c r="D46" s="69">
        <v>0.48684873202323004</v>
      </c>
      <c r="E46" s="69">
        <v>0.44209125018489609</v>
      </c>
      <c r="F46" s="69">
        <v>0.40746179021103823</v>
      </c>
      <c r="G46" s="69">
        <v>0.38885942310505467</v>
      </c>
      <c r="H46" s="69">
        <v>0.38885942310505467</v>
      </c>
      <c r="J46" s="14"/>
      <c r="K46" s="69" t="s">
        <v>14</v>
      </c>
      <c r="L46" s="69">
        <v>-0.35738286201045499</v>
      </c>
      <c r="M46" s="69">
        <v>-0.35738286201045499</v>
      </c>
      <c r="N46" s="69">
        <v>-0.18538973577960607</v>
      </c>
      <c r="O46" s="69">
        <v>-0.26684567787712898</v>
      </c>
      <c r="P46" s="69">
        <v>0.32513349979373302</v>
      </c>
      <c r="Q46" s="69">
        <v>-0.53474282711556798</v>
      </c>
      <c r="R46" s="69">
        <v>-0.45531605874127279</v>
      </c>
      <c r="S46" s="69"/>
      <c r="T46" s="69" t="s">
        <v>14</v>
      </c>
      <c r="U46" s="69">
        <v>-0.49312417973847233</v>
      </c>
      <c r="V46" s="69">
        <v>-0.473433638224806</v>
      </c>
      <c r="W46" s="69">
        <v>-0.53876635388230676</v>
      </c>
      <c r="X46" s="69">
        <v>-0.50267960423997682</v>
      </c>
      <c r="Y46" s="69">
        <v>-0.4784047281440692</v>
      </c>
      <c r="Z46" s="69">
        <v>-0.49732696482771677</v>
      </c>
      <c r="AA46" s="69">
        <v>-0.46192837161971539</v>
      </c>
      <c r="AB46" s="69"/>
      <c r="AC46" s="69" t="s">
        <v>14</v>
      </c>
      <c r="AD46" s="69">
        <v>-0.51872992000137241</v>
      </c>
      <c r="AE46" s="69">
        <v>-0.53079455883798954</v>
      </c>
      <c r="AF46" s="69">
        <v>-0.53483465545763464</v>
      </c>
      <c r="AG46" s="69">
        <v>-0.53048668151816525</v>
      </c>
      <c r="AH46" s="69">
        <v>-0.52762142659735034</v>
      </c>
      <c r="AI46" s="69">
        <v>-0.52888583350356611</v>
      </c>
      <c r="AJ46" s="69">
        <v>-0.53684336819559464</v>
      </c>
      <c r="AK46" s="69"/>
      <c r="AL46" s="16" t="s">
        <v>14</v>
      </c>
      <c r="AM46" s="136">
        <v>-1.8668990646264356</v>
      </c>
      <c r="AN46" s="136">
        <v>-1.8668990646264356</v>
      </c>
      <c r="AO46" s="136">
        <v>-1.8668990646264356</v>
      </c>
      <c r="AP46" s="136">
        <v>-1.8668990646264356</v>
      </c>
      <c r="AQ46" s="136">
        <v>-1.8668990646264356</v>
      </c>
      <c r="AR46" s="136">
        <v>-1.8668990646264356</v>
      </c>
      <c r="AS46" s="136">
        <v>-2.0794537520648886</v>
      </c>
      <c r="AT46" s="69"/>
      <c r="AU46" s="69" t="s">
        <v>14</v>
      </c>
      <c r="AV46" s="69">
        <v>-0.44357726038240153</v>
      </c>
      <c r="AW46" s="69">
        <v>-0.29602523585546486</v>
      </c>
      <c r="AX46" s="69">
        <v>-0.23910886079601631</v>
      </c>
      <c r="AY46" s="69">
        <v>-0.17755225926798704</v>
      </c>
      <c r="AZ46" s="69">
        <v>-0.19428340442251027</v>
      </c>
      <c r="BA46" s="69">
        <v>-0.19282496488629144</v>
      </c>
      <c r="BB46" s="69">
        <v>-0.18807811606012403</v>
      </c>
      <c r="BC46" s="69"/>
      <c r="BD46" s="69" t="s">
        <v>14</v>
      </c>
      <c r="BE46" s="69">
        <v>-0.52317219306912532</v>
      </c>
      <c r="BF46" s="69">
        <v>-0.60711693167193859</v>
      </c>
      <c r="BG46" s="69">
        <v>-0.70050570520721878</v>
      </c>
      <c r="BH46" s="69">
        <v>-0.78278468216210639</v>
      </c>
      <c r="BI46" s="69">
        <v>-0.87459092490095025</v>
      </c>
      <c r="BJ46" s="69">
        <v>-1.0003178719899497</v>
      </c>
      <c r="BK46" s="69">
        <v>-1.1144627294481848</v>
      </c>
      <c r="BL46" s="69"/>
      <c r="BM46" s="69" t="s">
        <v>14</v>
      </c>
      <c r="BN46" s="69">
        <v>-0.27928709625822279</v>
      </c>
      <c r="BO46" s="69">
        <v>-0.39539178852756479</v>
      </c>
      <c r="BP46" s="69">
        <v>-0.41906457400165614</v>
      </c>
      <c r="BQ46" s="69">
        <v>-0.56099827383293399</v>
      </c>
      <c r="BR46" s="69">
        <v>-0.41257946093796916</v>
      </c>
      <c r="BS46" s="69">
        <v>-0.4078931120475569</v>
      </c>
      <c r="BT46" s="69">
        <v>-0.44294633099562175</v>
      </c>
      <c r="BU46" s="69"/>
      <c r="BV46" s="69" t="s">
        <v>14</v>
      </c>
      <c r="BW46" s="69">
        <v>0.22385690894725091</v>
      </c>
      <c r="BX46" s="69">
        <v>0.22139302351006362</v>
      </c>
      <c r="BY46" s="69">
        <v>0.24948623876080733</v>
      </c>
      <c r="BZ46" s="69">
        <v>0.21307755966796238</v>
      </c>
      <c r="CA46" s="69">
        <v>0.24182124416419376</v>
      </c>
      <c r="CB46" s="69">
        <v>0.25647546030879004</v>
      </c>
      <c r="CC46" s="69">
        <v>0.25216200805656341</v>
      </c>
      <c r="CE46" s="11"/>
      <c r="CF46" s="11"/>
      <c r="CG46" s="11"/>
      <c r="CH46" s="11"/>
      <c r="CI46" s="11"/>
      <c r="CJ46" s="11"/>
    </row>
    <row r="47" spans="1:88">
      <c r="A47" s="16" t="s">
        <v>48</v>
      </c>
      <c r="B47" s="69">
        <v>0.45475057490743409</v>
      </c>
      <c r="C47" s="69">
        <v>0.40511667032897597</v>
      </c>
      <c r="D47" s="69">
        <v>0.367766219121409</v>
      </c>
      <c r="E47" s="69">
        <v>0.34050768039471474</v>
      </c>
      <c r="F47" s="69">
        <v>0.34682653990550544</v>
      </c>
      <c r="G47" s="69">
        <v>0.32597408042398335</v>
      </c>
      <c r="H47" s="69">
        <v>0.32597408042398335</v>
      </c>
      <c r="J47" s="14"/>
      <c r="K47" s="69" t="s">
        <v>48</v>
      </c>
      <c r="L47" s="69">
        <v>-0.5034169872427946</v>
      </c>
      <c r="M47" s="69">
        <v>-0.5034169872427946</v>
      </c>
      <c r="N47" s="69">
        <v>-0.31587196078529212</v>
      </c>
      <c r="O47" s="69">
        <v>-0.26684567787712898</v>
      </c>
      <c r="P47" s="69">
        <v>-0.24354181686112453</v>
      </c>
      <c r="Q47" s="69">
        <v>-3.5727920015331358E-2</v>
      </c>
      <c r="R47" s="69">
        <v>-0.12918921004179745</v>
      </c>
      <c r="S47" s="69"/>
      <c r="T47" s="69" t="s">
        <v>48</v>
      </c>
      <c r="U47" s="69">
        <v>-0.39829745560070368</v>
      </c>
      <c r="V47" s="69">
        <v>-0.54211640979101328</v>
      </c>
      <c r="W47" s="69">
        <v>-0.56864316106708701</v>
      </c>
      <c r="X47" s="69">
        <v>-0.54732326562599021</v>
      </c>
      <c r="Y47" s="69">
        <v>-0.53515022350265817</v>
      </c>
      <c r="Z47" s="69">
        <v>-0.50203835978119826</v>
      </c>
      <c r="AA47" s="69">
        <v>-0.46460447663641558</v>
      </c>
      <c r="AB47" s="69"/>
      <c r="AC47" s="69" t="s">
        <v>48</v>
      </c>
      <c r="AD47" s="69">
        <v>-0.55629075852296261</v>
      </c>
      <c r="AE47" s="69">
        <v>-0.56714405830485159</v>
      </c>
      <c r="AF47" s="69">
        <v>-0.56849051006927664</v>
      </c>
      <c r="AG47" s="69">
        <v>-0.55836868248701543</v>
      </c>
      <c r="AH47" s="69">
        <v>-0.55718176037505773</v>
      </c>
      <c r="AI47" s="69">
        <v>-0.56210470923575329</v>
      </c>
      <c r="AJ47" s="69">
        <v>-0.57199475950321954</v>
      </c>
      <c r="AK47" s="69"/>
      <c r="AL47" s="16" t="s">
        <v>48</v>
      </c>
      <c r="AM47" s="136">
        <v>-1.8668990646264356</v>
      </c>
      <c r="AN47" s="136">
        <v>-1.8668990646264356</v>
      </c>
      <c r="AO47" s="136">
        <v>-1.8668990646264356</v>
      </c>
      <c r="AP47" s="136">
        <v>-1.8668990646264356</v>
      </c>
      <c r="AQ47" s="136">
        <v>-1.8668990646264356</v>
      </c>
      <c r="AR47" s="136">
        <v>-1.8668990646264356</v>
      </c>
      <c r="AS47" s="136">
        <v>-2.0794537520648886</v>
      </c>
      <c r="AT47" s="69"/>
      <c r="AU47" s="69" t="s">
        <v>48</v>
      </c>
      <c r="AV47" s="69">
        <v>-0.66047918657788196</v>
      </c>
      <c r="AW47" s="69">
        <v>-0.71937864048444822</v>
      </c>
      <c r="AX47" s="69">
        <v>-0.78002396953947228</v>
      </c>
      <c r="AY47" s="69">
        <v>-0.81310693699444536</v>
      </c>
      <c r="AZ47" s="69">
        <v>-0.83554647364023527</v>
      </c>
      <c r="BA47" s="69">
        <v>-0.84415861724401375</v>
      </c>
      <c r="BB47" s="69">
        <v>-0.83601927336429593</v>
      </c>
      <c r="BC47" s="69"/>
      <c r="BD47" s="69" t="s">
        <v>48</v>
      </c>
      <c r="BE47" s="69">
        <v>-0.4261315657370533</v>
      </c>
      <c r="BF47" s="69">
        <v>-0.47286987625785576</v>
      </c>
      <c r="BG47" s="69">
        <v>-0.51431759426166468</v>
      </c>
      <c r="BH47" s="69">
        <v>-0.46124191012144899</v>
      </c>
      <c r="BI47" s="69">
        <v>-0.45113498542171487</v>
      </c>
      <c r="BJ47" s="69">
        <v>-0.47646915529414113</v>
      </c>
      <c r="BK47" s="69">
        <v>-0.43294058421435583</v>
      </c>
      <c r="BL47" s="69"/>
      <c r="BM47" s="69" t="s">
        <v>48</v>
      </c>
      <c r="BN47" s="69">
        <v>-0.2584073307309489</v>
      </c>
      <c r="BO47" s="69">
        <v>-0.32512170418499303</v>
      </c>
      <c r="BP47" s="69">
        <v>-0.4765553869454528</v>
      </c>
      <c r="BQ47" s="69">
        <v>-0.43432962883776011</v>
      </c>
      <c r="BR47" s="69">
        <v>-0.41257946093796916</v>
      </c>
      <c r="BS47" s="69">
        <v>-0.63816974860832143</v>
      </c>
      <c r="BT47" s="69">
        <v>-0.97947287276496753</v>
      </c>
      <c r="BU47" s="69"/>
      <c r="BV47" s="69" t="s">
        <v>48</v>
      </c>
      <c r="BW47" s="69">
        <v>0.21578091033522337</v>
      </c>
      <c r="BX47" s="69">
        <v>0.21367206421004076</v>
      </c>
      <c r="BY47" s="69">
        <v>0.23352993015025211</v>
      </c>
      <c r="BZ47" s="69">
        <v>0.20365506970368694</v>
      </c>
      <c r="CA47" s="69">
        <v>0.22462627258756018</v>
      </c>
      <c r="CB47" s="69">
        <v>0.22277683502199072</v>
      </c>
      <c r="CC47" s="69">
        <v>0.21919641360196851</v>
      </c>
      <c r="CE47" s="11"/>
      <c r="CF47" s="11"/>
      <c r="CG47" s="11"/>
      <c r="CH47" s="11"/>
      <c r="CI47" s="11"/>
      <c r="CJ47" s="11"/>
    </row>
    <row r="48" spans="1:88">
      <c r="A48" s="16" t="s">
        <v>175</v>
      </c>
      <c r="B48" s="69"/>
      <c r="C48" s="69"/>
      <c r="D48" s="69"/>
      <c r="E48" s="69"/>
      <c r="F48" s="69"/>
      <c r="G48" s="69"/>
      <c r="H48" s="69"/>
      <c r="J48" s="14"/>
      <c r="K48" s="69" t="s">
        <v>175</v>
      </c>
      <c r="L48" s="69">
        <v>-0.50575353324651207</v>
      </c>
      <c r="M48" s="69">
        <v>-0.50575353324651207</v>
      </c>
      <c r="N48" s="69">
        <v>-0.3165772701096472</v>
      </c>
      <c r="O48" s="69">
        <v>-0.38837987952918135</v>
      </c>
      <c r="P48" s="69">
        <v>-0.49091557960598753</v>
      </c>
      <c r="Q48" s="69">
        <v>-0.53394440326420756</v>
      </c>
      <c r="R48" s="69">
        <v>-0.5085834440288538</v>
      </c>
      <c r="S48" s="69"/>
      <c r="T48" s="69" t="s">
        <v>175</v>
      </c>
      <c r="U48" s="69">
        <v>-0.61599939683747529</v>
      </c>
      <c r="V48" s="69">
        <v>-0.60471032611445796</v>
      </c>
      <c r="W48" s="69">
        <v>-0.65106648097399455</v>
      </c>
      <c r="X48" s="69">
        <v>-0.6062917851201336</v>
      </c>
      <c r="Y48" s="69">
        <v>-0.64776300045448842</v>
      </c>
      <c r="Z48" s="69">
        <v>-0.65727814267006879</v>
      </c>
      <c r="AA48" s="69">
        <v>-0.64884926727770564</v>
      </c>
      <c r="AB48" s="69"/>
      <c r="AC48" s="69" t="s">
        <v>175</v>
      </c>
      <c r="AD48" s="69">
        <v>-0.55912030425335812</v>
      </c>
      <c r="AE48" s="69">
        <v>-0.57048418510867127</v>
      </c>
      <c r="AF48" s="69">
        <v>-0.57245145109457596</v>
      </c>
      <c r="AG48" s="69">
        <v>-0.56196183480147588</v>
      </c>
      <c r="AH48" s="69">
        <v>-0.56164103692854184</v>
      </c>
      <c r="AI48" s="69">
        <v>-0.56489651638696059</v>
      </c>
      <c r="AJ48" s="69">
        <v>-0.57515046619984245</v>
      </c>
      <c r="AK48" s="69"/>
      <c r="AL48" s="55" t="s">
        <v>175</v>
      </c>
      <c r="AM48" s="136">
        <v>0.52941913772988458</v>
      </c>
      <c r="AN48" s="136">
        <v>0.52941913772988458</v>
      </c>
      <c r="AO48" s="136">
        <v>0.52941913772988458</v>
      </c>
      <c r="AP48" s="136">
        <v>0.52941913772988458</v>
      </c>
      <c r="AQ48" s="136">
        <v>0.52941913772988458</v>
      </c>
      <c r="AR48" s="136">
        <v>0.52941913772988458</v>
      </c>
      <c r="AS48" s="136">
        <v>0.47530371475768884</v>
      </c>
      <c r="AT48" s="69"/>
      <c r="AU48" s="69" t="s">
        <v>175</v>
      </c>
      <c r="AV48" s="69">
        <v>-0.80001900276805227</v>
      </c>
      <c r="AW48" s="69">
        <v>-0.85065093569727357</v>
      </c>
      <c r="AX48" s="69">
        <v>-0.90305099093728924</v>
      </c>
      <c r="AY48" s="69">
        <v>-0.93590722960496353</v>
      </c>
      <c r="AZ48" s="69">
        <v>-0.9740597046636168</v>
      </c>
      <c r="BA48" s="69">
        <v>-0.99985169768457682</v>
      </c>
      <c r="BB48" s="69">
        <v>-1.0214906410291427</v>
      </c>
      <c r="BC48" s="69"/>
      <c r="BD48" s="69" t="s">
        <v>175</v>
      </c>
      <c r="BE48" s="69">
        <v>-1.3374526183838111</v>
      </c>
      <c r="BF48" s="69">
        <v>-1.425461257489522</v>
      </c>
      <c r="BG48" s="69">
        <v>-1.4797528213297948</v>
      </c>
      <c r="BH48" s="69">
        <v>-1.6073091111432236</v>
      </c>
      <c r="BI48" s="69">
        <v>-1.7329228669521726</v>
      </c>
      <c r="BJ48" s="69">
        <v>-1.7744762017313576</v>
      </c>
      <c r="BK48" s="69">
        <v>-1.7062979401682341</v>
      </c>
      <c r="BL48" s="69"/>
      <c r="BM48" s="69" t="s">
        <v>175</v>
      </c>
      <c r="BN48" s="69">
        <v>-1.246716232355237</v>
      </c>
      <c r="BO48" s="69">
        <v>-1.1472816909930821</v>
      </c>
      <c r="BP48" s="69">
        <v>-1.1664451422710123</v>
      </c>
      <c r="BQ48" s="69">
        <v>-1.1719882085155375</v>
      </c>
      <c r="BR48" s="69">
        <v>-1.2394866008687293</v>
      </c>
      <c r="BS48" s="69">
        <v>-1.2522407794370269</v>
      </c>
      <c r="BT48" s="69">
        <v>-1.3627061168859289</v>
      </c>
      <c r="BU48" s="69"/>
      <c r="BV48" s="69" t="s">
        <v>175</v>
      </c>
      <c r="BW48" s="69">
        <v>-0.30486881330479376</v>
      </c>
      <c r="BX48" s="69">
        <v>-0.32101857883149143</v>
      </c>
      <c r="BY48" s="69">
        <v>-0.53455137615677062</v>
      </c>
      <c r="BZ48" s="69">
        <v>-0.30045571625375106</v>
      </c>
      <c r="CA48" s="69">
        <v>-0.80143874144745753</v>
      </c>
      <c r="CB48" s="69">
        <v>-1.4907784908047537</v>
      </c>
      <c r="CC48" s="69">
        <v>-1.3049603294376662</v>
      </c>
      <c r="CE48" s="11"/>
      <c r="CF48" s="11"/>
      <c r="CG48" s="11"/>
      <c r="CH48" s="11"/>
      <c r="CI48" s="11"/>
      <c r="CJ48" s="11"/>
    </row>
    <row r="49" spans="1:88">
      <c r="A49" s="16" t="s">
        <v>176</v>
      </c>
      <c r="B49" s="69">
        <v>-5.1814178578367382</v>
      </c>
      <c r="C49" s="69">
        <v>-5.6912473908696466</v>
      </c>
      <c r="D49" s="69">
        <v>-5.6333656810624486</v>
      </c>
      <c r="E49" s="69">
        <v>-6.1709991431559086</v>
      </c>
      <c r="F49" s="69">
        <v>-6.1714628679392307</v>
      </c>
      <c r="G49" s="69">
        <v>-6.4342002577911401</v>
      </c>
      <c r="H49" s="69">
        <v>-6.4342002577911401</v>
      </c>
      <c r="J49" s="14"/>
      <c r="K49" s="69" t="s">
        <v>176</v>
      </c>
      <c r="L49" s="69">
        <v>-0.50575353324651207</v>
      </c>
      <c r="M49" s="69">
        <v>-0.50575353324651207</v>
      </c>
      <c r="N49" s="69">
        <v>-0.3165772701096472</v>
      </c>
      <c r="O49" s="69">
        <v>-0.38837987952918135</v>
      </c>
      <c r="P49" s="69">
        <v>-0.50968186505559787</v>
      </c>
      <c r="Q49" s="69">
        <v>-0.50147516664221892</v>
      </c>
      <c r="R49" s="69">
        <v>-0.50967053352451874</v>
      </c>
      <c r="S49" s="69"/>
      <c r="T49" s="69" t="s">
        <v>176</v>
      </c>
      <c r="U49" s="69">
        <v>-0.47118118563926276</v>
      </c>
      <c r="V49" s="69">
        <v>-0.43354131578674399</v>
      </c>
      <c r="W49" s="69">
        <v>-0.44139026221009925</v>
      </c>
      <c r="X49" s="69">
        <v>-0.49074936761203758</v>
      </c>
      <c r="Y49" s="69">
        <v>-0.5046109276562899</v>
      </c>
      <c r="Z49" s="69">
        <v>-0.39049526344124069</v>
      </c>
      <c r="AA49" s="69">
        <v>-0.42751045726411691</v>
      </c>
      <c r="AB49" s="69"/>
      <c r="AC49" s="69" t="s">
        <v>176</v>
      </c>
      <c r="AD49" s="69">
        <v>-0.55980507830496662</v>
      </c>
      <c r="AE49" s="69">
        <v>-0.57104039838309784</v>
      </c>
      <c r="AF49" s="69">
        <v>-0.57323174501891028</v>
      </c>
      <c r="AG49" s="69">
        <v>-0.56324920865457229</v>
      </c>
      <c r="AH49" s="69">
        <v>-0.56304878627718447</v>
      </c>
      <c r="AI49" s="69">
        <v>-0.56681228753862245</v>
      </c>
      <c r="AJ49" s="69">
        <v>-0.57739298627430669</v>
      </c>
      <c r="AK49" s="69"/>
      <c r="AL49" s="55" t="s">
        <v>176</v>
      </c>
      <c r="AM49" s="136">
        <v>-1.8668990646264356</v>
      </c>
      <c r="AN49" s="136">
        <v>-1.8668990646264356</v>
      </c>
      <c r="AO49" s="136">
        <v>-1.8668990646264356</v>
      </c>
      <c r="AP49" s="136">
        <v>-1.8668990646264356</v>
      </c>
      <c r="AQ49" s="136">
        <v>-1.8668990646264356</v>
      </c>
      <c r="AR49" s="136">
        <v>-1.8668990646264356</v>
      </c>
      <c r="AS49" s="136">
        <v>-2.0794537520648886</v>
      </c>
      <c r="AT49" s="69"/>
      <c r="AU49" s="69" t="s">
        <v>176</v>
      </c>
      <c r="AV49" s="69">
        <v>-0.80122066348941867</v>
      </c>
      <c r="AW49" s="69">
        <v>-0.85283307493147609</v>
      </c>
      <c r="AX49" s="69">
        <v>-0.90422488093123232</v>
      </c>
      <c r="AY49" s="69">
        <v>-0.93727397716586136</v>
      </c>
      <c r="AZ49" s="69">
        <v>-0.97811512999414274</v>
      </c>
      <c r="BA49" s="69">
        <v>-0.99678524591058115</v>
      </c>
      <c r="BB49" s="69">
        <v>-1.0132553749762288</v>
      </c>
      <c r="BC49" s="69"/>
      <c r="BD49" s="69" t="s">
        <v>176</v>
      </c>
      <c r="BE49" s="69">
        <v>-1.7330496919028633</v>
      </c>
      <c r="BF49" s="69">
        <v>-1.9093937566468751</v>
      </c>
      <c r="BG49" s="69">
        <v>-2.0703182357352246</v>
      </c>
      <c r="BH49" s="69">
        <v>-2.1942660793202826</v>
      </c>
      <c r="BI49" s="69">
        <v>-2.2682954247403755</v>
      </c>
      <c r="BJ49" s="69">
        <v>-2.3248729076895782</v>
      </c>
      <c r="BK49" s="69">
        <v>-2.4144304945435136</v>
      </c>
      <c r="BL49" s="69"/>
      <c r="BM49" s="69" t="s">
        <v>176</v>
      </c>
      <c r="BN49" s="69">
        <v>-1.1562372484037176</v>
      </c>
      <c r="BO49" s="69">
        <v>-1.1332276741245677</v>
      </c>
      <c r="BP49" s="69">
        <v>-1.28861311977658</v>
      </c>
      <c r="BQ49" s="69">
        <v>-1.4998364661501051</v>
      </c>
      <c r="BR49" s="69">
        <v>-1.6153534826554385</v>
      </c>
      <c r="BS49" s="69">
        <v>-1.6360351737049681</v>
      </c>
      <c r="BT49" s="69">
        <v>-1.6692927121826979</v>
      </c>
      <c r="BU49" s="69"/>
      <c r="BV49" s="69" t="s">
        <v>176</v>
      </c>
      <c r="BW49" s="69" t="s">
        <v>173</v>
      </c>
      <c r="BX49" s="69" t="s">
        <v>173</v>
      </c>
      <c r="BY49" s="69" t="s">
        <v>173</v>
      </c>
      <c r="BZ49" s="69" t="s">
        <v>173</v>
      </c>
      <c r="CA49" s="69" t="s">
        <v>173</v>
      </c>
      <c r="CB49" s="69" t="s">
        <v>173</v>
      </c>
      <c r="CC49" s="69" t="s">
        <v>173</v>
      </c>
      <c r="CE49" s="11"/>
      <c r="CF49" s="11"/>
      <c r="CG49" s="11"/>
      <c r="CH49" s="11"/>
      <c r="CI49" s="11"/>
      <c r="CJ49" s="11"/>
    </row>
    <row r="50" spans="1:88">
      <c r="A50" s="16" t="s">
        <v>49</v>
      </c>
      <c r="B50" s="69">
        <v>0.27816044124443134</v>
      </c>
      <c r="C50" s="69">
        <v>-0.32708371300036249</v>
      </c>
      <c r="D50" s="69">
        <v>-0.88573391668722967</v>
      </c>
      <c r="E50" s="69">
        <v>-9.2915550710059247E-2</v>
      </c>
      <c r="F50" s="69">
        <v>0.41419904024498588</v>
      </c>
      <c r="G50" s="69">
        <v>0.39584668340295104</v>
      </c>
      <c r="H50" s="69">
        <v>0.39584668340295104</v>
      </c>
      <c r="J50" s="14"/>
      <c r="K50" s="69" t="s">
        <v>49</v>
      </c>
      <c r="L50" s="69">
        <v>-0.50575353324651207</v>
      </c>
      <c r="M50" s="69">
        <v>-0.50575353324651207</v>
      </c>
      <c r="N50" s="69">
        <v>-0.3165772701096472</v>
      </c>
      <c r="O50" s="69">
        <v>-0.38837987952918135</v>
      </c>
      <c r="P50" s="69">
        <v>-0.49091557960598753</v>
      </c>
      <c r="Q50" s="69">
        <v>-0.51691136110185287</v>
      </c>
      <c r="R50" s="69">
        <v>-0.52271560747249768</v>
      </c>
      <c r="S50" s="69"/>
      <c r="T50" s="69" t="s">
        <v>49</v>
      </c>
      <c r="U50" s="69">
        <v>-0.60341316136504219</v>
      </c>
      <c r="V50" s="69">
        <v>-0.56757702367329488</v>
      </c>
      <c r="W50" s="69">
        <v>-0.57893951742497785</v>
      </c>
      <c r="X50" s="69">
        <v>-0.59872613616901282</v>
      </c>
      <c r="Y50" s="69">
        <v>-0.63379915447964585</v>
      </c>
      <c r="Z50" s="69">
        <v>-0.63874280368140401</v>
      </c>
      <c r="AA50" s="69">
        <v>-0.64381229144386976</v>
      </c>
      <c r="AB50" s="69"/>
      <c r="AC50" s="69" t="s">
        <v>49</v>
      </c>
      <c r="AD50" s="69">
        <v>-0.5278937962099346</v>
      </c>
      <c r="AE50" s="69">
        <v>-0.54739322644727006</v>
      </c>
      <c r="AF50" s="69">
        <v>-0.55186839535444399</v>
      </c>
      <c r="AG50" s="69">
        <v>-0.53900335886859263</v>
      </c>
      <c r="AH50" s="69">
        <v>-0.53458130152058658</v>
      </c>
      <c r="AI50" s="69">
        <v>-0.53993765370934554</v>
      </c>
      <c r="AJ50" s="69">
        <v>-0.54950370984908969</v>
      </c>
      <c r="AK50" s="69"/>
      <c r="AL50" s="16" t="s">
        <v>49</v>
      </c>
      <c r="AM50" s="136">
        <v>-1.8668990646264356</v>
      </c>
      <c r="AN50" s="136">
        <v>-1.8668990646264356</v>
      </c>
      <c r="AO50" s="136">
        <v>-1.8668990646264356</v>
      </c>
      <c r="AP50" s="136">
        <v>-1.8668990646264356</v>
      </c>
      <c r="AQ50" s="136">
        <v>-1.8668990646264356</v>
      </c>
      <c r="AR50" s="136">
        <v>-1.8668990646264356</v>
      </c>
      <c r="AS50" s="136">
        <v>0.47530371475768884</v>
      </c>
      <c r="AT50" s="69"/>
      <c r="AU50" s="69" t="s">
        <v>49</v>
      </c>
      <c r="AV50" s="69">
        <v>-0.80125872741811954</v>
      </c>
      <c r="AW50" s="69">
        <v>-0.85321099641809794</v>
      </c>
      <c r="AX50" s="69">
        <v>-0.90585546362813218</v>
      </c>
      <c r="AY50" s="69">
        <v>-0.90580186516414918</v>
      </c>
      <c r="AZ50" s="69">
        <v>-0.9148923510907917</v>
      </c>
      <c r="BA50" s="69">
        <v>-0.91515008159838773</v>
      </c>
      <c r="BB50" s="69">
        <v>-0.92940096893372637</v>
      </c>
      <c r="BC50" s="69"/>
      <c r="BD50" s="69" t="s">
        <v>49</v>
      </c>
      <c r="BE50" s="69">
        <v>-0.69808009797814252</v>
      </c>
      <c r="BF50" s="69">
        <v>-0.58742200438065117</v>
      </c>
      <c r="BG50" s="69">
        <v>-0.47151095268266457</v>
      </c>
      <c r="BH50" s="69">
        <v>-0.39945696610281128</v>
      </c>
      <c r="BI50" s="69">
        <v>-0.35703366553744031</v>
      </c>
      <c r="BJ50" s="69">
        <v>-0.40203997111202178</v>
      </c>
      <c r="BK50" s="69">
        <v>-0.38218369270381047</v>
      </c>
      <c r="BL50" s="69"/>
      <c r="BM50" s="69" t="s">
        <v>49</v>
      </c>
      <c r="BN50" s="69">
        <v>-0.78040146891279105</v>
      </c>
      <c r="BO50" s="69">
        <v>-0.95755246326813848</v>
      </c>
      <c r="BP50" s="69">
        <v>-0.87180472593405478</v>
      </c>
      <c r="BQ50" s="69">
        <v>-0.85159104764539184</v>
      </c>
      <c r="BR50" s="69">
        <v>-0.86361971908202007</v>
      </c>
      <c r="BS50" s="69">
        <v>-0.94520526402267424</v>
      </c>
      <c r="BT50" s="69">
        <v>-0.90282622394077516</v>
      </c>
      <c r="BU50" s="69"/>
      <c r="BV50" s="69" t="s">
        <v>49</v>
      </c>
      <c r="BW50" s="69">
        <v>0.21263031243916675</v>
      </c>
      <c r="BX50" s="69">
        <v>0.20850625875911197</v>
      </c>
      <c r="BY50" s="69">
        <v>0.19141873400969275</v>
      </c>
      <c r="BZ50" s="69">
        <v>0.11521149495444048</v>
      </c>
      <c r="CA50" s="69">
        <v>8.9635527171274196E-2</v>
      </c>
      <c r="CB50" s="69">
        <v>0.12135375511858559</v>
      </c>
      <c r="CC50" s="69">
        <v>0.11597926783257236</v>
      </c>
      <c r="CE50" s="11"/>
      <c r="CF50" s="11"/>
      <c r="CG50" s="11"/>
      <c r="CH50" s="11"/>
      <c r="CI50" s="11"/>
      <c r="CJ50" s="11"/>
    </row>
    <row r="51" spans="1:88">
      <c r="A51" s="16" t="s">
        <v>50</v>
      </c>
      <c r="B51" s="69">
        <v>-3.2459899928902276</v>
      </c>
      <c r="C51" s="69">
        <v>-3.5977909905332419</v>
      </c>
      <c r="D51" s="69">
        <v>-3.5726114577930463</v>
      </c>
      <c r="E51" s="69">
        <v>-3.9442872933551336</v>
      </c>
      <c r="F51" s="69">
        <v>-3.9562550567771124</v>
      </c>
      <c r="G51" s="69">
        <v>-4.1367890718426823</v>
      </c>
      <c r="H51" s="69">
        <v>-4.1367890718426823</v>
      </c>
      <c r="J51" s="14"/>
      <c r="K51" s="69" t="s">
        <v>50</v>
      </c>
      <c r="L51" s="69">
        <v>-0.5034169872427946</v>
      </c>
      <c r="M51" s="69">
        <v>-0.5034169872427946</v>
      </c>
      <c r="N51" s="69">
        <v>-0.31587196078529212</v>
      </c>
      <c r="O51" s="69">
        <v>-0.38837987952918135</v>
      </c>
      <c r="P51" s="69">
        <v>-0.45679506060669606</v>
      </c>
      <c r="Q51" s="69">
        <v>-0.50147516664221892</v>
      </c>
      <c r="R51" s="69">
        <v>-0.50967053352451874</v>
      </c>
      <c r="S51" s="69"/>
      <c r="T51" s="69" t="s">
        <v>50</v>
      </c>
      <c r="U51" s="69">
        <v>-0.61449638275112262</v>
      </c>
      <c r="V51" s="69">
        <v>-0.62080362209107565</v>
      </c>
      <c r="W51" s="69">
        <v>-0.51996195443628723</v>
      </c>
      <c r="X51" s="69">
        <v>-0.59552896108236253</v>
      </c>
      <c r="Y51" s="69">
        <v>-0.63983114736224822</v>
      </c>
      <c r="Z51" s="69">
        <v>-0.66232471550269567</v>
      </c>
      <c r="AA51" s="69">
        <v>-0.65295670534102634</v>
      </c>
      <c r="AB51" s="69"/>
      <c r="AC51" s="69" t="s">
        <v>50</v>
      </c>
      <c r="AD51" s="69">
        <v>-0.5565374209922499</v>
      </c>
      <c r="AE51" s="69">
        <v>-0.56834172944440153</v>
      </c>
      <c r="AF51" s="69">
        <v>-0.57045782170101933</v>
      </c>
      <c r="AG51" s="69">
        <v>-0.56056663811460417</v>
      </c>
      <c r="AH51" s="69">
        <v>-0.56016134996127243</v>
      </c>
      <c r="AI51" s="69">
        <v>-0.56358506276333864</v>
      </c>
      <c r="AJ51" s="69">
        <v>-0.57393765299724819</v>
      </c>
      <c r="AK51" s="69"/>
      <c r="AL51" s="16" t="s">
        <v>50</v>
      </c>
      <c r="AM51" s="136">
        <v>0.52941913772988458</v>
      </c>
      <c r="AN51" s="136">
        <v>0.52941913772988458</v>
      </c>
      <c r="AO51" s="136">
        <v>0.52941913772988458</v>
      </c>
      <c r="AP51" s="136">
        <v>0.52941913772988458</v>
      </c>
      <c r="AQ51" s="136">
        <v>0.52941913772988458</v>
      </c>
      <c r="AR51" s="136">
        <v>0.52941913772988458</v>
      </c>
      <c r="AS51" s="136">
        <v>0.47530371475768884</v>
      </c>
      <c r="AT51" s="69"/>
      <c r="AU51" s="69" t="s">
        <v>50</v>
      </c>
      <c r="AV51" s="69">
        <v>-0.79853117673519702</v>
      </c>
      <c r="AW51" s="69">
        <v>-0.8505692895891882</v>
      </c>
      <c r="AX51" s="69">
        <v>-0.90262307119089602</v>
      </c>
      <c r="AY51" s="69">
        <v>-0.92321224781955669</v>
      </c>
      <c r="AZ51" s="69">
        <v>-0.95330954544098256</v>
      </c>
      <c r="BA51" s="69">
        <v>-0.95798744331622665</v>
      </c>
      <c r="BB51" s="69">
        <v>-0.97018509505140782</v>
      </c>
      <c r="BC51" s="69"/>
      <c r="BD51" s="69" t="s">
        <v>50</v>
      </c>
      <c r="BE51" s="69">
        <v>-1.4235370458558108</v>
      </c>
      <c r="BF51" s="69">
        <v>-1.4117953895731186</v>
      </c>
      <c r="BG51" s="69">
        <v>-1.3679568350700759</v>
      </c>
      <c r="BH51" s="69">
        <v>-1.2966439700917629</v>
      </c>
      <c r="BI51" s="69">
        <v>-1.204402347019621</v>
      </c>
      <c r="BJ51" s="69">
        <v>-1.1752501583797716</v>
      </c>
      <c r="BK51" s="69">
        <v>-1.140087567880693</v>
      </c>
      <c r="BL51" s="69"/>
      <c r="BM51" s="69" t="s">
        <v>50</v>
      </c>
      <c r="BN51" s="69">
        <v>-0.91959990576128248</v>
      </c>
      <c r="BO51" s="69">
        <v>-0.852147336754281</v>
      </c>
      <c r="BP51" s="69">
        <v>-0.93648189049582597</v>
      </c>
      <c r="BQ51" s="69">
        <v>-1.0155151764626755</v>
      </c>
      <c r="BR51" s="69">
        <v>-0.93879309543936196</v>
      </c>
      <c r="BS51" s="69">
        <v>-0.791687506315498</v>
      </c>
      <c r="BT51" s="69">
        <v>-0.74953292629239077</v>
      </c>
      <c r="BU51" s="69"/>
      <c r="BV51" s="69" t="s">
        <v>50</v>
      </c>
      <c r="BW51" s="69">
        <v>0.12964016340316442</v>
      </c>
      <c r="BX51" s="69">
        <v>0.12837761266568393</v>
      </c>
      <c r="BY51" s="69">
        <v>7.6669193387251727E-2</v>
      </c>
      <c r="BZ51" s="69">
        <v>2.9428673261639601E-2</v>
      </c>
      <c r="CA51" s="69">
        <v>0.151277020604562</v>
      </c>
      <c r="CB51" s="69">
        <v>0.1319639071009093</v>
      </c>
      <c r="CC51" s="69">
        <v>0.12933542411398644</v>
      </c>
      <c r="CE51" s="11"/>
      <c r="CF51" s="11"/>
      <c r="CG51" s="11"/>
      <c r="CH51" s="11"/>
      <c r="CI51" s="11"/>
      <c r="CJ51" s="11"/>
    </row>
    <row r="52" spans="1:88">
      <c r="A52" s="16" t="s">
        <v>100</v>
      </c>
      <c r="B52" s="69">
        <v>0.45475057490743409</v>
      </c>
      <c r="C52" s="69">
        <v>0.40511667032897597</v>
      </c>
      <c r="D52" s="69">
        <v>0.43044122591184092</v>
      </c>
      <c r="E52" s="69">
        <v>0.44886348817090777</v>
      </c>
      <c r="F52" s="69">
        <v>0.41419904024498588</v>
      </c>
      <c r="G52" s="69">
        <v>0.39584668340295104</v>
      </c>
      <c r="H52" s="69">
        <v>0.39584668340295104</v>
      </c>
      <c r="J52" s="14"/>
      <c r="K52" s="69" t="s">
        <v>100</v>
      </c>
      <c r="L52" s="69">
        <v>1.0971170253036475</v>
      </c>
      <c r="M52" s="69">
        <v>1.0971170253036475</v>
      </c>
      <c r="N52" s="69">
        <v>0.16726492639792376</v>
      </c>
      <c r="O52" s="69">
        <v>0.87662127315024496</v>
      </c>
      <c r="P52" s="69">
        <v>0.60947115812116182</v>
      </c>
      <c r="Q52" s="69">
        <v>0.49655464755825435</v>
      </c>
      <c r="R52" s="69">
        <v>0.30564658822416968</v>
      </c>
      <c r="S52" s="69"/>
      <c r="T52" s="69" t="s">
        <v>100</v>
      </c>
      <c r="U52" s="69">
        <v>5.0793395305671698</v>
      </c>
      <c r="V52" s="69">
        <v>4.5970816878208245</v>
      </c>
      <c r="W52" s="69">
        <v>3.3477704160325059</v>
      </c>
      <c r="X52" s="69">
        <v>2.1470945257613785</v>
      </c>
      <c r="Y52" s="69">
        <v>1.8979635812092057</v>
      </c>
      <c r="Z52" s="69">
        <v>1.6778204979403639</v>
      </c>
      <c r="AA52" s="69">
        <v>1.553067514968439</v>
      </c>
      <c r="AB52" s="69"/>
      <c r="AC52" s="69" t="s">
        <v>100</v>
      </c>
      <c r="AD52" s="69">
        <v>2.0366357246985927</v>
      </c>
      <c r="AE52" s="69">
        <v>2.5002262421230461</v>
      </c>
      <c r="AF52" s="69">
        <v>2.8424050330419921</v>
      </c>
      <c r="AG52" s="69">
        <v>3.2102261907179419</v>
      </c>
      <c r="AH52" s="69">
        <v>3.2252922452211519</v>
      </c>
      <c r="AI52" s="69">
        <v>3.237204068629286</v>
      </c>
      <c r="AJ52" s="69">
        <v>3.0922697039532934</v>
      </c>
      <c r="AK52" s="69"/>
      <c r="AL52" s="16" t="s">
        <v>100</v>
      </c>
      <c r="AM52" s="136">
        <v>0.52941913772988458</v>
      </c>
      <c r="AN52" s="136">
        <v>0.52941913772988458</v>
      </c>
      <c r="AO52" s="136">
        <v>0.52941913772988458</v>
      </c>
      <c r="AP52" s="136">
        <v>0.52941913772988458</v>
      </c>
      <c r="AQ52" s="136">
        <v>0.52941913772988458</v>
      </c>
      <c r="AR52" s="136">
        <v>0.52941913772988458</v>
      </c>
      <c r="AS52" s="136">
        <v>0.47530371475768884</v>
      </c>
      <c r="AT52" s="69"/>
      <c r="AU52" s="69" t="s">
        <v>100</v>
      </c>
      <c r="AV52" s="69">
        <v>2.2507858639973315</v>
      </c>
      <c r="AW52" s="69">
        <v>2.1864236036181648</v>
      </c>
      <c r="AX52" s="69">
        <v>2.1947015674816939</v>
      </c>
      <c r="AY52" s="69">
        <v>2.1468226016156842</v>
      </c>
      <c r="AZ52" s="69">
        <v>2.1035025279887831</v>
      </c>
      <c r="BA52" s="69">
        <v>2.0707091513597211</v>
      </c>
      <c r="BB52" s="69">
        <v>1.9908068466956439</v>
      </c>
      <c r="BC52" s="69"/>
      <c r="BD52" s="69" t="s">
        <v>100</v>
      </c>
      <c r="BE52" s="69">
        <v>1.0079567373760285</v>
      </c>
      <c r="BF52" s="69">
        <v>1.0360027166297712</v>
      </c>
      <c r="BG52" s="69">
        <v>1.040436251826099</v>
      </c>
      <c r="BH52" s="69">
        <v>0.98374259048345336</v>
      </c>
      <c r="BI52" s="69">
        <v>0.94165590937028998</v>
      </c>
      <c r="BJ52" s="69">
        <v>0.88174493822033118</v>
      </c>
      <c r="BK52" s="69">
        <v>0.82070535756066954</v>
      </c>
      <c r="BL52" s="69"/>
      <c r="BM52" s="69" t="s">
        <v>100</v>
      </c>
      <c r="BN52" s="69">
        <v>1.4746132080327672</v>
      </c>
      <c r="BO52" s="69">
        <v>1.4246033959450428</v>
      </c>
      <c r="BP52" s="69">
        <v>1.4493868466717339</v>
      </c>
      <c r="BQ52" s="69">
        <v>1.4657000460898486</v>
      </c>
      <c r="BR52" s="69">
        <v>1.4667549479955773</v>
      </c>
      <c r="BS52" s="69">
        <v>1.5110788592921485</v>
      </c>
      <c r="BT52" s="69">
        <v>1.4732198896091853</v>
      </c>
      <c r="BU52" s="69"/>
      <c r="BV52" s="69" t="s">
        <v>100</v>
      </c>
      <c r="BW52" s="69">
        <v>0.22952844009439402</v>
      </c>
      <c r="BX52" s="69">
        <v>0.22754349942825258</v>
      </c>
      <c r="BY52" s="69">
        <v>0.2543449683268823</v>
      </c>
      <c r="BZ52" s="69">
        <v>0.2189273792840298</v>
      </c>
      <c r="CA52" s="69">
        <v>0.25282901732761731</v>
      </c>
      <c r="CB52" s="69">
        <v>0.27203302451904632</v>
      </c>
      <c r="CC52" s="69">
        <v>0.2674930841450367</v>
      </c>
      <c r="CE52" s="11"/>
      <c r="CF52" s="11"/>
      <c r="CG52" s="11"/>
      <c r="CH52" s="11"/>
      <c r="CI52" s="11"/>
      <c r="CJ52" s="11"/>
    </row>
    <row r="53" spans="1:88">
      <c r="A53" s="16" t="s">
        <v>51</v>
      </c>
      <c r="B53" s="69">
        <v>0.39588719701976649</v>
      </c>
      <c r="C53" s="69">
        <v>0.34144707177859873</v>
      </c>
      <c r="D53" s="69">
        <v>0.30509121233097702</v>
      </c>
      <c r="E53" s="69">
        <v>0.24569634859054515</v>
      </c>
      <c r="F53" s="69">
        <v>0.21208153922654446</v>
      </c>
      <c r="G53" s="69">
        <v>0.18622887446604799</v>
      </c>
      <c r="H53" s="69">
        <v>0.18622887446604799</v>
      </c>
      <c r="J53" s="14"/>
      <c r="K53" s="69" t="s">
        <v>51</v>
      </c>
      <c r="L53" s="69">
        <v>1.6812535262330062</v>
      </c>
      <c r="M53" s="69">
        <v>1.6812535262330062</v>
      </c>
      <c r="N53" s="69">
        <v>0.3435922574866887</v>
      </c>
      <c r="O53" s="69">
        <v>0.22321158684888848</v>
      </c>
      <c r="P53" s="69">
        <v>2.884172424740592</v>
      </c>
      <c r="Q53" s="69">
        <v>2.6256849178525972</v>
      </c>
      <c r="R53" s="69">
        <v>2.0449897812880384</v>
      </c>
      <c r="S53" s="69"/>
      <c r="T53" s="69" t="s">
        <v>51</v>
      </c>
      <c r="U53" s="69">
        <v>-0.22843259281256492</v>
      </c>
      <c r="V53" s="69">
        <v>-0.26725577220921615</v>
      </c>
      <c r="W53" s="69">
        <v>-0.23919519184874338</v>
      </c>
      <c r="X53" s="69">
        <v>-0.27098401989552373</v>
      </c>
      <c r="Y53" s="69">
        <v>-0.27434591406021469</v>
      </c>
      <c r="Z53" s="69">
        <v>-0.26825367746885587</v>
      </c>
      <c r="AA53" s="69">
        <v>-0.24366911216040313</v>
      </c>
      <c r="AB53" s="69"/>
      <c r="AC53" s="69" t="s">
        <v>51</v>
      </c>
      <c r="AD53" s="69">
        <v>2.1961844659652225</v>
      </c>
      <c r="AE53" s="69">
        <v>2.1530100709497759</v>
      </c>
      <c r="AF53" s="69">
        <v>1.9849561726146692</v>
      </c>
      <c r="AG53" s="69">
        <v>1.905541522257346</v>
      </c>
      <c r="AH53" s="69">
        <v>1.6372509495692897</v>
      </c>
      <c r="AI53" s="69">
        <v>1.4207122748473995</v>
      </c>
      <c r="AJ53" s="69">
        <v>1.1184572523803842</v>
      </c>
      <c r="AK53" s="69"/>
      <c r="AL53" s="16" t="s">
        <v>51</v>
      </c>
      <c r="AM53" s="136">
        <v>0.52941913772988458</v>
      </c>
      <c r="AN53" s="136">
        <v>0.52941913772988458</v>
      </c>
      <c r="AO53" s="136">
        <v>0.52941913772988458</v>
      </c>
      <c r="AP53" s="136">
        <v>0.52941913772988458</v>
      </c>
      <c r="AQ53" s="136">
        <v>0.52941913772988458</v>
      </c>
      <c r="AR53" s="136">
        <v>0.52941913772988458</v>
      </c>
      <c r="AS53" s="136">
        <v>0.47530371475768884</v>
      </c>
      <c r="AT53" s="69"/>
      <c r="AU53" s="69" t="s">
        <v>51</v>
      </c>
      <c r="AV53" s="69">
        <v>1.0347951769446502</v>
      </c>
      <c r="AW53" s="69">
        <v>0.99450677178401081</v>
      </c>
      <c r="AX53" s="69">
        <v>0.99343061004981237</v>
      </c>
      <c r="AY53" s="69">
        <v>1.0076278803162275</v>
      </c>
      <c r="AZ53" s="69">
        <v>1.0622906436082462</v>
      </c>
      <c r="BA53" s="69">
        <v>1.1427091570501879</v>
      </c>
      <c r="BB53" s="69">
        <v>1.172263591515778</v>
      </c>
      <c r="BC53" s="69"/>
      <c r="BD53" s="69" t="s">
        <v>51</v>
      </c>
      <c r="BE53" s="69">
        <v>1.2169071204216999</v>
      </c>
      <c r="BF53" s="69">
        <v>1.2434023591257795</v>
      </c>
      <c r="BG53" s="69">
        <v>1.289795328985323</v>
      </c>
      <c r="BH53" s="69">
        <v>1.3074608887219501</v>
      </c>
      <c r="BI53" s="69">
        <v>1.2869986172951033</v>
      </c>
      <c r="BJ53" s="69">
        <v>1.2614759989201887</v>
      </c>
      <c r="BK53" s="69">
        <v>1.223310992163734</v>
      </c>
      <c r="BL53" s="69"/>
      <c r="BM53" s="69" t="s">
        <v>51</v>
      </c>
      <c r="BN53" s="69">
        <v>1.0918175066994158</v>
      </c>
      <c r="BO53" s="69">
        <v>1.0451449404951554</v>
      </c>
      <c r="BP53" s="69">
        <v>1.197864540042624</v>
      </c>
      <c r="BQ53" s="69">
        <v>1.1453028852197029</v>
      </c>
      <c r="BR53" s="69">
        <v>1.0908880662088678</v>
      </c>
      <c r="BS53" s="69">
        <v>1.0505255861706195</v>
      </c>
      <c r="BT53" s="69">
        <v>1.0133399966640317</v>
      </c>
      <c r="BU53" s="69"/>
      <c r="BV53" s="69" t="s">
        <v>51</v>
      </c>
      <c r="BW53" s="69">
        <v>0.22912897503249757</v>
      </c>
      <c r="BX53" s="69">
        <v>0.22701412614660915</v>
      </c>
      <c r="BY53" s="69">
        <v>0.25463214036710768</v>
      </c>
      <c r="BZ53" s="69">
        <v>0.21641094773620648</v>
      </c>
      <c r="CA53" s="69">
        <v>0.2470841530332768</v>
      </c>
      <c r="CB53" s="69">
        <v>0.25646466767782894</v>
      </c>
      <c r="CC53" s="69">
        <v>0.25156083592039935</v>
      </c>
      <c r="CE53" s="11"/>
      <c r="CF53" s="11"/>
      <c r="CG53" s="11"/>
      <c r="CH53" s="11"/>
      <c r="CI53" s="11"/>
      <c r="CJ53" s="11"/>
    </row>
    <row r="54" spans="1:88">
      <c r="A54" s="16" t="s">
        <v>52</v>
      </c>
      <c r="B54" s="69">
        <v>-0.42820009340757986</v>
      </c>
      <c r="C54" s="69">
        <v>-0.54992730792668287</v>
      </c>
      <c r="D54" s="69">
        <v>-0.1336338352020465</v>
      </c>
      <c r="E54" s="69">
        <v>-0.228360310430301</v>
      </c>
      <c r="F54" s="69">
        <v>-0.25952596314981891</v>
      </c>
      <c r="G54" s="69">
        <v>0.12124735369560756</v>
      </c>
      <c r="H54" s="69">
        <v>0.12124735369560756</v>
      </c>
      <c r="J54" s="14"/>
      <c r="K54" s="69" t="s">
        <v>52</v>
      </c>
      <c r="L54" s="69">
        <v>-0.5034169872427946</v>
      </c>
      <c r="M54" s="69">
        <v>-0.5034169872427946</v>
      </c>
      <c r="N54" s="69">
        <v>-0.33914716848900905</v>
      </c>
      <c r="O54" s="69">
        <v>-0.29951616219219679</v>
      </c>
      <c r="P54" s="69">
        <v>0.60947115812116182</v>
      </c>
      <c r="Q54" s="69">
        <v>-0.49987831893949808</v>
      </c>
      <c r="R54" s="69">
        <v>-0.45531605874127279</v>
      </c>
      <c r="S54" s="69"/>
      <c r="T54" s="69" t="s">
        <v>52</v>
      </c>
      <c r="U54" s="69">
        <v>-0.63410578282737762</v>
      </c>
      <c r="V54" s="69">
        <v>-0.6323224550277543</v>
      </c>
      <c r="W54" s="69">
        <v>-0.67481504289841365</v>
      </c>
      <c r="X54" s="69">
        <v>-0.62698791525420516</v>
      </c>
      <c r="Y54" s="69">
        <v>-0.66099863784422974</v>
      </c>
      <c r="Z54" s="69">
        <v>-0.67674262903828863</v>
      </c>
      <c r="AA54" s="69">
        <v>-0.66886093216043974</v>
      </c>
      <c r="AB54" s="69"/>
      <c r="AC54" s="69" t="s">
        <v>52</v>
      </c>
      <c r="AD54" s="69">
        <v>-0.55824319755437246</v>
      </c>
      <c r="AE54" s="69">
        <v>-0.56888896178794013</v>
      </c>
      <c r="AF54" s="69">
        <v>-0.57133547627044712</v>
      </c>
      <c r="AG54" s="69">
        <v>-0.56136271551129635</v>
      </c>
      <c r="AH54" s="69">
        <v>-0.56084697486149382</v>
      </c>
      <c r="AI54" s="69">
        <v>-0.56457977133120452</v>
      </c>
      <c r="AJ54" s="69">
        <v>-0.57501328092562165</v>
      </c>
      <c r="AK54" s="69"/>
      <c r="AL54" s="16" t="s">
        <v>52</v>
      </c>
      <c r="AM54" s="136">
        <v>0.52941913772988458</v>
      </c>
      <c r="AN54" s="136">
        <v>0.52941913772988458</v>
      </c>
      <c r="AO54" s="136">
        <v>0.52941913772988458</v>
      </c>
      <c r="AP54" s="136">
        <v>0.52941913772988458</v>
      </c>
      <c r="AQ54" s="136">
        <v>0.52941913772988458</v>
      </c>
      <c r="AR54" s="136">
        <v>0.52941913772988458</v>
      </c>
      <c r="AS54" s="136">
        <v>0.47530371475768884</v>
      </c>
      <c r="AT54" s="69"/>
      <c r="AU54" s="69" t="s">
        <v>52</v>
      </c>
      <c r="AV54" s="69">
        <v>-0.79906095156773671</v>
      </c>
      <c r="AW54" s="69">
        <v>-0.85064643597236822</v>
      </c>
      <c r="AX54" s="69">
        <v>-0.90311553870039674</v>
      </c>
      <c r="AY54" s="69">
        <v>-0.93582603001936637</v>
      </c>
      <c r="AZ54" s="69">
        <v>-0.97809456093075919</v>
      </c>
      <c r="BA54" s="69">
        <v>-1.0054794902066237</v>
      </c>
      <c r="BB54" s="69">
        <v>-1.0260791652547001</v>
      </c>
      <c r="BC54" s="69"/>
      <c r="BD54" s="69" t="s">
        <v>52</v>
      </c>
      <c r="BE54" s="69">
        <v>-1.1762399632998848</v>
      </c>
      <c r="BF54" s="69">
        <v>-1.1384780312450453</v>
      </c>
      <c r="BG54" s="69">
        <v>-1.1954834733682793</v>
      </c>
      <c r="BH54" s="69">
        <v>-1.2335537103544216</v>
      </c>
      <c r="BI54" s="69">
        <v>-1.2350081161081958</v>
      </c>
      <c r="BJ54" s="69">
        <v>-1.0842284809086449</v>
      </c>
      <c r="BK54" s="69">
        <v>-0.89172374922715025</v>
      </c>
      <c r="BL54" s="69"/>
      <c r="BM54" s="69" t="s">
        <v>52</v>
      </c>
      <c r="BN54" s="69">
        <v>-0.9474395931309807</v>
      </c>
      <c r="BO54" s="69">
        <v>-0.97160648013665285</v>
      </c>
      <c r="BP54" s="69">
        <v>-0.75682310004646147</v>
      </c>
      <c r="BQ54" s="69">
        <v>-0.75472678970790563</v>
      </c>
      <c r="BR54" s="69">
        <v>-0.7884463427246784</v>
      </c>
      <c r="BS54" s="69">
        <v>-0.63816974860832143</v>
      </c>
      <c r="BT54" s="69">
        <v>-0.67288627746819851</v>
      </c>
      <c r="BU54" s="69"/>
      <c r="BV54" s="69" t="s">
        <v>52</v>
      </c>
      <c r="BW54" s="69">
        <v>-1.0146158758602435</v>
      </c>
      <c r="BX54" s="69">
        <v>-0.96986013513440128</v>
      </c>
      <c r="BY54" s="69">
        <v>-0.12201855994524793</v>
      </c>
      <c r="BZ54" s="69">
        <v>5.8373441584659798E-2</v>
      </c>
      <c r="CA54" s="69">
        <v>-1.8837835391408361E-2</v>
      </c>
      <c r="CB54" s="69">
        <v>3.8771859321691367E-2</v>
      </c>
      <c r="CC54" s="69">
        <v>5.1296143473767708E-2</v>
      </c>
      <c r="CE54" s="11"/>
      <c r="CF54" s="11"/>
      <c r="CG54" s="11"/>
      <c r="CH54" s="11"/>
      <c r="CI54" s="11"/>
      <c r="CJ54" s="11"/>
    </row>
    <row r="55" spans="1:88">
      <c r="A55" s="16" t="s">
        <v>53</v>
      </c>
      <c r="B55" s="69"/>
      <c r="C55" s="69"/>
      <c r="D55" s="69"/>
      <c r="E55" s="69"/>
      <c r="F55" s="69"/>
      <c r="G55" s="69"/>
      <c r="H55" s="69"/>
      <c r="J55" s="14"/>
      <c r="K55" s="69" t="s">
        <v>53</v>
      </c>
      <c r="L55" s="69">
        <v>0.22091227390960988</v>
      </c>
      <c r="M55" s="69">
        <v>0.22091227390960988</v>
      </c>
      <c r="N55" s="69">
        <v>-9.7226070235223616E-2</v>
      </c>
      <c r="O55" s="69">
        <v>-0.18516946708945942</v>
      </c>
      <c r="P55" s="69">
        <v>-0.31462623144298169</v>
      </c>
      <c r="Q55" s="69">
        <v>-0.30186920380212423</v>
      </c>
      <c r="R55" s="69">
        <v>-0.34660710917478105</v>
      </c>
      <c r="S55" s="69"/>
      <c r="T55" s="69" t="s">
        <v>53</v>
      </c>
      <c r="U55" s="69">
        <v>1.3069783091934877</v>
      </c>
      <c r="V55" s="69">
        <v>1.9818078123020213</v>
      </c>
      <c r="W55" s="69">
        <v>1.7889068562598329</v>
      </c>
      <c r="X55" s="69">
        <v>1.3400760264990168</v>
      </c>
      <c r="Y55" s="69">
        <v>1.7005524552052933</v>
      </c>
      <c r="Z55" s="69">
        <v>1.2551358208469168</v>
      </c>
      <c r="AA55" s="69">
        <v>1.182391613868877</v>
      </c>
      <c r="AB55" s="69"/>
      <c r="AC55" s="69" t="s">
        <v>53</v>
      </c>
      <c r="AD55" s="69">
        <v>1.5092705650270934</v>
      </c>
      <c r="AE55" s="69">
        <v>1.7779841903036322</v>
      </c>
      <c r="AF55" s="69">
        <v>1.868277637979064</v>
      </c>
      <c r="AG55" s="69">
        <v>2.1734504778894617</v>
      </c>
      <c r="AH55" s="69">
        <v>1.9303116170850889</v>
      </c>
      <c r="AI55" s="69">
        <v>1.9806121566507568</v>
      </c>
      <c r="AJ55" s="69">
        <v>2.0810402725847514</v>
      </c>
      <c r="AK55" s="69"/>
      <c r="AL55" s="16" t="s">
        <v>53</v>
      </c>
      <c r="AM55" s="136">
        <v>0.52941913772988458</v>
      </c>
      <c r="AN55" s="136">
        <v>0.52941913772988458</v>
      </c>
      <c r="AO55" s="136">
        <v>0.52941913772988458</v>
      </c>
      <c r="AP55" s="136">
        <v>0.52941913772988458</v>
      </c>
      <c r="AQ55" s="136">
        <v>0.52941913772988458</v>
      </c>
      <c r="AR55" s="136">
        <v>0.52941913772988458</v>
      </c>
      <c r="AS55" s="136">
        <v>0.47530371475768884</v>
      </c>
      <c r="AT55" s="69"/>
      <c r="AU55" s="69" t="s">
        <v>53</v>
      </c>
      <c r="AV55" s="69">
        <v>1.9704176708510286</v>
      </c>
      <c r="AW55" s="69">
        <v>1.9501653368667364</v>
      </c>
      <c r="AX55" s="69">
        <v>1.9233155899704979</v>
      </c>
      <c r="AY55" s="69">
        <v>1.8566455062643674</v>
      </c>
      <c r="AZ55" s="69">
        <v>1.8107431838811876</v>
      </c>
      <c r="BA55" s="69">
        <v>1.8014808301501168</v>
      </c>
      <c r="BB55" s="69">
        <v>1.7160439245999879</v>
      </c>
      <c r="BC55" s="69"/>
      <c r="BD55" s="69" t="s">
        <v>53</v>
      </c>
      <c r="BE55" s="69">
        <v>1.2759923410956633</v>
      </c>
      <c r="BF55" s="69">
        <v>1.2510391676672992</v>
      </c>
      <c r="BG55" s="69">
        <v>1.2349363320102937</v>
      </c>
      <c r="BH55" s="69">
        <v>1.2347983137141154</v>
      </c>
      <c r="BI55" s="69">
        <v>1.2869986172951033</v>
      </c>
      <c r="BJ55" s="69">
        <v>1.2595797139728737</v>
      </c>
      <c r="BK55" s="69">
        <v>1.22183263610032</v>
      </c>
      <c r="BL55" s="69"/>
      <c r="BM55" s="69" t="s">
        <v>53</v>
      </c>
      <c r="BN55" s="69">
        <v>1.119657194069114</v>
      </c>
      <c r="BO55" s="69">
        <v>1.1083880164034698</v>
      </c>
      <c r="BP55" s="69">
        <v>1.1619327819527512</v>
      </c>
      <c r="BQ55" s="69">
        <v>1.2421671431571888</v>
      </c>
      <c r="BR55" s="69">
        <v>1.1660614425662101</v>
      </c>
      <c r="BS55" s="69">
        <v>1.204043343877796</v>
      </c>
      <c r="BT55" s="69">
        <v>1.4732198896091853</v>
      </c>
      <c r="BU55" s="69"/>
      <c r="BV55" s="69" t="s">
        <v>53</v>
      </c>
      <c r="BW55" s="69">
        <v>0.22971007330848581</v>
      </c>
      <c r="BX55" s="69">
        <v>0.22781201205791998</v>
      </c>
      <c r="BY55" s="69">
        <v>0.2550211581521758</v>
      </c>
      <c r="BZ55" s="69">
        <v>0.21942571086576801</v>
      </c>
      <c r="CA55" s="69">
        <v>0.25368657902359598</v>
      </c>
      <c r="CB55" s="69">
        <v>0.2744380112914509</v>
      </c>
      <c r="CC55" s="69">
        <v>0.27042148414264355</v>
      </c>
      <c r="CE55" s="11"/>
      <c r="CF55" s="11"/>
      <c r="CG55" s="11"/>
      <c r="CH55" s="11"/>
      <c r="CI55" s="11"/>
      <c r="CJ55" s="11"/>
    </row>
    <row r="56" spans="1:88">
      <c r="A56" s="16" t="s">
        <v>54</v>
      </c>
      <c r="B56" s="69">
        <v>-1.6156448193906679E-2</v>
      </c>
      <c r="C56" s="69">
        <v>-4.0570519523664805E-2</v>
      </c>
      <c r="D56" s="69">
        <v>-8.2838216211826195E-3</v>
      </c>
      <c r="E56" s="69">
        <v>-9.2915550710059247E-2</v>
      </c>
      <c r="F56" s="69">
        <v>-0.12478096247085793</v>
      </c>
      <c r="G56" s="69">
        <v>-0.16313414042879043</v>
      </c>
      <c r="H56" s="69">
        <v>-0.16313414042879043</v>
      </c>
      <c r="J56" s="14"/>
      <c r="K56" s="69" t="s">
        <v>54</v>
      </c>
      <c r="L56" s="69">
        <v>-0.35738286201045499</v>
      </c>
      <c r="M56" s="69">
        <v>-0.35738286201045499</v>
      </c>
      <c r="N56" s="69">
        <v>-0.18538973577960607</v>
      </c>
      <c r="O56" s="69">
        <v>-0.26684567787712898</v>
      </c>
      <c r="P56" s="69">
        <v>-0.3857106460248389</v>
      </c>
      <c r="Q56" s="69">
        <v>-0.43493984569552063</v>
      </c>
      <c r="R56" s="69">
        <v>-0.45531605874127279</v>
      </c>
      <c r="S56" s="69"/>
      <c r="T56" s="69" t="s">
        <v>54</v>
      </c>
      <c r="U56" s="69">
        <v>-0.59851876847679286</v>
      </c>
      <c r="V56" s="69">
        <v>-0.60562750138210397</v>
      </c>
      <c r="W56" s="69">
        <v>-0.63549907748374279</v>
      </c>
      <c r="X56" s="69">
        <v>-0.5311562449974645</v>
      </c>
      <c r="Y56" s="69">
        <v>-0.53853320234645052</v>
      </c>
      <c r="Z56" s="69">
        <v>-0.59330255602291571</v>
      </c>
      <c r="AA56" s="69">
        <v>-0.61393267239251537</v>
      </c>
      <c r="AB56" s="69"/>
      <c r="AC56" s="69" t="s">
        <v>54</v>
      </c>
      <c r="AD56" s="69">
        <v>-0.55851085466314743</v>
      </c>
      <c r="AE56" s="69">
        <v>-0.56961354658868835</v>
      </c>
      <c r="AF56" s="69">
        <v>-0.57178756414299059</v>
      </c>
      <c r="AG56" s="69">
        <v>-0.56172719326662657</v>
      </c>
      <c r="AH56" s="69">
        <v>-0.56161366906848387</v>
      </c>
      <c r="AI56" s="69">
        <v>-0.56521530100476736</v>
      </c>
      <c r="AJ56" s="69">
        <v>-0.57562473778232237</v>
      </c>
      <c r="AK56" s="69"/>
      <c r="AL56" s="16" t="s">
        <v>54</v>
      </c>
      <c r="AM56" s="136">
        <v>0.52941913772988458</v>
      </c>
      <c r="AN56" s="136">
        <v>0.52941913772988458</v>
      </c>
      <c r="AO56" s="136">
        <v>0.52941913772988458</v>
      </c>
      <c r="AP56" s="136">
        <v>0.52941913772988458</v>
      </c>
      <c r="AQ56" s="136">
        <v>0.52941913772988458</v>
      </c>
      <c r="AR56" s="136">
        <v>0.52941913772988458</v>
      </c>
      <c r="AS56" s="136">
        <v>0.47530371475768884</v>
      </c>
      <c r="AT56" s="69"/>
      <c r="AU56" s="69" t="s">
        <v>54</v>
      </c>
      <c r="AV56" s="69">
        <v>-0.79986934993863013</v>
      </c>
      <c r="AW56" s="69">
        <v>-0.84683567599680665</v>
      </c>
      <c r="AX56" s="69">
        <v>-0.89261297719379029</v>
      </c>
      <c r="AY56" s="69">
        <v>-0.91596075251060294</v>
      </c>
      <c r="AZ56" s="69">
        <v>-0.94775316903920814</v>
      </c>
      <c r="BA56" s="69">
        <v>-0.96614739180016229</v>
      </c>
      <c r="BB56" s="69">
        <v>-0.98217298858420798</v>
      </c>
      <c r="BC56" s="69"/>
      <c r="BD56" s="69" t="s">
        <v>54</v>
      </c>
      <c r="BE56" s="69">
        <v>-0.88394420274723218</v>
      </c>
      <c r="BF56" s="69">
        <v>-0.95841012458184427</v>
      </c>
      <c r="BG56" s="69">
        <v>-1.0508552086159288</v>
      </c>
      <c r="BH56" s="69">
        <v>-1.1796006606480056</v>
      </c>
      <c r="BI56" s="69">
        <v>-1.2802315659554928</v>
      </c>
      <c r="BJ56" s="69">
        <v>-1.3719897216637182</v>
      </c>
      <c r="BK56" s="69">
        <v>-1.4303381416642977</v>
      </c>
      <c r="BL56" s="69"/>
      <c r="BM56" s="69" t="s">
        <v>54</v>
      </c>
      <c r="BN56" s="69">
        <v>-0.32104662731277017</v>
      </c>
      <c r="BO56" s="69">
        <v>-0.46566187287013661</v>
      </c>
      <c r="BP56" s="69">
        <v>-0.40469187076570695</v>
      </c>
      <c r="BQ56" s="69">
        <v>-0.44923182236660408</v>
      </c>
      <c r="BR56" s="69">
        <v>-0.48775283729531077</v>
      </c>
      <c r="BS56" s="69">
        <v>-0.56141086975473309</v>
      </c>
      <c r="BT56" s="69">
        <v>-0.51959297981981378</v>
      </c>
      <c r="BU56" s="69"/>
      <c r="BV56" s="69" t="s">
        <v>54</v>
      </c>
      <c r="BW56" s="69">
        <v>0.19668723603632537</v>
      </c>
      <c r="BX56" s="69">
        <v>0.19363857919836447</v>
      </c>
      <c r="BY56" s="69">
        <v>0.19862331564170146</v>
      </c>
      <c r="BZ56" s="69">
        <v>0.16239860198075701</v>
      </c>
      <c r="CA56" s="69">
        <v>0.15922514970258733</v>
      </c>
      <c r="CB56" s="69">
        <v>0.1206886268164588</v>
      </c>
      <c r="CC56" s="69">
        <v>0.12703174316086727</v>
      </c>
      <c r="CE56" s="11"/>
      <c r="CF56" s="11"/>
      <c r="CG56" s="11"/>
      <c r="CH56" s="11"/>
      <c r="CI56" s="11"/>
      <c r="CJ56" s="11"/>
    </row>
    <row r="57" spans="1:88">
      <c r="A57" s="16" t="s">
        <v>101</v>
      </c>
      <c r="B57" s="69">
        <v>0.10157030758142852</v>
      </c>
      <c r="C57" s="69">
        <v>0.20137395496776858</v>
      </c>
      <c r="D57" s="69">
        <v>-0.49025462383960405</v>
      </c>
      <c r="E57" s="69">
        <v>0.25450025797236053</v>
      </c>
      <c r="F57" s="69">
        <v>0.2720430645286821</v>
      </c>
      <c r="G57" s="69">
        <v>0.18413269637667887</v>
      </c>
      <c r="H57" s="69">
        <v>0.18413269637667887</v>
      </c>
      <c r="J57" s="14"/>
      <c r="K57" s="69" t="s">
        <v>101</v>
      </c>
      <c r="L57" s="69">
        <v>-0.42163787711268447</v>
      </c>
      <c r="M57" s="69">
        <v>-0.42163787711268447</v>
      </c>
      <c r="N57" s="69">
        <v>-0.29118613443286506</v>
      </c>
      <c r="O57" s="69">
        <v>-0.36485713082233251</v>
      </c>
      <c r="P57" s="69">
        <v>-0.45537337231505892</v>
      </c>
      <c r="Q57" s="69">
        <v>-0.50147516664221892</v>
      </c>
      <c r="R57" s="69">
        <v>-0.45531605874127279</v>
      </c>
      <c r="S57" s="69"/>
      <c r="T57" s="69" t="s">
        <v>101</v>
      </c>
      <c r="U57" s="69">
        <v>2.7375009631396541E-2</v>
      </c>
      <c r="V57" s="69">
        <v>-0.46216575553910433</v>
      </c>
      <c r="W57" s="69">
        <v>-0.54148176299890405</v>
      </c>
      <c r="X57" s="69">
        <v>-0.47966268985661281</v>
      </c>
      <c r="Y57" s="69">
        <v>-0.52012477238014332</v>
      </c>
      <c r="Z57" s="69">
        <v>-0.52237357762077952</v>
      </c>
      <c r="AA57" s="69">
        <v>-0.50396105399833813</v>
      </c>
      <c r="AB57" s="69"/>
      <c r="AC57" s="69" t="s">
        <v>101</v>
      </c>
      <c r="AD57" s="69">
        <v>-0.53133423068079455</v>
      </c>
      <c r="AE57" s="69">
        <v>-0.54303449099970791</v>
      </c>
      <c r="AF57" s="69">
        <v>-0.54773402202542631</v>
      </c>
      <c r="AG57" s="69">
        <v>-0.53989544668634815</v>
      </c>
      <c r="AH57" s="69">
        <v>-0.53766513022535212</v>
      </c>
      <c r="AI57" s="69">
        <v>-0.53755332770487252</v>
      </c>
      <c r="AJ57" s="69">
        <v>-0.54467979363681829</v>
      </c>
      <c r="AK57" s="69"/>
      <c r="AL57" s="16" t="s">
        <v>101</v>
      </c>
      <c r="AM57" s="136">
        <v>0.52941913772988458</v>
      </c>
      <c r="AN57" s="136">
        <v>0.52941913772988458</v>
      </c>
      <c r="AO57" s="136">
        <v>0.52941913772988458</v>
      </c>
      <c r="AP57" s="136">
        <v>0.52941913772988458</v>
      </c>
      <c r="AQ57" s="136">
        <v>0.52941913772988458</v>
      </c>
      <c r="AR57" s="136">
        <v>0.52941913772988458</v>
      </c>
      <c r="AS57" s="136">
        <v>0.47530371475768884</v>
      </c>
      <c r="AT57" s="69"/>
      <c r="AU57" s="69" t="s">
        <v>101</v>
      </c>
      <c r="AV57" s="69">
        <v>-0.61888242454264109</v>
      </c>
      <c r="AW57" s="69">
        <v>-0.63538214382960145</v>
      </c>
      <c r="AX57" s="69">
        <v>-0.6729818781025344</v>
      </c>
      <c r="AY57" s="69">
        <v>-0.68833306616765233</v>
      </c>
      <c r="AZ57" s="69">
        <v>-0.66291037843168688</v>
      </c>
      <c r="BA57" s="69">
        <v>-0.63944714769024391</v>
      </c>
      <c r="BB57" s="69">
        <v>-0.63654002991718106</v>
      </c>
      <c r="BC57" s="69"/>
      <c r="BD57" s="69" t="s">
        <v>101</v>
      </c>
      <c r="BE57" s="69">
        <v>-0.50204237905327109</v>
      </c>
      <c r="BF57" s="69">
        <v>-0.4330780843836215</v>
      </c>
      <c r="BG57" s="69">
        <v>-0.46153658959629551</v>
      </c>
      <c r="BH57" s="69">
        <v>-0.46341743631928839</v>
      </c>
      <c r="BI57" s="69">
        <v>-0.42509724157024092</v>
      </c>
      <c r="BJ57" s="69">
        <v>-0.39872147245422007</v>
      </c>
      <c r="BK57" s="69">
        <v>-0.51425016770212284</v>
      </c>
      <c r="BL57" s="69"/>
      <c r="BM57" s="69" t="s">
        <v>101</v>
      </c>
      <c r="BN57" s="69">
        <v>-0.48112482968853509</v>
      </c>
      <c r="BO57" s="69">
        <v>-0.62025605842379417</v>
      </c>
      <c r="BP57" s="69">
        <v>-0.38313281591178339</v>
      </c>
      <c r="BQ57" s="69">
        <v>-0.20334562914067819</v>
      </c>
      <c r="BR57" s="69">
        <v>-0.33740608458062726</v>
      </c>
      <c r="BS57" s="69">
        <v>-0.48465199090114486</v>
      </c>
      <c r="BT57" s="69">
        <v>-0.51959297981981378</v>
      </c>
      <c r="BU57" s="69"/>
      <c r="BV57" s="69" t="s">
        <v>101</v>
      </c>
      <c r="BW57" s="69">
        <v>0.20906416207955861</v>
      </c>
      <c r="BX57" s="69">
        <v>0.20780214461550661</v>
      </c>
      <c r="BY57" s="69">
        <v>0.21751152342999408</v>
      </c>
      <c r="BZ57" s="69">
        <v>0.1805248448620429</v>
      </c>
      <c r="CA57" s="69">
        <v>0.22961526398467785</v>
      </c>
      <c r="CB57" s="69">
        <v>0.23411738222654174</v>
      </c>
      <c r="CC57" s="69">
        <v>0.23236966323227787</v>
      </c>
      <c r="CE57" s="11"/>
      <c r="CF57" s="11"/>
      <c r="CG57" s="11"/>
      <c r="CH57" s="11"/>
      <c r="CI57" s="11"/>
      <c r="CJ57" s="11"/>
    </row>
    <row r="58" spans="1:88">
      <c r="A58" s="16" t="s">
        <v>55</v>
      </c>
      <c r="B58" s="69">
        <v>0.51361395279510169</v>
      </c>
      <c r="C58" s="69">
        <v>0.46878626887935326</v>
      </c>
      <c r="D58" s="69">
        <v>0.43044122591184092</v>
      </c>
      <c r="E58" s="69">
        <v>0.3811411083107869</v>
      </c>
      <c r="F58" s="69">
        <v>0.34682653990550544</v>
      </c>
      <c r="G58" s="69">
        <v>0.32597408042398335</v>
      </c>
      <c r="H58" s="69">
        <v>0.32597408042398335</v>
      </c>
      <c r="J58" s="14"/>
      <c r="K58" s="69" t="s">
        <v>55</v>
      </c>
      <c r="L58" s="69">
        <v>-0.43098406112755416</v>
      </c>
      <c r="M58" s="69">
        <v>-0.43098406112755416</v>
      </c>
      <c r="N58" s="69">
        <v>-0.18538973577960607</v>
      </c>
      <c r="O58" s="69">
        <v>-0.26684567787712898</v>
      </c>
      <c r="P58" s="69">
        <v>-0.3857106460248389</v>
      </c>
      <c r="Q58" s="69">
        <v>-0.51810899687889345</v>
      </c>
      <c r="R58" s="69">
        <v>-0.23789815960828922</v>
      </c>
      <c r="S58" s="69"/>
      <c r="T58" s="69" t="s">
        <v>55</v>
      </c>
      <c r="U58" s="69">
        <v>-0.51971527254638084</v>
      </c>
      <c r="V58" s="69">
        <v>-0.29896680195768183</v>
      </c>
      <c r="W58" s="69">
        <v>6.9508928854977059E-2</v>
      </c>
      <c r="X58" s="69">
        <v>-0.4367892787898936</v>
      </c>
      <c r="Y58" s="69">
        <v>-0.47390294142642259</v>
      </c>
      <c r="Z58" s="69">
        <v>-0.13420735709238171</v>
      </c>
      <c r="AA58" s="69">
        <v>-0.12957299524019456</v>
      </c>
      <c r="AB58" s="69"/>
      <c r="AC58" s="69" t="s">
        <v>55</v>
      </c>
      <c r="AD58" s="69">
        <v>-0.54676968282617411</v>
      </c>
      <c r="AE58" s="69">
        <v>-0.55839283101186188</v>
      </c>
      <c r="AF58" s="69">
        <v>-0.56055575324328455</v>
      </c>
      <c r="AG58" s="69">
        <v>-0.55231212062694079</v>
      </c>
      <c r="AH58" s="69">
        <v>-0.55277813234875683</v>
      </c>
      <c r="AI58" s="69">
        <v>-0.55524835605508704</v>
      </c>
      <c r="AJ58" s="69">
        <v>-0.56517924799959562</v>
      </c>
      <c r="AK58" s="69"/>
      <c r="AL58" s="16" t="s">
        <v>55</v>
      </c>
      <c r="AM58" s="136">
        <v>0.52941913772988458</v>
      </c>
      <c r="AN58" s="136">
        <v>0.52941913772988458</v>
      </c>
      <c r="AO58" s="136">
        <v>0.52941913772988458</v>
      </c>
      <c r="AP58" s="136">
        <v>0.52941913772988458</v>
      </c>
      <c r="AQ58" s="136">
        <v>0.52941913772988458</v>
      </c>
      <c r="AR58" s="136">
        <v>0.52941913772988458</v>
      </c>
      <c r="AS58" s="136">
        <v>0.47530371475768884</v>
      </c>
      <c r="AT58" s="69"/>
      <c r="AU58" s="69" t="s">
        <v>55</v>
      </c>
      <c r="AV58" s="69">
        <v>-0.75148898775776996</v>
      </c>
      <c r="AW58" s="69">
        <v>-0.75447933447239579</v>
      </c>
      <c r="AX58" s="69">
        <v>-0.75040527458732309</v>
      </c>
      <c r="AY58" s="69">
        <v>-0.79144446851052919</v>
      </c>
      <c r="AZ58" s="69">
        <v>-0.83182643162564651</v>
      </c>
      <c r="BA58" s="69">
        <v>-0.83458042670518695</v>
      </c>
      <c r="BB58" s="69">
        <v>-0.82986328577529223</v>
      </c>
      <c r="BC58" s="69"/>
      <c r="BD58" s="69" t="s">
        <v>55</v>
      </c>
      <c r="BE58" s="69">
        <v>-0.40226270175618073</v>
      </c>
      <c r="BF58" s="69">
        <v>-0.37439523980141753</v>
      </c>
      <c r="BG58" s="69">
        <v>-0.40667759262126624</v>
      </c>
      <c r="BH58" s="69">
        <v>-0.4025027027797865</v>
      </c>
      <c r="BI58" s="69">
        <v>-0.4483941702794545</v>
      </c>
      <c r="BJ58" s="69">
        <v>-0.46888401550488062</v>
      </c>
      <c r="BK58" s="69">
        <v>-0.49650989494115555</v>
      </c>
      <c r="BL58" s="69"/>
      <c r="BM58" s="69" t="s">
        <v>55</v>
      </c>
      <c r="BN58" s="69">
        <v>-0.24448748704610007</v>
      </c>
      <c r="BO58" s="69">
        <v>-0.10728444272302062</v>
      </c>
      <c r="BP58" s="69">
        <v>-0.29689659649608835</v>
      </c>
      <c r="BQ58" s="69">
        <v>-0.37472085472238409</v>
      </c>
      <c r="BR58" s="69">
        <v>-0.26223270822328532</v>
      </c>
      <c r="BS58" s="69">
        <v>-0.17761647548679241</v>
      </c>
      <c r="BT58" s="69">
        <v>-0.13635973569885237</v>
      </c>
      <c r="BU58" s="69"/>
      <c r="BV58" s="69" t="s">
        <v>55</v>
      </c>
      <c r="BW58" s="69">
        <v>0.20970553588336485</v>
      </c>
      <c r="BX58" s="69">
        <v>0.20825891247407616</v>
      </c>
      <c r="BY58" s="69">
        <v>0.22146761652170752</v>
      </c>
      <c r="BZ58" s="69">
        <v>0.18571069402199009</v>
      </c>
      <c r="CA58" s="69">
        <v>0.18649972239038648</v>
      </c>
      <c r="CB58" s="69">
        <v>0.16234534877500068</v>
      </c>
      <c r="CC58" s="69">
        <v>0.16646165248649894</v>
      </c>
      <c r="CE58" s="11"/>
      <c r="CF58" s="11"/>
      <c r="CG58" s="11"/>
      <c r="CH58" s="11"/>
      <c r="CI58" s="11"/>
      <c r="CJ58" s="11"/>
    </row>
    <row r="59" spans="1:88">
      <c r="A59" s="16" t="s">
        <v>56</v>
      </c>
      <c r="B59" s="69">
        <v>0.51361395279510169</v>
      </c>
      <c r="C59" s="69">
        <v>0.46878626887935326</v>
      </c>
      <c r="D59" s="69">
        <v>0.43044122591184092</v>
      </c>
      <c r="E59" s="69">
        <v>0.3811411083107869</v>
      </c>
      <c r="F59" s="69">
        <v>0.38320769008882533</v>
      </c>
      <c r="G59" s="69">
        <v>0.36370528603262636</v>
      </c>
      <c r="H59" s="69">
        <v>0.36370528603262636</v>
      </c>
      <c r="J59" s="14"/>
      <c r="K59" s="69" t="s">
        <v>56</v>
      </c>
      <c r="L59" s="69">
        <v>-0.35738286201045499</v>
      </c>
      <c r="M59" s="69">
        <v>-0.35738286201045499</v>
      </c>
      <c r="N59" s="69">
        <v>-0.31587196078529212</v>
      </c>
      <c r="O59" s="69">
        <v>-0.26684567787712898</v>
      </c>
      <c r="P59" s="69">
        <v>-0.49148425492264242</v>
      </c>
      <c r="Q59" s="69">
        <v>0.76269593134504721</v>
      </c>
      <c r="R59" s="69">
        <v>-0.50967053352451874</v>
      </c>
      <c r="S59" s="69"/>
      <c r="T59" s="69" t="s">
        <v>56</v>
      </c>
      <c r="U59" s="69">
        <v>-0.28285770822394224</v>
      </c>
      <c r="V59" s="69">
        <v>-7.6652411797950168E-2</v>
      </c>
      <c r="W59" s="69">
        <v>-6.7977225662880503E-2</v>
      </c>
      <c r="X59" s="69">
        <v>5.0889977558464132E-2</v>
      </c>
      <c r="Y59" s="69">
        <v>-6.2866449907566999E-3</v>
      </c>
      <c r="Z59" s="69">
        <v>-1.5582816757666176E-2</v>
      </c>
      <c r="AA59" s="69">
        <v>1.6719511165210723E-2</v>
      </c>
      <c r="AB59" s="69"/>
      <c r="AC59" s="69" t="s">
        <v>56</v>
      </c>
      <c r="AD59" s="69">
        <v>-0.37625897650885787</v>
      </c>
      <c r="AE59" s="69">
        <v>-0.33569947126815725</v>
      </c>
      <c r="AF59" s="69">
        <v>-0.27616109526183708</v>
      </c>
      <c r="AG59" s="69">
        <v>-0.21395218592172077</v>
      </c>
      <c r="AH59" s="69">
        <v>-0.19474949373667796</v>
      </c>
      <c r="AI59" s="69">
        <v>-0.16065330844613807</v>
      </c>
      <c r="AJ59" s="69">
        <v>-0.10155740710869178</v>
      </c>
      <c r="AK59" s="69"/>
      <c r="AL59" s="16" t="s">
        <v>56</v>
      </c>
      <c r="AM59" s="136">
        <v>0.52941913772988458</v>
      </c>
      <c r="AN59" s="136">
        <v>0.52941913772988458</v>
      </c>
      <c r="AO59" s="136">
        <v>0.52941913772988458</v>
      </c>
      <c r="AP59" s="136">
        <v>0.52941913772988458</v>
      </c>
      <c r="AQ59" s="136">
        <v>0.52941913772988458</v>
      </c>
      <c r="AR59" s="136">
        <v>0.52941913772988458</v>
      </c>
      <c r="AS59" s="136">
        <v>0.47530371475768884</v>
      </c>
      <c r="AT59" s="69"/>
      <c r="AU59" s="69" t="s">
        <v>56</v>
      </c>
      <c r="AV59" s="69">
        <v>0.19400042752467062</v>
      </c>
      <c r="AW59" s="69">
        <v>4.7722947694888274E-2</v>
      </c>
      <c r="AX59" s="69">
        <v>0.14553668051457366</v>
      </c>
      <c r="AY59" s="69">
        <v>0.11178996972946771</v>
      </c>
      <c r="AZ59" s="69">
        <v>0.18331976748081583</v>
      </c>
      <c r="BA59" s="69">
        <v>0.19827358954489219</v>
      </c>
      <c r="BB59" s="69">
        <v>0.14838235296765756</v>
      </c>
      <c r="BC59" s="69"/>
      <c r="BD59" s="69" t="s">
        <v>56</v>
      </c>
      <c r="BE59" s="69">
        <v>0.73013881235275768</v>
      </c>
      <c r="BF59" s="69">
        <v>0.68350371184488867</v>
      </c>
      <c r="BG59" s="69">
        <v>0.62608458527985456</v>
      </c>
      <c r="BH59" s="69">
        <v>0.60650634777810852</v>
      </c>
      <c r="BI59" s="69">
        <v>0.64382066391132386</v>
      </c>
      <c r="BJ59" s="69">
        <v>0.7006497257517349</v>
      </c>
      <c r="BK59" s="69">
        <v>0.73693184730054584</v>
      </c>
      <c r="BL59" s="69"/>
      <c r="BM59" s="69" t="s">
        <v>56</v>
      </c>
      <c r="BN59" s="69">
        <v>6.0696992811843766E-3</v>
      </c>
      <c r="BO59" s="69">
        <v>0.17379589464726591</v>
      </c>
      <c r="BP59" s="69">
        <v>0.17740261029023391</v>
      </c>
      <c r="BQ59" s="69">
        <v>0.24372017672464158</v>
      </c>
      <c r="BR59" s="69">
        <v>0.26398092627810776</v>
      </c>
      <c r="BS59" s="69">
        <v>0.12941903992756074</v>
      </c>
      <c r="BT59" s="69">
        <v>0.17022685959791634</v>
      </c>
      <c r="BU59" s="69"/>
      <c r="BV59" s="69" t="s">
        <v>56</v>
      </c>
      <c r="BW59" s="69">
        <v>0.22640144232310225</v>
      </c>
      <c r="BX59" s="69">
        <v>0.22477197770718246</v>
      </c>
      <c r="BY59" s="69">
        <v>0.2530555617468111</v>
      </c>
      <c r="BZ59" s="69">
        <v>0.21538777875270887</v>
      </c>
      <c r="CA59" s="69">
        <v>0.24538180773872967</v>
      </c>
      <c r="CB59" s="69">
        <v>0.26068480421154788</v>
      </c>
      <c r="CC59" s="69">
        <v>0.25643658591861546</v>
      </c>
      <c r="CE59" s="11"/>
      <c r="CF59" s="11"/>
      <c r="CG59" s="11"/>
      <c r="CH59" s="11"/>
      <c r="CI59" s="11"/>
      <c r="CJ59" s="11"/>
    </row>
    <row r="60" spans="1:88">
      <c r="A60" s="16" t="s">
        <v>57</v>
      </c>
      <c r="B60" s="69">
        <v>0.51361395279510169</v>
      </c>
      <c r="C60" s="69">
        <v>0.46878626887935326</v>
      </c>
      <c r="D60" s="69">
        <v>0.43044122591184092</v>
      </c>
      <c r="E60" s="69">
        <v>0.3811411083107869</v>
      </c>
      <c r="F60" s="69">
        <v>0.34682653990550544</v>
      </c>
      <c r="G60" s="69">
        <v>0.32597408042398335</v>
      </c>
      <c r="H60" s="69">
        <v>0.32597408042398335</v>
      </c>
      <c r="J60" s="14"/>
      <c r="K60" s="69" t="s">
        <v>57</v>
      </c>
      <c r="L60" s="69">
        <v>1.6812535262330062</v>
      </c>
      <c r="M60" s="69">
        <v>1.6812535262330062</v>
      </c>
      <c r="N60" s="69">
        <v>1.0489015818417484</v>
      </c>
      <c r="O60" s="69">
        <v>1.5300309594516017</v>
      </c>
      <c r="P60" s="69">
        <v>1.1781464747760193</v>
      </c>
      <c r="Q60" s="69">
        <v>1.0288372151318401</v>
      </c>
      <c r="R60" s="69">
        <v>0.74048238649013687</v>
      </c>
      <c r="S60" s="69"/>
      <c r="T60" s="69" t="s">
        <v>57</v>
      </c>
      <c r="U60" s="69">
        <v>8.2332126874346601E-2</v>
      </c>
      <c r="V60" s="69">
        <v>1.7927123697524312</v>
      </c>
      <c r="W60" s="69">
        <v>2.5478900254283556</v>
      </c>
      <c r="X60" s="69">
        <v>1.920793302947601</v>
      </c>
      <c r="Y60" s="69">
        <v>1.4688889532171228</v>
      </c>
      <c r="Z60" s="69">
        <v>1.8500621206148582</v>
      </c>
      <c r="AA60" s="69">
        <v>1.0420614251371687</v>
      </c>
      <c r="AB60" s="69"/>
      <c r="AC60" s="69" t="s">
        <v>57</v>
      </c>
      <c r="AD60" s="69">
        <v>-0.2702072149226562</v>
      </c>
      <c r="AE60" s="69">
        <v>-0.24888353176344619</v>
      </c>
      <c r="AF60" s="69">
        <v>-0.24210484906194496</v>
      </c>
      <c r="AG60" s="69">
        <v>-0.27380109772958855</v>
      </c>
      <c r="AH60" s="69">
        <v>-0.25263080270804822</v>
      </c>
      <c r="AI60" s="69">
        <v>-0.23994789890788437</v>
      </c>
      <c r="AJ60" s="69">
        <v>-0.24119588433651973</v>
      </c>
      <c r="AK60" s="69"/>
      <c r="AL60" s="16" t="s">
        <v>57</v>
      </c>
      <c r="AM60" s="136">
        <v>0.52941913772988458</v>
      </c>
      <c r="AN60" s="136">
        <v>0.52941913772988458</v>
      </c>
      <c r="AO60" s="136">
        <v>0.52941913772988458</v>
      </c>
      <c r="AP60" s="136">
        <v>0.52941913772988458</v>
      </c>
      <c r="AQ60" s="136">
        <v>0.52941913772988458</v>
      </c>
      <c r="AR60" s="136">
        <v>0.52941913772988458</v>
      </c>
      <c r="AS60" s="136">
        <v>0.47530371475768884</v>
      </c>
      <c r="AT60" s="69"/>
      <c r="AU60" s="69" t="s">
        <v>57</v>
      </c>
      <c r="AV60" s="69">
        <v>0.50373643773461152</v>
      </c>
      <c r="AW60" s="69">
        <v>0.46543628341245696</v>
      </c>
      <c r="AX60" s="69">
        <v>0.58843482326822139</v>
      </c>
      <c r="AY60" s="69">
        <v>0.66986060787305146</v>
      </c>
      <c r="AZ60" s="69">
        <v>0.69314991566204864</v>
      </c>
      <c r="BA60" s="69">
        <v>0.7359801802001894</v>
      </c>
      <c r="BB60" s="69">
        <v>0.76792380609134536</v>
      </c>
      <c r="BC60" s="69"/>
      <c r="BD60" s="69" t="s">
        <v>57</v>
      </c>
      <c r="BE60" s="69">
        <v>1.1327791572104278</v>
      </c>
      <c r="BF60" s="69">
        <v>1.1602013397523809</v>
      </c>
      <c r="BG60" s="69">
        <v>1.1642845934818469</v>
      </c>
      <c r="BH60" s="69">
        <v>1.1160145833120863</v>
      </c>
      <c r="BI60" s="69">
        <v>1.0622517756297485</v>
      </c>
      <c r="BJ60" s="69">
        <v>0.99836646248021244</v>
      </c>
      <c r="BK60" s="69">
        <v>0.95227904720451095</v>
      </c>
      <c r="BL60" s="69"/>
      <c r="BM60" s="69" t="s">
        <v>57</v>
      </c>
      <c r="BN60" s="69">
        <v>0.80646071116000861</v>
      </c>
      <c r="BO60" s="69">
        <v>0.79217263686189765</v>
      </c>
      <c r="BP60" s="69">
        <v>0.88166506885174223</v>
      </c>
      <c r="BQ60" s="69">
        <v>1.0409875305177954</v>
      </c>
      <c r="BR60" s="69">
        <v>1.0157146898515264</v>
      </c>
      <c r="BS60" s="69">
        <v>1.0505255861706195</v>
      </c>
      <c r="BT60" s="69">
        <v>1.0133399966640317</v>
      </c>
      <c r="BU60" s="69"/>
      <c r="BV60" s="69" t="s">
        <v>57</v>
      </c>
      <c r="BW60" s="69">
        <v>0.22836135861182313</v>
      </c>
      <c r="BX60" s="69">
        <v>0.22633291617561763</v>
      </c>
      <c r="BY60" s="69">
        <v>0.25203895205065052</v>
      </c>
      <c r="BZ60" s="69">
        <v>0.21659624588801249</v>
      </c>
      <c r="CA60" s="69">
        <v>0.24752664010453812</v>
      </c>
      <c r="CB60" s="69">
        <v>0.26253602702147849</v>
      </c>
      <c r="CC60" s="69">
        <v>0.25788176201922469</v>
      </c>
      <c r="CE60" s="11"/>
      <c r="CF60" s="11"/>
      <c r="CG60" s="11"/>
      <c r="CH60" s="11"/>
      <c r="CI60" s="11"/>
      <c r="CJ60" s="11"/>
    </row>
    <row r="61" spans="1:88">
      <c r="A61" s="16" t="s">
        <v>15</v>
      </c>
      <c r="B61" s="69">
        <v>0.51361395279510169</v>
      </c>
      <c r="C61" s="69">
        <v>0.5324558674297305</v>
      </c>
      <c r="D61" s="69">
        <v>0.49311623270227284</v>
      </c>
      <c r="E61" s="69">
        <v>0.44886348817090777</v>
      </c>
      <c r="F61" s="69">
        <v>0.41419904024498588</v>
      </c>
      <c r="G61" s="69">
        <v>0.39584668340295104</v>
      </c>
      <c r="H61" s="69">
        <v>0.39584668340295104</v>
      </c>
      <c r="J61" s="14"/>
      <c r="K61" s="69" t="s">
        <v>15</v>
      </c>
      <c r="L61" s="69">
        <v>-7.1155976555069361E-2</v>
      </c>
      <c r="M61" s="69">
        <v>-7.1155976555069361E-2</v>
      </c>
      <c r="N61" s="69">
        <v>-0.18538973577960607</v>
      </c>
      <c r="O61" s="69">
        <v>-0.26684567787712898</v>
      </c>
      <c r="P61" s="69">
        <v>-0.3857106460248389</v>
      </c>
      <c r="Q61" s="69">
        <v>-0.43493984569552063</v>
      </c>
      <c r="R61" s="69">
        <v>-0.45531605874127279</v>
      </c>
      <c r="S61" s="69"/>
      <c r="T61" s="69" t="s">
        <v>15</v>
      </c>
      <c r="U61" s="69">
        <v>-1.99829305280626E-2</v>
      </c>
      <c r="V61" s="69">
        <v>1.6300699957708772E-2</v>
      </c>
      <c r="W61" s="69">
        <v>-0.12921578669196265</v>
      </c>
      <c r="X61" s="69">
        <v>-0.26418411176186224</v>
      </c>
      <c r="Y61" s="69">
        <v>-0.23993277551333644</v>
      </c>
      <c r="Z61" s="69">
        <v>-0.16670644528670645</v>
      </c>
      <c r="AA61" s="69">
        <v>-0.2145086814938946</v>
      </c>
      <c r="AB61" s="69"/>
      <c r="AC61" s="69" t="s">
        <v>15</v>
      </c>
      <c r="AD61" s="69">
        <v>-0.44151953375815389</v>
      </c>
      <c r="AE61" s="69">
        <v>-0.43817003428893198</v>
      </c>
      <c r="AF61" s="69">
        <v>-0.43429183356193907</v>
      </c>
      <c r="AG61" s="69">
        <v>-0.42125144785855939</v>
      </c>
      <c r="AH61" s="69">
        <v>-0.39303446076126497</v>
      </c>
      <c r="AI61" s="69">
        <v>-0.37585556825147937</v>
      </c>
      <c r="AJ61" s="69">
        <v>-0.32825313239043152</v>
      </c>
      <c r="AK61" s="69"/>
      <c r="AL61" s="16" t="s">
        <v>15</v>
      </c>
      <c r="AM61" s="136">
        <v>-1.8668990646264356</v>
      </c>
      <c r="AN61" s="136">
        <v>-1.8668990646264356</v>
      </c>
      <c r="AO61" s="136">
        <v>-1.8668990646264356</v>
      </c>
      <c r="AP61" s="136">
        <v>-1.8668990646264356</v>
      </c>
      <c r="AQ61" s="136">
        <v>-1.8668990646264356</v>
      </c>
      <c r="AR61" s="136">
        <v>-1.8668990646264356</v>
      </c>
      <c r="AS61" s="136">
        <v>-2.0794537520648886</v>
      </c>
      <c r="AT61" s="69"/>
      <c r="AU61" s="69" t="s">
        <v>15</v>
      </c>
      <c r="AV61" s="69">
        <v>-0.11451810719247603</v>
      </c>
      <c r="AW61" s="69">
        <v>-0.19145325367908117</v>
      </c>
      <c r="AX61" s="69">
        <v>-0.15016675796573728</v>
      </c>
      <c r="AY61" s="69">
        <v>-0.27347918726316311</v>
      </c>
      <c r="AZ61" s="69">
        <v>-0.30608454770850774</v>
      </c>
      <c r="BA61" s="69">
        <v>-0.3138202149095875</v>
      </c>
      <c r="BB61" s="69">
        <v>-0.27862490314898064</v>
      </c>
      <c r="BC61" s="69"/>
      <c r="BD61" s="69" t="s">
        <v>15</v>
      </c>
      <c r="BE61" s="69">
        <v>0.71487839111908502</v>
      </c>
      <c r="BF61" s="69">
        <v>0.67988627621995823</v>
      </c>
      <c r="BG61" s="69">
        <v>0.8642225039669138</v>
      </c>
      <c r="BH61" s="69">
        <v>0.8162270732498228</v>
      </c>
      <c r="BI61" s="69">
        <v>0.69406894151943166</v>
      </c>
      <c r="BJ61" s="69">
        <v>0.6641462405159182</v>
      </c>
      <c r="BK61" s="69">
        <v>0.64280984459652468</v>
      </c>
      <c r="BL61" s="69"/>
      <c r="BM61" s="69" t="s">
        <v>15</v>
      </c>
      <c r="BN61" s="69">
        <v>0.6255027432569702</v>
      </c>
      <c r="BO61" s="69">
        <v>0.79919964529615473</v>
      </c>
      <c r="BP61" s="69">
        <v>1.2769144078403438</v>
      </c>
      <c r="BQ61" s="69">
        <v>1.5700154007917568</v>
      </c>
      <c r="BR61" s="69">
        <v>1.4667549479955773</v>
      </c>
      <c r="BS61" s="69">
        <v>1.3575611015849718</v>
      </c>
      <c r="BT61" s="69">
        <v>1.2432799431366084</v>
      </c>
      <c r="BU61" s="69"/>
      <c r="BV61" s="69" t="s">
        <v>15</v>
      </c>
      <c r="BW61" s="69">
        <v>0.22934008965423169</v>
      </c>
      <c r="BX61" s="69">
        <v>0.22745514797418112</v>
      </c>
      <c r="BY61" s="69">
        <v>0.25379088473253941</v>
      </c>
      <c r="BZ61" s="69">
        <v>0.21827063416017858</v>
      </c>
      <c r="CA61" s="69">
        <v>0.25232014887498133</v>
      </c>
      <c r="CB61" s="69">
        <v>0.27165964072398974</v>
      </c>
      <c r="CC61" s="69">
        <v>0.26821765203084547</v>
      </c>
      <c r="CE61" s="11"/>
      <c r="CF61" s="11"/>
      <c r="CG61" s="11"/>
      <c r="CH61" s="11"/>
      <c r="CI61" s="11"/>
      <c r="CJ61" s="11"/>
    </row>
    <row r="62" spans="1:88" s="147" customFormat="1">
      <c r="A62" s="162" t="s">
        <v>284</v>
      </c>
      <c r="B62" s="208">
        <v>-2.9695025108070459E-2</v>
      </c>
      <c r="C62" s="208">
        <v>0.16953915569257996</v>
      </c>
      <c r="D62" s="208">
        <v>0.48684873202323004</v>
      </c>
      <c r="E62" s="208">
        <v>0.44209125018489609</v>
      </c>
      <c r="F62" s="208">
        <v>0.40746179021103823</v>
      </c>
      <c r="G62" s="208">
        <v>0.38885942310505467</v>
      </c>
      <c r="H62" s="208">
        <v>0.38885942310505467</v>
      </c>
      <c r="I62" s="210"/>
      <c r="J62" s="213"/>
      <c r="K62" s="208" t="s">
        <v>284</v>
      </c>
      <c r="L62" s="208">
        <v>1.0971170253036475</v>
      </c>
      <c r="M62" s="208">
        <v>1.0971170253036475</v>
      </c>
      <c r="N62" s="208">
        <v>8.4546494875698741</v>
      </c>
      <c r="O62" s="208">
        <v>7.7374229793144895</v>
      </c>
      <c r="P62" s="208">
        <v>6.5805619829971649</v>
      </c>
      <c r="Q62" s="208">
        <v>6.0855216070809046</v>
      </c>
      <c r="R62" s="208">
        <v>4.8714224700168254</v>
      </c>
      <c r="S62" s="208"/>
      <c r="T62" s="208" t="s">
        <v>284</v>
      </c>
      <c r="U62" s="208">
        <v>-0.38550551373010372</v>
      </c>
      <c r="V62" s="208">
        <v>-0.38263662164412221</v>
      </c>
      <c r="W62" s="208">
        <v>-0.47092401986702664</v>
      </c>
      <c r="X62" s="208">
        <v>-0.41680802773652831</v>
      </c>
      <c r="Y62" s="208">
        <v>-0.40006609388052861</v>
      </c>
      <c r="Z62" s="208">
        <v>-0.36695751591769532</v>
      </c>
      <c r="AA62" s="208">
        <v>-0.38855353828397743</v>
      </c>
      <c r="AB62" s="69"/>
      <c r="AC62" s="208" t="s">
        <v>284</v>
      </c>
      <c r="AD62" s="208">
        <v>1.0951396112621434</v>
      </c>
      <c r="AE62" s="208">
        <v>1.3490289762357088</v>
      </c>
      <c r="AF62" s="208">
        <v>1.6451899960218588</v>
      </c>
      <c r="AG62" s="208">
        <v>1.3064367570001976</v>
      </c>
      <c r="AH62" s="208">
        <v>2.8751522939684548</v>
      </c>
      <c r="AI62" s="208">
        <v>3.1635580016406522</v>
      </c>
      <c r="AJ62" s="208">
        <v>2.4956918756935833</v>
      </c>
      <c r="AK62" s="208"/>
      <c r="AL62" s="162" t="s">
        <v>284</v>
      </c>
      <c r="AM62" s="214">
        <v>0.52941913772988458</v>
      </c>
      <c r="AN62" s="214">
        <v>0.52941913772988458</v>
      </c>
      <c r="AO62" s="214">
        <v>0.52941913772988458</v>
      </c>
      <c r="AP62" s="214">
        <v>0.52941913772988458</v>
      </c>
      <c r="AQ62" s="214">
        <v>0.52941913772988458</v>
      </c>
      <c r="AR62" s="214">
        <v>0.52941913772988458</v>
      </c>
      <c r="AS62" s="214">
        <v>0.47530371475768884</v>
      </c>
      <c r="AT62" s="208"/>
      <c r="AU62" s="208" t="s">
        <v>284</v>
      </c>
      <c r="AV62" s="208">
        <v>2.0163726916960698</v>
      </c>
      <c r="AW62" s="208">
        <v>1.940341000898901</v>
      </c>
      <c r="AX62" s="208">
        <v>1.9376140094206862</v>
      </c>
      <c r="AY62" s="208">
        <v>1.9354873833883912</v>
      </c>
      <c r="AZ62" s="208">
        <v>1.9182123041332257</v>
      </c>
      <c r="BA62" s="208">
        <v>1.8725819803165933</v>
      </c>
      <c r="BB62" s="208">
        <v>1.8369274088729155</v>
      </c>
      <c r="BC62" s="208"/>
      <c r="BD62" s="208" t="s">
        <v>284</v>
      </c>
      <c r="BE62" s="208">
        <v>1.3495553972990084</v>
      </c>
      <c r="BF62" s="208">
        <v>1.3627777347484822</v>
      </c>
      <c r="BG62" s="208">
        <v>1.4219556398797122</v>
      </c>
      <c r="BH62" s="208">
        <v>1.4984720888922456</v>
      </c>
      <c r="BI62" s="208">
        <v>1.5272767447666002</v>
      </c>
      <c r="BJ62" s="208">
        <v>1.5042004721765272</v>
      </c>
      <c r="BK62" s="208">
        <v>1.4830088739701168</v>
      </c>
      <c r="BL62" s="208"/>
      <c r="BM62" s="208" t="s">
        <v>284</v>
      </c>
      <c r="BN62" s="208">
        <v>1.7042906288327773</v>
      </c>
      <c r="BO62" s="208">
        <v>1.726764758618101</v>
      </c>
      <c r="BP62" s="208">
        <v>1.6074865822671751</v>
      </c>
      <c r="BQ62" s="208">
        <v>1.3613846913879408</v>
      </c>
      <c r="BR62" s="208">
        <v>1.3915815716382356</v>
      </c>
      <c r="BS62" s="208">
        <v>1.4343199804385605</v>
      </c>
      <c r="BT62" s="208">
        <v>1.3199265919608005</v>
      </c>
      <c r="BU62" s="69"/>
      <c r="BV62" s="208" t="s">
        <v>284</v>
      </c>
      <c r="BW62" s="208">
        <v>0.2294968927997586</v>
      </c>
      <c r="BX62" s="208">
        <v>0.227451858212119</v>
      </c>
      <c r="BY62" s="208">
        <v>0.2526834973671771</v>
      </c>
      <c r="BZ62" s="208">
        <v>0.21652014691580834</v>
      </c>
      <c r="CA62" s="208">
        <v>0.24881537987695587</v>
      </c>
      <c r="CB62" s="208">
        <v>0.265970583910562</v>
      </c>
      <c r="CC62" s="208">
        <v>0.26221234663663467</v>
      </c>
    </row>
    <row r="63" spans="1:88">
      <c r="A63" s="16" t="s">
        <v>102</v>
      </c>
      <c r="B63" s="69"/>
      <c r="C63" s="69"/>
      <c r="D63" s="69"/>
      <c r="E63" s="69"/>
      <c r="F63" s="69"/>
      <c r="G63" s="69"/>
      <c r="H63" s="69"/>
      <c r="J63" s="14"/>
      <c r="K63" s="69" t="s">
        <v>102</v>
      </c>
      <c r="L63" s="69">
        <v>0.92187607502484015</v>
      </c>
      <c r="M63" s="69">
        <v>0.92187607502484015</v>
      </c>
      <c r="N63" s="69">
        <v>0.36122499059556512</v>
      </c>
      <c r="O63" s="69">
        <v>-0.13616374061685765</v>
      </c>
      <c r="P63" s="69">
        <v>-0.24354181686112453</v>
      </c>
      <c r="Q63" s="69">
        <v>9.7342721878065072E-2</v>
      </c>
      <c r="R63" s="69">
        <v>-2.048026047530566E-2</v>
      </c>
      <c r="S63" s="69"/>
      <c r="T63" s="69" t="s">
        <v>102</v>
      </c>
      <c r="U63" s="69">
        <v>-0.49373347536856482</v>
      </c>
      <c r="V63" s="69">
        <v>-0.438868433942249</v>
      </c>
      <c r="W63" s="69">
        <v>-0.4798074247696113</v>
      </c>
      <c r="X63" s="69">
        <v>-7.8154237266913104E-2</v>
      </c>
      <c r="Y63" s="69">
        <v>-0.17000849560452017</v>
      </c>
      <c r="Z63" s="69">
        <v>-0.34745218631956309</v>
      </c>
      <c r="AA63" s="69">
        <v>-0.28476552379463049</v>
      </c>
      <c r="AB63" s="69"/>
      <c r="AC63" s="69" t="s">
        <v>102</v>
      </c>
      <c r="AD63" s="69">
        <v>-0.54502952703964269</v>
      </c>
      <c r="AE63" s="69">
        <v>-0.55073242001391665</v>
      </c>
      <c r="AF63" s="69">
        <v>-0.54783252304415053</v>
      </c>
      <c r="AG63" s="69">
        <v>-0.52977280380919611</v>
      </c>
      <c r="AH63" s="69">
        <v>-0.52605713310879554</v>
      </c>
      <c r="AI63" s="69">
        <v>-0.51400759026129217</v>
      </c>
      <c r="AJ63" s="69">
        <v>-0.49881669672844181</v>
      </c>
      <c r="AK63" s="69"/>
      <c r="AL63" s="162" t="s">
        <v>102</v>
      </c>
      <c r="AM63" s="136">
        <v>0.52941913772988458</v>
      </c>
      <c r="AN63" s="136">
        <v>0.52941913772988458</v>
      </c>
      <c r="AO63" s="136">
        <v>0.52941913772988458</v>
      </c>
      <c r="AP63" s="136">
        <v>0.52941913772988458</v>
      </c>
      <c r="AQ63" s="136">
        <v>0.52941913772988458</v>
      </c>
      <c r="AR63" s="136">
        <v>0.52941913772988458</v>
      </c>
      <c r="AS63" s="136">
        <v>0.47530371475768884</v>
      </c>
      <c r="AT63" s="69"/>
      <c r="AU63" s="69" t="s">
        <v>102</v>
      </c>
      <c r="AV63" s="69">
        <v>-0.49142667822924069</v>
      </c>
      <c r="AW63" s="69">
        <v>-0.29610126619670152</v>
      </c>
      <c r="AX63" s="69">
        <v>-0.15497299814409674</v>
      </c>
      <c r="AY63" s="69">
        <v>-5.4731701137216662E-2</v>
      </c>
      <c r="AZ63" s="69">
        <v>-2.012833747840375E-2</v>
      </c>
      <c r="BA63" s="69">
        <v>0.11150011166705277</v>
      </c>
      <c r="BB63" s="69">
        <v>0.22434327945184587</v>
      </c>
      <c r="BC63" s="69"/>
      <c r="BD63" s="69" t="s">
        <v>102</v>
      </c>
      <c r="BE63" s="69">
        <v>0.5865343356153766</v>
      </c>
      <c r="BF63" s="69">
        <v>0.61517437226287031</v>
      </c>
      <c r="BG63" s="69">
        <v>0.66639763608726266</v>
      </c>
      <c r="BH63" s="69">
        <v>0.68134444898378244</v>
      </c>
      <c r="BI63" s="69">
        <v>0.68219207590296971</v>
      </c>
      <c r="BJ63" s="69">
        <v>0.65513888701617118</v>
      </c>
      <c r="BK63" s="69">
        <v>0.73101842304689024</v>
      </c>
      <c r="BL63" s="69"/>
      <c r="BM63" s="69" t="s">
        <v>102</v>
      </c>
      <c r="BN63" s="69">
        <v>-0.12616881572488226</v>
      </c>
      <c r="BO63" s="69">
        <v>-0.14944649332856369</v>
      </c>
      <c r="BP63" s="69">
        <v>-0.22503308031634253</v>
      </c>
      <c r="BQ63" s="69">
        <v>-6.9225887381082166E-2</v>
      </c>
      <c r="BR63" s="69">
        <v>-3.671257915125991E-2</v>
      </c>
      <c r="BS63" s="69">
        <v>-0.10085759663320377</v>
      </c>
      <c r="BT63" s="69">
        <v>0.17022685959791634</v>
      </c>
      <c r="BU63" s="69"/>
      <c r="BV63" s="69" t="s">
        <v>102</v>
      </c>
      <c r="BW63" s="69">
        <v>0.22778714473475775</v>
      </c>
      <c r="BX63" s="69">
        <v>0.22622419003323732</v>
      </c>
      <c r="BY63" s="69">
        <v>0.25168854080906472</v>
      </c>
      <c r="BZ63" s="69">
        <v>0.21756832728449263</v>
      </c>
      <c r="CA63" s="69">
        <v>0.25090475998730355</v>
      </c>
      <c r="CB63" s="69">
        <v>0.27075906727706622</v>
      </c>
      <c r="CC63" s="69">
        <v>0.26728855820027059</v>
      </c>
      <c r="CE63" s="11"/>
      <c r="CF63" s="11"/>
      <c r="CG63" s="11"/>
      <c r="CH63" s="11"/>
      <c r="CI63" s="11"/>
      <c r="CJ63" s="11"/>
    </row>
    <row r="64" spans="1:88">
      <c r="A64" s="16" t="s">
        <v>103</v>
      </c>
      <c r="B64" s="69">
        <v>-1.6156448193906679E-2</v>
      </c>
      <c r="C64" s="69">
        <v>2.3099079026712446E-2</v>
      </c>
      <c r="D64" s="69">
        <v>0.2424162055405451</v>
      </c>
      <c r="E64" s="69">
        <v>0.17797396873042426</v>
      </c>
      <c r="F64" s="69">
        <v>0.23364073933517776</v>
      </c>
      <c r="G64" s="69">
        <v>0.28544797069618222</v>
      </c>
      <c r="H64" s="69">
        <v>0.28544797069618222</v>
      </c>
      <c r="J64" s="14"/>
      <c r="K64" s="69" t="s">
        <v>103</v>
      </c>
      <c r="L64" s="69">
        <v>-0.50575353324651207</v>
      </c>
      <c r="M64" s="69">
        <v>-0.50575353324651207</v>
      </c>
      <c r="N64" s="69">
        <v>-0.31587196078529212</v>
      </c>
      <c r="O64" s="69">
        <v>-0.38837987952918135</v>
      </c>
      <c r="P64" s="69">
        <v>-0.49148425492264242</v>
      </c>
      <c r="Q64" s="69">
        <v>-0.53394440326420756</v>
      </c>
      <c r="R64" s="69">
        <v>-0.5361955172187427</v>
      </c>
      <c r="S64" s="69"/>
      <c r="T64" s="69" t="s">
        <v>103</v>
      </c>
      <c r="U64" s="69">
        <v>-0.59167818697340968</v>
      </c>
      <c r="V64" s="69">
        <v>-0.61277802517240698</v>
      </c>
      <c r="W64" s="69">
        <v>-0.66557990318074045</v>
      </c>
      <c r="X64" s="69">
        <v>-0.59523639865249156</v>
      </c>
      <c r="Y64" s="69">
        <v>-0.59894849859392496</v>
      </c>
      <c r="Z64" s="69">
        <v>-0.60185178443225296</v>
      </c>
      <c r="AA64" s="69">
        <v>-0.58351374972976611</v>
      </c>
      <c r="AB64" s="69"/>
      <c r="AC64" s="69" t="s">
        <v>103</v>
      </c>
      <c r="AD64" s="69">
        <v>-0.55889428385676287</v>
      </c>
      <c r="AE64" s="69">
        <v>-0.57027907298731195</v>
      </c>
      <c r="AF64" s="69">
        <v>-0.57190226508604802</v>
      </c>
      <c r="AG64" s="69">
        <v>-0.56227430455018346</v>
      </c>
      <c r="AH64" s="69">
        <v>-0.56191801001717523</v>
      </c>
      <c r="AI64" s="69">
        <v>-0.56421912054920487</v>
      </c>
      <c r="AJ64" s="69">
        <v>-0.5736709431528888</v>
      </c>
      <c r="AK64" s="69"/>
      <c r="AL64" s="16" t="s">
        <v>103</v>
      </c>
      <c r="AM64" s="136">
        <v>0.52941913772988458</v>
      </c>
      <c r="AN64" s="136">
        <v>0.52941913772988458</v>
      </c>
      <c r="AO64" s="136">
        <v>0.52941913772988458</v>
      </c>
      <c r="AP64" s="136">
        <v>0.52941913772988458</v>
      </c>
      <c r="AQ64" s="136">
        <v>0.52941913772988458</v>
      </c>
      <c r="AR64" s="136">
        <v>0.52941913772988458</v>
      </c>
      <c r="AS64" s="136">
        <v>0.47530371475768884</v>
      </c>
      <c r="AT64" s="69"/>
      <c r="AU64" s="69" t="s">
        <v>103</v>
      </c>
      <c r="AV64" s="69">
        <v>-0.80004531932538736</v>
      </c>
      <c r="AW64" s="69">
        <v>-0.85357450215605224</v>
      </c>
      <c r="AX64" s="69">
        <v>-0.90577451801258335</v>
      </c>
      <c r="AY64" s="69">
        <v>-0.93888150563238337</v>
      </c>
      <c r="AZ64" s="69">
        <v>-0.97733863969676149</v>
      </c>
      <c r="BA64" s="69">
        <v>-1.0043011082529281</v>
      </c>
      <c r="BB64" s="69">
        <v>-1.0249536514760531</v>
      </c>
      <c r="BC64" s="69"/>
      <c r="BD64" s="69" t="s">
        <v>103</v>
      </c>
      <c r="BE64" s="69">
        <v>-1.5311425801958098</v>
      </c>
      <c r="BF64" s="69">
        <v>-1.5315727024874797</v>
      </c>
      <c r="BG64" s="69">
        <v>-1.4531545197661442</v>
      </c>
      <c r="BH64" s="69">
        <v>-1.4245649105247171</v>
      </c>
      <c r="BI64" s="69">
        <v>-1.5232505085692503</v>
      </c>
      <c r="BJ64" s="69">
        <v>-1.4800779636606813</v>
      </c>
      <c r="BK64" s="69">
        <v>-1.4451217022984371</v>
      </c>
      <c r="BL64" s="69"/>
      <c r="BM64" s="69" t="s">
        <v>103</v>
      </c>
      <c r="BN64" s="69">
        <v>2.6949464808457928E-2</v>
      </c>
      <c r="BO64" s="69">
        <v>6.1363759699151359E-2</v>
      </c>
      <c r="BP64" s="69">
        <v>-6.6933344720901983E-2</v>
      </c>
      <c r="BQ64" s="69">
        <v>-0.2331500161983662</v>
      </c>
      <c r="BR64" s="69">
        <v>-0.33740608458062726</v>
      </c>
      <c r="BS64" s="69">
        <v>-2.4098717779615832E-2</v>
      </c>
      <c r="BT64" s="69">
        <v>-5.9713086874660377E-2</v>
      </c>
      <c r="BU64" s="69"/>
      <c r="BV64" s="69" t="s">
        <v>103</v>
      </c>
      <c r="BW64" s="69">
        <v>-0.23675713105859586</v>
      </c>
      <c r="BX64" s="69">
        <v>-0.21956288018907238</v>
      </c>
      <c r="BY64" s="69">
        <v>-1.2223492254257677</v>
      </c>
      <c r="BZ64" s="69">
        <v>-1.2115606369272174</v>
      </c>
      <c r="CA64" s="69">
        <v>-5.5713197069536129</v>
      </c>
      <c r="CB64" s="69">
        <v>-8.4461761421961103</v>
      </c>
      <c r="CC64" s="69">
        <v>-8.4472321612780377</v>
      </c>
      <c r="CE64" s="11"/>
      <c r="CF64" s="11"/>
      <c r="CG64" s="11"/>
      <c r="CH64" s="11"/>
      <c r="CI64" s="11"/>
      <c r="CJ64" s="11"/>
    </row>
    <row r="65" spans="1:88">
      <c r="A65" s="16" t="s">
        <v>104</v>
      </c>
      <c r="B65" s="69">
        <v>0.45475057490743409</v>
      </c>
      <c r="C65" s="69">
        <v>0.40511667032897597</v>
      </c>
      <c r="D65" s="69">
        <v>0.40850497353519011</v>
      </c>
      <c r="E65" s="69">
        <v>0.38791334629679863</v>
      </c>
      <c r="F65" s="69">
        <v>0.36905946501753384</v>
      </c>
      <c r="G65" s="69">
        <v>0.35532057367514991</v>
      </c>
      <c r="H65" s="69">
        <v>0.35532057367514991</v>
      </c>
      <c r="J65" s="14"/>
      <c r="K65" s="69" t="s">
        <v>104</v>
      </c>
      <c r="L65" s="69">
        <v>-0.50575353324651207</v>
      </c>
      <c r="M65" s="69">
        <v>-0.50575353324651207</v>
      </c>
      <c r="N65" s="69">
        <v>-0.3165772701096472</v>
      </c>
      <c r="O65" s="69">
        <v>-0.38837987952918135</v>
      </c>
      <c r="P65" s="69">
        <v>-0.49091557960598753</v>
      </c>
      <c r="Q65" s="69">
        <v>-0.43493984569552063</v>
      </c>
      <c r="R65" s="69">
        <v>-0.34660710917478105</v>
      </c>
      <c r="S65" s="69"/>
      <c r="T65" s="69" t="s">
        <v>104</v>
      </c>
      <c r="U65" s="69">
        <v>-0.53858535932739859</v>
      </c>
      <c r="V65" s="69">
        <v>-0.55515868300302951</v>
      </c>
      <c r="W65" s="69">
        <v>-0.25801180311142413</v>
      </c>
      <c r="X65" s="69">
        <v>-0.11747246673685616</v>
      </c>
      <c r="Y65" s="69">
        <v>-0.14443896101738243</v>
      </c>
      <c r="Z65" s="69">
        <v>-0.23786438655021341</v>
      </c>
      <c r="AA65" s="69">
        <v>-0.23319951358244317</v>
      </c>
      <c r="AB65" s="69"/>
      <c r="AC65" s="69" t="s">
        <v>104</v>
      </c>
      <c r="AD65" s="69">
        <v>-0.53933187941875882</v>
      </c>
      <c r="AE65" s="69">
        <v>-0.5495902620913099</v>
      </c>
      <c r="AF65" s="69">
        <v>-0.54812972949969008</v>
      </c>
      <c r="AG65" s="69">
        <v>-0.53415786316381397</v>
      </c>
      <c r="AH65" s="69">
        <v>-0.53313549425976081</v>
      </c>
      <c r="AI65" s="69">
        <v>-0.5255306593754373</v>
      </c>
      <c r="AJ65" s="69">
        <v>-0.52485153560778119</v>
      </c>
      <c r="AK65" s="69"/>
      <c r="AL65" s="16" t="s">
        <v>104</v>
      </c>
      <c r="AM65" s="136">
        <v>0.52941913772988458</v>
      </c>
      <c r="AN65" s="136">
        <v>0.52941913772988458</v>
      </c>
      <c r="AO65" s="136">
        <v>0.52941913772988458</v>
      </c>
      <c r="AP65" s="136">
        <v>0.52941913772988458</v>
      </c>
      <c r="AQ65" s="136">
        <v>0.52941913772988458</v>
      </c>
      <c r="AR65" s="136">
        <v>0.52941913772988458</v>
      </c>
      <c r="AS65" s="136">
        <v>0.47530371475768884</v>
      </c>
      <c r="AT65" s="69"/>
      <c r="AU65" s="69" t="s">
        <v>104</v>
      </c>
      <c r="AV65" s="69">
        <v>-0.58319089117589495</v>
      </c>
      <c r="AW65" s="69">
        <v>-0.51084315364337962</v>
      </c>
      <c r="AX65" s="69">
        <v>-0.48746180775819642</v>
      </c>
      <c r="AY65" s="69">
        <v>-0.49580364253649273</v>
      </c>
      <c r="AZ65" s="69">
        <v>-0.5315138441135403</v>
      </c>
      <c r="BA65" s="69">
        <v>-0.4690620235039718</v>
      </c>
      <c r="BB65" s="69">
        <v>-0.4752034692967782</v>
      </c>
      <c r="BC65" s="69"/>
      <c r="BD65" s="69" t="s">
        <v>104</v>
      </c>
      <c r="BE65" s="69">
        <v>0.81739711838119344</v>
      </c>
      <c r="BF65" s="69">
        <v>0.90456922225730041</v>
      </c>
      <c r="BG65" s="69">
        <v>0.9253154778709235</v>
      </c>
      <c r="BH65" s="69">
        <v>0.86278333388358486</v>
      </c>
      <c r="BI65" s="69">
        <v>0.76487333269449242</v>
      </c>
      <c r="BJ65" s="69">
        <v>0.73762728222438034</v>
      </c>
      <c r="BK65" s="69">
        <v>0.70933586745015254</v>
      </c>
      <c r="BL65" s="69"/>
      <c r="BM65" s="69" t="s">
        <v>104</v>
      </c>
      <c r="BN65" s="69">
        <v>-0.25144740888852452</v>
      </c>
      <c r="BO65" s="69">
        <v>-0.33214871261925033</v>
      </c>
      <c r="BP65" s="69">
        <v>-0.36157376105785949</v>
      </c>
      <c r="BQ65" s="69">
        <v>0.1617581123159994</v>
      </c>
      <c r="BR65" s="69">
        <v>0.4143276789927916</v>
      </c>
      <c r="BS65" s="69">
        <v>0.43645455534191385</v>
      </c>
      <c r="BT65" s="69">
        <v>0.32352015724630101</v>
      </c>
      <c r="BU65" s="69"/>
      <c r="BV65" s="69" t="s">
        <v>104</v>
      </c>
      <c r="BW65" s="69">
        <v>0.22647798581558548</v>
      </c>
      <c r="BX65" s="69">
        <v>0.22469563714793628</v>
      </c>
      <c r="BY65" s="69">
        <v>0.25127221601389965</v>
      </c>
      <c r="BZ65" s="69">
        <v>0.21580106250251541</v>
      </c>
      <c r="CA65" s="69">
        <v>0.24832112960779293</v>
      </c>
      <c r="CB65" s="69">
        <v>0.25796560292792287</v>
      </c>
      <c r="CC65" s="69">
        <v>0.25458773331790269</v>
      </c>
      <c r="CE65" s="11"/>
      <c r="CF65" s="11"/>
      <c r="CG65" s="11"/>
      <c r="CH65" s="11"/>
      <c r="CI65" s="11"/>
      <c r="CJ65" s="11"/>
    </row>
    <row r="66" spans="1:88">
      <c r="A66" s="16" t="s">
        <v>59</v>
      </c>
      <c r="B66" s="69">
        <v>-0.31047333763224466</v>
      </c>
      <c r="C66" s="69">
        <v>-0.3589185122755511</v>
      </c>
      <c r="D66" s="69">
        <v>-0.32165885557334228</v>
      </c>
      <c r="E66" s="69">
        <v>-0.228360310430301</v>
      </c>
      <c r="F66" s="69">
        <v>-0.25952596314981891</v>
      </c>
      <c r="G66" s="69">
        <v>-0.22601948310986175</v>
      </c>
      <c r="H66" s="69">
        <v>-0.22601948310986175</v>
      </c>
      <c r="J66" s="14"/>
      <c r="K66" s="69" t="s">
        <v>59</v>
      </c>
      <c r="L66" s="69">
        <v>-0.35621458900859632</v>
      </c>
      <c r="M66" s="69">
        <v>-0.35621458900859632</v>
      </c>
      <c r="N66" s="69">
        <v>-0.27143747335092333</v>
      </c>
      <c r="O66" s="69">
        <v>-0.26292521975932087</v>
      </c>
      <c r="P66" s="69">
        <v>-0.3857106460248389</v>
      </c>
      <c r="Q66" s="69">
        <v>-0.43493984569552063</v>
      </c>
      <c r="R66" s="69">
        <v>-0.45531605874127279</v>
      </c>
      <c r="S66" s="69"/>
      <c r="T66" s="69" t="s">
        <v>59</v>
      </c>
      <c r="U66" s="69">
        <v>-0.5212742577154984</v>
      </c>
      <c r="V66" s="69">
        <v>-0.55031529163390158</v>
      </c>
      <c r="W66" s="69">
        <v>-0.60736534532737374</v>
      </c>
      <c r="X66" s="69">
        <v>-0.58244586292509526</v>
      </c>
      <c r="Y66" s="69">
        <v>-0.60505092434019603</v>
      </c>
      <c r="Z66" s="69">
        <v>-0.61972015034860595</v>
      </c>
      <c r="AA66" s="69">
        <v>-0.62466489434940953</v>
      </c>
      <c r="AB66" s="69"/>
      <c r="AC66" s="69" t="s">
        <v>59</v>
      </c>
      <c r="AD66" s="69">
        <v>-0.54925189250798245</v>
      </c>
      <c r="AE66" s="69">
        <v>-0.56814245325135204</v>
      </c>
      <c r="AF66" s="69">
        <v>-0.57116771293941326</v>
      </c>
      <c r="AG66" s="69">
        <v>-0.56155316099777364</v>
      </c>
      <c r="AH66" s="69">
        <v>-0.56129409473317782</v>
      </c>
      <c r="AI66" s="69">
        <v>-0.56407620769241462</v>
      </c>
      <c r="AJ66" s="69">
        <v>-0.57421636375479812</v>
      </c>
      <c r="AK66" s="69"/>
      <c r="AL66" s="16" t="s">
        <v>59</v>
      </c>
      <c r="AM66" s="136">
        <v>-1.8668990646264356</v>
      </c>
      <c r="AN66" s="136">
        <v>-1.8668990646264356</v>
      </c>
      <c r="AO66" s="136">
        <v>-1.8668990646264356</v>
      </c>
      <c r="AP66" s="136">
        <v>-1.8668990646264356</v>
      </c>
      <c r="AQ66" s="136">
        <v>-1.8668990646264356</v>
      </c>
      <c r="AR66" s="136">
        <v>-1.8668990646264356</v>
      </c>
      <c r="AS66" s="136">
        <v>-2.0794537520648886</v>
      </c>
      <c r="AT66" s="69"/>
      <c r="AU66" s="69" t="s">
        <v>59</v>
      </c>
      <c r="AV66" s="69">
        <v>-0.77318096580028839</v>
      </c>
      <c r="AW66" s="69">
        <v>-0.82106712810976301</v>
      </c>
      <c r="AX66" s="69">
        <v>-0.86843053895826738</v>
      </c>
      <c r="AY66" s="69">
        <v>-0.89162994193693568</v>
      </c>
      <c r="AZ66" s="69">
        <v>-0.92586478788407078</v>
      </c>
      <c r="BA66" s="69">
        <v>-0.95232606645968643</v>
      </c>
      <c r="BB66" s="69">
        <v>-0.96987351139769762</v>
      </c>
      <c r="BC66" s="69"/>
      <c r="BD66" s="69" t="s">
        <v>59</v>
      </c>
      <c r="BE66" s="69">
        <v>-0.91055211669312297</v>
      </c>
      <c r="BF66" s="69">
        <v>-0.80286039270983811</v>
      </c>
      <c r="BG66" s="69">
        <v>-0.73915636216689873</v>
      </c>
      <c r="BH66" s="69">
        <v>-0.71621358050822215</v>
      </c>
      <c r="BI66" s="69">
        <v>-0.70785800374677454</v>
      </c>
      <c r="BJ66" s="69">
        <v>-0.6803197871305191</v>
      </c>
      <c r="BK66" s="69">
        <v>-0.69904467562886619</v>
      </c>
      <c r="BL66" s="69"/>
      <c r="BM66" s="69" t="s">
        <v>59</v>
      </c>
      <c r="BN66" s="69">
        <v>-0.66904271943399829</v>
      </c>
      <c r="BO66" s="69">
        <v>-0.12836546802579232</v>
      </c>
      <c r="BP66" s="69">
        <v>0.17021625867225948</v>
      </c>
      <c r="BQ66" s="69">
        <v>-9.6171132657061464E-3</v>
      </c>
      <c r="BR66" s="69">
        <v>-0.18705933186594376</v>
      </c>
      <c r="BS66" s="69">
        <v>-0.4078931120475569</v>
      </c>
      <c r="BT66" s="69">
        <v>-0.51959297981981378</v>
      </c>
      <c r="BU66" s="69"/>
      <c r="BV66" s="69" t="s">
        <v>59</v>
      </c>
      <c r="BW66" s="69">
        <v>0.14822604406445924</v>
      </c>
      <c r="BX66" s="69">
        <v>0.14455828673143106</v>
      </c>
      <c r="BY66" s="69">
        <v>0.10335220645873927</v>
      </c>
      <c r="BZ66" s="69">
        <v>6.5157795196177315E-2</v>
      </c>
      <c r="CA66" s="69">
        <v>-4.3489822060910246E-2</v>
      </c>
      <c r="CB66" s="69">
        <v>-0.23433162201472246</v>
      </c>
      <c r="CC66" s="69">
        <v>-0.23547163904795815</v>
      </c>
      <c r="CE66" s="11"/>
      <c r="CF66" s="11"/>
      <c r="CG66" s="11"/>
      <c r="CH66" s="11"/>
      <c r="CI66" s="11"/>
      <c r="CJ66" s="11"/>
    </row>
    <row r="67" spans="1:88">
      <c r="A67" s="16" t="s">
        <v>177</v>
      </c>
      <c r="B67" s="69"/>
      <c r="C67" s="69"/>
      <c r="D67" s="69"/>
      <c r="E67" s="69"/>
      <c r="F67" s="69"/>
      <c r="G67" s="69"/>
      <c r="H67" s="69"/>
      <c r="J67" s="14"/>
      <c r="K67" s="69" t="s">
        <v>177</v>
      </c>
      <c r="L67" s="69">
        <v>-0.43098406112755416</v>
      </c>
      <c r="M67" s="69">
        <v>-0.43098406112755416</v>
      </c>
      <c r="N67" s="69">
        <v>-0.29400737173028529</v>
      </c>
      <c r="O67" s="69">
        <v>-0.36747076956753794</v>
      </c>
      <c r="P67" s="69">
        <v>-0.47328664478968696</v>
      </c>
      <c r="Q67" s="69">
        <v>-0.51691136110185287</v>
      </c>
      <c r="R67" s="69">
        <v>-0.5222807716742317</v>
      </c>
      <c r="S67" s="69"/>
      <c r="T67" s="69" t="s">
        <v>177</v>
      </c>
      <c r="U67" s="69">
        <v>-0.31735975413039158</v>
      </c>
      <c r="V67" s="69">
        <v>-0.44236192414107028</v>
      </c>
      <c r="W67" s="69">
        <v>-0.53756444546718574</v>
      </c>
      <c r="X67" s="69">
        <v>-0.53765158571402272</v>
      </c>
      <c r="Y67" s="69">
        <v>-0.62079734805964248</v>
      </c>
      <c r="Z67" s="69">
        <v>-0.6579050713540936</v>
      </c>
      <c r="AA67" s="69">
        <v>-0.65713191628205769</v>
      </c>
      <c r="AB67" s="69"/>
      <c r="AC67" s="69" t="s">
        <v>177</v>
      </c>
      <c r="AD67" s="69">
        <v>-0.55741359219638864</v>
      </c>
      <c r="AE67" s="69">
        <v>-0.56908507701585986</v>
      </c>
      <c r="AF67" s="69">
        <v>-0.57242226113064931</v>
      </c>
      <c r="AG67" s="69">
        <v>-0.56305680009482184</v>
      </c>
      <c r="AH67" s="69">
        <v>-0.56221466599990277</v>
      </c>
      <c r="AI67" s="69">
        <v>-0.56603360843064154</v>
      </c>
      <c r="AJ67" s="69">
        <v>-0.57633105946598029</v>
      </c>
      <c r="AK67" s="69"/>
      <c r="AL67" s="55" t="s">
        <v>177</v>
      </c>
      <c r="AM67" s="136">
        <v>-1.8668990646264356</v>
      </c>
      <c r="AN67" s="136">
        <v>-1.8668990646264356</v>
      </c>
      <c r="AO67" s="136">
        <v>-1.8668990646264356</v>
      </c>
      <c r="AP67" s="136">
        <v>-1.8668990646264356</v>
      </c>
      <c r="AQ67" s="136">
        <v>-1.8668990646264356</v>
      </c>
      <c r="AR67" s="136">
        <v>-1.8668990646264356</v>
      </c>
      <c r="AS67" s="136">
        <v>-2.0794537520648886</v>
      </c>
      <c r="AT67" s="69"/>
      <c r="AU67" s="69" t="s">
        <v>177</v>
      </c>
      <c r="AV67" s="69">
        <v>-0.80238034009772707</v>
      </c>
      <c r="AW67" s="69"/>
      <c r="AX67" s="69"/>
      <c r="AY67" s="69"/>
      <c r="AZ67" s="69"/>
      <c r="BA67" s="69"/>
      <c r="BB67" s="69"/>
      <c r="BC67" s="69"/>
      <c r="BD67" s="69" t="s">
        <v>177</v>
      </c>
      <c r="BE67" s="69">
        <v>-1.1825006489342123</v>
      </c>
      <c r="BF67" s="69">
        <v>-1.2064054335354046</v>
      </c>
      <c r="BG67" s="69">
        <v>-1.2378745164853473</v>
      </c>
      <c r="BH67" s="69">
        <v>-1.3027354434457132</v>
      </c>
      <c r="BI67" s="69">
        <v>-1.3839257388376787</v>
      </c>
      <c r="BJ67" s="69">
        <v>-1.3762563627951769</v>
      </c>
      <c r="BK67" s="69">
        <v>-1.3480429874675881</v>
      </c>
      <c r="BL67" s="69"/>
      <c r="BM67" s="69" t="s">
        <v>177</v>
      </c>
      <c r="BN67" s="69">
        <v>-1.3650349036764544</v>
      </c>
      <c r="BO67" s="69">
        <v>-1.3440379271522831</v>
      </c>
      <c r="BP67" s="69">
        <v>-1.5042036683158175</v>
      </c>
      <c r="BQ67" s="69">
        <v>-1.7233693690827652</v>
      </c>
      <c r="BR67" s="69">
        <v>-1.8408736117274642</v>
      </c>
      <c r="BS67" s="69">
        <v>-1.8663118102657328</v>
      </c>
      <c r="BT67" s="69">
        <v>-1.592646063358506</v>
      </c>
      <c r="BU67" s="69"/>
      <c r="BV67" s="69" t="s">
        <v>177</v>
      </c>
      <c r="BW67" s="69">
        <v>9.9887807413924709E-2</v>
      </c>
      <c r="BX67" s="69">
        <v>0.10069591965002281</v>
      </c>
      <c r="BY67" s="69">
        <v>8.7250863399286442E-3</v>
      </c>
      <c r="BZ67" s="69">
        <v>-5.7598946777162624E-2</v>
      </c>
      <c r="CA67" s="69">
        <v>-0.21906064117686599</v>
      </c>
      <c r="CB67" s="69">
        <v>-0.55150769357608798</v>
      </c>
      <c r="CC67" s="69">
        <v>-0.39306740283242808</v>
      </c>
      <c r="CE67" s="11"/>
      <c r="CF67" s="11"/>
      <c r="CG67" s="11"/>
      <c r="CH67" s="11"/>
      <c r="CI67" s="11"/>
      <c r="CJ67" s="11"/>
    </row>
    <row r="68" spans="1:88">
      <c r="A68" s="16" t="s">
        <v>16</v>
      </c>
      <c r="B68" s="69">
        <v>0.56247055644186572</v>
      </c>
      <c r="C68" s="69">
        <v>0.49552750027051179</v>
      </c>
      <c r="D68" s="69">
        <v>0.49311623270227284</v>
      </c>
      <c r="E68" s="69">
        <v>0.44886348817090777</v>
      </c>
      <c r="F68" s="69">
        <v>0.41419904024498588</v>
      </c>
      <c r="G68" s="69">
        <v>0.39584668340295104</v>
      </c>
      <c r="H68" s="69">
        <v>0.39584668340295104</v>
      </c>
      <c r="J68" s="14"/>
      <c r="K68" s="69" t="s">
        <v>16</v>
      </c>
      <c r="L68" s="69">
        <v>-5.7136700532764748E-2</v>
      </c>
      <c r="M68" s="69">
        <v>-5.7136700532764748E-2</v>
      </c>
      <c r="N68" s="69">
        <v>0.16726492639792376</v>
      </c>
      <c r="O68" s="69">
        <v>0.5499164299995668</v>
      </c>
      <c r="P68" s="69">
        <v>-0.10137298769741014</v>
      </c>
      <c r="Q68" s="69">
        <v>-0.16879856190872777</v>
      </c>
      <c r="R68" s="69">
        <v>2.1536987308545301</v>
      </c>
      <c r="S68" s="69"/>
      <c r="T68" s="69" t="s">
        <v>16</v>
      </c>
      <c r="U68" s="69">
        <v>1.3533156149250423</v>
      </c>
      <c r="V68" s="69">
        <v>1.284230251346423</v>
      </c>
      <c r="W68" s="69">
        <v>2.4804826632838024</v>
      </c>
      <c r="X68" s="69">
        <v>2.4726067519230885</v>
      </c>
      <c r="Y68" s="69">
        <v>4.3762791803153211</v>
      </c>
      <c r="Z68" s="69">
        <v>4.2665131394651423</v>
      </c>
      <c r="AA68" s="69">
        <v>4.8330854257242608</v>
      </c>
      <c r="AB68" s="69"/>
      <c r="AC68" s="69" t="s">
        <v>16</v>
      </c>
      <c r="AD68" s="69">
        <v>0.63636660267200074</v>
      </c>
      <c r="AE68" s="69">
        <v>0.51380240357098139</v>
      </c>
      <c r="AF68" s="69">
        <v>0.44323058469786708</v>
      </c>
      <c r="AG68" s="69">
        <v>0.31458346195904824</v>
      </c>
      <c r="AH68" s="69">
        <v>0.27336449166977544</v>
      </c>
      <c r="AI68" s="69">
        <v>0.29439960807888527</v>
      </c>
      <c r="AJ68" s="69">
        <v>0.36115347999996195</v>
      </c>
      <c r="AK68" s="69"/>
      <c r="AL68" s="16" t="s">
        <v>16</v>
      </c>
      <c r="AM68" s="136">
        <v>0.52941913772988458</v>
      </c>
      <c r="AN68" s="136">
        <v>0.52941913772988458</v>
      </c>
      <c r="AO68" s="136">
        <v>0.52941913772988458</v>
      </c>
      <c r="AP68" s="136">
        <v>0.52941913772988458</v>
      </c>
      <c r="AQ68" s="136">
        <v>0.52941913772988458</v>
      </c>
      <c r="AR68" s="136">
        <v>0.52941913772988458</v>
      </c>
      <c r="AS68" s="136">
        <v>0.47530371475768884</v>
      </c>
      <c r="AT68" s="69"/>
      <c r="AU68" s="69" t="s">
        <v>16</v>
      </c>
      <c r="AV68" s="69">
        <v>0.92411992830397116</v>
      </c>
      <c r="AW68" s="69">
        <v>0.97102370298242091</v>
      </c>
      <c r="AX68" s="69">
        <v>1.0694470394397984</v>
      </c>
      <c r="AY68" s="69">
        <v>1.0841265243778131</v>
      </c>
      <c r="AZ68" s="69">
        <v>1.0455247042107432</v>
      </c>
      <c r="BA68" s="69">
        <v>0.96010624544510403</v>
      </c>
      <c r="BB68" s="69">
        <v>0.90819520640246687</v>
      </c>
      <c r="BC68" s="69"/>
      <c r="BD68" s="69" t="s">
        <v>16</v>
      </c>
      <c r="BE68" s="69">
        <v>1.7341962709579875</v>
      </c>
      <c r="BF68" s="69">
        <v>1.6702597628675639</v>
      </c>
      <c r="BG68" s="69">
        <v>1.6334952570031205</v>
      </c>
      <c r="BH68" s="69">
        <v>1.6564152908553831</v>
      </c>
      <c r="BI68" s="69">
        <v>1.6318845226962067</v>
      </c>
      <c r="BJ68" s="69">
        <v>1.5885851523320513</v>
      </c>
      <c r="BK68" s="69">
        <v>1.5638256721034129</v>
      </c>
      <c r="BL68" s="69"/>
      <c r="BM68" s="69" t="s">
        <v>16</v>
      </c>
      <c r="BN68" s="69">
        <v>1.5372525046145882</v>
      </c>
      <c r="BO68" s="69">
        <v>1.5651435646301863</v>
      </c>
      <c r="BP68" s="69">
        <v>1.5643684725593272</v>
      </c>
      <c r="BQ68" s="69">
        <v>1.4880533363831148</v>
      </c>
      <c r="BR68" s="69">
        <v>1.4667549479955773</v>
      </c>
      <c r="BS68" s="69">
        <v>1.5110788592921485</v>
      </c>
      <c r="BT68" s="69">
        <v>1.4732198896091853</v>
      </c>
      <c r="BU68" s="69"/>
      <c r="BV68" s="69" t="s">
        <v>16</v>
      </c>
      <c r="BW68" s="69">
        <v>0.22986123353497209</v>
      </c>
      <c r="BX68" s="69">
        <v>0.22787748219175152</v>
      </c>
      <c r="BY68" s="69">
        <v>0.2554881349162888</v>
      </c>
      <c r="BZ68" s="69">
        <v>0.21934370107791459</v>
      </c>
      <c r="CA68" s="69">
        <v>0.25353758065800008</v>
      </c>
      <c r="CB68" s="69">
        <v>0.27335175233003672</v>
      </c>
      <c r="CC68" s="69">
        <v>0.26950844506412291</v>
      </c>
      <c r="CE68" s="11"/>
      <c r="CF68" s="11"/>
      <c r="CG68" s="11"/>
      <c r="CH68" s="11"/>
      <c r="CI68" s="11"/>
      <c r="CJ68" s="11"/>
    </row>
    <row r="69" spans="1:88">
      <c r="A69" s="16" t="s">
        <v>17</v>
      </c>
      <c r="B69" s="69">
        <v>0.56011602132635951</v>
      </c>
      <c r="C69" s="69">
        <v>0.51908525173415165</v>
      </c>
      <c r="D69" s="69">
        <v>0.47995448127628254</v>
      </c>
      <c r="E69" s="69">
        <v>0.43464178840028284</v>
      </c>
      <c r="F69" s="69">
        <v>0.4000508151736954</v>
      </c>
      <c r="G69" s="69">
        <v>0.38117343677736826</v>
      </c>
      <c r="H69" s="69">
        <v>0.38117343677736826</v>
      </c>
      <c r="J69" s="14"/>
      <c r="K69" s="69" t="s">
        <v>17</v>
      </c>
      <c r="L69" s="69">
        <v>-0.43098406112755416</v>
      </c>
      <c r="M69" s="69">
        <v>-0.43098406112755416</v>
      </c>
      <c r="N69" s="69">
        <v>-0.29400737173028529</v>
      </c>
      <c r="O69" s="69">
        <v>-0.36747076956753794</v>
      </c>
      <c r="P69" s="69">
        <v>-0.47385532010634185</v>
      </c>
      <c r="Q69" s="69">
        <v>-0.47619174468247355</v>
      </c>
      <c r="R69" s="69">
        <v>-0.45531605874127279</v>
      </c>
      <c r="S69" s="69"/>
      <c r="T69" s="69" t="s">
        <v>17</v>
      </c>
      <c r="U69" s="69">
        <v>-0.58524568203972094</v>
      </c>
      <c r="V69" s="69">
        <v>-0.54591174233592177</v>
      </c>
      <c r="W69" s="69">
        <v>-0.62351581744942097</v>
      </c>
      <c r="X69" s="69">
        <v>-0.61393408153248219</v>
      </c>
      <c r="Y69" s="69">
        <v>-0.61266231421771322</v>
      </c>
      <c r="Z69" s="69">
        <v>-0.64018721072834628</v>
      </c>
      <c r="AA69" s="69">
        <v>-0.64076184428508343</v>
      </c>
      <c r="AB69" s="69"/>
      <c r="AC69" s="69" t="s">
        <v>17</v>
      </c>
      <c r="AD69" s="69">
        <v>-0.45941029786230542</v>
      </c>
      <c r="AE69" s="69">
        <v>-0.47059985016990935</v>
      </c>
      <c r="AF69" s="69">
        <v>-0.477379841674616</v>
      </c>
      <c r="AG69" s="69">
        <v>-0.46144493339674936</v>
      </c>
      <c r="AH69" s="69">
        <v>-0.4633551164499492</v>
      </c>
      <c r="AI69" s="69">
        <v>-0.45575428721944294</v>
      </c>
      <c r="AJ69" s="69">
        <v>-0.44456662872582581</v>
      </c>
      <c r="AK69" s="69"/>
      <c r="AL69" s="16" t="s">
        <v>17</v>
      </c>
      <c r="AM69" s="136">
        <v>0.52941913772988458</v>
      </c>
      <c r="AN69" s="136">
        <v>0.52941913772988458</v>
      </c>
      <c r="AO69" s="136">
        <v>0.52941913772988458</v>
      </c>
      <c r="AP69" s="136">
        <v>0.52941913772988458</v>
      </c>
      <c r="AQ69" s="136">
        <v>0.52941913772988458</v>
      </c>
      <c r="AR69" s="136">
        <v>0.52941913772988458</v>
      </c>
      <c r="AS69" s="136">
        <v>0.47530371475768884</v>
      </c>
      <c r="AT69" s="69"/>
      <c r="AU69" s="69" t="s">
        <v>17</v>
      </c>
      <c r="AV69" s="69">
        <v>-0.73291019400832391</v>
      </c>
      <c r="AW69" s="69">
        <v>-0.78125222526758087</v>
      </c>
      <c r="AX69" s="69">
        <v>-0.82830590397541037</v>
      </c>
      <c r="AY69" s="69">
        <v>-0.82380196086244517</v>
      </c>
      <c r="AZ69" s="69">
        <v>-0.84276414976469072</v>
      </c>
      <c r="BA69" s="69">
        <v>-0.84278476448202999</v>
      </c>
      <c r="BB69" s="69">
        <v>-0.79630745380629975</v>
      </c>
      <c r="BC69" s="69"/>
      <c r="BD69" s="69" t="s">
        <v>17</v>
      </c>
      <c r="BE69" s="69">
        <v>-6.4968263206801061E-2</v>
      </c>
      <c r="BF69" s="69">
        <v>-7.2138396473901523E-2</v>
      </c>
      <c r="BG69" s="69">
        <v>-0.16396809085295452</v>
      </c>
      <c r="BH69" s="69">
        <v>-0.16319482101745703</v>
      </c>
      <c r="BI69" s="69">
        <v>-2.7089451987551399E-4</v>
      </c>
      <c r="BJ69" s="69">
        <v>0.13745309639913689</v>
      </c>
      <c r="BK69" s="69">
        <v>0.21408658620648072</v>
      </c>
      <c r="BL69" s="69"/>
      <c r="BM69" s="69" t="s">
        <v>17</v>
      </c>
      <c r="BN69" s="69">
        <v>-0.59248357916732819</v>
      </c>
      <c r="BO69" s="69">
        <v>-0.71160716806913771</v>
      </c>
      <c r="BP69" s="69">
        <v>-0.84305931946215651</v>
      </c>
      <c r="BQ69" s="69">
        <v>-0.79198227353001582</v>
      </c>
      <c r="BR69" s="69">
        <v>-0.7132729663673365</v>
      </c>
      <c r="BS69" s="69">
        <v>-0.94520526402267424</v>
      </c>
      <c r="BT69" s="69">
        <v>-0.97947287276496753</v>
      </c>
      <c r="BU69" s="69"/>
      <c r="BV69" s="69" t="s">
        <v>17</v>
      </c>
      <c r="BW69" s="69">
        <v>0.22336420054332004</v>
      </c>
      <c r="BX69" s="69">
        <v>0.22045498201237426</v>
      </c>
      <c r="BY69" s="69">
        <v>0.23996474572493121</v>
      </c>
      <c r="BZ69" s="69">
        <v>0.20165226195732647</v>
      </c>
      <c r="CA69" s="69">
        <v>0.22594366125652349</v>
      </c>
      <c r="CB69" s="69">
        <v>0.23201375778082686</v>
      </c>
      <c r="CC69" s="69">
        <v>0.22435360763961321</v>
      </c>
      <c r="CE69" s="11"/>
      <c r="CF69" s="11"/>
      <c r="CG69" s="11"/>
      <c r="CH69" s="11"/>
      <c r="CI69" s="11"/>
      <c r="CJ69" s="11"/>
    </row>
    <row r="70" spans="1:88">
      <c r="A70" s="16" t="s">
        <v>18</v>
      </c>
      <c r="B70" s="69">
        <v>0.51361395279510169</v>
      </c>
      <c r="C70" s="69">
        <v>0.46878626887935326</v>
      </c>
      <c r="D70" s="69">
        <v>0.48058123134418629</v>
      </c>
      <c r="E70" s="69">
        <v>0.43531901219888341</v>
      </c>
      <c r="F70" s="69">
        <v>0.40072454017708958</v>
      </c>
      <c r="G70" s="69">
        <v>0.3818721628071573</v>
      </c>
      <c r="H70" s="69">
        <v>0.3818721628071573</v>
      </c>
      <c r="J70" s="14"/>
      <c r="K70" s="69" t="s">
        <v>18</v>
      </c>
      <c r="L70" s="69">
        <v>-7.1155976555069361E-2</v>
      </c>
      <c r="M70" s="69">
        <v>-7.1155976555069361E-2</v>
      </c>
      <c r="N70" s="69">
        <v>-0.18538973577960607</v>
      </c>
      <c r="O70" s="69">
        <v>-0.26684567787712898</v>
      </c>
      <c r="P70" s="69">
        <v>-0.3857106460248389</v>
      </c>
      <c r="Q70" s="69">
        <v>-0.43493984569552063</v>
      </c>
      <c r="R70" s="69">
        <v>-0.45531605874127279</v>
      </c>
      <c r="S70" s="69"/>
      <c r="T70" s="69" t="s">
        <v>18</v>
      </c>
      <c r="U70" s="69">
        <v>0.62636441804061549</v>
      </c>
      <c r="V70" s="69">
        <v>0.4850434514524683</v>
      </c>
      <c r="W70" s="69">
        <v>0.28414850917401518</v>
      </c>
      <c r="X70" s="69">
        <v>0.37721795951119641</v>
      </c>
      <c r="Y70" s="69">
        <v>0.33345486110916867</v>
      </c>
      <c r="Z70" s="69">
        <v>0.21555414208901</v>
      </c>
      <c r="AA70" s="69">
        <v>0.2955889917113485</v>
      </c>
      <c r="AB70" s="69"/>
      <c r="AC70" s="69" t="s">
        <v>18</v>
      </c>
      <c r="AD70" s="69">
        <v>-8.8744844695993377E-2</v>
      </c>
      <c r="AE70" s="69">
        <v>-0.10218029631555028</v>
      </c>
      <c r="AF70" s="69">
        <v>-0.11117103776525029</v>
      </c>
      <c r="AG70" s="69">
        <v>-0.18058187268707371</v>
      </c>
      <c r="AH70" s="69">
        <v>-0.17522274913843372</v>
      </c>
      <c r="AI70" s="69">
        <v>-0.17242170778607385</v>
      </c>
      <c r="AJ70" s="69">
        <v>-0.16311977352650894</v>
      </c>
      <c r="AK70" s="69"/>
      <c r="AL70" s="16" t="s">
        <v>18</v>
      </c>
      <c r="AM70" s="136">
        <v>0.52941913772988458</v>
      </c>
      <c r="AN70" s="136">
        <v>0.52941913772988458</v>
      </c>
      <c r="AO70" s="136">
        <v>0.52941913772988458</v>
      </c>
      <c r="AP70" s="136">
        <v>0.52941913772988458</v>
      </c>
      <c r="AQ70" s="136">
        <v>0.52941913772988458</v>
      </c>
      <c r="AR70" s="136">
        <v>0.52941913772988458</v>
      </c>
      <c r="AS70" s="136">
        <v>0.47530371475768884</v>
      </c>
      <c r="AT70" s="69"/>
      <c r="AU70" s="69" t="s">
        <v>18</v>
      </c>
      <c r="AV70" s="69">
        <v>0.82851213802884738</v>
      </c>
      <c r="AW70" s="69">
        <v>0.87567668134734389</v>
      </c>
      <c r="AX70" s="69">
        <v>0.87082022359084366</v>
      </c>
      <c r="AY70" s="69">
        <v>0.90791092060197964</v>
      </c>
      <c r="AZ70" s="69">
        <v>0.89770602697596047</v>
      </c>
      <c r="BA70" s="69">
        <v>0.87771188393085919</v>
      </c>
      <c r="BB70" s="69">
        <v>0.89848483146953972</v>
      </c>
      <c r="BC70" s="69"/>
      <c r="BD70" s="69" t="s">
        <v>18</v>
      </c>
      <c r="BE70" s="69">
        <v>1.0553031724856281</v>
      </c>
      <c r="BF70" s="69">
        <v>0.95802688204793862</v>
      </c>
      <c r="BG70" s="69">
        <v>0.87461246551521454</v>
      </c>
      <c r="BH70" s="69">
        <v>0.80317391606278665</v>
      </c>
      <c r="BI70" s="69">
        <v>0.73609477370075815</v>
      </c>
      <c r="BJ70" s="69">
        <v>0.66793881041054859</v>
      </c>
      <c r="BK70" s="69">
        <v>0.61964893293637324</v>
      </c>
      <c r="BL70" s="69"/>
      <c r="BM70" s="69" t="s">
        <v>18</v>
      </c>
      <c r="BN70" s="69">
        <v>0.36798563508726129</v>
      </c>
      <c r="BO70" s="69">
        <v>0.33541708863518116</v>
      </c>
      <c r="BP70" s="69">
        <v>0.24926612646997942</v>
      </c>
      <c r="BQ70" s="69">
        <v>0.15430701555157755</v>
      </c>
      <c r="BR70" s="69">
        <v>0.18880754992076551</v>
      </c>
      <c r="BS70" s="69">
        <v>0.35969567648832523</v>
      </c>
      <c r="BT70" s="69">
        <v>0.40016680607049371</v>
      </c>
      <c r="BU70" s="69"/>
      <c r="BV70" s="69" t="s">
        <v>18</v>
      </c>
      <c r="BW70" s="69">
        <v>0.22886949461905062</v>
      </c>
      <c r="BX70" s="69">
        <v>0.2268834187044608</v>
      </c>
      <c r="BY70" s="69">
        <v>0.25312291431819561</v>
      </c>
      <c r="BZ70" s="69">
        <v>0.2175020645496519</v>
      </c>
      <c r="CA70" s="69">
        <v>0.24980539599887633</v>
      </c>
      <c r="CB70" s="69">
        <v>0.2663684536274466</v>
      </c>
      <c r="CC70" s="69">
        <v>0.2617010959638964</v>
      </c>
      <c r="CE70" s="11"/>
      <c r="CF70" s="11"/>
      <c r="CG70" s="11"/>
      <c r="CH70" s="11"/>
      <c r="CI70" s="11"/>
      <c r="CJ70" s="11"/>
    </row>
    <row r="71" spans="1:88" s="233" customFormat="1">
      <c r="A71" s="235" t="s">
        <v>60</v>
      </c>
      <c r="B71" s="215">
        <v>0.51361395279510169</v>
      </c>
      <c r="C71" s="215">
        <v>0.46878626887935326</v>
      </c>
      <c r="D71" s="215">
        <v>0.43044122591184092</v>
      </c>
      <c r="E71" s="215">
        <v>0.44818626437230624</v>
      </c>
      <c r="F71" s="215">
        <v>0.41352531524159075</v>
      </c>
      <c r="G71" s="215">
        <v>0.395147957373161</v>
      </c>
      <c r="H71" s="215">
        <v>0.395147957373161</v>
      </c>
      <c r="J71" s="236"/>
      <c r="K71" s="215" t="s">
        <v>60</v>
      </c>
      <c r="L71" s="215">
        <v>-7.1155976555069361E-2</v>
      </c>
      <c r="M71" s="215">
        <v>-7.1155976555069361E-2</v>
      </c>
      <c r="N71" s="215">
        <v>0.69624691966421848</v>
      </c>
      <c r="O71" s="215">
        <v>0.5499164299995668</v>
      </c>
      <c r="P71" s="215">
        <v>0.89380881644859056</v>
      </c>
      <c r="Q71" s="215">
        <v>0.76269593134504721</v>
      </c>
      <c r="R71" s="215">
        <v>0.52306448735715327</v>
      </c>
      <c r="S71" s="215"/>
      <c r="T71" s="215" t="s">
        <v>60</v>
      </c>
      <c r="U71" s="215">
        <v>3.1858394473480516</v>
      </c>
      <c r="V71" s="215">
        <v>3.4523396531690822</v>
      </c>
      <c r="W71" s="215">
        <v>3.2111351497420486</v>
      </c>
      <c r="X71" s="215">
        <v>3.6321894994212882</v>
      </c>
      <c r="Y71" s="215">
        <v>3.0778136294558047</v>
      </c>
      <c r="Z71" s="215">
        <v>3.4508102697686649</v>
      </c>
      <c r="AA71" s="215">
        <v>2.8794061382074156</v>
      </c>
      <c r="AB71" s="215"/>
      <c r="AC71" s="215" t="s">
        <v>60</v>
      </c>
      <c r="AD71" s="215">
        <v>1.4383835514712848</v>
      </c>
      <c r="AE71" s="215">
        <v>1.5750217485991898</v>
      </c>
      <c r="AF71" s="215">
        <v>1.4967708379064315</v>
      </c>
      <c r="AG71" s="215">
        <v>1.5389719802233472</v>
      </c>
      <c r="AH71" s="215">
        <v>1.436888224959338</v>
      </c>
      <c r="AI71" s="215">
        <v>1.4822567017546981</v>
      </c>
      <c r="AJ71" s="215">
        <v>1.6395042647250051</v>
      </c>
      <c r="AK71" s="215"/>
      <c r="AL71" s="235" t="s">
        <v>60</v>
      </c>
      <c r="AM71" s="237">
        <v>0.52941913772988458</v>
      </c>
      <c r="AN71" s="237">
        <v>0.52941913772988458</v>
      </c>
      <c r="AO71" s="237">
        <v>0.52941913772988458</v>
      </c>
      <c r="AP71" s="237">
        <v>0.52941913772988458</v>
      </c>
      <c r="AQ71" s="237">
        <v>0.52941913772988458</v>
      </c>
      <c r="AR71" s="237">
        <v>0.52941913772988458</v>
      </c>
      <c r="AS71" s="237">
        <v>0.47530371475768884</v>
      </c>
      <c r="AT71" s="215"/>
      <c r="AU71" s="215" t="s">
        <v>60</v>
      </c>
      <c r="AV71" s="215">
        <v>1.9602192973404364</v>
      </c>
      <c r="AW71" s="215">
        <v>1.8595617770741617</v>
      </c>
      <c r="AX71" s="215">
        <v>1.7410045069175395</v>
      </c>
      <c r="AY71" s="215">
        <v>1.6481841703030848</v>
      </c>
      <c r="AZ71" s="215">
        <v>1.5514969854283935</v>
      </c>
      <c r="BA71" s="215">
        <v>1.4883710124833887</v>
      </c>
      <c r="BB71" s="215">
        <v>1.4241938177323679</v>
      </c>
      <c r="BC71" s="215"/>
      <c r="BD71" s="215" t="s">
        <v>60</v>
      </c>
      <c r="BE71" s="215">
        <v>1.248993134297627</v>
      </c>
      <c r="BF71" s="215">
        <v>1.2574701643338422</v>
      </c>
      <c r="BG71" s="215">
        <v>1.2798209658989543</v>
      </c>
      <c r="BH71" s="215">
        <v>1.3022396258471354</v>
      </c>
      <c r="BI71" s="215">
        <v>1.3171475838599678</v>
      </c>
      <c r="BJ71" s="215">
        <v>1.2965572704455193</v>
      </c>
      <c r="BK71" s="215">
        <v>1.2706183861929803</v>
      </c>
      <c r="BL71" s="215"/>
      <c r="BM71" s="215" t="s">
        <v>60</v>
      </c>
      <c r="BN71" s="215">
        <v>1.7251703943600512</v>
      </c>
      <c r="BO71" s="215">
        <v>1.7900078345264161</v>
      </c>
      <c r="BP71" s="215">
        <v>1.7296545597727429</v>
      </c>
      <c r="BQ71" s="215">
        <v>1.6370752716715549</v>
      </c>
      <c r="BR71" s="215">
        <v>1.5419283243529194</v>
      </c>
      <c r="BS71" s="215">
        <v>1.3575611015849718</v>
      </c>
      <c r="BT71" s="215">
        <v>1.3965732407849931</v>
      </c>
      <c r="BU71" s="215"/>
      <c r="BV71" s="215" t="s">
        <v>60</v>
      </c>
      <c r="BW71" s="215">
        <v>0.22983810912551883</v>
      </c>
      <c r="BX71" s="215">
        <v>0.22790098432907344</v>
      </c>
      <c r="BY71" s="215">
        <v>0.2545461095919106</v>
      </c>
      <c r="BZ71" s="215">
        <v>0.21893474256234136</v>
      </c>
      <c r="CA71" s="215">
        <v>0.25290942584756243</v>
      </c>
      <c r="CB71" s="215">
        <v>0.27279590734907022</v>
      </c>
      <c r="CC71" s="215">
        <v>0.26892950693783646</v>
      </c>
    </row>
    <row r="72" spans="1:88">
      <c r="A72" s="16" t="s">
        <v>61</v>
      </c>
      <c r="B72" s="69">
        <v>0.57247733068276929</v>
      </c>
      <c r="C72" s="69">
        <v>0.5324558674297305</v>
      </c>
      <c r="D72" s="69">
        <v>0.49311623270227284</v>
      </c>
      <c r="E72" s="69">
        <v>0.44886348817090777</v>
      </c>
      <c r="F72" s="69">
        <v>0.41419904024498588</v>
      </c>
      <c r="G72" s="69">
        <v>0.39584668340295104</v>
      </c>
      <c r="H72" s="69">
        <v>0.39584668340295104</v>
      </c>
      <c r="J72" s="14"/>
      <c r="K72" s="69" t="s">
        <v>61</v>
      </c>
      <c r="L72" s="69">
        <v>-7.1155976555069361E-2</v>
      </c>
      <c r="M72" s="69">
        <v>-7.1155976555069361E-2</v>
      </c>
      <c r="N72" s="69">
        <v>-0.18538973577960607</v>
      </c>
      <c r="O72" s="69">
        <v>-0.26684567787712898</v>
      </c>
      <c r="P72" s="69">
        <v>-0.24354181686112453</v>
      </c>
      <c r="Q72" s="69">
        <v>-0.30186920380212423</v>
      </c>
      <c r="R72" s="69">
        <v>-2.048026047530566E-2</v>
      </c>
      <c r="S72" s="69"/>
      <c r="T72" s="69" t="s">
        <v>61</v>
      </c>
      <c r="U72" s="69">
        <v>1.7582146779118564</v>
      </c>
      <c r="V72" s="69">
        <v>2.4787024107878173</v>
      </c>
      <c r="W72" s="69">
        <v>2.3755441887726749</v>
      </c>
      <c r="X72" s="69">
        <v>2.1092948806148839</v>
      </c>
      <c r="Y72" s="69">
        <v>1.8830352267496371</v>
      </c>
      <c r="Z72" s="69">
        <v>2.0056693759670403</v>
      </c>
      <c r="AA72" s="69">
        <v>2.3039782907598871</v>
      </c>
      <c r="AB72" s="69"/>
      <c r="AC72" s="69" t="s">
        <v>61</v>
      </c>
      <c r="AD72" s="69">
        <v>2.1438292092706024</v>
      </c>
      <c r="AE72" s="69">
        <v>2.1386263691176484</v>
      </c>
      <c r="AF72" s="69">
        <v>2.1266474463006575</v>
      </c>
      <c r="AG72" s="69">
        <v>2.5322178058333114</v>
      </c>
      <c r="AH72" s="69">
        <v>2.3791325852779841</v>
      </c>
      <c r="AI72" s="69">
        <v>2.5273340534608888</v>
      </c>
      <c r="AJ72" s="69">
        <v>2.8314464972253877</v>
      </c>
      <c r="AK72" s="69"/>
      <c r="AL72" s="16" t="s">
        <v>61</v>
      </c>
      <c r="AM72" s="136">
        <v>0.52941913772988458</v>
      </c>
      <c r="AN72" s="136">
        <v>0.52941913772988458</v>
      </c>
      <c r="AO72" s="136">
        <v>0.52941913772988458</v>
      </c>
      <c r="AP72" s="136">
        <v>0.52941913772988458</v>
      </c>
      <c r="AQ72" s="136">
        <v>0.52941913772988458</v>
      </c>
      <c r="AR72" s="136">
        <v>0.52941913772988458</v>
      </c>
      <c r="AS72" s="136">
        <v>0.47530371475768884</v>
      </c>
      <c r="AT72" s="69"/>
      <c r="AU72" s="69" t="s">
        <v>61</v>
      </c>
      <c r="AV72" s="69">
        <v>2.0663399128204469</v>
      </c>
      <c r="AW72" s="69">
        <v>2.033244148709493</v>
      </c>
      <c r="AX72" s="69">
        <v>2.0579698645069673</v>
      </c>
      <c r="AY72" s="69">
        <v>2.0730499806975216</v>
      </c>
      <c r="AZ72" s="69">
        <v>2.0938250017355551</v>
      </c>
      <c r="BA72" s="69">
        <v>2.0966036550334186</v>
      </c>
      <c r="BB72" s="69">
        <v>2.2114148610490094</v>
      </c>
      <c r="BC72" s="69"/>
      <c r="BD72" s="69" t="s">
        <v>61</v>
      </c>
      <c r="BE72" s="69">
        <v>1.1453005284790823</v>
      </c>
      <c r="BF72" s="69">
        <v>1.1445257853776827</v>
      </c>
      <c r="BG72" s="69">
        <v>1.125633936522167</v>
      </c>
      <c r="BH72" s="69">
        <v>1.1221060566660364</v>
      </c>
      <c r="BI72" s="69">
        <v>1.1088456330481757</v>
      </c>
      <c r="BJ72" s="69">
        <v>1.0614179369784409</v>
      </c>
      <c r="BK72" s="69">
        <v>1.0735042444044542</v>
      </c>
      <c r="BL72" s="69"/>
      <c r="BM72" s="69" t="s">
        <v>61</v>
      </c>
      <c r="BN72" s="69">
        <v>1.4954929735600404</v>
      </c>
      <c r="BO72" s="69">
        <v>1.5651435646301863</v>
      </c>
      <c r="BP72" s="69">
        <v>1.4925049563795818</v>
      </c>
      <c r="BQ72" s="69">
        <v>1.4433467557965831</v>
      </c>
      <c r="BR72" s="69">
        <v>1.3915815716382356</v>
      </c>
      <c r="BS72" s="69">
        <v>1.4343199804385605</v>
      </c>
      <c r="BT72" s="69">
        <v>1.3199265919608005</v>
      </c>
      <c r="BU72" s="69"/>
      <c r="BV72" s="69" t="s">
        <v>61</v>
      </c>
      <c r="BW72" s="69">
        <v>0.22999158770209477</v>
      </c>
      <c r="BX72" s="69">
        <v>0.22799843170861825</v>
      </c>
      <c r="BY72" s="69">
        <v>0.25536688838377786</v>
      </c>
      <c r="BZ72" s="69">
        <v>0.2199951702933543</v>
      </c>
      <c r="CA72" s="69">
        <v>0.25440531523734911</v>
      </c>
      <c r="CB72" s="69">
        <v>0.27552257679133529</v>
      </c>
      <c r="CC72" s="69">
        <v>0.2712472482535892</v>
      </c>
      <c r="CE72" s="11"/>
      <c r="CF72" s="11"/>
      <c r="CG72" s="11"/>
      <c r="CH72" s="11"/>
      <c r="CI72" s="11"/>
      <c r="CJ72" s="11"/>
    </row>
    <row r="73" spans="1:88">
      <c r="A73" s="16" t="s">
        <v>63</v>
      </c>
      <c r="B73" s="69">
        <v>-3.0905906752667853</v>
      </c>
      <c r="C73" s="69">
        <v>-2.4391634709127521</v>
      </c>
      <c r="D73" s="69">
        <v>-1.4570166035820165</v>
      </c>
      <c r="E73" s="69">
        <v>-0.60472743650292315</v>
      </c>
      <c r="F73" s="69">
        <v>0.41419904024498588</v>
      </c>
      <c r="G73" s="69">
        <v>0.39584668340295104</v>
      </c>
      <c r="H73" s="69">
        <v>0.39584668340295104</v>
      </c>
      <c r="J73" s="14"/>
      <c r="K73" s="69" t="s">
        <v>63</v>
      </c>
      <c r="L73" s="69">
        <v>-0.50575353324651207</v>
      </c>
      <c r="M73" s="69">
        <v>-0.50575353324651207</v>
      </c>
      <c r="N73" s="69">
        <v>-0.31587196078529212</v>
      </c>
      <c r="O73" s="69">
        <v>0.5499164299995668</v>
      </c>
      <c r="P73" s="69">
        <v>0.46730232895744739</v>
      </c>
      <c r="Q73" s="69">
        <v>0.76269593134504721</v>
      </c>
      <c r="R73" s="69">
        <v>0.84919133605662867</v>
      </c>
      <c r="S73" s="69"/>
      <c r="T73" s="69" t="s">
        <v>63</v>
      </c>
      <c r="U73" s="69">
        <v>-0.53338777102938328</v>
      </c>
      <c r="V73" s="69">
        <v>-0.46205868083477464</v>
      </c>
      <c r="W73" s="69">
        <v>-0.46190614025908738</v>
      </c>
      <c r="X73" s="69">
        <v>-0.39919405768507304</v>
      </c>
      <c r="Y73" s="69">
        <v>-0.30666186307190141</v>
      </c>
      <c r="Z73" s="69">
        <v>-0.35637677748116914</v>
      </c>
      <c r="AA73" s="69">
        <v>-0.32153659488467529</v>
      </c>
      <c r="AB73" s="69"/>
      <c r="AC73" s="69" t="s">
        <v>63</v>
      </c>
      <c r="AD73" s="69">
        <v>-0.53605693905231355</v>
      </c>
      <c r="AE73" s="69">
        <v>-0.54531044152815455</v>
      </c>
      <c r="AF73" s="69">
        <v>-0.54904338202354641</v>
      </c>
      <c r="AG73" s="69">
        <v>-0.5405802863747402</v>
      </c>
      <c r="AH73" s="69">
        <v>-0.53933982629648536</v>
      </c>
      <c r="AI73" s="69">
        <v>-0.54040755797834361</v>
      </c>
      <c r="AJ73" s="69">
        <v>-0.54970852585713226</v>
      </c>
      <c r="AK73" s="69"/>
      <c r="AL73" s="16" t="s">
        <v>63</v>
      </c>
      <c r="AM73" s="136">
        <v>0.52941913772988458</v>
      </c>
      <c r="AN73" s="136">
        <v>0.52941913772988458</v>
      </c>
      <c r="AO73" s="136">
        <v>0.52941913772988458</v>
      </c>
      <c r="AP73" s="136">
        <v>0.52941913772988458</v>
      </c>
      <c r="AQ73" s="136">
        <v>0.52941913772988458</v>
      </c>
      <c r="AR73" s="136">
        <v>0.52941913772988458</v>
      </c>
      <c r="AS73" s="136">
        <v>0.47530371475768884</v>
      </c>
      <c r="AT73" s="69"/>
      <c r="AU73" s="69" t="s">
        <v>63</v>
      </c>
      <c r="AV73" s="69">
        <v>-0.62394715818911595</v>
      </c>
      <c r="AW73" s="69">
        <v>-0.58375449598482065</v>
      </c>
      <c r="AX73" s="69">
        <v>-0.57562401599728774</v>
      </c>
      <c r="AY73" s="69">
        <v>-0.54389223229662975</v>
      </c>
      <c r="AZ73" s="69">
        <v>-0.52673699718486611</v>
      </c>
      <c r="BA73" s="69">
        <v>-0.50250120707468815</v>
      </c>
      <c r="BB73" s="69">
        <v>-0.47326925987509505</v>
      </c>
      <c r="BC73" s="69"/>
      <c r="BD73" s="69" t="s">
        <v>63</v>
      </c>
      <c r="BE73" s="69">
        <v>-0.220702818360691</v>
      </c>
      <c r="BF73" s="69">
        <v>-0.20558157730466664</v>
      </c>
      <c r="BG73" s="69">
        <v>-0.26080253248311991</v>
      </c>
      <c r="BH73" s="69">
        <v>-0.28371897237775728</v>
      </c>
      <c r="BI73" s="69">
        <v>-0.32094626616434491</v>
      </c>
      <c r="BJ73" s="69">
        <v>-0.30295908261480531</v>
      </c>
      <c r="BK73" s="69">
        <v>-0.25948013944045289</v>
      </c>
      <c r="BL73" s="69"/>
      <c r="BM73" s="69" t="s">
        <v>63</v>
      </c>
      <c r="BN73" s="69">
        <v>0.5141439937781771</v>
      </c>
      <c r="BO73" s="69">
        <v>0.44082221514903902</v>
      </c>
      <c r="BP73" s="69">
        <v>0.37862045559352164</v>
      </c>
      <c r="BQ73" s="69">
        <v>0.32568224113328376</v>
      </c>
      <c r="BR73" s="69">
        <v>0.11363417356342394</v>
      </c>
      <c r="BS73" s="69">
        <v>-2.4098717779615832E-2</v>
      </c>
      <c r="BT73" s="69">
        <v>1.693356194953231E-2</v>
      </c>
      <c r="BU73" s="69"/>
      <c r="BV73" s="69" t="s">
        <v>63</v>
      </c>
      <c r="BW73" s="69">
        <v>0.22127646618104227</v>
      </c>
      <c r="BX73" s="69">
        <v>0.21935540438851739</v>
      </c>
      <c r="BY73" s="69">
        <v>0.23748191543061006</v>
      </c>
      <c r="BZ73" s="69">
        <v>0.20234419767088965</v>
      </c>
      <c r="CA73" s="69">
        <v>0.22146728811723748</v>
      </c>
      <c r="CB73" s="69">
        <v>0.22389757765780818</v>
      </c>
      <c r="CC73" s="69">
        <v>0.21926745153236246</v>
      </c>
      <c r="CE73" s="11"/>
      <c r="CF73" s="11"/>
      <c r="CG73" s="11"/>
      <c r="CH73" s="11"/>
      <c r="CI73" s="11"/>
      <c r="CJ73" s="11"/>
    </row>
    <row r="74" spans="1:88">
      <c r="A74" s="16" t="s">
        <v>64</v>
      </c>
      <c r="B74" s="69">
        <v>0.57247733068276929</v>
      </c>
      <c r="C74" s="69">
        <v>0.5324558674297305</v>
      </c>
      <c r="D74" s="69">
        <v>0.49311623270227284</v>
      </c>
      <c r="E74" s="69">
        <v>0.3811411083107869</v>
      </c>
      <c r="F74" s="69">
        <v>0.34682653990550544</v>
      </c>
      <c r="G74" s="69">
        <v>0.32597408042398335</v>
      </c>
      <c r="H74" s="69">
        <v>0.32597408042398335</v>
      </c>
      <c r="J74" s="14"/>
      <c r="K74" s="69" t="s">
        <v>64</v>
      </c>
      <c r="L74" s="69">
        <v>-0.50575353324651207</v>
      </c>
      <c r="M74" s="69">
        <v>-0.50575353324651207</v>
      </c>
      <c r="N74" s="69">
        <v>-0.3165772701096472</v>
      </c>
      <c r="O74" s="69">
        <v>-0.26684567787712898</v>
      </c>
      <c r="P74" s="69">
        <v>-0.3857106460248389</v>
      </c>
      <c r="Q74" s="69">
        <v>-0.30186920380212423</v>
      </c>
      <c r="R74" s="69">
        <v>-0.34660710917478105</v>
      </c>
      <c r="S74" s="69"/>
      <c r="T74" s="69" t="s">
        <v>64</v>
      </c>
      <c r="U74" s="69">
        <v>-0.52463423709636914</v>
      </c>
      <c r="V74" s="69">
        <v>-0.48270083169975514</v>
      </c>
      <c r="W74" s="69">
        <v>-0.46157918808684828</v>
      </c>
      <c r="X74" s="69">
        <v>-0.39388381147933171</v>
      </c>
      <c r="Y74" s="69">
        <v>-0.43828429226673132</v>
      </c>
      <c r="Z74" s="69">
        <v>-0.45337594559940603</v>
      </c>
      <c r="AA74" s="69">
        <v>-0.49453038382440517</v>
      </c>
      <c r="AB74" s="69"/>
      <c r="AC74" s="69" t="s">
        <v>64</v>
      </c>
      <c r="AD74" s="69">
        <v>-0.53026400716810906</v>
      </c>
      <c r="AE74" s="69">
        <v>-0.54149504181789365</v>
      </c>
      <c r="AF74" s="69">
        <v>-0.54320053814872904</v>
      </c>
      <c r="AG74" s="69">
        <v>-0.53993392167615095</v>
      </c>
      <c r="AH74" s="69">
        <v>-0.53656951301299005</v>
      </c>
      <c r="AI74" s="69">
        <v>-0.549203165651868</v>
      </c>
      <c r="AJ74" s="69">
        <v>-0.5514156624376334</v>
      </c>
      <c r="AK74" s="69"/>
      <c r="AL74" s="16" t="s">
        <v>64</v>
      </c>
      <c r="AM74" s="136">
        <v>0.52941913772988458</v>
      </c>
      <c r="AN74" s="136">
        <v>0.52941913772988458</v>
      </c>
      <c r="AO74" s="136">
        <v>0.52941913772988458</v>
      </c>
      <c r="AP74" s="136">
        <v>0.52941913772988458</v>
      </c>
      <c r="AQ74" s="136">
        <v>0.52941913772988458</v>
      </c>
      <c r="AR74" s="136">
        <v>0.52941913772988458</v>
      </c>
      <c r="AS74" s="136">
        <v>0.47530371475768884</v>
      </c>
      <c r="AT74" s="69"/>
      <c r="AU74" s="69" t="s">
        <v>64</v>
      </c>
      <c r="AV74" s="69">
        <v>-0.71727304571929074</v>
      </c>
      <c r="AW74" s="69">
        <v>-0.66540526622449103</v>
      </c>
      <c r="AX74" s="69">
        <v>-0.61021719741704583</v>
      </c>
      <c r="AY74" s="69">
        <v>-0.57351346180590379</v>
      </c>
      <c r="AZ74" s="69">
        <v>-0.56967691031631729</v>
      </c>
      <c r="BA74" s="69">
        <v>-0.63095161751249029</v>
      </c>
      <c r="BB74" s="69">
        <v>-0.66753235529473309</v>
      </c>
      <c r="BC74" s="69"/>
      <c r="BD74" s="69" t="s">
        <v>64</v>
      </c>
      <c r="BE74" s="69">
        <v>-0.28017933188679967</v>
      </c>
      <c r="BF74" s="69">
        <v>-0.35791581084340141</v>
      </c>
      <c r="BG74" s="69">
        <v>-0.37342971566670297</v>
      </c>
      <c r="BH74" s="69">
        <v>-0.34376349543812373</v>
      </c>
      <c r="BI74" s="69">
        <v>-0.29627892988400106</v>
      </c>
      <c r="BJ74" s="69">
        <v>-0.26740373985264659</v>
      </c>
      <c r="BK74" s="69">
        <v>-0.31023703095099875</v>
      </c>
      <c r="BL74" s="69"/>
      <c r="BM74" s="69" t="s">
        <v>64</v>
      </c>
      <c r="BN74" s="69">
        <v>0.68814203983879119</v>
      </c>
      <c r="BO74" s="69">
        <v>0.56730836696566789</v>
      </c>
      <c r="BP74" s="69">
        <v>0.24207977485200499</v>
      </c>
      <c r="BQ74" s="69">
        <v>0.25117127348906343</v>
      </c>
      <c r="BR74" s="69">
        <v>0.11363417356342394</v>
      </c>
      <c r="BS74" s="69">
        <v>-0.17761647548679241</v>
      </c>
      <c r="BT74" s="69">
        <v>-0.51959297981981378</v>
      </c>
      <c r="BU74" s="69"/>
      <c r="BV74" s="69" t="s">
        <v>64</v>
      </c>
      <c r="BW74" s="69">
        <v>0.22484490544947863</v>
      </c>
      <c r="BX74" s="69">
        <v>0.22268201320006678</v>
      </c>
      <c r="BY74" s="69">
        <v>0.24993250598389863</v>
      </c>
      <c r="BZ74" s="69">
        <v>0.21452133768648748</v>
      </c>
      <c r="CA74" s="69">
        <v>0.24441344514667604</v>
      </c>
      <c r="CB74" s="69">
        <v>0.25972118731170618</v>
      </c>
      <c r="CC74" s="69">
        <v>0.25556618877137122</v>
      </c>
      <c r="CE74" s="11"/>
      <c r="CF74" s="11"/>
      <c r="CG74" s="11"/>
      <c r="CH74" s="11"/>
      <c r="CI74" s="11"/>
      <c r="CJ74" s="11"/>
    </row>
    <row r="75" spans="1:88">
      <c r="A75" s="16" t="s">
        <v>65</v>
      </c>
      <c r="B75" s="69">
        <v>0.45533920868631111</v>
      </c>
      <c r="C75" s="69">
        <v>0.5324558674297305</v>
      </c>
      <c r="D75" s="69">
        <v>0.49311623270227284</v>
      </c>
      <c r="E75" s="69">
        <v>0.44886348817090777</v>
      </c>
      <c r="F75" s="69">
        <v>0.41419904024498588</v>
      </c>
      <c r="G75" s="69">
        <v>0.39584668340295104</v>
      </c>
      <c r="H75" s="69">
        <v>0.39584668340295104</v>
      </c>
      <c r="J75" s="14"/>
      <c r="K75" s="69" t="s">
        <v>65</v>
      </c>
      <c r="L75" s="69">
        <v>-7.1155976555069361E-2</v>
      </c>
      <c r="M75" s="69">
        <v>-7.1155976555069361E-2</v>
      </c>
      <c r="N75" s="69">
        <v>-0.18538973577960607</v>
      </c>
      <c r="O75" s="69">
        <v>0.87662127315024496</v>
      </c>
      <c r="P75" s="69">
        <v>-0.3857106460248389</v>
      </c>
      <c r="Q75" s="69">
        <v>-0.43493984569552063</v>
      </c>
      <c r="R75" s="69">
        <v>-0.45531605874127279</v>
      </c>
      <c r="S75" s="69"/>
      <c r="T75" s="69" t="s">
        <v>65</v>
      </c>
      <c r="U75" s="69">
        <v>-0.31542259220971153</v>
      </c>
      <c r="V75" s="69">
        <v>-0.31240951822977614</v>
      </c>
      <c r="W75" s="69">
        <v>-0.33502994011753801</v>
      </c>
      <c r="X75" s="69">
        <v>-0.28298289220341161</v>
      </c>
      <c r="Y75" s="69">
        <v>-0.14399944379229762</v>
      </c>
      <c r="Z75" s="69">
        <v>-0.18617702975788561</v>
      </c>
      <c r="AA75" s="69">
        <v>-5.4527095882631708E-2</v>
      </c>
      <c r="AB75" s="69"/>
      <c r="AC75" s="69" t="s">
        <v>65</v>
      </c>
      <c r="AD75" s="69">
        <v>-0.42497687620882296</v>
      </c>
      <c r="AE75" s="69">
        <v>-0.40400834953129111</v>
      </c>
      <c r="AF75" s="69">
        <v>-0.40555202436446436</v>
      </c>
      <c r="AG75" s="69">
        <v>-0.39786646555818456</v>
      </c>
      <c r="AH75" s="69">
        <v>-0.36529759643307541</v>
      </c>
      <c r="AI75" s="69">
        <v>-0.40863714111516086</v>
      </c>
      <c r="AJ75" s="69">
        <v>-0.49990122707156326</v>
      </c>
      <c r="AK75" s="69"/>
      <c r="AL75" s="16" t="s">
        <v>65</v>
      </c>
      <c r="AM75" s="136">
        <v>0.52941913772988458</v>
      </c>
      <c r="AN75" s="136">
        <v>0.52941913772988458</v>
      </c>
      <c r="AO75" s="136">
        <v>0.52941913772988458</v>
      </c>
      <c r="AP75" s="136">
        <v>0.52941913772988458</v>
      </c>
      <c r="AQ75" s="136">
        <v>0.52941913772988458</v>
      </c>
      <c r="AR75" s="136">
        <v>0.52941913772988458</v>
      </c>
      <c r="AS75" s="136">
        <v>0.47530371475768884</v>
      </c>
      <c r="AT75" s="69"/>
      <c r="AU75" s="69" t="s">
        <v>65</v>
      </c>
      <c r="AV75" s="69">
        <v>-0.17880867075407861</v>
      </c>
      <c r="AW75" s="69">
        <v>-0.14802068994348894</v>
      </c>
      <c r="AX75" s="69">
        <v>-0.14939349477129163</v>
      </c>
      <c r="AY75" s="69">
        <v>-0.14442677811277238</v>
      </c>
      <c r="AZ75" s="69">
        <v>-0.16005001883211717</v>
      </c>
      <c r="BA75" s="69">
        <v>-0.1853850832772842</v>
      </c>
      <c r="BB75" s="69">
        <v>-0.18445414658821188</v>
      </c>
      <c r="BC75" s="69"/>
      <c r="BD75" s="69" t="s">
        <v>65</v>
      </c>
      <c r="BE75" s="69">
        <v>-0.10331496271705527</v>
      </c>
      <c r="BF75" s="69">
        <v>-0.24497143188724199</v>
      </c>
      <c r="BG75" s="69">
        <v>-0.38091048798147981</v>
      </c>
      <c r="BH75" s="69">
        <v>-0.5077981707552115</v>
      </c>
      <c r="BI75" s="69">
        <v>-0.61284307881508004</v>
      </c>
      <c r="BJ75" s="69">
        <v>-0.71871955731365078</v>
      </c>
      <c r="BK75" s="69">
        <v>-0.82026987282880948</v>
      </c>
      <c r="BL75" s="69"/>
      <c r="BM75" s="69" t="s">
        <v>65</v>
      </c>
      <c r="BN75" s="69">
        <v>-9.1369206512759579E-2</v>
      </c>
      <c r="BO75" s="69">
        <v>-0.1002574342887636</v>
      </c>
      <c r="BP75" s="69">
        <v>4.0861929548716633E-2</v>
      </c>
      <c r="BQ75" s="69">
        <v>6.4893854378513541E-2</v>
      </c>
      <c r="BR75" s="69">
        <v>-3.671257915125991E-2</v>
      </c>
      <c r="BS75" s="69">
        <v>-2.4098717779615832E-2</v>
      </c>
      <c r="BT75" s="69">
        <v>1.693356194953231E-2</v>
      </c>
      <c r="BU75" s="69"/>
      <c r="BV75" s="69" t="s">
        <v>65</v>
      </c>
      <c r="BW75" s="69">
        <v>0.22730024553993011</v>
      </c>
      <c r="BX75" s="69">
        <v>0.22527199807008222</v>
      </c>
      <c r="BY75" s="69">
        <v>0.2494362746359492</v>
      </c>
      <c r="BZ75" s="69">
        <v>0.21330534134544987</v>
      </c>
      <c r="CA75" s="69">
        <v>0.24889224722584882</v>
      </c>
      <c r="CB75" s="69">
        <v>0.26603605349458814</v>
      </c>
      <c r="CC75" s="69">
        <v>0.26166244280626061</v>
      </c>
      <c r="CE75" s="11"/>
      <c r="CF75" s="11"/>
      <c r="CG75" s="11"/>
      <c r="CH75" s="11"/>
      <c r="CI75" s="11"/>
      <c r="CJ75" s="11"/>
    </row>
    <row r="76" spans="1:88">
      <c r="A76" s="16" t="s">
        <v>66</v>
      </c>
      <c r="B76" s="69">
        <v>-0.60479022707058272</v>
      </c>
      <c r="C76" s="69">
        <v>0.5324558674297305</v>
      </c>
      <c r="D76" s="69">
        <v>0.49311623270227284</v>
      </c>
      <c r="E76" s="69">
        <v>0.44886348817090777</v>
      </c>
      <c r="F76" s="69">
        <v>0.41419904024498588</v>
      </c>
      <c r="G76" s="69">
        <v>0.39584668340295104</v>
      </c>
      <c r="H76" s="69">
        <v>0.39584668340295104</v>
      </c>
      <c r="J76" s="14"/>
      <c r="K76" s="69" t="s">
        <v>66</v>
      </c>
      <c r="L76" s="69">
        <v>-0.58052300536546997</v>
      </c>
      <c r="M76" s="69">
        <v>-0.58052300536546997</v>
      </c>
      <c r="N76" s="69">
        <v>-0.3165772701096472</v>
      </c>
      <c r="O76" s="69">
        <v>-0.38837987952918135</v>
      </c>
      <c r="P76" s="69">
        <v>-0.49091557960598753</v>
      </c>
      <c r="Q76" s="69">
        <v>-0.51664521981806599</v>
      </c>
      <c r="R76" s="69">
        <v>-0.50836602612972071</v>
      </c>
      <c r="S76" s="69"/>
      <c r="T76" s="69" t="s">
        <v>66</v>
      </c>
      <c r="U76" s="69">
        <v>-0.61925343111511144</v>
      </c>
      <c r="V76" s="69">
        <v>-0.62913578693136829</v>
      </c>
      <c r="W76" s="69">
        <v>-0.66745435567277345</v>
      </c>
      <c r="X76" s="69">
        <v>-0.61405479847129252</v>
      </c>
      <c r="Y76" s="69">
        <v>-0.60215018572833456</v>
      </c>
      <c r="Z76" s="69">
        <v>-0.62524006097445961</v>
      </c>
      <c r="AA76" s="69">
        <v>-0.63603486034913403</v>
      </c>
      <c r="AB76" s="69"/>
      <c r="AC76" s="69" t="s">
        <v>66</v>
      </c>
      <c r="AD76" s="69">
        <v>-0.55965400687089872</v>
      </c>
      <c r="AE76" s="69">
        <v>-0.57048248036122284</v>
      </c>
      <c r="AF76" s="69">
        <v>-0.57254364586486728</v>
      </c>
      <c r="AG76" s="69">
        <v>-0.56193068971482352</v>
      </c>
      <c r="AH76" s="69">
        <v>-0.56111613630436408</v>
      </c>
      <c r="AI76" s="69">
        <v>-0.56496365572965213</v>
      </c>
      <c r="AJ76" s="69">
        <v>-0.57579165445727176</v>
      </c>
      <c r="AK76" s="69"/>
      <c r="AL76" s="16" t="s">
        <v>66</v>
      </c>
      <c r="AM76" s="136">
        <v>0.52941913772988458</v>
      </c>
      <c r="AN76" s="136">
        <v>0.52941913772988458</v>
      </c>
      <c r="AO76" s="136">
        <v>0.52941913772988458</v>
      </c>
      <c r="AP76" s="136">
        <v>0.52941913772988458</v>
      </c>
      <c r="AQ76" s="136">
        <v>0.52941913772988458</v>
      </c>
      <c r="AR76" s="136">
        <v>0.52941913772988458</v>
      </c>
      <c r="AS76" s="136">
        <v>0.47530371475768884</v>
      </c>
      <c r="AT76" s="69"/>
      <c r="AU76" s="69" t="s">
        <v>66</v>
      </c>
      <c r="AV76" s="69">
        <v>-0.80182854161168549</v>
      </c>
      <c r="AW76" s="69">
        <v>-0.85321636344168783</v>
      </c>
      <c r="AX76" s="69">
        <v>-0.90600666840453659</v>
      </c>
      <c r="AY76" s="69">
        <v>-0.93751724451486074</v>
      </c>
      <c r="AZ76" s="69">
        <v>-0.9728904223353666</v>
      </c>
      <c r="BA76" s="69">
        <v>-0.9979676951695714</v>
      </c>
      <c r="BB76" s="69">
        <v>-1.0184170150372471</v>
      </c>
      <c r="BC76" s="69"/>
      <c r="BD76" s="69" t="s">
        <v>66</v>
      </c>
      <c r="BE76" s="69">
        <v>-1.2752370548926841</v>
      </c>
      <c r="BF76" s="69">
        <v>-1.251020472909546</v>
      </c>
      <c r="BG76" s="69">
        <v>-1.2399525087950074</v>
      </c>
      <c r="BH76" s="69">
        <v>-1.3197045477888603</v>
      </c>
      <c r="BI76" s="69">
        <v>-1.4058522599757621</v>
      </c>
      <c r="BJ76" s="69">
        <v>-1.5445516518693962</v>
      </c>
      <c r="BK76" s="69">
        <v>-1.6299162102251801</v>
      </c>
      <c r="BL76" s="69"/>
      <c r="BM76" s="69" t="s">
        <v>66</v>
      </c>
      <c r="BN76" s="69">
        <v>-1.211916623143114</v>
      </c>
      <c r="BO76" s="69">
        <v>-1.2807948512439686</v>
      </c>
      <c r="BP76" s="69">
        <v>-1.1664451422710123</v>
      </c>
      <c r="BQ76" s="69">
        <v>-1.0378684667559417</v>
      </c>
      <c r="BR76" s="69">
        <v>-1.0139664717967038</v>
      </c>
      <c r="BS76" s="69">
        <v>-1.0987230217298507</v>
      </c>
      <c r="BT76" s="69">
        <v>-1.1327661704133523</v>
      </c>
      <c r="BU76" s="69"/>
      <c r="BV76" s="69" t="s">
        <v>66</v>
      </c>
      <c r="BW76" s="69">
        <v>-0.40406403490527465</v>
      </c>
      <c r="BX76" s="69">
        <v>-0.41486374099455359</v>
      </c>
      <c r="BY76" s="69">
        <v>-0.12967924490034624</v>
      </c>
      <c r="BZ76" s="69">
        <v>6.7275772958870328E-2</v>
      </c>
      <c r="CA76" s="69">
        <v>1.0601506436773902E-2</v>
      </c>
      <c r="CB76" s="69">
        <v>-0.16064207703413463</v>
      </c>
      <c r="CC76" s="69">
        <v>-0.15238786954946429</v>
      </c>
      <c r="CE76" s="11"/>
      <c r="CF76" s="11"/>
      <c r="CG76" s="11"/>
      <c r="CH76" s="11"/>
      <c r="CI76" s="11"/>
      <c r="CJ76" s="11"/>
    </row>
    <row r="77" spans="1:88">
      <c r="A77" s="16" t="s">
        <v>178</v>
      </c>
      <c r="B77" s="69">
        <v>0.56659099289400283</v>
      </c>
      <c r="C77" s="69">
        <v>0.52608890757469318</v>
      </c>
      <c r="D77" s="69">
        <v>0.48684873202323004</v>
      </c>
      <c r="E77" s="69">
        <v>0.44209125018489609</v>
      </c>
      <c r="F77" s="69">
        <v>0.40746179021103823</v>
      </c>
      <c r="G77" s="69">
        <v>0.38885942310505467</v>
      </c>
      <c r="H77" s="69">
        <v>0.38885942310505467</v>
      </c>
      <c r="J77" s="14"/>
      <c r="K77" s="69" t="s">
        <v>178</v>
      </c>
      <c r="L77" s="69">
        <v>-0.50575353324651207</v>
      </c>
      <c r="M77" s="69">
        <v>-0.50575353324651207</v>
      </c>
      <c r="N77" s="69">
        <v>-0.3165772701096472</v>
      </c>
      <c r="O77" s="69">
        <v>5.9859165273549321E-2</v>
      </c>
      <c r="P77" s="69">
        <v>-0.24354181686112453</v>
      </c>
      <c r="Q77" s="69">
        <v>-0.30186920380212423</v>
      </c>
      <c r="R77" s="69">
        <v>-2.048026047530566E-2</v>
      </c>
      <c r="S77" s="69"/>
      <c r="T77" s="69" t="s">
        <v>178</v>
      </c>
      <c r="U77" s="69">
        <v>-0.441290989143937</v>
      </c>
      <c r="V77" s="69">
        <v>-0.2654430754254542</v>
      </c>
      <c r="W77" s="69">
        <v>-0.41226168058975476</v>
      </c>
      <c r="X77" s="69">
        <v>-0.42811071166293768</v>
      </c>
      <c r="Y77" s="69">
        <v>-0.3814052973223549</v>
      </c>
      <c r="Z77" s="69">
        <v>-7.3977602171230047E-2</v>
      </c>
      <c r="AA77" s="69">
        <v>-0.17437342681240892</v>
      </c>
      <c r="AB77" s="69"/>
      <c r="AC77" s="69" t="s">
        <v>178</v>
      </c>
      <c r="AD77" s="69">
        <v>-0.55042889244215631</v>
      </c>
      <c r="AE77" s="69">
        <v>-0.55919805504419828</v>
      </c>
      <c r="AF77" s="69">
        <v>-0.55880293458870434</v>
      </c>
      <c r="AG77" s="69">
        <v>-0.5414117023235262</v>
      </c>
      <c r="AH77" s="69">
        <v>-0.53874269894445692</v>
      </c>
      <c r="AI77" s="69">
        <v>-0.53509282732724639</v>
      </c>
      <c r="AJ77" s="69">
        <v>-0.53678628504817116</v>
      </c>
      <c r="AK77" s="69"/>
      <c r="AL77" s="55" t="s">
        <v>178</v>
      </c>
      <c r="AM77" s="136">
        <v>0.52941913772988458</v>
      </c>
      <c r="AN77" s="136">
        <v>0.52941913772988458</v>
      </c>
      <c r="AO77" s="136">
        <v>0.52941913772988458</v>
      </c>
      <c r="AP77" s="136">
        <v>0.52941913772988458</v>
      </c>
      <c r="AQ77" s="136">
        <v>0.52941913772988458</v>
      </c>
      <c r="AR77" s="136">
        <v>0.52941913772988458</v>
      </c>
      <c r="AS77" s="136">
        <v>0.47530371475768884</v>
      </c>
      <c r="AT77" s="69"/>
      <c r="AU77" s="69" t="s">
        <v>178</v>
      </c>
      <c r="AV77" s="69">
        <v>-0.64605797415785793</v>
      </c>
      <c r="AW77" s="69">
        <v>-0.55678742550235139</v>
      </c>
      <c r="AX77" s="69">
        <v>-0.56208056156895503</v>
      </c>
      <c r="AY77" s="69">
        <v>-0.4207833234043975</v>
      </c>
      <c r="AZ77" s="69">
        <v>-0.43347641932763892</v>
      </c>
      <c r="BA77" s="69">
        <v>-0.38766091878485492</v>
      </c>
      <c r="BB77" s="69">
        <v>-0.36188136495991963</v>
      </c>
      <c r="BC77" s="69"/>
      <c r="BD77" s="69" t="s">
        <v>178</v>
      </c>
      <c r="BE77" s="69">
        <v>0.56853486441668599</v>
      </c>
      <c r="BF77" s="69">
        <v>0.46364401330745358</v>
      </c>
      <c r="BG77" s="69">
        <v>0.39251824967404758</v>
      </c>
      <c r="BH77" s="69">
        <v>0.32368794205899154</v>
      </c>
      <c r="BI77" s="69">
        <v>0.25508171623405418</v>
      </c>
      <c r="BJ77" s="69">
        <v>0.21614892171271566</v>
      </c>
      <c r="BK77" s="69">
        <v>0.32841278844382582</v>
      </c>
      <c r="BL77" s="69"/>
      <c r="BM77" s="69" t="s">
        <v>178</v>
      </c>
      <c r="BN77" s="69">
        <v>-0.48808475153095948</v>
      </c>
      <c r="BO77" s="69">
        <v>-0.31809469575073601</v>
      </c>
      <c r="BP77" s="69">
        <v>-0.3687601126758342</v>
      </c>
      <c r="BQ77" s="69">
        <v>-0.27785659678489821</v>
      </c>
      <c r="BR77" s="69">
        <v>-0.18705933186594376</v>
      </c>
      <c r="BS77" s="69">
        <v>5.266016107397279E-2</v>
      </c>
      <c r="BT77" s="69">
        <v>-5.9713086874660377E-2</v>
      </c>
      <c r="BU77" s="69"/>
      <c r="BV77" s="69" t="s">
        <v>178</v>
      </c>
      <c r="BW77" s="69">
        <v>0.21771781581439212</v>
      </c>
      <c r="BX77" s="69">
        <v>0.21693750072498105</v>
      </c>
      <c r="BY77" s="69">
        <v>0.24603725561565287</v>
      </c>
      <c r="BZ77" s="69">
        <v>0.21063440398339647</v>
      </c>
      <c r="CA77" s="69">
        <v>0.23901505468746975</v>
      </c>
      <c r="CB77" s="69">
        <v>0.25115141939013252</v>
      </c>
      <c r="CC77" s="69">
        <v>0.24867098703026821</v>
      </c>
      <c r="CE77" s="11"/>
      <c r="CF77" s="11"/>
      <c r="CG77" s="11"/>
      <c r="CH77" s="11"/>
      <c r="CI77" s="11"/>
      <c r="CJ77" s="11"/>
    </row>
    <row r="78" spans="1:88">
      <c r="A78" s="16" t="s">
        <v>105</v>
      </c>
      <c r="B78" s="69">
        <v>0.57247733068276929</v>
      </c>
      <c r="C78" s="69">
        <v>0.5324558674297305</v>
      </c>
      <c r="D78" s="69">
        <v>0.49311623270227284</v>
      </c>
      <c r="E78" s="69">
        <v>0.44886348817090777</v>
      </c>
      <c r="F78" s="69">
        <v>0.41419904024498588</v>
      </c>
      <c r="G78" s="69">
        <v>0.39584668340295104</v>
      </c>
      <c r="H78" s="69">
        <v>0.39584668340295104</v>
      </c>
      <c r="J78" s="14"/>
      <c r="K78" s="69" t="s">
        <v>105</v>
      </c>
      <c r="L78" s="69">
        <v>-0.5034169872427946</v>
      </c>
      <c r="M78" s="69">
        <v>-0.5034169872427946</v>
      </c>
      <c r="N78" s="69">
        <v>-0.31587196078529212</v>
      </c>
      <c r="O78" s="69">
        <v>-0.38772646984287995</v>
      </c>
      <c r="P78" s="69">
        <v>-0.49091557960598753</v>
      </c>
      <c r="Q78" s="69">
        <v>-0.53394440326420756</v>
      </c>
      <c r="R78" s="69">
        <v>-0.5085834440288538</v>
      </c>
      <c r="S78" s="69"/>
      <c r="T78" s="69" t="s">
        <v>105</v>
      </c>
      <c r="U78" s="69">
        <v>-0.28737417034576751</v>
      </c>
      <c r="V78" s="69">
        <v>-0.29138705535482068</v>
      </c>
      <c r="W78" s="69">
        <v>-0.33925337997116078</v>
      </c>
      <c r="X78" s="69">
        <v>-0.29990813243706044</v>
      </c>
      <c r="Y78" s="69">
        <v>-0.32429453204155961</v>
      </c>
      <c r="Z78" s="69">
        <v>-0.28610386815215894</v>
      </c>
      <c r="AA78" s="69">
        <v>-0.17965930546317568</v>
      </c>
      <c r="AB78" s="69"/>
      <c r="AC78" s="69" t="s">
        <v>105</v>
      </c>
      <c r="AD78" s="69">
        <v>-0.32058287200692154</v>
      </c>
      <c r="AE78" s="69">
        <v>-0.34052327308221508</v>
      </c>
      <c r="AF78" s="69">
        <v>-0.33606643720787577</v>
      </c>
      <c r="AG78" s="69">
        <v>-0.33852556948918494</v>
      </c>
      <c r="AH78" s="69">
        <v>-0.34353362237381585</v>
      </c>
      <c r="AI78" s="69">
        <v>-0.31789394655559833</v>
      </c>
      <c r="AJ78" s="69">
        <v>-0.27841871951809882</v>
      </c>
      <c r="AK78" s="69"/>
      <c r="AL78" s="16" t="s">
        <v>105</v>
      </c>
      <c r="AM78" s="136">
        <v>0.52941913772988458</v>
      </c>
      <c r="AN78" s="136">
        <v>0.52941913772988458</v>
      </c>
      <c r="AO78" s="136">
        <v>0.52941913772988458</v>
      </c>
      <c r="AP78" s="136">
        <v>0.52941913772988458</v>
      </c>
      <c r="AQ78" s="136">
        <v>0.52941913772988458</v>
      </c>
      <c r="AR78" s="136">
        <v>0.52941913772988458</v>
      </c>
      <c r="AS78" s="136">
        <v>0.47530371475768884</v>
      </c>
      <c r="AT78" s="69"/>
      <c r="AU78" s="69" t="s">
        <v>105</v>
      </c>
      <c r="AV78" s="69">
        <v>-0.2051552059153324</v>
      </c>
      <c r="AW78" s="69">
        <v>-0.14546036816291719</v>
      </c>
      <c r="AX78" s="69">
        <v>-0.16063434764808532</v>
      </c>
      <c r="AY78" s="69">
        <v>-0.18531794723732156</v>
      </c>
      <c r="AZ78" s="69">
        <v>-0.21243388816552328</v>
      </c>
      <c r="BA78" s="69">
        <v>-0.20705793044242898</v>
      </c>
      <c r="BB78" s="69">
        <v>-0.18993565138290269</v>
      </c>
      <c r="BC78" s="69"/>
      <c r="BD78" s="69" t="s">
        <v>105</v>
      </c>
      <c r="BE78" s="69">
        <v>0.77787654031450282</v>
      </c>
      <c r="BF78" s="69">
        <v>0.75866598538510854</v>
      </c>
      <c r="BG78" s="69">
        <v>0.73372458692025311</v>
      </c>
      <c r="BH78" s="69">
        <v>0.68613060661902903</v>
      </c>
      <c r="BI78" s="69">
        <v>0.67031521028650809</v>
      </c>
      <c r="BJ78" s="69">
        <v>0.94906305385001877</v>
      </c>
      <c r="BK78" s="69">
        <v>1.1636839642727048</v>
      </c>
      <c r="BL78" s="69"/>
      <c r="BM78" s="69" t="s">
        <v>105</v>
      </c>
      <c r="BN78" s="69">
        <v>0.79254086747515984</v>
      </c>
      <c r="BO78" s="69">
        <v>0.80622665373041169</v>
      </c>
      <c r="BP78" s="69">
        <v>0.92478317855959002</v>
      </c>
      <c r="BQ78" s="69">
        <v>0.89941669199377705</v>
      </c>
      <c r="BR78" s="69">
        <v>1.0157146898515264</v>
      </c>
      <c r="BS78" s="69">
        <v>1.1272844650242073</v>
      </c>
      <c r="BT78" s="69">
        <v>1.0899866454882239</v>
      </c>
      <c r="BU78" s="69"/>
      <c r="BV78" s="69" t="s">
        <v>105</v>
      </c>
      <c r="BW78" s="69">
        <v>0.22922062141574207</v>
      </c>
      <c r="BX78" s="69">
        <v>0.22708016408470197</v>
      </c>
      <c r="BY78" s="69">
        <v>0.25265010133407978</v>
      </c>
      <c r="BZ78" s="69">
        <v>0.21660520305632525</v>
      </c>
      <c r="CA78" s="69">
        <v>0.24893370496930417</v>
      </c>
      <c r="CB78" s="69">
        <v>0.26642785915682277</v>
      </c>
      <c r="CC78" s="69">
        <v>0.26185259953632467</v>
      </c>
      <c r="CE78" s="11"/>
      <c r="CF78" s="11"/>
      <c r="CG78" s="11"/>
      <c r="CH78" s="11"/>
      <c r="CI78" s="11"/>
      <c r="CJ78" s="11"/>
    </row>
    <row r="79" spans="1:88" s="233" customFormat="1">
      <c r="A79" s="235" t="s">
        <v>285</v>
      </c>
      <c r="B79" s="215">
        <v>0.56070465510523559</v>
      </c>
      <c r="C79" s="215">
        <v>0.51972194771965485</v>
      </c>
      <c r="D79" s="215">
        <v>0.48058123134418629</v>
      </c>
      <c r="E79" s="215">
        <v>0.43531901219888341</v>
      </c>
      <c r="F79" s="215">
        <v>0.39398729014314193</v>
      </c>
      <c r="G79" s="215">
        <v>0.36789764221136356</v>
      </c>
      <c r="H79" s="215">
        <v>0.36789764221136356</v>
      </c>
      <c r="J79" s="236"/>
      <c r="K79" s="215" t="s">
        <v>285</v>
      </c>
      <c r="L79" s="215">
        <v>4.0177995299504401</v>
      </c>
      <c r="M79" s="215">
        <v>4.0177995299504401</v>
      </c>
      <c r="N79" s="215">
        <v>1.0489015818417484</v>
      </c>
      <c r="O79" s="215">
        <v>2.8368503320543148</v>
      </c>
      <c r="P79" s="215">
        <v>2.3154971080857343</v>
      </c>
      <c r="Q79" s="215">
        <v>1.5611197827054257</v>
      </c>
      <c r="R79" s="215">
        <v>1.1753181847561041</v>
      </c>
      <c r="S79" s="215"/>
      <c r="T79" s="215" t="s">
        <v>285</v>
      </c>
      <c r="U79" s="215">
        <v>2.6908749265305256</v>
      </c>
      <c r="V79" s="215">
        <v>2.1127976638719015</v>
      </c>
      <c r="W79" s="215">
        <v>1.9850842727373821</v>
      </c>
      <c r="X79" s="215">
        <v>1.7579792596113919</v>
      </c>
      <c r="Y79" s="215">
        <v>2.0605385228100501</v>
      </c>
      <c r="Z79" s="215">
        <v>2.8747337643959328</v>
      </c>
      <c r="AA79" s="215">
        <v>2.6687736910949762</v>
      </c>
      <c r="AB79" s="215"/>
      <c r="AC79" s="215" t="s">
        <v>285</v>
      </c>
      <c r="AD79" s="215">
        <v>1.9361929020404114</v>
      </c>
      <c r="AE79" s="215">
        <v>1.9275470131237586</v>
      </c>
      <c r="AF79" s="215">
        <v>2.1840799253238301</v>
      </c>
      <c r="AG79" s="215">
        <v>1.7308622664666313</v>
      </c>
      <c r="AH79" s="215">
        <v>1.6090802993177524</v>
      </c>
      <c r="AI79" s="215">
        <v>1.422562679099594</v>
      </c>
      <c r="AJ79" s="215">
        <v>1.261012361651588</v>
      </c>
      <c r="AK79" s="215"/>
      <c r="AL79" s="235" t="s">
        <v>285</v>
      </c>
      <c r="AM79" s="237">
        <v>0.52941913772988458</v>
      </c>
      <c r="AN79" s="237">
        <v>0.52941913772988458</v>
      </c>
      <c r="AO79" s="237">
        <v>0.52941913772988458</v>
      </c>
      <c r="AP79" s="237">
        <v>0.52941913772988458</v>
      </c>
      <c r="AQ79" s="237">
        <v>0.52941913772988458</v>
      </c>
      <c r="AR79" s="237">
        <v>0.52941913772988458</v>
      </c>
      <c r="AS79" s="237">
        <v>0.47530371475768884</v>
      </c>
      <c r="AT79" s="215"/>
      <c r="AU79" s="215" t="s">
        <v>285</v>
      </c>
      <c r="AV79" s="215">
        <v>1.5309985008786093</v>
      </c>
      <c r="AW79" s="215">
        <v>1.5804736932323249</v>
      </c>
      <c r="AX79" s="215">
        <v>1.5187602819425683</v>
      </c>
      <c r="AY79" s="215">
        <v>1.5580048776200135</v>
      </c>
      <c r="AZ79" s="215">
        <v>1.6236292895230535</v>
      </c>
      <c r="BA79" s="215">
        <v>1.6551404162808063</v>
      </c>
      <c r="BB79" s="215">
        <v>1.6634667115828796</v>
      </c>
      <c r="BC79" s="215"/>
      <c r="BD79" s="215" t="s">
        <v>285</v>
      </c>
      <c r="BE79" s="215">
        <v>1.631677543695879</v>
      </c>
      <c r="BF79" s="215">
        <v>1.5850490570358706</v>
      </c>
      <c r="BG79" s="215">
        <v>1.5707398892513829</v>
      </c>
      <c r="BH79" s="215">
        <v>1.5393719814116253</v>
      </c>
      <c r="BI79" s="215">
        <v>1.5085478412944875</v>
      </c>
      <c r="BJ79" s="215">
        <v>1.4629562745724227</v>
      </c>
      <c r="BK79" s="215">
        <v>1.4435860456124114</v>
      </c>
      <c r="BL79" s="215"/>
      <c r="BM79" s="215" t="s">
        <v>285</v>
      </c>
      <c r="BN79" s="215">
        <v>1.3354147711842759</v>
      </c>
      <c r="BO79" s="215">
        <v>1.2981172441284139</v>
      </c>
      <c r="BP79" s="215">
        <v>1.2266099465145224</v>
      </c>
      <c r="BQ79" s="215">
        <v>1.1900094658062346</v>
      </c>
      <c r="BR79" s="215">
        <v>1.3164081952808933</v>
      </c>
      <c r="BS79" s="215">
        <v>1.4343199804385605</v>
      </c>
      <c r="BT79" s="215">
        <v>1.3965732407849931</v>
      </c>
      <c r="BU79" s="215"/>
      <c r="BV79" s="215" t="s">
        <v>285</v>
      </c>
      <c r="BW79" s="215">
        <v>0.22983955609022083</v>
      </c>
      <c r="BX79" s="215">
        <v>0.22785297691855694</v>
      </c>
      <c r="BY79" s="215">
        <v>0.25495425469083405</v>
      </c>
      <c r="BZ79" s="215">
        <v>0.21909800596093121</v>
      </c>
      <c r="CA79" s="215">
        <v>0.25411910004702565</v>
      </c>
      <c r="CB79" s="215">
        <v>0.27419065990170866</v>
      </c>
      <c r="CC79" s="215">
        <v>0.27004452657292377</v>
      </c>
    </row>
    <row r="80" spans="1:88">
      <c r="A80" s="16" t="s">
        <v>286</v>
      </c>
      <c r="B80" s="69">
        <v>-1.4877408953855966</v>
      </c>
      <c r="C80" s="69">
        <v>-1.3776320890815872</v>
      </c>
      <c r="D80" s="69">
        <v>-0.44700886915420618</v>
      </c>
      <c r="E80" s="69">
        <v>-0.56697220973090545</v>
      </c>
      <c r="F80" s="69">
        <v>-0.25952596314981891</v>
      </c>
      <c r="G80" s="69">
        <v>4.6483668508112613E-2</v>
      </c>
      <c r="H80" s="69">
        <v>4.6483668508112613E-2</v>
      </c>
      <c r="J80" s="14"/>
      <c r="K80" s="69" t="s">
        <v>286</v>
      </c>
      <c r="L80" s="69">
        <v>-0.35621458900859632</v>
      </c>
      <c r="M80" s="69">
        <v>-0.35621458900859632</v>
      </c>
      <c r="N80" s="69">
        <v>-9.0624046908411547E-3</v>
      </c>
      <c r="O80" s="69">
        <v>-0.38837987952918135</v>
      </c>
      <c r="P80" s="69">
        <v>-0.49091557960598753</v>
      </c>
      <c r="Q80" s="69">
        <v>-0.53394440326420756</v>
      </c>
      <c r="R80" s="69">
        <v>-0.5085834440288538</v>
      </c>
      <c r="S80" s="69"/>
      <c r="T80" s="69" t="s">
        <v>286</v>
      </c>
      <c r="U80" s="69">
        <v>-0.62890988321877739</v>
      </c>
      <c r="V80" s="69">
        <v>-0.62061298233382201</v>
      </c>
      <c r="W80" s="69">
        <v>-0.63880066561722471</v>
      </c>
      <c r="X80" s="69">
        <v>-0.58161673376826195</v>
      </c>
      <c r="Y80" s="69">
        <v>-0.61852098176927339</v>
      </c>
      <c r="Z80" s="69">
        <v>-0.63373666602145673</v>
      </c>
      <c r="AA80" s="69">
        <v>-0.614765742735912</v>
      </c>
      <c r="AB80" s="69"/>
      <c r="AC80" s="69" t="s">
        <v>286</v>
      </c>
      <c r="AD80" s="69">
        <v>-0.55962781873375278</v>
      </c>
      <c r="AE80" s="69">
        <v>-0.57056971829424719</v>
      </c>
      <c r="AF80" s="69">
        <v>-0.57272512129172648</v>
      </c>
      <c r="AG80" s="69">
        <v>-0.56268157198892499</v>
      </c>
      <c r="AH80" s="69">
        <v>-0.56247057122222399</v>
      </c>
      <c r="AI80" s="69">
        <v>-0.56591922658123117</v>
      </c>
      <c r="AJ80" s="69">
        <v>-0.57593769598988265</v>
      </c>
      <c r="AK80" s="69"/>
      <c r="AL80" s="207" t="s">
        <v>286</v>
      </c>
      <c r="AM80" s="136">
        <v>0.52941913772988458</v>
      </c>
      <c r="AN80" s="136">
        <v>0.52941913772988458</v>
      </c>
      <c r="AO80" s="136">
        <v>0.52941913772988458</v>
      </c>
      <c r="AP80" s="136">
        <v>0.52941913772988458</v>
      </c>
      <c r="AQ80" s="136">
        <v>0.52941913772988458</v>
      </c>
      <c r="AR80" s="136">
        <v>0.52941913772988458</v>
      </c>
      <c r="AS80" s="136">
        <v>0.47530371475768884</v>
      </c>
      <c r="AT80" s="69"/>
      <c r="AU80" s="69" t="s">
        <v>286</v>
      </c>
      <c r="AV80" s="69">
        <v>-0.8019028017553953</v>
      </c>
      <c r="AW80" s="69">
        <v>-0.85399402487727516</v>
      </c>
      <c r="AX80" s="69">
        <v>-0.90699135390780727</v>
      </c>
      <c r="AY80" s="69">
        <v>-0.94028849014728644</v>
      </c>
      <c r="AZ80" s="69">
        <v>-0.9762855747659831</v>
      </c>
      <c r="BA80" s="69">
        <v>-0.9996949040476053</v>
      </c>
      <c r="BB80" s="69">
        <v>-1.0187975503698663</v>
      </c>
      <c r="BC80" s="69"/>
      <c r="BD80" s="69" t="s">
        <v>286</v>
      </c>
      <c r="BE80" s="69">
        <v>-1.1695879848134123</v>
      </c>
      <c r="BF80" s="69">
        <v>-1.0954707410375399</v>
      </c>
      <c r="BG80" s="69">
        <v>-1.0068017716511326</v>
      </c>
      <c r="BH80" s="69">
        <v>-1.0408020892258545</v>
      </c>
      <c r="BI80" s="69">
        <v>-1.0107180769665511</v>
      </c>
      <c r="BJ80" s="69">
        <v>-1.1444355279859006</v>
      </c>
      <c r="BK80" s="69">
        <v>-1.2647622625619357</v>
      </c>
      <c r="BL80" s="69"/>
      <c r="BM80" s="69" t="s">
        <v>286</v>
      </c>
      <c r="BN80" s="69">
        <v>-1.0657582644521981</v>
      </c>
      <c r="BO80" s="69">
        <v>-1.4143080114948547</v>
      </c>
      <c r="BP80" s="69">
        <v>-1.3389175811024023</v>
      </c>
      <c r="BQ80" s="69">
        <v>-1.2092436923376477</v>
      </c>
      <c r="BR80" s="69">
        <v>-1.2394866008687293</v>
      </c>
      <c r="BS80" s="69">
        <v>-1.1754819005834389</v>
      </c>
      <c r="BT80" s="69">
        <v>-0.97947287276496753</v>
      </c>
      <c r="BU80" s="69"/>
      <c r="BV80" s="69" t="s">
        <v>286</v>
      </c>
      <c r="BW80" s="69">
        <v>-6.1064854671817909E-2</v>
      </c>
      <c r="BX80" s="69">
        <v>-7.71704900445251E-2</v>
      </c>
      <c r="BY80" s="69">
        <v>-0.12078190363758494</v>
      </c>
      <c r="BZ80" s="69">
        <v>-4.8391672497935002E-2</v>
      </c>
      <c r="CA80" s="69">
        <v>-0.17375763354246143</v>
      </c>
      <c r="CB80" s="69">
        <v>-0.21949887649894834</v>
      </c>
      <c r="CC80" s="69">
        <v>-0.19073459308500729</v>
      </c>
      <c r="CE80" s="11"/>
      <c r="CF80" s="11"/>
      <c r="CG80" s="11"/>
      <c r="CH80" s="11"/>
      <c r="CI80" s="11"/>
      <c r="CJ80" s="11"/>
    </row>
    <row r="81" spans="1:88" s="147" customFormat="1">
      <c r="A81" s="162" t="s">
        <v>287</v>
      </c>
      <c r="B81" s="208">
        <v>0.5489319795277019</v>
      </c>
      <c r="C81" s="208">
        <v>0.50698802800957921</v>
      </c>
      <c r="D81" s="208">
        <v>0.46804622998609974</v>
      </c>
      <c r="E81" s="208">
        <v>0.43531901219888341</v>
      </c>
      <c r="F81" s="208">
        <v>0.40409316519406346</v>
      </c>
      <c r="G81" s="208">
        <v>0.38885942310505467</v>
      </c>
      <c r="H81" s="208">
        <v>0.38885942310505467</v>
      </c>
      <c r="I81" s="210"/>
      <c r="J81" s="213"/>
      <c r="K81" s="208" t="s">
        <v>287</v>
      </c>
      <c r="L81" s="208">
        <v>-0.20667564477068051</v>
      </c>
      <c r="M81" s="208">
        <v>-0.20667564477068051</v>
      </c>
      <c r="N81" s="208">
        <v>-0.22629767659219954</v>
      </c>
      <c r="O81" s="208">
        <v>-0.30441673483945697</v>
      </c>
      <c r="P81" s="208">
        <v>-0.41840947673249318</v>
      </c>
      <c r="Q81" s="208">
        <v>-0.46820750616886975</v>
      </c>
      <c r="R81" s="208">
        <v>-0.45531605874127279</v>
      </c>
      <c r="S81" s="208"/>
      <c r="T81" s="208" t="s">
        <v>287</v>
      </c>
      <c r="U81" s="208">
        <v>0.30232656955400933</v>
      </c>
      <c r="V81" s="208">
        <v>0.19690541414251558</v>
      </c>
      <c r="W81" s="208">
        <v>0.19713026770146772</v>
      </c>
      <c r="X81" s="208">
        <v>9.4054496324283351E-2</v>
      </c>
      <c r="Y81" s="208">
        <v>0.15188596318699726</v>
      </c>
      <c r="Z81" s="208">
        <v>9.0452143619955044E-2</v>
      </c>
      <c r="AA81" s="208">
        <v>-6.8057935576643289E-2</v>
      </c>
      <c r="AB81" s="208"/>
      <c r="AC81" s="208" t="s">
        <v>287</v>
      </c>
      <c r="AD81" s="208">
        <v>2.9722939476127328</v>
      </c>
      <c r="AE81" s="208">
        <v>2.6940894869023362</v>
      </c>
      <c r="AF81" s="208">
        <v>2.4099404310271209</v>
      </c>
      <c r="AG81" s="208">
        <v>1.8318050429915449</v>
      </c>
      <c r="AH81" s="208">
        <v>1.5901137459682122</v>
      </c>
      <c r="AI81" s="208">
        <v>1.4318500163014838</v>
      </c>
      <c r="AJ81" s="208">
        <v>1.4343509618182564</v>
      </c>
      <c r="AK81" s="208"/>
      <c r="AL81" s="162" t="s">
        <v>287</v>
      </c>
      <c r="AM81" s="214">
        <v>0.52941913772988458</v>
      </c>
      <c r="AN81" s="214">
        <v>0.52941913772988458</v>
      </c>
      <c r="AO81" s="214">
        <v>0.52941913772988458</v>
      </c>
      <c r="AP81" s="214">
        <v>0.52941913772988458</v>
      </c>
      <c r="AQ81" s="214">
        <v>0.52941913772988458</v>
      </c>
      <c r="AR81" s="214">
        <v>0.52941913772988458</v>
      </c>
      <c r="AS81" s="214">
        <v>0.47530371475768884</v>
      </c>
      <c r="AT81" s="208"/>
      <c r="AU81" s="208" t="s">
        <v>287</v>
      </c>
      <c r="AV81" s="208">
        <v>1.3043929869024951</v>
      </c>
      <c r="AW81" s="208">
        <v>1.2799166515608447</v>
      </c>
      <c r="AX81" s="208">
        <v>1.2145525141453077</v>
      </c>
      <c r="AY81" s="208">
        <v>1.207570364603435</v>
      </c>
      <c r="AZ81" s="208">
        <v>1.190698824342554</v>
      </c>
      <c r="BA81" s="208">
        <v>1.1929278093064222</v>
      </c>
      <c r="BB81" s="208">
        <v>1.122030105203252</v>
      </c>
      <c r="BC81" s="208"/>
      <c r="BD81" s="208" t="s">
        <v>287</v>
      </c>
      <c r="BE81" s="208">
        <v>0.7184000267883941</v>
      </c>
      <c r="BF81" s="208">
        <v>0.7216877545524869</v>
      </c>
      <c r="BG81" s="208">
        <v>0.7702972515702724</v>
      </c>
      <c r="BH81" s="208">
        <v>0.78446439076136787</v>
      </c>
      <c r="BI81" s="208">
        <v>0.73335395855849805</v>
      </c>
      <c r="BJ81" s="208">
        <v>0.65608702948982911</v>
      </c>
      <c r="BK81" s="208">
        <v>0.59303852379492183</v>
      </c>
      <c r="BL81" s="208"/>
      <c r="BM81" s="208" t="s">
        <v>287</v>
      </c>
      <c r="BN81" s="208">
        <v>1.377174302238823</v>
      </c>
      <c r="BO81" s="208">
        <v>1.4316304043792998</v>
      </c>
      <c r="BP81" s="208">
        <v>1.3990823853459122</v>
      </c>
      <c r="BQ81" s="208">
        <v>1.2496182399216107</v>
      </c>
      <c r="BR81" s="208">
        <v>1.0908880662088678</v>
      </c>
      <c r="BS81" s="208">
        <v>1.0505255861706195</v>
      </c>
      <c r="BT81" s="208">
        <v>1.1666332943124165</v>
      </c>
      <c r="BU81" s="208"/>
      <c r="BV81" s="208" t="s">
        <v>287</v>
      </c>
      <c r="BW81" s="208">
        <v>0.23039139263462621</v>
      </c>
      <c r="BX81" s="208">
        <v>0.22846226104209022</v>
      </c>
      <c r="BY81" s="208">
        <v>0.25559015130182355</v>
      </c>
      <c r="BZ81" s="208">
        <v>0.22015383537611871</v>
      </c>
      <c r="CA81" s="208">
        <v>0.25536368268588328</v>
      </c>
      <c r="CB81" s="208">
        <v>0.27797273871172123</v>
      </c>
      <c r="CC81" s="208">
        <v>0.27388771159144731</v>
      </c>
    </row>
    <row r="82" spans="1:88">
      <c r="A82" s="16" t="s">
        <v>106</v>
      </c>
      <c r="B82" s="69">
        <v>0.57247733068276929</v>
      </c>
      <c r="C82" s="69">
        <v>0.5324558674297305</v>
      </c>
      <c r="D82" s="69">
        <v>0.49311623270227284</v>
      </c>
      <c r="E82" s="69">
        <v>0.44886348817090777</v>
      </c>
      <c r="F82" s="69">
        <v>0.41419904024498588</v>
      </c>
      <c r="G82" s="69">
        <v>0.39584668340295104</v>
      </c>
      <c r="H82" s="69">
        <v>0.39584668340295104</v>
      </c>
      <c r="J82" s="14"/>
      <c r="K82" s="69" t="s">
        <v>106</v>
      </c>
      <c r="L82" s="69">
        <v>-0.35738286201045499</v>
      </c>
      <c r="M82" s="69">
        <v>-0.35738286201045499</v>
      </c>
      <c r="N82" s="69">
        <v>-0.31587196078529212</v>
      </c>
      <c r="O82" s="69">
        <v>-0.38772646984287995</v>
      </c>
      <c r="P82" s="69">
        <v>-0.47385532010634185</v>
      </c>
      <c r="Q82" s="69">
        <v>-0.51744364366942641</v>
      </c>
      <c r="R82" s="69">
        <v>-0.52271560747249768</v>
      </c>
      <c r="S82" s="69"/>
      <c r="T82" s="69" t="s">
        <v>106</v>
      </c>
      <c r="U82" s="69">
        <v>-0.47175787835499733</v>
      </c>
      <c r="V82" s="69">
        <v>-0.43394638369590927</v>
      </c>
      <c r="W82" s="69">
        <v>-0.36473824454267456</v>
      </c>
      <c r="X82" s="69">
        <v>-0.19545432953518443</v>
      </c>
      <c r="Y82" s="69">
        <v>-0.16586248486439598</v>
      </c>
      <c r="Z82" s="69">
        <v>-0.18007856861467439</v>
      </c>
      <c r="AA82" s="69">
        <v>-0.10746737965211665</v>
      </c>
      <c r="AB82" s="69"/>
      <c r="AC82" s="69" t="s">
        <v>106</v>
      </c>
      <c r="AD82" s="69">
        <v>-0.43530804395357503</v>
      </c>
      <c r="AE82" s="69">
        <v>-0.45324335870775068</v>
      </c>
      <c r="AF82" s="69">
        <v>-0.48774388345880298</v>
      </c>
      <c r="AG82" s="69">
        <v>-0.48912144633778698</v>
      </c>
      <c r="AH82" s="69">
        <v>-0.46666795533109673</v>
      </c>
      <c r="AI82" s="69">
        <v>-0.4579266871366921</v>
      </c>
      <c r="AJ82" s="69">
        <v>-0.46183962929310834</v>
      </c>
      <c r="AK82" s="69"/>
      <c r="AL82" s="16" t="s">
        <v>106</v>
      </c>
      <c r="AM82" s="136">
        <v>-1.8668990646264356</v>
      </c>
      <c r="AN82" s="136">
        <v>-1.8668990646264356</v>
      </c>
      <c r="AO82" s="136">
        <v>-1.8668990646264356</v>
      </c>
      <c r="AP82" s="136">
        <v>-1.8668990646264356</v>
      </c>
      <c r="AQ82" s="136">
        <v>-1.8668990646264356</v>
      </c>
      <c r="AR82" s="136">
        <v>-1.8668990646264356</v>
      </c>
      <c r="AS82" s="136">
        <v>-2.0794537520648886</v>
      </c>
      <c r="AT82" s="69"/>
      <c r="AU82" s="69" t="s">
        <v>106</v>
      </c>
      <c r="AV82" s="69">
        <v>-0.38720267438205741</v>
      </c>
      <c r="AW82" s="69">
        <v>-0.26680202931216473</v>
      </c>
      <c r="AX82" s="69">
        <v>-0.15712231838129789</v>
      </c>
      <c r="AY82" s="69">
        <v>-5.7466842680601191E-2</v>
      </c>
      <c r="AZ82" s="69">
        <v>8.340717885204571E-2</v>
      </c>
      <c r="BA82" s="69">
        <v>0.27567451851665609</v>
      </c>
      <c r="BB82" s="69">
        <v>0.56426221942135601</v>
      </c>
      <c r="BC82" s="69"/>
      <c r="BD82" s="69" t="s">
        <v>106</v>
      </c>
      <c r="BE82" s="69">
        <v>8.9592413390652423E-2</v>
      </c>
      <c r="BF82" s="69">
        <v>0.15897554622998353</v>
      </c>
      <c r="BG82" s="69">
        <v>0.2046677448807652</v>
      </c>
      <c r="BH82" s="69">
        <v>0.20055315926128386</v>
      </c>
      <c r="BI82" s="69">
        <v>0.20574704367336641</v>
      </c>
      <c r="BJ82" s="69">
        <v>0.18059357895055642</v>
      </c>
      <c r="BK82" s="69">
        <v>0.18057718210243115</v>
      </c>
      <c r="BL82" s="69"/>
      <c r="BM82" s="69" t="s">
        <v>106</v>
      </c>
      <c r="BN82" s="69">
        <v>-0.39064584573701588</v>
      </c>
      <c r="BO82" s="69">
        <v>-0.27593264514519295</v>
      </c>
      <c r="BP82" s="69">
        <v>0.36424775235757278</v>
      </c>
      <c r="BQ82" s="69">
        <v>0.99628094993126293</v>
      </c>
      <c r="BR82" s="69">
        <v>1.3915815716382356</v>
      </c>
      <c r="BS82" s="69">
        <v>1.280802222731384</v>
      </c>
      <c r="BT82" s="69">
        <v>1.1666332943124165</v>
      </c>
      <c r="BU82" s="69"/>
      <c r="BV82" s="69" t="s">
        <v>106</v>
      </c>
      <c r="BW82" s="69">
        <v>0.22437996090027049</v>
      </c>
      <c r="BX82" s="69">
        <v>0.22282029006579779</v>
      </c>
      <c r="BY82" s="69">
        <v>0.24890946091281715</v>
      </c>
      <c r="BZ82" s="69">
        <v>0.21335224653346233</v>
      </c>
      <c r="CA82" s="69">
        <v>0.24466579670311767</v>
      </c>
      <c r="CB82" s="69">
        <v>0.26662775872280337</v>
      </c>
      <c r="CC82" s="69">
        <v>0.26366769222782788</v>
      </c>
      <c r="CE82" s="11"/>
      <c r="CF82" s="11"/>
      <c r="CG82" s="11"/>
      <c r="CH82" s="11"/>
      <c r="CI82" s="11"/>
      <c r="CJ82" s="11"/>
    </row>
    <row r="83" spans="1:88">
      <c r="A83" s="16" t="s">
        <v>288</v>
      </c>
      <c r="B83" s="69">
        <v>-1.6156448193906679E-2</v>
      </c>
      <c r="C83" s="69">
        <v>-0.10424011807404207</v>
      </c>
      <c r="D83" s="69">
        <v>-0.1336338352020465</v>
      </c>
      <c r="E83" s="69">
        <v>-0.228360310430301</v>
      </c>
      <c r="F83" s="69">
        <v>-0.25952596314981891</v>
      </c>
      <c r="G83" s="69">
        <v>-0.30287934638672581</v>
      </c>
      <c r="H83" s="69">
        <v>-0.30287934638672581</v>
      </c>
      <c r="J83" s="14"/>
      <c r="K83" s="69" t="s">
        <v>288</v>
      </c>
      <c r="L83" s="69">
        <v>-0.43098406112755416</v>
      </c>
      <c r="M83" s="69">
        <v>-0.43098406112755416</v>
      </c>
      <c r="N83" s="69">
        <v>-0.27143747335092333</v>
      </c>
      <c r="O83" s="69">
        <v>-0.34656165960589452</v>
      </c>
      <c r="P83" s="69">
        <v>-0.45508903465673151</v>
      </c>
      <c r="Q83" s="69">
        <v>-0.50147516664221892</v>
      </c>
      <c r="R83" s="69">
        <v>-0.45531605874127279</v>
      </c>
      <c r="S83" s="69"/>
      <c r="T83" s="69" t="s">
        <v>288</v>
      </c>
      <c r="U83" s="69">
        <v>-0.4497492442657442</v>
      </c>
      <c r="V83" s="69">
        <v>-0.42724007702161926</v>
      </c>
      <c r="W83" s="69">
        <v>-0.50122238304156796</v>
      </c>
      <c r="X83" s="69">
        <v>-0.51329276082076636</v>
      </c>
      <c r="Y83" s="69">
        <v>-0.54022752510120742</v>
      </c>
      <c r="Z83" s="69">
        <v>-0.56258880086034979</v>
      </c>
      <c r="AA83" s="69">
        <v>-0.57943655066293209</v>
      </c>
      <c r="AB83" s="69"/>
      <c r="AC83" s="69" t="s">
        <v>288</v>
      </c>
      <c r="AD83" s="69">
        <v>-0.53930114404508922</v>
      </c>
      <c r="AE83" s="69">
        <v>-0.55241414669534905</v>
      </c>
      <c r="AF83" s="69">
        <v>-0.5554480680290812</v>
      </c>
      <c r="AG83" s="69">
        <v>-0.55113208554850801</v>
      </c>
      <c r="AH83" s="69">
        <v>-0.55213454544578144</v>
      </c>
      <c r="AI83" s="69">
        <v>-0.5524571148636982</v>
      </c>
      <c r="AJ83" s="69">
        <v>-0.56052030362014638</v>
      </c>
      <c r="AK83" s="69"/>
      <c r="AL83" s="162" t="s">
        <v>288</v>
      </c>
      <c r="AM83" s="136">
        <v>-1.8668990646264356</v>
      </c>
      <c r="AN83" s="136">
        <v>-1.8668990646264356</v>
      </c>
      <c r="AO83" s="136">
        <v>-1.8668990646264356</v>
      </c>
      <c r="AP83" s="136">
        <v>-1.8668990646264356</v>
      </c>
      <c r="AQ83" s="136">
        <v>-1.8668990646264356</v>
      </c>
      <c r="AR83" s="136">
        <v>-1.8668990646264356</v>
      </c>
      <c r="AS83" s="136">
        <v>-2.0794537520648886</v>
      </c>
      <c r="AT83" s="69"/>
      <c r="AU83" s="69" t="s">
        <v>288</v>
      </c>
      <c r="AV83" s="69">
        <v>-0.52094267439219877</v>
      </c>
      <c r="AW83" s="69">
        <v>-0.5186804761513607</v>
      </c>
      <c r="AX83" s="69">
        <v>-0.51349341228037393</v>
      </c>
      <c r="AY83" s="69">
        <v>-0.48720732872080991</v>
      </c>
      <c r="AZ83" s="69">
        <v>-0.50304764209707387</v>
      </c>
      <c r="BA83" s="69">
        <v>-0.48816702087366998</v>
      </c>
      <c r="BB83" s="69">
        <v>-0.47631032153455261</v>
      </c>
      <c r="BC83" s="69"/>
      <c r="BD83" s="69" t="s">
        <v>288</v>
      </c>
      <c r="BE83" s="69">
        <v>-9.0133853500014953E-3</v>
      </c>
      <c r="BF83" s="69">
        <v>2.472849081590088E-2</v>
      </c>
      <c r="BG83" s="69">
        <v>-5.6250768568472135E-3</v>
      </c>
      <c r="BH83" s="69">
        <v>-8.5746088374375667E-2</v>
      </c>
      <c r="BI83" s="69">
        <v>-0.17659666867196258</v>
      </c>
      <c r="BJ83" s="69">
        <v>-0.26408524119484494</v>
      </c>
      <c r="BK83" s="69">
        <v>-0.33635465473797832</v>
      </c>
      <c r="BL83" s="69"/>
      <c r="BM83" s="69" t="s">
        <v>288</v>
      </c>
      <c r="BN83" s="69">
        <v>-0.55072404811278075</v>
      </c>
      <c r="BO83" s="69">
        <v>-0.58512101625250845</v>
      </c>
      <c r="BP83" s="69">
        <v>-0.69214593548469039</v>
      </c>
      <c r="BQ83" s="69">
        <v>-0.84413995088096971</v>
      </c>
      <c r="BR83" s="69">
        <v>-0.7132729663673365</v>
      </c>
      <c r="BS83" s="69">
        <v>-0.71492862746190966</v>
      </c>
      <c r="BT83" s="69">
        <v>-0.74953292629239077</v>
      </c>
      <c r="BU83" s="69"/>
      <c r="BV83" s="69" t="s">
        <v>288</v>
      </c>
      <c r="BW83" s="69">
        <v>0.21959415604570881</v>
      </c>
      <c r="BX83" s="69">
        <v>0.21844455381359407</v>
      </c>
      <c r="BY83" s="69">
        <v>0.24585251206347769</v>
      </c>
      <c r="BZ83" s="69">
        <v>0.21293022729006411</v>
      </c>
      <c r="CA83" s="69">
        <v>0.24790385751810665</v>
      </c>
      <c r="CB83" s="69">
        <v>0.26364513336396644</v>
      </c>
      <c r="CC83" s="69">
        <v>0.25911616705767576</v>
      </c>
      <c r="CE83" s="11"/>
      <c r="CF83" s="11"/>
      <c r="CG83" s="11"/>
      <c r="CH83" s="11"/>
      <c r="CI83" s="11"/>
      <c r="CJ83" s="11"/>
    </row>
    <row r="84" spans="1:88" s="55" customFormat="1">
      <c r="A84" s="148" t="s">
        <v>70</v>
      </c>
      <c r="B84" s="228"/>
      <c r="C84" s="228"/>
      <c r="D84" s="228"/>
      <c r="E84" s="228"/>
      <c r="F84" s="228"/>
      <c r="G84" s="228"/>
      <c r="H84" s="228"/>
      <c r="J84" s="154"/>
      <c r="K84" s="228" t="s">
        <v>70</v>
      </c>
      <c r="L84" s="228">
        <v>1.0971170253036475</v>
      </c>
      <c r="M84" s="228">
        <v>1.0971170253036475</v>
      </c>
      <c r="N84" s="228">
        <v>0.16726492639792376</v>
      </c>
      <c r="O84" s="228">
        <v>5.9859165273549321E-2</v>
      </c>
      <c r="P84" s="228">
        <v>-0.10137298769741014</v>
      </c>
      <c r="Q84" s="228">
        <v>-0.235333882855426</v>
      </c>
      <c r="R84" s="228">
        <v>-0.29225263439153515</v>
      </c>
      <c r="S84" s="228"/>
      <c r="T84" s="228" t="s">
        <v>70</v>
      </c>
      <c r="U84" s="228">
        <v>-0.59435785580878175</v>
      </c>
      <c r="V84" s="228">
        <v>-0.54427045793117612</v>
      </c>
      <c r="W84" s="228">
        <v>-0.57239417965362871</v>
      </c>
      <c r="X84" s="228">
        <v>-0.54072495593375214</v>
      </c>
      <c r="Y84" s="228">
        <v>-0.51236944523938377</v>
      </c>
      <c r="Z84" s="228">
        <v>-0.56304652193902727</v>
      </c>
      <c r="AA84" s="228">
        <v>-0.52518397477947132</v>
      </c>
      <c r="AB84" s="228"/>
      <c r="AC84" s="228" t="s">
        <v>70</v>
      </c>
      <c r="AD84" s="228">
        <v>-0.55785604793499022</v>
      </c>
      <c r="AE84" s="228">
        <v>-0.56796014626301383</v>
      </c>
      <c r="AF84" s="228">
        <v>-0.5687299770927573</v>
      </c>
      <c r="AG84" s="228">
        <v>-0.55815891134898721</v>
      </c>
      <c r="AH84" s="228">
        <v>-0.55670892727437327</v>
      </c>
      <c r="AI84" s="228">
        <v>-0.5578535201961845</v>
      </c>
      <c r="AJ84" s="228">
        <v>-0.56502479591020516</v>
      </c>
      <c r="AK84" s="228"/>
      <c r="AL84" s="235" t="s">
        <v>70</v>
      </c>
      <c r="AM84" s="238">
        <v>0.52941913772988458</v>
      </c>
      <c r="AN84" s="238">
        <v>0.52941913772988458</v>
      </c>
      <c r="AO84" s="238">
        <v>0.52941913772988458</v>
      </c>
      <c r="AP84" s="238">
        <v>0.52941913772988458</v>
      </c>
      <c r="AQ84" s="238">
        <v>0.52941913772988458</v>
      </c>
      <c r="AR84" s="238">
        <v>0.52941913772988458</v>
      </c>
      <c r="AS84" s="238">
        <v>0.47530371475768884</v>
      </c>
      <c r="AT84" s="228"/>
      <c r="AU84" s="228" t="s">
        <v>70</v>
      </c>
      <c r="AV84" s="228">
        <v>-0.66607878625686778</v>
      </c>
      <c r="AW84" s="228">
        <v>-0.65176542910797086</v>
      </c>
      <c r="AX84" s="228">
        <v>-0.60205830961952655</v>
      </c>
      <c r="AY84" s="228">
        <v>-0.60683952721120749</v>
      </c>
      <c r="AZ84" s="228">
        <v>-0.64318722339225498</v>
      </c>
      <c r="BA84" s="228">
        <v>-0.62763324546670907</v>
      </c>
      <c r="BB84" s="228">
        <v>-0.60368474435536912</v>
      </c>
      <c r="BC84" s="228"/>
      <c r="BD84" s="228" t="s">
        <v>70</v>
      </c>
      <c r="BE84" s="228">
        <v>-0.79629460386665085</v>
      </c>
      <c r="BF84" s="228">
        <v>-0.44352845396675389</v>
      </c>
      <c r="BG84" s="228">
        <v>-0.3484938079507805</v>
      </c>
      <c r="BH84" s="228">
        <v>-0.2528265003684384</v>
      </c>
      <c r="BI84" s="228">
        <v>-0.20400482009456683</v>
      </c>
      <c r="BJ84" s="228">
        <v>-0.25555195893192667</v>
      </c>
      <c r="BK84" s="228">
        <v>-0.29003283141767489</v>
      </c>
      <c r="BL84" s="228"/>
      <c r="BM84" s="228" t="s">
        <v>70</v>
      </c>
      <c r="BN84" s="228">
        <v>-0.30712678362792106</v>
      </c>
      <c r="BO84" s="228">
        <v>-0.21268956923687846</v>
      </c>
      <c r="BP84" s="228">
        <v>-2.3815235013054468E-2</v>
      </c>
      <c r="BQ84" s="228">
        <v>0.23626907996021976</v>
      </c>
      <c r="BR84" s="228">
        <v>0.4143276789927916</v>
      </c>
      <c r="BS84" s="228">
        <v>0.51321343419550181</v>
      </c>
      <c r="BT84" s="228">
        <v>0.55346010371887766</v>
      </c>
      <c r="BU84" s="228"/>
      <c r="BV84" s="228" t="s">
        <v>70</v>
      </c>
      <c r="BW84" s="228">
        <v>0.22241622754471593</v>
      </c>
      <c r="BX84" s="228">
        <v>0.22074510097427508</v>
      </c>
      <c r="BY84" s="228">
        <v>0.24295229852417219</v>
      </c>
      <c r="BZ84" s="228">
        <v>0.18021597778170825</v>
      </c>
      <c r="CA84" s="228">
        <v>0.21137001063741043</v>
      </c>
      <c r="CB84" s="228">
        <v>0.27293336628883907</v>
      </c>
      <c r="CC84" s="228">
        <v>0.26957749383223484</v>
      </c>
    </row>
    <row r="85" spans="1:88">
      <c r="A85" s="16" t="s">
        <v>71</v>
      </c>
      <c r="B85" s="69">
        <v>-1.1934240059472587</v>
      </c>
      <c r="C85" s="69">
        <v>-1.059284096329701</v>
      </c>
      <c r="D85" s="69">
        <v>-0.50968387594463804</v>
      </c>
      <c r="E85" s="69">
        <v>-0.63469458959102631</v>
      </c>
      <c r="F85" s="69">
        <v>-0.6637609651867018</v>
      </c>
      <c r="G85" s="69">
        <v>-0.7221149642605319</v>
      </c>
      <c r="H85" s="69">
        <v>-0.7221149642605319</v>
      </c>
      <c r="J85" s="14"/>
      <c r="K85" s="69" t="s">
        <v>71</v>
      </c>
      <c r="L85" s="69">
        <v>-0.50575353324651207</v>
      </c>
      <c r="M85" s="69">
        <v>-0.50575353324651207</v>
      </c>
      <c r="N85" s="69">
        <v>-0.3165772701096472</v>
      </c>
      <c r="O85" s="69">
        <v>-0.38837987952918135</v>
      </c>
      <c r="P85" s="69">
        <v>-0.49091557960598753</v>
      </c>
      <c r="Q85" s="69">
        <v>-0.53394440326420756</v>
      </c>
      <c r="R85" s="69">
        <v>-0.53576068142047673</v>
      </c>
      <c r="S85" s="69"/>
      <c r="T85" s="69" t="s">
        <v>71</v>
      </c>
      <c r="U85" s="69">
        <v>-0.6105782129423688</v>
      </c>
      <c r="V85" s="69">
        <v>-0.61878253355292279</v>
      </c>
      <c r="W85" s="69">
        <v>-0.65886527427110675</v>
      </c>
      <c r="X85" s="69">
        <v>-0.60885447324647257</v>
      </c>
      <c r="Y85" s="69">
        <v>-0.64869139147503707</v>
      </c>
      <c r="Z85" s="69">
        <v>-0.64821932484875056</v>
      </c>
      <c r="AA85" s="69">
        <v>-0.65272990695363298</v>
      </c>
      <c r="AB85" s="69"/>
      <c r="AC85" s="69" t="s">
        <v>71</v>
      </c>
      <c r="AD85" s="69">
        <v>-0.55955642336043454</v>
      </c>
      <c r="AE85" s="69">
        <v>-0.57058245796349694</v>
      </c>
      <c r="AF85" s="69">
        <v>-0.57273532349519596</v>
      </c>
      <c r="AG85" s="69">
        <v>-0.56283525528116207</v>
      </c>
      <c r="AH85" s="69">
        <v>-0.56256295503448484</v>
      </c>
      <c r="AI85" s="69">
        <v>-0.56631543523659433</v>
      </c>
      <c r="AJ85" s="69">
        <v>-0.57658556101623037</v>
      </c>
      <c r="AK85" s="69"/>
      <c r="AL85" s="162" t="s">
        <v>71</v>
      </c>
      <c r="AM85" s="136">
        <v>-1.8668990646264356</v>
      </c>
      <c r="AN85" s="136">
        <v>-1.8668990646264356</v>
      </c>
      <c r="AO85" s="136">
        <v>-1.8668990646264356</v>
      </c>
      <c r="AP85" s="136">
        <v>-1.8668990646264356</v>
      </c>
      <c r="AQ85" s="136">
        <v>-1.8668990646264356</v>
      </c>
      <c r="AR85" s="136">
        <v>-1.8668990646264356</v>
      </c>
      <c r="AS85" s="136">
        <v>-2.0794537520648886</v>
      </c>
      <c r="AT85" s="69"/>
      <c r="AU85" s="69" t="s">
        <v>71</v>
      </c>
      <c r="AV85" s="69">
        <v>-0.79764626860652132</v>
      </c>
      <c r="AW85" s="69">
        <v>-0.84416449167714325</v>
      </c>
      <c r="AX85" s="69">
        <v>-0.88717410050523149</v>
      </c>
      <c r="AY85" s="69">
        <v>-0.91094369830090649</v>
      </c>
      <c r="AZ85" s="69">
        <v>-0.94388232942959638</v>
      </c>
      <c r="BA85" s="69">
        <v>-0.95192468388603924</v>
      </c>
      <c r="BB85" s="69">
        <v>-0.94751606626223761</v>
      </c>
      <c r="BC85" s="69"/>
      <c r="BD85" s="69" t="s">
        <v>71</v>
      </c>
      <c r="BE85" s="69">
        <v>-1.0334180722667949</v>
      </c>
      <c r="BF85" s="69">
        <v>-0.95519462624857288</v>
      </c>
      <c r="BG85" s="69">
        <v>-0.85801752227946215</v>
      </c>
      <c r="BH85" s="69">
        <v>-0.77495278784988464</v>
      </c>
      <c r="BI85" s="69">
        <v>-0.71836446179210611</v>
      </c>
      <c r="BJ85" s="69">
        <v>-0.69454192423538264</v>
      </c>
      <c r="BK85" s="69">
        <v>-0.7271334408337311</v>
      </c>
      <c r="BL85" s="69"/>
      <c r="BM85" s="69" t="s">
        <v>71</v>
      </c>
      <c r="BN85" s="69">
        <v>-1.6434317773734368</v>
      </c>
      <c r="BO85" s="69">
        <v>-1.6251182645225699</v>
      </c>
      <c r="BP85" s="69">
        <v>-1.7916577330348007</v>
      </c>
      <c r="BQ85" s="69">
        <v>-2.0214132396596449</v>
      </c>
      <c r="BR85" s="69">
        <v>-2.1415671171568316</v>
      </c>
      <c r="BS85" s="69">
        <v>-2.0198295679729092</v>
      </c>
      <c r="BT85" s="69">
        <v>-2.0525259563036595</v>
      </c>
      <c r="BU85" s="69"/>
      <c r="BV85" s="69" t="s">
        <v>71</v>
      </c>
      <c r="BW85" s="69">
        <v>-0.18916051725252966</v>
      </c>
      <c r="BX85" s="69">
        <v>-0.17814687685561575</v>
      </c>
      <c r="BY85" s="69">
        <v>-0.45809479122352786</v>
      </c>
      <c r="BZ85" s="69">
        <v>0.16420947493643115</v>
      </c>
      <c r="CA85" s="69">
        <v>0.12876491512766997</v>
      </c>
      <c r="CB85" s="69">
        <v>0.1004903842977287</v>
      </c>
      <c r="CC85" s="69">
        <v>0.15549887304043852</v>
      </c>
      <c r="CE85" s="11"/>
      <c r="CF85" s="11"/>
      <c r="CG85" s="11"/>
      <c r="CH85" s="11"/>
      <c r="CI85" s="11"/>
      <c r="CJ85" s="11"/>
    </row>
    <row r="86" spans="1:88">
      <c r="A86" s="16" t="s">
        <v>107</v>
      </c>
      <c r="B86" s="69">
        <v>-0.72251698284591792</v>
      </c>
      <c r="C86" s="69">
        <v>-0.42258811082592834</v>
      </c>
      <c r="D86" s="69">
        <v>-0.1336338352020465</v>
      </c>
      <c r="E86" s="69">
        <v>-0.228360310430301</v>
      </c>
      <c r="F86" s="69">
        <v>-2.1459559726552722</v>
      </c>
      <c r="G86" s="69">
        <v>-1.1413505821343379</v>
      </c>
      <c r="H86" s="69">
        <v>-1.1413505821343379</v>
      </c>
      <c r="J86" s="14"/>
      <c r="K86" s="69" t="s">
        <v>107</v>
      </c>
      <c r="L86" s="69">
        <v>-0.35621458900859632</v>
      </c>
      <c r="M86" s="69">
        <v>-0.35621458900859632</v>
      </c>
      <c r="N86" s="69">
        <v>-0.27143747335092333</v>
      </c>
      <c r="O86" s="69">
        <v>-0.34688836444904514</v>
      </c>
      <c r="P86" s="69">
        <v>-0.45537337231505892</v>
      </c>
      <c r="Q86" s="69">
        <v>-0.53394440326420756</v>
      </c>
      <c r="R86" s="69">
        <v>-0.53576068142047673</v>
      </c>
      <c r="S86" s="69"/>
      <c r="T86" s="69" t="s">
        <v>107</v>
      </c>
      <c r="U86" s="69">
        <v>-0.60044633455100371</v>
      </c>
      <c r="V86" s="69">
        <v>-0.61273692717753581</v>
      </c>
      <c r="W86" s="69">
        <v>-0.66202244532852084</v>
      </c>
      <c r="X86" s="69">
        <v>-0.62252844237753246</v>
      </c>
      <c r="Y86" s="69">
        <v>-0.6375115925721887</v>
      </c>
      <c r="Z86" s="69">
        <v>-0.64903211559858487</v>
      </c>
      <c r="AA86" s="69">
        <v>-0.63638302301853655</v>
      </c>
      <c r="AB86" s="69"/>
      <c r="AC86" s="69" t="s">
        <v>107</v>
      </c>
      <c r="AD86" s="69">
        <v>-0.55959581179133655</v>
      </c>
      <c r="AE86" s="69">
        <v>-0.57020219602476685</v>
      </c>
      <c r="AF86" s="69">
        <v>-0.57158359028323558</v>
      </c>
      <c r="AG86" s="69">
        <v>-0.56133846764769046</v>
      </c>
      <c r="AH86" s="69">
        <v>-0.56103233898231586</v>
      </c>
      <c r="AI86" s="69">
        <v>-0.56376194871160679</v>
      </c>
      <c r="AJ86" s="69">
        <v>-0.57335690061189637</v>
      </c>
      <c r="AK86" s="69"/>
      <c r="AL86" s="16" t="s">
        <v>107</v>
      </c>
      <c r="AM86" s="136">
        <v>0.52941913772988458</v>
      </c>
      <c r="AN86" s="136">
        <v>0.52941913772988458</v>
      </c>
      <c r="AO86" s="136">
        <v>0.52941913772988458</v>
      </c>
      <c r="AP86" s="136">
        <v>0.52941913772988458</v>
      </c>
      <c r="AQ86" s="136">
        <v>0.52941913772988458</v>
      </c>
      <c r="AR86" s="136">
        <v>0.52941913772988458</v>
      </c>
      <c r="AS86" s="136">
        <v>0.47530371475768884</v>
      </c>
      <c r="AT86" s="69"/>
      <c r="AU86" s="69" t="s">
        <v>107</v>
      </c>
      <c r="AV86" s="69">
        <v>-0.79936912424405648</v>
      </c>
      <c r="AW86" s="69">
        <v>-0.85056341768212518</v>
      </c>
      <c r="AX86" s="69">
        <v>-0.90054209894627724</v>
      </c>
      <c r="AY86" s="69">
        <v>-0.93455951552748928</v>
      </c>
      <c r="AZ86" s="69">
        <v>-0.97165667943141121</v>
      </c>
      <c r="BA86" s="69">
        <v>-0.99800974200519799</v>
      </c>
      <c r="BB86" s="69">
        <v>-1.0211128192396797</v>
      </c>
      <c r="BC86" s="69"/>
      <c r="BD86" s="69" t="s">
        <v>107</v>
      </c>
      <c r="BE86" s="69">
        <v>-1.1719357419262848</v>
      </c>
      <c r="BF86" s="69">
        <v>-1.1549574602030614</v>
      </c>
      <c r="BG86" s="69">
        <v>-1.2133542072313568</v>
      </c>
      <c r="BH86" s="69">
        <v>-1.2057069750220779</v>
      </c>
      <c r="BI86" s="69">
        <v>-1.106646606945666</v>
      </c>
      <c r="BJ86" s="69">
        <v>-1.0036363706477511</v>
      </c>
      <c r="BK86" s="69">
        <v>-1.1504360603245907</v>
      </c>
      <c r="BL86" s="69"/>
      <c r="BM86" s="69" t="s">
        <v>107</v>
      </c>
      <c r="BN86" s="69">
        <v>-1.4276742002582754</v>
      </c>
      <c r="BO86" s="69">
        <v>-1.1964707500328826</v>
      </c>
      <c r="BP86" s="69">
        <v>-1.1305133841811394</v>
      </c>
      <c r="BQ86" s="69">
        <v>-1.0229662732270977</v>
      </c>
      <c r="BR86" s="69">
        <v>-1.0139664717967038</v>
      </c>
      <c r="BS86" s="69">
        <v>-0.8684463851690859</v>
      </c>
      <c r="BT86" s="69">
        <v>-0.67288627746819851</v>
      </c>
      <c r="BU86" s="69"/>
      <c r="BV86" s="69" t="s">
        <v>107</v>
      </c>
      <c r="BW86" s="69">
        <v>2.3183892865740942E-2</v>
      </c>
      <c r="BX86" s="69">
        <v>4.4173255798543656E-2</v>
      </c>
      <c r="BY86" s="69">
        <v>2.9690744055841409E-2</v>
      </c>
      <c r="BZ86" s="69">
        <v>-1.9023410176925673E-2</v>
      </c>
      <c r="CA86" s="69">
        <v>-0.13360422342917416</v>
      </c>
      <c r="CB86" s="69" t="s">
        <v>173</v>
      </c>
      <c r="CC86" s="69" t="s">
        <v>173</v>
      </c>
      <c r="CE86" s="11"/>
      <c r="CF86" s="11"/>
      <c r="CG86" s="11"/>
      <c r="CH86" s="11"/>
      <c r="CI86" s="11"/>
      <c r="CJ86" s="11"/>
    </row>
    <row r="87" spans="1:88">
      <c r="A87" s="16" t="s">
        <v>72</v>
      </c>
      <c r="B87" s="69">
        <v>-0.89910711650892061</v>
      </c>
      <c r="C87" s="69">
        <v>-1.059284096329701</v>
      </c>
      <c r="D87" s="69">
        <v>-3.2047091679332111</v>
      </c>
      <c r="E87" s="69">
        <v>-2.1923093263738065</v>
      </c>
      <c r="F87" s="69">
        <v>-1.445281969124675</v>
      </c>
      <c r="G87" s="69">
        <v>-0.93173277319743497</v>
      </c>
      <c r="H87" s="69">
        <v>-0.93173277319743497</v>
      </c>
      <c r="J87" s="14"/>
      <c r="K87" s="69" t="s">
        <v>72</v>
      </c>
      <c r="L87" s="69">
        <v>-0.50575353324651207</v>
      </c>
      <c r="M87" s="69">
        <v>-0.50575353324651207</v>
      </c>
      <c r="N87" s="69">
        <v>-0.3165772701096472</v>
      </c>
      <c r="O87" s="69">
        <v>-0.38837987952918135</v>
      </c>
      <c r="P87" s="69">
        <v>-0.49091557960598753</v>
      </c>
      <c r="Q87" s="69">
        <v>-0.53394440326420756</v>
      </c>
      <c r="R87" s="69">
        <v>-0.53576068142047673</v>
      </c>
      <c r="S87" s="69"/>
      <c r="T87" s="69" t="s">
        <v>72</v>
      </c>
      <c r="U87" s="69">
        <v>-0.63588992371330544</v>
      </c>
      <c r="V87" s="69">
        <v>-0.63154958792343796</v>
      </c>
      <c r="W87" s="69">
        <v>-0.67202767433954747</v>
      </c>
      <c r="X87" s="69">
        <v>-0.62414251294405521</v>
      </c>
      <c r="Y87" s="69">
        <v>-0.6406071601716683</v>
      </c>
      <c r="Z87" s="69">
        <v>-0.64997927669140654</v>
      </c>
      <c r="AA87" s="69">
        <v>-0.64321671092616606</v>
      </c>
      <c r="AB87" s="69"/>
      <c r="AC87" s="69" t="s">
        <v>72</v>
      </c>
      <c r="AD87" s="69">
        <v>-0.55882605077013769</v>
      </c>
      <c r="AE87" s="69">
        <v>-0.5695728304473906</v>
      </c>
      <c r="AF87" s="69">
        <v>-0.57177939396629318</v>
      </c>
      <c r="AG87" s="69">
        <v>-0.56169723053541099</v>
      </c>
      <c r="AH87" s="69">
        <v>-0.56140110675750488</v>
      </c>
      <c r="AI87" s="69">
        <v>-0.56289040472191898</v>
      </c>
      <c r="AJ87" s="69">
        <v>-0.57269599042049302</v>
      </c>
      <c r="AK87" s="69"/>
      <c r="AL87" s="16" t="s">
        <v>72</v>
      </c>
      <c r="AM87" s="136">
        <v>0.52941913772988458</v>
      </c>
      <c r="AN87" s="136">
        <v>0.52941913772988458</v>
      </c>
      <c r="AO87" s="136">
        <v>0.52941913772988458</v>
      </c>
      <c r="AP87" s="136">
        <v>0.52941913772988458</v>
      </c>
      <c r="AQ87" s="136">
        <v>0.52941913772988458</v>
      </c>
      <c r="AR87" s="136">
        <v>0.52941913772988458</v>
      </c>
      <c r="AS87" s="136">
        <v>0.47530371475768884</v>
      </c>
      <c r="AT87" s="69"/>
      <c r="AU87" s="69" t="s">
        <v>72</v>
      </c>
      <c r="AV87" s="69">
        <v>-0.79149688614912328</v>
      </c>
      <c r="AW87" s="69">
        <v>-0.84234849521364474</v>
      </c>
      <c r="AX87" s="69">
        <v>-0.88859168183608961</v>
      </c>
      <c r="AY87" s="69">
        <v>-0.92040073482364548</v>
      </c>
      <c r="AZ87" s="69">
        <v>-0.9607492689949364</v>
      </c>
      <c r="BA87" s="69">
        <v>-0.96589995083680247</v>
      </c>
      <c r="BB87" s="69">
        <v>-0.97162017838098202</v>
      </c>
      <c r="BC87" s="69"/>
      <c r="BD87" s="69" t="s">
        <v>72</v>
      </c>
      <c r="BE87" s="69">
        <v>-1.4998391520241736</v>
      </c>
      <c r="BF87" s="69">
        <v>-1.5826187385281643</v>
      </c>
      <c r="BG87" s="69">
        <v>-1.3737752135371244</v>
      </c>
      <c r="BH87" s="69">
        <v>-1.089533876057456</v>
      </c>
      <c r="BI87" s="69">
        <v>-0.83941713057527489</v>
      </c>
      <c r="BJ87" s="69">
        <v>-0.60352024676425575</v>
      </c>
      <c r="BK87" s="69">
        <v>-0.64286714521913613</v>
      </c>
      <c r="BL87" s="69"/>
      <c r="BM87" s="69" t="s">
        <v>72</v>
      </c>
      <c r="BN87" s="69">
        <v>-1.1701570920885667</v>
      </c>
      <c r="BO87" s="69">
        <v>-1.2597138259411971</v>
      </c>
      <c r="BP87" s="69">
        <v>-1.3532902843383514</v>
      </c>
      <c r="BQ87" s="69">
        <v>-1.3955211114481976</v>
      </c>
      <c r="BR87" s="69">
        <v>-1.3898333535834131</v>
      </c>
      <c r="BS87" s="69">
        <v>-1.3289996582906152</v>
      </c>
      <c r="BT87" s="69">
        <v>-1.0561195215891599</v>
      </c>
      <c r="BU87" s="69"/>
      <c r="BV87" s="69" t="s">
        <v>72</v>
      </c>
      <c r="BW87" s="69" t="s">
        <v>173</v>
      </c>
      <c r="BX87" s="69" t="s">
        <v>173</v>
      </c>
      <c r="BY87" s="69" t="s">
        <v>173</v>
      </c>
      <c r="BZ87" s="69" t="s">
        <v>173</v>
      </c>
      <c r="CA87" s="69" t="s">
        <v>173</v>
      </c>
      <c r="CB87" s="69" t="s">
        <v>173</v>
      </c>
      <c r="CC87" s="69" t="s">
        <v>173</v>
      </c>
      <c r="CE87" s="11"/>
      <c r="CF87" s="11"/>
      <c r="CG87" s="11"/>
      <c r="CH87" s="11"/>
      <c r="CI87" s="11"/>
      <c r="CJ87" s="11"/>
    </row>
    <row r="88" spans="1:88">
      <c r="A88" s="16"/>
      <c r="B88" s="69"/>
      <c r="C88" s="69"/>
      <c r="D88" s="69"/>
      <c r="E88" s="69"/>
      <c r="F88" s="69"/>
      <c r="G88" s="69"/>
      <c r="H88" s="69"/>
      <c r="J88" s="14"/>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E88" s="11"/>
      <c r="CF88" s="11"/>
      <c r="CG88" s="11"/>
      <c r="CH88" s="11"/>
      <c r="CI88" s="11"/>
      <c r="CJ88" s="11"/>
    </row>
    <row r="89" spans="1:88">
      <c r="B89" s="103"/>
      <c r="C89" s="103"/>
      <c r="D89" s="103"/>
      <c r="E89" s="103"/>
      <c r="F89" s="103"/>
      <c r="G89" s="103"/>
      <c r="H89" s="103"/>
      <c r="J89" s="14"/>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c r="CI89" s="69"/>
      <c r="CJ89" s="69"/>
    </row>
    <row r="90" spans="1:88">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row>
    <row r="91" spans="1:88">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c r="CI91" s="69"/>
      <c r="CJ91" s="69"/>
    </row>
    <row r="92" spans="1:88" ht="74" customHeight="1">
      <c r="A92" s="163" t="s">
        <v>328</v>
      </c>
      <c r="B92" s="218">
        <v>2007</v>
      </c>
      <c r="C92" s="128">
        <v>2008</v>
      </c>
      <c r="D92" s="128">
        <v>2009</v>
      </c>
      <c r="E92" s="128">
        <v>2010</v>
      </c>
      <c r="F92" s="128">
        <v>2011</v>
      </c>
      <c r="G92" s="128">
        <v>2012</v>
      </c>
      <c r="H92" s="128">
        <v>2013</v>
      </c>
      <c r="K92" s="229" t="s">
        <v>329</v>
      </c>
      <c r="L92" s="218">
        <v>2007</v>
      </c>
      <c r="M92" s="128">
        <v>2008</v>
      </c>
      <c r="N92" s="128">
        <v>2009</v>
      </c>
      <c r="O92" s="128">
        <v>2010</v>
      </c>
      <c r="P92" s="128">
        <v>2011</v>
      </c>
      <c r="Q92" s="128">
        <v>2012</v>
      </c>
      <c r="R92" s="128">
        <v>2013</v>
      </c>
      <c r="S92" s="69"/>
      <c r="T92" s="163" t="s">
        <v>292</v>
      </c>
      <c r="U92" s="218">
        <v>2007</v>
      </c>
      <c r="V92" s="128">
        <v>2008</v>
      </c>
      <c r="W92" s="128">
        <v>2009</v>
      </c>
      <c r="X92" s="128">
        <v>2010</v>
      </c>
      <c r="Y92" s="128">
        <v>2011</v>
      </c>
      <c r="Z92" s="128">
        <v>2012</v>
      </c>
      <c r="AA92" s="128">
        <v>2013</v>
      </c>
      <c r="AB92" s="69"/>
      <c r="AC92" s="164" t="s">
        <v>114</v>
      </c>
      <c r="AD92" s="219">
        <v>2007</v>
      </c>
      <c r="AE92" s="128">
        <v>2008</v>
      </c>
      <c r="AF92" s="128">
        <v>2009</v>
      </c>
      <c r="AG92" s="128">
        <v>2010</v>
      </c>
      <c r="AH92" s="128">
        <v>2011</v>
      </c>
      <c r="AI92" s="128">
        <v>2012</v>
      </c>
      <c r="AJ92" s="69">
        <v>2013</v>
      </c>
      <c r="AL92" s="163" t="s">
        <v>295</v>
      </c>
      <c r="AM92" s="218">
        <v>2007</v>
      </c>
      <c r="AN92" s="128">
        <v>2008</v>
      </c>
      <c r="AO92" s="128">
        <v>2009</v>
      </c>
      <c r="AP92" s="128">
        <v>2010</v>
      </c>
      <c r="AQ92" s="128">
        <v>2011</v>
      </c>
      <c r="AR92" s="128">
        <v>2012</v>
      </c>
      <c r="AS92" s="127">
        <v>2013</v>
      </c>
      <c r="AT92" s="69"/>
      <c r="AU92" s="163" t="s">
        <v>296</v>
      </c>
      <c r="AV92" s="218">
        <v>2007</v>
      </c>
      <c r="AW92" s="128">
        <v>2008</v>
      </c>
      <c r="AX92" s="128">
        <v>2009</v>
      </c>
      <c r="AY92" s="128">
        <v>2010</v>
      </c>
      <c r="AZ92" s="128">
        <v>2011</v>
      </c>
      <c r="BA92" s="128">
        <v>2012</v>
      </c>
      <c r="BB92" s="127">
        <v>2013</v>
      </c>
      <c r="BC92" s="69"/>
      <c r="BD92" s="165" t="s">
        <v>297</v>
      </c>
      <c r="BE92" s="128">
        <v>2007</v>
      </c>
      <c r="BF92" s="128">
        <v>2008</v>
      </c>
      <c r="BG92" s="128">
        <v>2009</v>
      </c>
      <c r="BH92" s="128">
        <v>2010</v>
      </c>
      <c r="BI92" s="128">
        <v>2011</v>
      </c>
      <c r="BJ92" s="128">
        <v>2012</v>
      </c>
      <c r="BK92" s="127">
        <v>2013</v>
      </c>
      <c r="BM92" s="55" t="s">
        <v>324</v>
      </c>
      <c r="BN92" s="218">
        <v>2007</v>
      </c>
      <c r="BO92" s="128">
        <v>2008</v>
      </c>
      <c r="BP92" s="128">
        <v>2009</v>
      </c>
      <c r="BQ92" s="128">
        <v>2010</v>
      </c>
      <c r="BR92" s="128">
        <v>2011</v>
      </c>
      <c r="BS92" s="128">
        <v>2012</v>
      </c>
      <c r="BT92" s="127">
        <v>2013</v>
      </c>
      <c r="BV92" s="55" t="s">
        <v>299</v>
      </c>
      <c r="BW92" s="55">
        <v>2008</v>
      </c>
      <c r="BX92" s="11">
        <v>2009</v>
      </c>
      <c r="BY92" s="11">
        <v>2010</v>
      </c>
      <c r="BZ92" s="11">
        <v>2011</v>
      </c>
      <c r="CA92" s="11">
        <v>2012</v>
      </c>
      <c r="CB92" s="11">
        <v>2013</v>
      </c>
      <c r="CC92" s="11">
        <v>2014</v>
      </c>
      <c r="CE92" s="11"/>
      <c r="CF92" s="11"/>
      <c r="CG92" s="11"/>
      <c r="CH92" s="11"/>
      <c r="CI92" s="11"/>
      <c r="CJ92" s="11"/>
    </row>
    <row r="93" spans="1:88" ht="25" customHeight="1">
      <c r="A93" s="11" t="s">
        <v>23</v>
      </c>
      <c r="B93" s="103">
        <v>0.39609982108129371</v>
      </c>
      <c r="C93" s="103">
        <v>0.33714845393213311</v>
      </c>
      <c r="D93" s="103">
        <v>0.35230661425576787</v>
      </c>
      <c r="E93" s="103">
        <v>0.36125738081888736</v>
      </c>
      <c r="F93" s="103">
        <v>0.36636165933495307</v>
      </c>
      <c r="G93" s="103">
        <v>0.21247183973964476</v>
      </c>
      <c r="H93" s="103">
        <v>0.20237711312554146</v>
      </c>
      <c r="K93" s="69" t="s">
        <v>23</v>
      </c>
      <c r="L93" s="69">
        <v>0.86538656985155737</v>
      </c>
      <c r="M93" s="69">
        <v>0.85774008211713282</v>
      </c>
      <c r="N93" s="69">
        <v>0.84960604771418913</v>
      </c>
      <c r="O93" s="69">
        <v>0.83601906182365593</v>
      </c>
      <c r="P93" s="69">
        <v>0.82640421502722305</v>
      </c>
      <c r="Q93" s="69">
        <v>0.81762039015040699</v>
      </c>
      <c r="R93" s="69">
        <v>0.81657917129692781</v>
      </c>
      <c r="S93" s="69"/>
      <c r="T93" s="69" t="s">
        <v>23</v>
      </c>
      <c r="U93" s="69">
        <v>0.19345729224524616</v>
      </c>
      <c r="V93" s="69">
        <v>0.1785981319021166</v>
      </c>
      <c r="W93" s="69">
        <v>0.23395856776710869</v>
      </c>
      <c r="X93" s="69">
        <v>0.24578282940467769</v>
      </c>
      <c r="Y93" s="69">
        <v>0.26834840249692626</v>
      </c>
      <c r="Z93" s="69">
        <v>0.25859566845385973</v>
      </c>
      <c r="AA93" s="69">
        <v>0.25859566845385973</v>
      </c>
      <c r="AB93" s="69"/>
      <c r="AC93" s="69" t="s">
        <v>23</v>
      </c>
      <c r="AD93" s="69">
        <v>0.39694239729145114</v>
      </c>
      <c r="AE93" s="69">
        <v>0.57701137537656988</v>
      </c>
      <c r="AF93" s="69">
        <v>0.46876048103644008</v>
      </c>
      <c r="AG93" s="69">
        <v>0.5628301735171527</v>
      </c>
      <c r="AH93" s="69">
        <v>0.24247337145302247</v>
      </c>
      <c r="AI93" s="69">
        <v>0.28518552230955801</v>
      </c>
      <c r="AJ93" s="69">
        <v>0.29354880419658003</v>
      </c>
      <c r="AL93" s="69" t="s">
        <v>23</v>
      </c>
      <c r="AM93" s="69">
        <v>-0.15831441397081925</v>
      </c>
      <c r="AN93" s="69">
        <v>-0.22941107011542966</v>
      </c>
      <c r="AO93" s="69">
        <v>-0.22038251486576255</v>
      </c>
      <c r="AP93" s="69">
        <v>-0.28829047924938739</v>
      </c>
      <c r="AQ93" s="69">
        <v>-0.26213041551958222</v>
      </c>
      <c r="AR93" s="69">
        <v>-0.34054338102174553</v>
      </c>
      <c r="AS93" s="69">
        <v>-0.2785286802439384</v>
      </c>
      <c r="AT93" s="69"/>
      <c r="AU93" s="69" t="s">
        <v>23</v>
      </c>
      <c r="AV93" s="69">
        <v>0.47930129326941084</v>
      </c>
      <c r="AW93" s="69">
        <v>0.47365937413200976</v>
      </c>
      <c r="AX93" s="69">
        <v>0.48456849859875761</v>
      </c>
      <c r="AY93" s="69">
        <v>0.47960459005199035</v>
      </c>
      <c r="AZ93" s="69">
        <v>0.47322586424874297</v>
      </c>
      <c r="BA93" s="69">
        <v>0.48334396432380189</v>
      </c>
      <c r="BB93" s="69">
        <v>0.48915193141332258</v>
      </c>
      <c r="BC93" s="69"/>
      <c r="BD93" s="69" t="s">
        <v>23</v>
      </c>
      <c r="BE93" s="69">
        <v>0.51046704434298196</v>
      </c>
      <c r="BF93" s="69">
        <v>0.52383083863764068</v>
      </c>
      <c r="BG93" s="69">
        <v>0.53500792989935098</v>
      </c>
      <c r="BH93" s="69">
        <v>0.54170225368491087</v>
      </c>
      <c r="BI93" s="69">
        <v>0.54196997486418186</v>
      </c>
      <c r="BJ93" s="69">
        <v>0.5652865398896838</v>
      </c>
      <c r="BK93" s="69">
        <v>0.53987101093776813</v>
      </c>
      <c r="BM93" s="11" t="s">
        <v>23</v>
      </c>
      <c r="BN93" s="11">
        <v>-1.9940088543800246E-2</v>
      </c>
      <c r="BO93" s="11">
        <v>2.0577121962471773E-2</v>
      </c>
      <c r="BP93" s="11">
        <v>7.6588507677585183E-2</v>
      </c>
      <c r="BQ93" s="11">
        <v>0.1577637966467344</v>
      </c>
      <c r="BR93" s="11">
        <v>0.18564333873071967</v>
      </c>
      <c r="BS93" s="11">
        <v>0.17942751618988972</v>
      </c>
      <c r="BT93" s="11">
        <v>0.19644976748801335</v>
      </c>
      <c r="BV93" s="11" t="s">
        <v>23</v>
      </c>
      <c r="BW93" s="11">
        <v>0.37016145927597005</v>
      </c>
      <c r="BX93" s="11">
        <v>0.24439593776606552</v>
      </c>
      <c r="BY93" s="11">
        <v>9.5343895546891558E-2</v>
      </c>
      <c r="BZ93" s="11">
        <v>-2.9137889561837153E-2</v>
      </c>
      <c r="CA93" s="11">
        <v>-0.14738133475226531</v>
      </c>
      <c r="CB93" s="11">
        <v>-8.1971556690978067E-2</v>
      </c>
      <c r="CC93" s="11">
        <v>-1.8558515116636171E-2</v>
      </c>
      <c r="CE93" s="11"/>
      <c r="CF93" s="11"/>
      <c r="CG93" s="11"/>
      <c r="CH93" s="11"/>
      <c r="CI93" s="11"/>
      <c r="CJ93" s="11"/>
    </row>
    <row r="94" spans="1:88" ht="25" customHeight="1">
      <c r="A94" s="11" t="s">
        <v>8</v>
      </c>
      <c r="B94" s="103">
        <v>0.50190135180867612</v>
      </c>
      <c r="C94" s="103">
        <v>0.44060274946708172</v>
      </c>
      <c r="D94" s="103">
        <v>0.48167030687931356</v>
      </c>
      <c r="E94" s="103">
        <v>0.51282175670119101</v>
      </c>
      <c r="F94" s="103">
        <v>0.54658324191534213</v>
      </c>
      <c r="G94" s="103">
        <v>0.35973338264766541</v>
      </c>
      <c r="H94" s="103">
        <v>0.36121975153601815</v>
      </c>
      <c r="K94" s="69" t="s">
        <v>8</v>
      </c>
      <c r="L94" s="69"/>
      <c r="M94" s="69"/>
      <c r="N94" s="69"/>
      <c r="O94" s="69"/>
      <c r="P94" s="69"/>
      <c r="Q94" s="69"/>
      <c r="R94" s="69"/>
      <c r="S94" s="69"/>
      <c r="T94" s="69" t="s">
        <v>8</v>
      </c>
      <c r="U94" s="69">
        <v>1.5426740105086687</v>
      </c>
      <c r="V94" s="69">
        <v>1.6417741411919389</v>
      </c>
      <c r="W94" s="69">
        <v>1.6878622690681362</v>
      </c>
      <c r="X94" s="69">
        <v>1.7264220583616225</v>
      </c>
      <c r="Y94" s="69">
        <v>1.7674352833466671</v>
      </c>
      <c r="Z94" s="69">
        <v>1.8463625680187681</v>
      </c>
      <c r="AA94" s="69">
        <v>1.8463625680187681</v>
      </c>
      <c r="AB94" s="69"/>
      <c r="AC94" s="69" t="s">
        <v>8</v>
      </c>
      <c r="AD94" s="69">
        <v>0.7702671710115514</v>
      </c>
      <c r="AE94" s="69">
        <v>0.9291788803232196</v>
      </c>
      <c r="AF94" s="69">
        <v>0.92970356437783208</v>
      </c>
      <c r="AG94" s="69">
        <v>0.84635189258367671</v>
      </c>
      <c r="AH94" s="69">
        <v>0.90613065427351758</v>
      </c>
      <c r="AI94" s="69">
        <v>0.93096384655783693</v>
      </c>
      <c r="AJ94" s="69">
        <v>0.82958926001587574</v>
      </c>
      <c r="AL94" s="69" t="s">
        <v>8</v>
      </c>
      <c r="AM94" s="69">
        <v>0.92754764013578206</v>
      </c>
      <c r="AN94" s="69">
        <v>0.90157089338356788</v>
      </c>
      <c r="AO94" s="69">
        <v>0.91679126184157289</v>
      </c>
      <c r="AP94" s="69">
        <v>0.98097477068818861</v>
      </c>
      <c r="AQ94" s="69">
        <v>0.9926742990789551</v>
      </c>
      <c r="AR94" s="69">
        <v>1.0247027149240799</v>
      </c>
      <c r="AS94" s="69">
        <v>0.99139915984451132</v>
      </c>
      <c r="AT94" s="69"/>
      <c r="AU94" s="69" t="s">
        <v>8</v>
      </c>
      <c r="AV94" s="69">
        <v>0.95860258653882169</v>
      </c>
      <c r="AW94" s="69">
        <v>0.96443896660614037</v>
      </c>
      <c r="AX94" s="69">
        <v>0.96913699719751523</v>
      </c>
      <c r="AY94" s="69">
        <v>0.9648515870457689</v>
      </c>
      <c r="AZ94" s="69">
        <v>0.97566320159926034</v>
      </c>
      <c r="BA94" s="69">
        <v>0.98415819241834368</v>
      </c>
      <c r="BB94" s="69">
        <v>0.99598405311869298</v>
      </c>
      <c r="BC94" s="69"/>
      <c r="BD94" s="69" t="s">
        <v>8</v>
      </c>
      <c r="BE94" s="69">
        <v>1.1118391787744399</v>
      </c>
      <c r="BF94" s="69">
        <v>1.1244902002754684</v>
      </c>
      <c r="BG94" s="69">
        <v>1.1325492542025224</v>
      </c>
      <c r="BH94" s="69">
        <v>1.1314034412406369</v>
      </c>
      <c r="BI94" s="69">
        <v>1.1173948864483749</v>
      </c>
      <c r="BJ94" s="69">
        <v>1.1305730797793676</v>
      </c>
      <c r="BK94" s="69">
        <v>1.1130673929210775</v>
      </c>
      <c r="BM94" s="11" t="s">
        <v>8</v>
      </c>
      <c r="BN94" s="11">
        <v>2.7767715448515218</v>
      </c>
      <c r="BO94" s="11">
        <v>2.7743757337667394</v>
      </c>
      <c r="BP94" s="11">
        <v>2.7601676352992404</v>
      </c>
      <c r="BQ94" s="11">
        <v>2.7302036158443306</v>
      </c>
      <c r="BR94" s="11">
        <v>2.698426078473299</v>
      </c>
      <c r="BS94" s="11">
        <v>2.647714545104813</v>
      </c>
      <c r="BT94" s="11">
        <v>2.6213820118795232</v>
      </c>
      <c r="BV94" s="11" t="s">
        <v>8</v>
      </c>
      <c r="BW94" s="11">
        <v>1.2003962738923943</v>
      </c>
      <c r="BX94" s="11">
        <v>1.4781947608467652</v>
      </c>
      <c r="BY94" s="11">
        <v>1.6408314430861266</v>
      </c>
      <c r="BZ94" s="11">
        <v>1.4912325236683748</v>
      </c>
      <c r="CA94" s="11">
        <v>1.2610418723082533</v>
      </c>
      <c r="CB94" s="11">
        <v>1.3889534041500209</v>
      </c>
      <c r="CC94" s="11">
        <v>1.4557673013237908</v>
      </c>
      <c r="CE94" s="11"/>
      <c r="CF94" s="11"/>
      <c r="CG94" s="11"/>
      <c r="CH94" s="11"/>
      <c r="CI94" s="11"/>
      <c r="CJ94" s="11"/>
    </row>
    <row r="95" spans="1:88">
      <c r="A95" s="11" t="s">
        <v>87</v>
      </c>
      <c r="B95" s="103">
        <v>0.5114330119426953</v>
      </c>
      <c r="C95" s="103">
        <v>0.44813460428085333</v>
      </c>
      <c r="D95" s="103">
        <v>0.48990439069818525</v>
      </c>
      <c r="E95" s="103">
        <v>0.52098384622101379</v>
      </c>
      <c r="F95" s="103">
        <v>0.55415049171551845</v>
      </c>
      <c r="G95" s="103">
        <v>0.36820796813573242</v>
      </c>
      <c r="H95" s="103">
        <v>0.36915194429868903</v>
      </c>
      <c r="K95" s="69" t="s">
        <v>87</v>
      </c>
      <c r="L95" s="69"/>
      <c r="M95" s="69"/>
      <c r="N95" s="69"/>
      <c r="O95" s="69"/>
      <c r="P95" s="69"/>
      <c r="Q95" s="69"/>
      <c r="R95" s="69"/>
      <c r="S95" s="69"/>
      <c r="T95" s="69" t="s">
        <v>87</v>
      </c>
      <c r="U95" s="69">
        <v>0.68283581836842777</v>
      </c>
      <c r="V95" s="69">
        <v>0.65075515632127068</v>
      </c>
      <c r="W95" s="69">
        <v>0.62177696108754599</v>
      </c>
      <c r="X95" s="69">
        <v>0.54914236717224052</v>
      </c>
      <c r="Y95" s="69">
        <v>0.48831177500820183</v>
      </c>
      <c r="Z95" s="69">
        <v>0.468084450134366</v>
      </c>
      <c r="AA95" s="69">
        <v>0.468084450134366</v>
      </c>
      <c r="AB95" s="69"/>
      <c r="AC95" s="69" t="s">
        <v>87</v>
      </c>
      <c r="AD95" s="69">
        <v>0.9013837901341919</v>
      </c>
      <c r="AE95" s="69">
        <v>0.93476202369432504</v>
      </c>
      <c r="AF95" s="69">
        <v>1.1347539059189435</v>
      </c>
      <c r="AG95" s="69">
        <v>1.1865779554635056</v>
      </c>
      <c r="AH95" s="69">
        <v>1.277727828930439</v>
      </c>
      <c r="AI95" s="69">
        <v>1.2925501757630091</v>
      </c>
      <c r="AJ95" s="69">
        <v>1.272014995082041</v>
      </c>
      <c r="AL95" s="69" t="s">
        <v>87</v>
      </c>
      <c r="AM95" s="69">
        <v>0.92754764013578206</v>
      </c>
      <c r="AN95" s="69">
        <v>0.94345911425390117</v>
      </c>
      <c r="AO95" s="69">
        <v>0.9589088091270298</v>
      </c>
      <c r="AP95" s="69">
        <v>0.98097477068818861</v>
      </c>
      <c r="AQ95" s="69">
        <v>0.9926742990789551</v>
      </c>
      <c r="AR95" s="69">
        <v>1.0247027149240799</v>
      </c>
      <c r="AS95" s="69">
        <v>1.035189775019975</v>
      </c>
      <c r="AT95" s="69"/>
      <c r="AU95" s="69" t="s">
        <v>87</v>
      </c>
      <c r="AV95" s="69">
        <v>0.95860258653882169</v>
      </c>
      <c r="AW95" s="69">
        <v>0.96443896660614037</v>
      </c>
      <c r="AX95" s="69">
        <v>0.96913699719751523</v>
      </c>
      <c r="AY95" s="69">
        <v>0.9648515870457689</v>
      </c>
      <c r="AZ95" s="69">
        <v>0.97566320159926034</v>
      </c>
      <c r="BA95" s="69">
        <v>0.98415819241834368</v>
      </c>
      <c r="BB95" s="69">
        <v>0.99598405311869298</v>
      </c>
      <c r="BC95" s="69"/>
      <c r="BD95" s="69" t="s">
        <v>87</v>
      </c>
      <c r="BE95" s="69">
        <v>1.1118391787744399</v>
      </c>
      <c r="BF95" s="69">
        <v>1.1244902002754684</v>
      </c>
      <c r="BG95" s="69">
        <v>1.1325492542025224</v>
      </c>
      <c r="BH95" s="69">
        <v>1.1314034412406369</v>
      </c>
      <c r="BI95" s="69">
        <v>1.1173948864483749</v>
      </c>
      <c r="BJ95" s="69">
        <v>1.1305730797793676</v>
      </c>
      <c r="BK95" s="69">
        <v>1.1130673929210775</v>
      </c>
      <c r="BM95" s="11" t="s">
        <v>87</v>
      </c>
      <c r="BN95" s="11">
        <v>0.66374638404249442</v>
      </c>
      <c r="BO95" s="11">
        <v>0.63604474552312629</v>
      </c>
      <c r="BP95" s="11">
        <v>0.61061177154653534</v>
      </c>
      <c r="BQ95" s="11">
        <v>0.65326762526421789</v>
      </c>
      <c r="BR95" s="11">
        <v>0.61730457632010793</v>
      </c>
      <c r="BS95" s="11">
        <v>0.65328696254346397</v>
      </c>
      <c r="BT95" s="11">
        <v>0.66299540987123173</v>
      </c>
      <c r="BV95" s="11" t="s">
        <v>87</v>
      </c>
      <c r="BW95" s="11">
        <v>0.82825008804386313</v>
      </c>
      <c r="BX95" s="11">
        <v>0.62948949018562705</v>
      </c>
      <c r="BY95" s="11">
        <v>0.37384568131436252</v>
      </c>
      <c r="BZ95" s="11">
        <v>0.58986578832766534</v>
      </c>
      <c r="CA95" s="11">
        <v>0.76393393029682333</v>
      </c>
      <c r="CB95" s="11">
        <v>0.77113927743304833</v>
      </c>
      <c r="CC95" s="11">
        <v>0.74932357766362045</v>
      </c>
      <c r="CE95" s="11"/>
      <c r="CF95" s="11"/>
      <c r="CG95" s="11"/>
      <c r="CH95" s="11"/>
      <c r="CI95" s="11"/>
      <c r="CJ95" s="11"/>
    </row>
    <row r="96" spans="1:88">
      <c r="A96" s="11" t="s">
        <v>88</v>
      </c>
      <c r="B96" s="103">
        <v>0.49128364156123</v>
      </c>
      <c r="C96" s="103">
        <v>0.42938388808197819</v>
      </c>
      <c r="D96" s="103">
        <v>0.46207098758309406</v>
      </c>
      <c r="E96" s="103">
        <v>0.48868590973515708</v>
      </c>
      <c r="F96" s="103">
        <v>0.51317286823034758</v>
      </c>
      <c r="G96" s="103">
        <v>0.35999813647034151</v>
      </c>
      <c r="H96" s="103">
        <v>0.36030307438657111</v>
      </c>
      <c r="K96" s="69" t="s">
        <v>88</v>
      </c>
      <c r="L96" s="69">
        <v>0.69197641002485499</v>
      </c>
      <c r="M96" s="69">
        <v>0.68475052934646841</v>
      </c>
      <c r="N96" s="69">
        <v>0.67701378245851385</v>
      </c>
      <c r="O96" s="69">
        <v>0.66281238865451686</v>
      </c>
      <c r="P96" s="69">
        <v>0.6520524618732384</v>
      </c>
      <c r="Q96" s="69">
        <v>0.64383620828320165</v>
      </c>
      <c r="R96" s="69">
        <v>0.64286492851745436</v>
      </c>
      <c r="S96" s="69"/>
      <c r="T96" s="69" t="s">
        <v>88</v>
      </c>
      <c r="U96" s="69">
        <v>-2.6166435712043126</v>
      </c>
      <c r="V96" s="69">
        <v>0.39884188264871995</v>
      </c>
      <c r="W96" s="69">
        <v>0.51812653851544821</v>
      </c>
      <c r="X96" s="69">
        <v>0.47217518506638595</v>
      </c>
      <c r="Y96" s="69">
        <v>0.69568566076647675</v>
      </c>
      <c r="Z96" s="69">
        <v>0.38885099499607528</v>
      </c>
      <c r="AA96" s="69">
        <v>0.38885099499607528</v>
      </c>
      <c r="AB96" s="69"/>
      <c r="AC96" s="69" t="s">
        <v>88</v>
      </c>
      <c r="AD96" s="69">
        <v>5.8899913807988667E-2</v>
      </c>
      <c r="AE96" s="69">
        <v>-0.50397107578284128</v>
      </c>
      <c r="AF96" s="69">
        <v>-1.0031480157228085</v>
      </c>
      <c r="AG96" s="69">
        <v>-2.5842609081212644</v>
      </c>
      <c r="AH96" s="69">
        <v>-2.1169141690056503</v>
      </c>
      <c r="AI96" s="69">
        <v>-2.010640006273968</v>
      </c>
      <c r="AJ96" s="69">
        <v>-1.8217591667936792</v>
      </c>
      <c r="AL96" s="69" t="s">
        <v>88</v>
      </c>
      <c r="AM96" s="69">
        <v>-1.1606486177615281</v>
      </c>
      <c r="AN96" s="69">
        <v>-1.150951929262761</v>
      </c>
      <c r="AO96" s="69">
        <v>-1.1469685551458138</v>
      </c>
      <c r="AP96" s="69">
        <v>-1.1767761542056907</v>
      </c>
      <c r="AQ96" s="69">
        <v>-1.7332807705661433</v>
      </c>
      <c r="AR96" s="69">
        <v>-1.8379100668978123</v>
      </c>
      <c r="AS96" s="69">
        <v>-1.8549908265606345</v>
      </c>
      <c r="AT96" s="69"/>
      <c r="AU96" s="69" t="s">
        <v>88</v>
      </c>
      <c r="AV96" s="69">
        <v>-0.95860258653882169</v>
      </c>
      <c r="AW96" s="69">
        <v>-0.99867940329038207</v>
      </c>
      <c r="AX96" s="69">
        <v>-1.4537054957962727</v>
      </c>
      <c r="AY96" s="69">
        <v>-1.4613833979231237</v>
      </c>
      <c r="AZ96" s="69">
        <v>-1.5365234851533263</v>
      </c>
      <c r="BA96" s="69">
        <v>-1.5199129480543652</v>
      </c>
      <c r="BB96" s="69">
        <v>-1.538176555408159</v>
      </c>
      <c r="BC96" s="69"/>
      <c r="BD96" s="69" t="s">
        <v>88</v>
      </c>
      <c r="BE96" s="69">
        <v>-1.2936493589513922</v>
      </c>
      <c r="BF96" s="69">
        <v>-1.2781472462758428</v>
      </c>
      <c r="BG96" s="69">
        <v>-1.2576160430101631</v>
      </c>
      <c r="BH96" s="69">
        <v>-1.2274013089822666</v>
      </c>
      <c r="BI96" s="69">
        <v>-1.7597296714725907</v>
      </c>
      <c r="BJ96" s="69">
        <v>-1.6958596196690514</v>
      </c>
      <c r="BK96" s="69">
        <v>-1.7529145169954696</v>
      </c>
      <c r="BM96" s="11" t="s">
        <v>88</v>
      </c>
      <c r="BN96" s="11">
        <v>-0.42183017959592084</v>
      </c>
      <c r="BO96" s="11">
        <v>-0.40589407558497437</v>
      </c>
      <c r="BP96" s="11">
        <v>-0.41082312097283713</v>
      </c>
      <c r="BQ96" s="11">
        <v>-0.42579828192176311</v>
      </c>
      <c r="BR96" s="11">
        <v>-0.43317791621862084</v>
      </c>
      <c r="BS96" s="11">
        <v>-0.42738026331078754</v>
      </c>
      <c r="BT96" s="11">
        <v>-0.40108099673338971</v>
      </c>
      <c r="BV96" s="11" t="s">
        <v>88</v>
      </c>
      <c r="BW96" s="11">
        <v>0.2055525770708575</v>
      </c>
      <c r="BX96" s="11">
        <v>0.87443816567351695</v>
      </c>
      <c r="BY96" s="11">
        <v>1.4876773901884872</v>
      </c>
      <c r="BZ96" s="11">
        <v>1.4138071764662061</v>
      </c>
      <c r="CA96" s="11">
        <v>1.2610418723082533</v>
      </c>
      <c r="CB96" s="11">
        <v>1.4052285411450423</v>
      </c>
      <c r="CC96" s="11">
        <v>1.4864669816396692</v>
      </c>
      <c r="CE96" s="11"/>
      <c r="CF96" s="11"/>
      <c r="CG96" s="11"/>
      <c r="CH96" s="11"/>
      <c r="CI96" s="11"/>
      <c r="CJ96" s="11"/>
    </row>
    <row r="97" spans="1:88">
      <c r="A97" s="11" t="s">
        <v>24</v>
      </c>
      <c r="B97" s="103">
        <v>-0.19190002636319714</v>
      </c>
      <c r="C97" s="103">
        <v>-0.16003269601306336</v>
      </c>
      <c r="D97" s="103">
        <v>-0.18969035602920717</v>
      </c>
      <c r="E97" s="103">
        <v>-0.18478081138398506</v>
      </c>
      <c r="F97" s="103">
        <v>-0.18545857279327099</v>
      </c>
      <c r="G97" s="103">
        <v>-0.11157281681135339</v>
      </c>
      <c r="H97" s="103">
        <v>-0.1042020747883621</v>
      </c>
      <c r="K97" s="69" t="s">
        <v>24</v>
      </c>
      <c r="L97" s="69">
        <v>-1.1544568169274299</v>
      </c>
      <c r="M97" s="69">
        <v>-1.1572041662179486</v>
      </c>
      <c r="N97" s="69">
        <v>-1.1607106830601996</v>
      </c>
      <c r="O97" s="69">
        <v>-1.1814541571405521</v>
      </c>
      <c r="P97" s="69">
        <v>-1.2044066436521819</v>
      </c>
      <c r="Q97" s="69">
        <v>-1.2065795230614857</v>
      </c>
      <c r="R97" s="69">
        <v>-1.2068061068095375</v>
      </c>
      <c r="S97" s="69"/>
      <c r="T97" s="69" t="s">
        <v>24</v>
      </c>
      <c r="U97" s="69">
        <v>-1.0784042815379196</v>
      </c>
      <c r="V97" s="69">
        <v>-1.305009608162875</v>
      </c>
      <c r="W97" s="69">
        <v>-1.2273403136843533</v>
      </c>
      <c r="X97" s="69">
        <v>-1.2393798067348474</v>
      </c>
      <c r="Y97" s="69">
        <v>-1.2321012879234059</v>
      </c>
      <c r="Z97" s="69">
        <v>-1.2398358846474473</v>
      </c>
      <c r="AA97" s="69">
        <v>-1.2398358846474473</v>
      </c>
      <c r="AB97" s="69"/>
      <c r="AC97" s="69" t="s">
        <v>24</v>
      </c>
      <c r="AD97" s="69">
        <v>-0.96762401699581191</v>
      </c>
      <c r="AE97" s="69">
        <v>-0.53961729884451437</v>
      </c>
      <c r="AF97" s="69">
        <v>-0.63002362373816312</v>
      </c>
      <c r="AG97" s="69">
        <v>-0.65631321846890067</v>
      </c>
      <c r="AH97" s="69">
        <v>-0.79723516174802134</v>
      </c>
      <c r="AI97" s="69">
        <v>-0.72651321385696865</v>
      </c>
      <c r="AJ97" s="69">
        <v>-0.81636271377375602</v>
      </c>
      <c r="AL97" s="69" t="s">
        <v>24</v>
      </c>
      <c r="AM97" s="69">
        <v>-1.0353568422876895</v>
      </c>
      <c r="AN97" s="69">
        <v>-0.8158461623000951</v>
      </c>
      <c r="AO97" s="69">
        <v>-0.51520534586396061</v>
      </c>
      <c r="AP97" s="69">
        <v>-0.415217004243145</v>
      </c>
      <c r="AQ97" s="69">
        <v>-0.34866867169879168</v>
      </c>
      <c r="AR97" s="69">
        <v>-0.38458357766515927</v>
      </c>
      <c r="AS97" s="69">
        <v>-0.40990052577032976</v>
      </c>
      <c r="AT97" s="69"/>
      <c r="AU97" s="69" t="s">
        <v>24</v>
      </c>
      <c r="AV97" s="69">
        <v>-0.95860258653882169</v>
      </c>
      <c r="AW97" s="69">
        <v>-0.50789981081625146</v>
      </c>
      <c r="AX97" s="69">
        <v>0</v>
      </c>
      <c r="AY97" s="69">
        <v>-5.6424069417881318E-3</v>
      </c>
      <c r="AZ97" s="69">
        <v>-2.9211473101774313E-2</v>
      </c>
      <c r="BA97" s="69">
        <v>-1.7470263770739861E-2</v>
      </c>
      <c r="BB97" s="69">
        <v>-1.7680190292047836E-2</v>
      </c>
      <c r="BC97" s="69"/>
      <c r="BD97" s="69" t="s">
        <v>24</v>
      </c>
      <c r="BE97" s="69">
        <v>-0.69227722451993412</v>
      </c>
      <c r="BF97" s="69">
        <v>-0.6774878846380149</v>
      </c>
      <c r="BG97" s="69">
        <v>-0.66007471870699175</v>
      </c>
      <c r="BH97" s="69">
        <v>-0.63770012142654087</v>
      </c>
      <c r="BI97" s="69">
        <v>-0.60887984830420439</v>
      </c>
      <c r="BJ97" s="69">
        <v>-0.5652865398896838</v>
      </c>
      <c r="BK97" s="69">
        <v>-0.6065217530288507</v>
      </c>
      <c r="BM97" s="11" t="s">
        <v>24</v>
      </c>
      <c r="BN97" s="11">
        <v>-0.62300433545069278</v>
      </c>
      <c r="BO97" s="11">
        <v>-0.64160476835338365</v>
      </c>
      <c r="BP97" s="11">
        <v>-0.66309968752065918</v>
      </c>
      <c r="BQ97" s="11">
        <v>-0.68812047667370668</v>
      </c>
      <c r="BR97" s="11">
        <v>-0.71560633169209664</v>
      </c>
      <c r="BS97" s="11">
        <v>-0.74867491569163835</v>
      </c>
      <c r="BT97" s="11">
        <v>-0.77630311317564982</v>
      </c>
      <c r="BV97" s="11" t="s">
        <v>24</v>
      </c>
      <c r="BW97" s="11">
        <v>-0.51729698391773904</v>
      </c>
      <c r="BX97" s="11">
        <v>-0.35287957785845714</v>
      </c>
      <c r="BY97" s="11">
        <v>-0.15526385309489266</v>
      </c>
      <c r="BZ97" s="11">
        <v>-0.34422712469643568</v>
      </c>
      <c r="CA97" s="11">
        <v>-0.50640608471156201</v>
      </c>
      <c r="CB97" s="11">
        <v>-0.68107030986221495</v>
      </c>
      <c r="CC97" s="11">
        <v>-0.81717929670110145</v>
      </c>
      <c r="CE97" s="11"/>
      <c r="CF97" s="11"/>
      <c r="CG97" s="11"/>
      <c r="CH97" s="11"/>
      <c r="CI97" s="11"/>
      <c r="CJ97" s="11"/>
    </row>
    <row r="98" spans="1:88">
      <c r="A98" s="11" t="s">
        <v>89</v>
      </c>
      <c r="B98" s="103">
        <v>0.48473022258079423</v>
      </c>
      <c r="C98" s="103">
        <v>0.42473687925604497</v>
      </c>
      <c r="D98" s="103">
        <v>0.46045659831653091</v>
      </c>
      <c r="E98" s="103">
        <v>0.48797734506354634</v>
      </c>
      <c r="F98" s="103">
        <v>0.51490568500625922</v>
      </c>
      <c r="G98" s="103">
        <v>0.34946983425904254</v>
      </c>
      <c r="H98" s="103">
        <v>0.34925121464767345</v>
      </c>
      <c r="K98" s="69" t="s">
        <v>89</v>
      </c>
      <c r="L98" s="69"/>
      <c r="M98" s="69"/>
      <c r="N98" s="69"/>
      <c r="O98" s="69"/>
      <c r="P98" s="69"/>
      <c r="Q98" s="69"/>
      <c r="R98" s="69"/>
      <c r="S98" s="69"/>
      <c r="T98" s="69" t="s">
        <v>89</v>
      </c>
      <c r="U98" s="69">
        <v>0.95120087808522336</v>
      </c>
      <c r="V98" s="69">
        <v>0.89071867344660804</v>
      </c>
      <c r="W98" s="69">
        <v>0.8219361482490235</v>
      </c>
      <c r="X98" s="69">
        <v>0.78707489727073832</v>
      </c>
      <c r="Y98" s="69">
        <v>0.79801599363688991</v>
      </c>
      <c r="Z98" s="69">
        <v>0.81665942795317026</v>
      </c>
      <c r="AA98" s="69">
        <v>0.81665942795317026</v>
      </c>
      <c r="AB98" s="69"/>
      <c r="AC98" s="69" t="s">
        <v>89</v>
      </c>
      <c r="AD98" s="69">
        <v>0.9252231754292175</v>
      </c>
      <c r="AE98" s="69">
        <v>0.95623565204473049</v>
      </c>
      <c r="AF98" s="69">
        <v>0.98768911178085128</v>
      </c>
      <c r="AG98" s="69">
        <v>1.0164649240235912</v>
      </c>
      <c r="AH98" s="69">
        <v>1.0524788566212777</v>
      </c>
      <c r="AI98" s="69">
        <v>1.0733694214160383</v>
      </c>
      <c r="AJ98" s="69">
        <v>1.0931211109031131</v>
      </c>
      <c r="AL98" s="69" t="s">
        <v>89</v>
      </c>
      <c r="AM98" s="69">
        <v>1.3451868917152441</v>
      </c>
      <c r="AN98" s="69">
        <v>1.3204531020869004</v>
      </c>
      <c r="AO98" s="69">
        <v>1.3379667346961415</v>
      </c>
      <c r="AP98" s="69">
        <v>1.3617543456694614</v>
      </c>
      <c r="AQ98" s="69">
        <v>1.4253655799750025</v>
      </c>
      <c r="AR98" s="69">
        <v>1.4651046813582174</v>
      </c>
      <c r="AS98" s="69">
        <v>1.4730959267746129</v>
      </c>
      <c r="AT98" s="69"/>
      <c r="AU98" s="69" t="s">
        <v>89</v>
      </c>
      <c r="AV98" s="69">
        <v>0.95860258653882169</v>
      </c>
      <c r="AW98" s="69">
        <v>0.96443896660614037</v>
      </c>
      <c r="AX98" s="69">
        <v>0.96913699719751523</v>
      </c>
      <c r="AY98" s="69">
        <v>0.9648515870457689</v>
      </c>
      <c r="AZ98" s="69">
        <v>0.97566320159926034</v>
      </c>
      <c r="BA98" s="69">
        <v>0.98415819241834368</v>
      </c>
      <c r="BB98" s="69">
        <v>0.99598405311869298</v>
      </c>
      <c r="BC98" s="69"/>
      <c r="BD98" s="69" t="s">
        <v>89</v>
      </c>
      <c r="BE98" s="69">
        <v>1.1118391787744399</v>
      </c>
      <c r="BF98" s="69">
        <v>1.1244902002754684</v>
      </c>
      <c r="BG98" s="69">
        <v>1.1325492542025224</v>
      </c>
      <c r="BH98" s="69">
        <v>1.1314034412406369</v>
      </c>
      <c r="BI98" s="69">
        <v>1.1173948864483749</v>
      </c>
      <c r="BJ98" s="69">
        <v>1.1305730797793676</v>
      </c>
      <c r="BK98" s="69">
        <v>1.1130673929210775</v>
      </c>
      <c r="BM98" s="11" t="s">
        <v>89</v>
      </c>
      <c r="BN98" s="11">
        <v>0.32400472299229593</v>
      </c>
      <c r="BO98" s="11">
        <v>0.31419968012160143</v>
      </c>
      <c r="BP98" s="11">
        <v>0.30164742211193057</v>
      </c>
      <c r="BQ98" s="11">
        <v>0.30926068541045204</v>
      </c>
      <c r="BR98" s="11">
        <v>0.54147582322701915</v>
      </c>
      <c r="BS98" s="11">
        <v>0.80857465560320008</v>
      </c>
      <c r="BT98" s="11">
        <v>0.78099992900105863</v>
      </c>
      <c r="BV98" s="11" t="s">
        <v>89</v>
      </c>
      <c r="BW98" s="11">
        <v>0.28430461639935672</v>
      </c>
      <c r="BX98" s="11">
        <v>0.6794186430853898</v>
      </c>
      <c r="BY98" s="11">
        <v>1.0282152314955699</v>
      </c>
      <c r="BZ98" s="11">
        <v>0.70329879986440458</v>
      </c>
      <c r="CA98" s="11">
        <v>0.34968435414042182</v>
      </c>
      <c r="CB98" s="11">
        <v>0.42183389117777143</v>
      </c>
      <c r="CC98" s="11">
        <v>0.472870420867396</v>
      </c>
      <c r="CE98" s="11"/>
      <c r="CF98" s="11"/>
      <c r="CG98" s="11"/>
      <c r="CH98" s="11"/>
      <c r="CI98" s="11"/>
      <c r="CJ98" s="11"/>
    </row>
    <row r="99" spans="1:88">
      <c r="A99" s="11" t="s">
        <v>25</v>
      </c>
      <c r="B99" s="103"/>
      <c r="C99" s="103"/>
      <c r="D99" s="103"/>
      <c r="E99" s="103"/>
      <c r="F99" s="103"/>
      <c r="G99" s="103"/>
      <c r="H99" s="103"/>
      <c r="K99" s="69" t="s">
        <v>25</v>
      </c>
      <c r="L99" s="69"/>
      <c r="M99" s="69"/>
      <c r="N99" s="69"/>
      <c r="O99" s="69"/>
      <c r="P99" s="69"/>
      <c r="Q99" s="69"/>
      <c r="R99" s="69"/>
      <c r="S99" s="69"/>
      <c r="T99" s="69" t="s">
        <v>25</v>
      </c>
      <c r="U99" s="69">
        <v>-1.0349454406706622</v>
      </c>
      <c r="V99" s="69">
        <v>-1.1896384278897989</v>
      </c>
      <c r="W99" s="69">
        <v>-1.245142560736632</v>
      </c>
      <c r="X99" s="69">
        <v>-1.3050791155696297</v>
      </c>
      <c r="Y99" s="69">
        <v>-1.3456043253199679</v>
      </c>
      <c r="Z99" s="69">
        <v>-1.3531862580013192</v>
      </c>
      <c r="AA99" s="69">
        <v>-1.3531862580013192</v>
      </c>
      <c r="AB99" s="69"/>
      <c r="AC99" s="69" t="s">
        <v>25</v>
      </c>
      <c r="AD99" s="69">
        <v>0.35307792834860413</v>
      </c>
      <c r="AE99" s="69">
        <v>0.37644768658378286</v>
      </c>
      <c r="AF99" s="69">
        <v>0.3574114226175989</v>
      </c>
      <c r="AG99" s="69">
        <v>8.0843251104061833E-2</v>
      </c>
      <c r="AH99" s="69">
        <v>7.3218493955178307E-2</v>
      </c>
      <c r="AI99" s="69">
        <v>0.12049037921268173</v>
      </c>
      <c r="AJ99" s="69">
        <v>6.528277277113835E-2</v>
      </c>
      <c r="AL99" s="69" t="s">
        <v>25</v>
      </c>
      <c r="AM99" s="69">
        <v>0.50990838855632004</v>
      </c>
      <c r="AN99" s="69">
        <v>0.52457690555056868</v>
      </c>
      <c r="AO99" s="69">
        <v>0.45349824170154734</v>
      </c>
      <c r="AP99" s="69">
        <v>0.4732686707131582</v>
      </c>
      <c r="AQ99" s="69">
        <v>0.43017563391409352</v>
      </c>
      <c r="AR99" s="69">
        <v>0.45218015855970156</v>
      </c>
      <c r="AS99" s="69">
        <v>0.37833054738801836</v>
      </c>
      <c r="AT99" s="69"/>
      <c r="AU99" s="69" t="s">
        <v>25</v>
      </c>
      <c r="AV99" s="69">
        <v>0.47930129326941084</v>
      </c>
      <c r="AW99" s="69">
        <v>0.47365937413200976</v>
      </c>
      <c r="AX99" s="69">
        <v>0.48456849859875761</v>
      </c>
      <c r="AY99" s="69">
        <v>0.47960459005199035</v>
      </c>
      <c r="AZ99" s="69">
        <v>0.47322586424874297</v>
      </c>
      <c r="BA99" s="69">
        <v>0.48334396432380189</v>
      </c>
      <c r="BB99" s="69">
        <v>0.48915193141332258</v>
      </c>
      <c r="BC99" s="69"/>
      <c r="BD99" s="69" t="s">
        <v>25</v>
      </c>
      <c r="BE99" s="69">
        <v>0.51046704434298196</v>
      </c>
      <c r="BF99" s="69">
        <v>0.52383083863764068</v>
      </c>
      <c r="BG99" s="69">
        <v>0.53500792989935098</v>
      </c>
      <c r="BH99" s="69">
        <v>0.54170225368491087</v>
      </c>
      <c r="BI99" s="69">
        <v>0.54196997486418186</v>
      </c>
      <c r="BJ99" s="69">
        <v>0.5652865398896838</v>
      </c>
      <c r="BK99" s="69">
        <v>0.53987101093776813</v>
      </c>
      <c r="BM99" s="11" t="s">
        <v>25</v>
      </c>
      <c r="BN99" s="11">
        <v>-0.63743730557593059</v>
      </c>
      <c r="BO99" s="11">
        <v>-0.65448463005889412</v>
      </c>
      <c r="BP99" s="11">
        <v>-0.67442136303472855</v>
      </c>
      <c r="BQ99" s="11">
        <v>-0.69835957731337284</v>
      </c>
      <c r="BR99" s="11">
        <v>-0.72312396625226993</v>
      </c>
      <c r="BS99" s="11">
        <v>-0.7572067938962127</v>
      </c>
      <c r="BT99" s="11">
        <v>-0.78764644274132301</v>
      </c>
      <c r="BV99" s="11" t="s">
        <v>25</v>
      </c>
      <c r="BW99" s="11">
        <v>-1.4906978700308096</v>
      </c>
      <c r="BX99" s="11">
        <v>-1.4041242299569403</v>
      </c>
      <c r="BY99" s="11">
        <v>-1.1994920448016195</v>
      </c>
      <c r="BZ99" s="11">
        <v>-1.4228163114079739</v>
      </c>
      <c r="CA99" s="11">
        <v>-1.5558467949315276</v>
      </c>
      <c r="CB99" s="11">
        <v>-1.6832010133459903</v>
      </c>
      <c r="CC99" s="11">
        <v>-1.7386378080374094</v>
      </c>
      <c r="CE99" s="11"/>
      <c r="CF99" s="11"/>
      <c r="CG99" s="11"/>
      <c r="CH99" s="11"/>
      <c r="CI99" s="11"/>
      <c r="CJ99" s="11"/>
    </row>
    <row r="100" spans="1:88">
      <c r="A100" s="11" t="s">
        <v>90</v>
      </c>
      <c r="B100" s="103">
        <v>-0.57059090593933581</v>
      </c>
      <c r="C100" s="103">
        <v>-0.56418611104311656</v>
      </c>
      <c r="D100" s="103">
        <v>-0.87222507327112964</v>
      </c>
      <c r="E100" s="103">
        <v>-0.90164991084579493</v>
      </c>
      <c r="F100" s="103">
        <v>-0.84638152272803324</v>
      </c>
      <c r="G100" s="103">
        <v>9.8736233954829E-2</v>
      </c>
      <c r="H100" s="103">
        <v>8.3657437529567238E-2</v>
      </c>
      <c r="K100" s="69" t="s">
        <v>90</v>
      </c>
      <c r="L100" s="69">
        <v>0.28788871527154364</v>
      </c>
      <c r="M100" s="69">
        <v>0.28164295095912545</v>
      </c>
      <c r="N100" s="69">
        <v>0.27483198025548811</v>
      </c>
      <c r="O100" s="69">
        <v>0.25919886712410067</v>
      </c>
      <c r="P100" s="69">
        <v>0.24577062649173759</v>
      </c>
      <c r="Q100" s="69">
        <v>0.23887695153903116</v>
      </c>
      <c r="R100" s="69">
        <v>0.23806864679598716</v>
      </c>
      <c r="S100" s="69"/>
      <c r="T100" s="69" t="s">
        <v>90</v>
      </c>
      <c r="U100" s="69">
        <v>2.8678258938166001E-2</v>
      </c>
      <c r="V100" s="69">
        <v>2.8764365157921985E-2</v>
      </c>
      <c r="W100" s="69">
        <v>-1.4740892236247074E-2</v>
      </c>
      <c r="X100" s="69">
        <v>-6.4918633100119569E-2</v>
      </c>
      <c r="Y100" s="69">
        <v>-0.10492065332278105</v>
      </c>
      <c r="Z100" s="69">
        <v>-0.11417133240432736</v>
      </c>
      <c r="AA100" s="69">
        <v>-0.11417133240432736</v>
      </c>
      <c r="AB100" s="69"/>
      <c r="AC100" s="69" t="s">
        <v>90</v>
      </c>
      <c r="AD100" s="69">
        <v>0.40075669893865523</v>
      </c>
      <c r="AE100" s="69">
        <v>0.39792131493418831</v>
      </c>
      <c r="AF100" s="69">
        <v>0.42043919153392417</v>
      </c>
      <c r="AG100" s="69">
        <v>0.6195345173304575</v>
      </c>
      <c r="AH100" s="69">
        <v>0.4180912142703348</v>
      </c>
      <c r="AI100" s="69">
        <v>0.45607221213939986</v>
      </c>
      <c r="AJ100" s="69">
        <v>0.44487122952355823</v>
      </c>
      <c r="AL100" s="69" t="s">
        <v>90</v>
      </c>
      <c r="AM100" s="69">
        <v>0.30108876276658897</v>
      </c>
      <c r="AN100" s="69">
        <v>0.27324758032856927</v>
      </c>
      <c r="AO100" s="69">
        <v>0.20079295798880614</v>
      </c>
      <c r="AP100" s="69">
        <v>0.17710677906105712</v>
      </c>
      <c r="AQ100" s="69">
        <v>0.17056086537646514</v>
      </c>
      <c r="AR100" s="69">
        <v>0.14389878205580545</v>
      </c>
      <c r="AS100" s="69">
        <v>0.15937747151069945</v>
      </c>
      <c r="AT100" s="69"/>
      <c r="AU100" s="69" t="s">
        <v>90</v>
      </c>
      <c r="AV100" s="69">
        <v>0.47930129326941084</v>
      </c>
      <c r="AW100" s="69">
        <v>0.47365937413200976</v>
      </c>
      <c r="AX100" s="69">
        <v>0</v>
      </c>
      <c r="AY100" s="69">
        <v>-5.6424069417881318E-3</v>
      </c>
      <c r="AZ100" s="69">
        <v>-2.9211473101774313E-2</v>
      </c>
      <c r="BA100" s="69">
        <v>-1.7470263770739861E-2</v>
      </c>
      <c r="BB100" s="69">
        <v>-1.7680190292047836E-2</v>
      </c>
      <c r="BC100" s="69"/>
      <c r="BD100" s="69" t="s">
        <v>90</v>
      </c>
      <c r="BE100" s="69">
        <v>0.51046704434298196</v>
      </c>
      <c r="BF100" s="69">
        <v>0.52383083863764068</v>
      </c>
      <c r="BG100" s="69">
        <v>0.53500792989935098</v>
      </c>
      <c r="BH100" s="69">
        <v>0.54170225368491087</v>
      </c>
      <c r="BI100" s="69">
        <v>0.54196997486418186</v>
      </c>
      <c r="BJ100" s="69">
        <v>0.5652865398896838</v>
      </c>
      <c r="BK100" s="69">
        <v>0.53987101093776813</v>
      </c>
      <c r="BM100" s="11" t="s">
        <v>90</v>
      </c>
      <c r="BN100" s="11">
        <v>-0.55413026085173889</v>
      </c>
      <c r="BO100" s="11">
        <v>-0.57097434396279467</v>
      </c>
      <c r="BP100" s="11">
        <v>-0.59189557880835286</v>
      </c>
      <c r="BQ100" s="11">
        <v>-0.61640064039879139</v>
      </c>
      <c r="BR100" s="11">
        <v>-0.64349511561329642</v>
      </c>
      <c r="BS100" s="11">
        <v>-0.67812774113724728</v>
      </c>
      <c r="BT100" s="11">
        <v>-0.70893328840851366</v>
      </c>
      <c r="BV100" s="11" t="s">
        <v>90</v>
      </c>
      <c r="BW100" s="11">
        <v>-1.089875669861575</v>
      </c>
      <c r="BX100" s="11">
        <v>-1.0062491757095786</v>
      </c>
      <c r="BY100" s="11">
        <v>-0.83748358185284699</v>
      </c>
      <c r="BZ100" s="11">
        <v>-0.87751304992740875</v>
      </c>
      <c r="CA100" s="11">
        <v>-0.86543083467085846</v>
      </c>
      <c r="CB100" s="11">
        <v>-0.93820506640108836</v>
      </c>
      <c r="CC100" s="11">
        <v>-0.97075571525715265</v>
      </c>
      <c r="CE100" s="11"/>
      <c r="CF100" s="11"/>
      <c r="CG100" s="11"/>
      <c r="CH100" s="11"/>
      <c r="CI100" s="11"/>
      <c r="CJ100" s="11"/>
    </row>
    <row r="101" spans="1:88">
      <c r="A101" s="11" t="s">
        <v>26</v>
      </c>
      <c r="B101" s="103">
        <v>-0.74405376244624954</v>
      </c>
      <c r="C101" s="103">
        <v>-0.5224177403482726</v>
      </c>
      <c r="D101" s="103">
        <v>-0.61492437298781721</v>
      </c>
      <c r="E101" s="103">
        <v>-0.5709398549894088</v>
      </c>
      <c r="F101" s="103">
        <v>-0.58294888530443034</v>
      </c>
      <c r="G101" s="103">
        <v>0.258121729788378</v>
      </c>
      <c r="H101" s="103">
        <v>0.2517689697469716</v>
      </c>
      <c r="K101" s="69" t="s">
        <v>26</v>
      </c>
      <c r="L101" s="69">
        <v>0.45723408833535001</v>
      </c>
      <c r="M101" s="69">
        <v>0.45198094802665068</v>
      </c>
      <c r="N101" s="69">
        <v>0.45821856269817129</v>
      </c>
      <c r="O101" s="69">
        <v>0.44741316625693617</v>
      </c>
      <c r="P101" s="69">
        <v>0.48879474035177811</v>
      </c>
      <c r="Q101" s="69">
        <v>0.47710032856626661</v>
      </c>
      <c r="R101" s="69">
        <v>0.47619615131350007</v>
      </c>
      <c r="S101" s="69"/>
      <c r="T101" s="69" t="s">
        <v>26</v>
      </c>
      <c r="U101" s="69"/>
      <c r="V101" s="69"/>
      <c r="W101" s="69"/>
      <c r="X101" s="69"/>
      <c r="Y101" s="69"/>
      <c r="Z101" s="69"/>
      <c r="AA101" s="69"/>
      <c r="AB101" s="69"/>
      <c r="AC101" s="69" t="s">
        <v>26</v>
      </c>
      <c r="AD101" s="69">
        <v>0.21004161657845077</v>
      </c>
      <c r="AE101" s="69">
        <v>0.38160135738788015</v>
      </c>
      <c r="AF101" s="69">
        <v>0.45825585288371923</v>
      </c>
      <c r="AG101" s="69">
        <v>-4.1921653251743039E-2</v>
      </c>
      <c r="AH101" s="69">
        <v>-0.20802457316530007</v>
      </c>
      <c r="AI101" s="69">
        <v>-0.15317598638438379</v>
      </c>
      <c r="AJ101" s="69">
        <v>-0.26813952032220373</v>
      </c>
      <c r="AL101" s="69" t="s">
        <v>26</v>
      </c>
      <c r="AM101" s="69">
        <v>5.050521181891178E-2</v>
      </c>
      <c r="AN101" s="69">
        <v>6.3806475976903046E-2</v>
      </c>
      <c r="AO101" s="69">
        <v>3.2322768846978656E-2</v>
      </c>
      <c r="AP101" s="69">
        <v>7.871412402713664E-3</v>
      </c>
      <c r="AQ101" s="69">
        <v>-2.5156469819538063E-3</v>
      </c>
      <c r="AR101" s="69">
        <v>-7.6302201161263183E-2</v>
      </c>
      <c r="AS101" s="69">
        <v>-1.5784989191155695E-2</v>
      </c>
      <c r="AT101" s="69"/>
      <c r="AU101" s="69" t="s">
        <v>26</v>
      </c>
      <c r="AV101" s="69">
        <v>0.47930129326941084</v>
      </c>
      <c r="AW101" s="69">
        <v>0.47365937413200976</v>
      </c>
      <c r="AX101" s="69">
        <v>0.48456849859875761</v>
      </c>
      <c r="AY101" s="69">
        <v>0.47960459005199035</v>
      </c>
      <c r="AZ101" s="69">
        <v>0.47322586424874297</v>
      </c>
      <c r="BA101" s="69">
        <v>0.48334396432380189</v>
      </c>
      <c r="BB101" s="69">
        <v>0.48915193141332258</v>
      </c>
      <c r="BC101" s="69"/>
      <c r="BD101" s="69" t="s">
        <v>26</v>
      </c>
      <c r="BE101" s="69">
        <v>0.51046704434298196</v>
      </c>
      <c r="BF101" s="69">
        <v>0.52383083863764068</v>
      </c>
      <c r="BG101" s="69">
        <v>0.53500792989935098</v>
      </c>
      <c r="BH101" s="69">
        <v>0.54170225368491087</v>
      </c>
      <c r="BI101" s="69">
        <v>0.54196997486418186</v>
      </c>
      <c r="BJ101" s="69">
        <v>0.5652865398896838</v>
      </c>
      <c r="BK101" s="69">
        <v>0.53987101093776813</v>
      </c>
      <c r="BM101" s="11" t="s">
        <v>26</v>
      </c>
      <c r="BN101" s="11">
        <v>4.6469903419856157E-2</v>
      </c>
      <c r="BO101" s="11">
        <v>2.8973517465570028E-2</v>
      </c>
      <c r="BP101" s="11">
        <v>5.0660423226967934E-2</v>
      </c>
      <c r="BQ101" s="11">
        <v>5.8376786138497089E-2</v>
      </c>
      <c r="BR101" s="11">
        <v>1.7711055432471427E-2</v>
      </c>
      <c r="BS101" s="11">
        <v>-2.508023767720485E-2</v>
      </c>
      <c r="BT101" s="11">
        <v>-4.4380277085404582E-2</v>
      </c>
      <c r="BV101" s="11" t="s">
        <v>26</v>
      </c>
      <c r="BW101" s="11">
        <v>0.55625595221092272</v>
      </c>
      <c r="BX101" s="11">
        <v>0.24222805053025503</v>
      </c>
      <c r="BY101" s="11">
        <v>-9.9563495941398267E-2</v>
      </c>
      <c r="BZ101" s="11">
        <v>0.19114298800217894</v>
      </c>
      <c r="CA101" s="11">
        <v>0.46017625965337472</v>
      </c>
      <c r="CB101" s="11">
        <v>0.31307792490481562</v>
      </c>
      <c r="CC101" s="11">
        <v>0.16571758375529316</v>
      </c>
      <c r="CE101" s="11"/>
      <c r="CF101" s="11"/>
      <c r="CG101" s="11"/>
      <c r="CH101" s="11"/>
      <c r="CI101" s="11"/>
      <c r="CJ101" s="11"/>
    </row>
    <row r="102" spans="1:88">
      <c r="A102" s="11" t="s">
        <v>27</v>
      </c>
      <c r="B102" s="103"/>
      <c r="C102" s="103"/>
      <c r="D102" s="103"/>
      <c r="E102" s="103"/>
      <c r="F102" s="103"/>
      <c r="G102" s="103"/>
      <c r="H102" s="103"/>
      <c r="K102" s="69" t="s">
        <v>27</v>
      </c>
      <c r="L102" s="69">
        <v>-2.706105178024826</v>
      </c>
      <c r="M102" s="69">
        <v>-2.7050889978323003</v>
      </c>
      <c r="N102" s="69">
        <v>-2.7050406449821796</v>
      </c>
      <c r="O102" s="69">
        <v>-2.7312817498410515</v>
      </c>
      <c r="P102" s="69">
        <v>-2.7644802420283963</v>
      </c>
      <c r="Q102" s="69">
        <v>-2.7615745778401557</v>
      </c>
      <c r="R102" s="69">
        <v>-2.7611753570161781</v>
      </c>
      <c r="S102" s="69"/>
      <c r="T102" s="69" t="s">
        <v>27</v>
      </c>
      <c r="U102" s="69">
        <v>-2.0803085321422428</v>
      </c>
      <c r="V102" s="69">
        <v>-2.2197531397731773</v>
      </c>
      <c r="W102" s="69">
        <v>-2.2355531291144466</v>
      </c>
      <c r="X102" s="69">
        <v>-2.2450827885741114</v>
      </c>
      <c r="Y102" s="69">
        <v>-2.2158776688787332</v>
      </c>
      <c r="Z102" s="69">
        <v>-2.1456114925964296</v>
      </c>
      <c r="AA102" s="69">
        <v>-2.1456114925964296</v>
      </c>
      <c r="AB102" s="69"/>
      <c r="AC102" s="69" t="s">
        <v>27</v>
      </c>
      <c r="AD102" s="69">
        <v>0.44843546952870633</v>
      </c>
      <c r="AE102" s="69">
        <v>0.41939494328459376</v>
      </c>
      <c r="AF102" s="69">
        <v>0.52548547306113291</v>
      </c>
      <c r="AG102" s="69">
        <v>0.2983044096280858</v>
      </c>
      <c r="AH102" s="69">
        <v>0.36782378824653894</v>
      </c>
      <c r="AI102" s="69">
        <v>0.40715899294897417</v>
      </c>
      <c r="AJ102" s="69">
        <v>0.3461269350305301</v>
      </c>
      <c r="AL102" s="69" t="s">
        <v>27</v>
      </c>
      <c r="AM102" s="69">
        <v>9.2269136976857985E-2</v>
      </c>
      <c r="AN102" s="69">
        <v>0.10569469684723629</v>
      </c>
      <c r="AO102" s="69">
        <v>0.1165578634178924</v>
      </c>
      <c r="AP102" s="69">
        <v>0.13479793739647128</v>
      </c>
      <c r="AQ102" s="69">
        <v>8.4022609197255668E-2</v>
      </c>
      <c r="AR102" s="69">
        <v>9.9858585412391732E-2</v>
      </c>
      <c r="AS102" s="69">
        <v>2.8005625984308089E-2</v>
      </c>
      <c r="AT102" s="69"/>
      <c r="AU102" s="69" t="s">
        <v>27</v>
      </c>
      <c r="AV102" s="69">
        <v>-0.95860258653882169</v>
      </c>
      <c r="AW102" s="69">
        <v>-0.99867940329038207</v>
      </c>
      <c r="AX102" s="69">
        <v>-0.96913699719751523</v>
      </c>
      <c r="AY102" s="69">
        <v>-0.97613640092934517</v>
      </c>
      <c r="AZ102" s="69">
        <v>-1.0340861478028089</v>
      </c>
      <c r="BA102" s="69">
        <v>-1.0190987199598234</v>
      </c>
      <c r="BB102" s="69">
        <v>-1.0313444337027886</v>
      </c>
      <c r="BC102" s="69"/>
      <c r="BD102" s="69" t="s">
        <v>27</v>
      </c>
      <c r="BE102" s="69">
        <v>-9.0905090088476109E-2</v>
      </c>
      <c r="BF102" s="69">
        <v>-7.6828523000187138E-2</v>
      </c>
      <c r="BG102" s="69">
        <v>-6.2533394403820372E-2</v>
      </c>
      <c r="BH102" s="69">
        <v>-4.7998933870814983E-2</v>
      </c>
      <c r="BI102" s="69">
        <v>-3.3454936720011284E-2</v>
      </c>
      <c r="BJ102" s="69">
        <v>0</v>
      </c>
      <c r="BK102" s="69">
        <v>-3.3325371045541306E-2</v>
      </c>
      <c r="BM102" s="11" t="s">
        <v>27</v>
      </c>
      <c r="BN102" s="11"/>
      <c r="BO102" s="11"/>
      <c r="BP102" s="11"/>
      <c r="BQ102" s="11"/>
      <c r="BR102" s="11"/>
      <c r="BS102" s="11"/>
      <c r="BT102" s="11"/>
      <c r="BV102" s="11" t="s">
        <v>27</v>
      </c>
      <c r="BW102" s="11">
        <v>-1.1901133199199143</v>
      </c>
      <c r="BX102" s="11">
        <v>-1.1595142868496457</v>
      </c>
      <c r="BY102" s="11">
        <v>-1.0324348318900767</v>
      </c>
      <c r="BZ102" s="11">
        <v>-1.1209860561207117</v>
      </c>
      <c r="CA102" s="11">
        <v>-1.1415972187751262</v>
      </c>
      <c r="CB102" s="11">
        <v>-1.0896444923407835</v>
      </c>
      <c r="CC102" s="11">
        <v>-1.001455395573031</v>
      </c>
      <c r="CE102" s="11"/>
      <c r="CF102" s="11"/>
      <c r="CG102" s="11"/>
      <c r="CH102" s="11"/>
      <c r="CI102" s="11"/>
      <c r="CJ102" s="11"/>
    </row>
    <row r="103" spans="1:88">
      <c r="A103" s="11" t="s">
        <v>28</v>
      </c>
      <c r="B103" s="103"/>
      <c r="C103" s="103"/>
      <c r="D103" s="103"/>
      <c r="E103" s="103"/>
      <c r="F103" s="103"/>
      <c r="G103" s="103"/>
      <c r="H103" s="103"/>
      <c r="K103" s="69" t="s">
        <v>28</v>
      </c>
      <c r="L103" s="69">
        <v>-0.54056925521456201</v>
      </c>
      <c r="M103" s="69">
        <v>-0.53432509050584598</v>
      </c>
      <c r="N103" s="69">
        <v>-0.52880567907719933</v>
      </c>
      <c r="O103" s="69">
        <v>-0.53680599162983689</v>
      </c>
      <c r="P103" s="69">
        <v>-0.55549666941269504</v>
      </c>
      <c r="Q103" s="69">
        <v>-0.55978196044058348</v>
      </c>
      <c r="R103" s="69">
        <v>-0.56026884654176579</v>
      </c>
      <c r="S103" s="69"/>
      <c r="T103" s="69" t="s">
        <v>28</v>
      </c>
      <c r="U103" s="69">
        <v>-1.5638081199939653</v>
      </c>
      <c r="V103" s="69">
        <v>-1.6112993416786727</v>
      </c>
      <c r="W103" s="69">
        <v>-1.5378771214802445</v>
      </c>
      <c r="X103" s="69">
        <v>-1.4615930503291292</v>
      </c>
      <c r="Y103" s="69">
        <v>-1.3635834194167673</v>
      </c>
      <c r="Z103" s="69">
        <v>-1.3711411698273031</v>
      </c>
      <c r="AA103" s="69">
        <v>-1.3711411698273031</v>
      </c>
      <c r="AB103" s="69"/>
      <c r="AC103" s="69" t="s">
        <v>28</v>
      </c>
      <c r="AD103" s="69">
        <v>-0.69108714757351519</v>
      </c>
      <c r="AE103" s="69">
        <v>-0.2462875355779757</v>
      </c>
      <c r="AF103" s="69">
        <v>-0.70565694643775334</v>
      </c>
      <c r="AG103" s="69">
        <v>-3.2565436522547793E-2</v>
      </c>
      <c r="AH103" s="69">
        <v>-0.33719276915049717</v>
      </c>
      <c r="AI103" s="69">
        <v>-0.27886438506357908</v>
      </c>
      <c r="AJ103" s="69">
        <v>-0.53103017449195411</v>
      </c>
      <c r="AL103" s="69" t="s">
        <v>28</v>
      </c>
      <c r="AM103" s="69">
        <v>-0.91006506681385091</v>
      </c>
      <c r="AN103" s="69">
        <v>-0.89962260404076155</v>
      </c>
      <c r="AO103" s="69">
        <v>-0.9363808187185293</v>
      </c>
      <c r="AP103" s="69">
        <v>-0.96523194588276129</v>
      </c>
      <c r="AQ103" s="69">
        <v>-1.0409747211324674</v>
      </c>
      <c r="AR103" s="69">
        <v>-0.9571061340295377</v>
      </c>
      <c r="AS103" s="69">
        <v>-0.9353879078758951</v>
      </c>
      <c r="AT103" s="69"/>
      <c r="AU103" s="69" t="s">
        <v>28</v>
      </c>
      <c r="AV103" s="69">
        <v>-1.4379038798082326</v>
      </c>
      <c r="AW103" s="69">
        <v>-1.4894589957645128</v>
      </c>
      <c r="AX103" s="69">
        <v>-1.4537054957962727</v>
      </c>
      <c r="AY103" s="69">
        <v>-1.4613833979231237</v>
      </c>
      <c r="AZ103" s="69">
        <v>-1.5365234851533263</v>
      </c>
      <c r="BA103" s="69">
        <v>-1.5199129480543652</v>
      </c>
      <c r="BB103" s="69">
        <v>-1.538176555408159</v>
      </c>
      <c r="BC103" s="69"/>
      <c r="BD103" s="69" t="s">
        <v>28</v>
      </c>
      <c r="BE103" s="69">
        <v>-1.8950214933828502</v>
      </c>
      <c r="BF103" s="69">
        <v>-1.8788066079136705</v>
      </c>
      <c r="BG103" s="69">
        <v>-1.8551573673133346</v>
      </c>
      <c r="BH103" s="69">
        <v>-1.8171024965379925</v>
      </c>
      <c r="BI103" s="69">
        <v>-1.7597296714725907</v>
      </c>
      <c r="BJ103" s="69">
        <v>-1.6958596196690514</v>
      </c>
      <c r="BK103" s="69">
        <v>-1.7529145169954696</v>
      </c>
      <c r="BM103" s="11" t="s">
        <v>28</v>
      </c>
      <c r="BN103" s="11"/>
      <c r="BO103" s="11"/>
      <c r="BP103" s="11"/>
      <c r="BQ103" s="11"/>
      <c r="BR103" s="11"/>
      <c r="BS103" s="11"/>
      <c r="BT103" s="11"/>
      <c r="BV103" s="11" t="s">
        <v>28</v>
      </c>
      <c r="BW103" s="11">
        <v>-1.4334314414321512</v>
      </c>
      <c r="BX103" s="11">
        <v>-1.2950524034052202</v>
      </c>
      <c r="BY103" s="11">
        <v>-1.0463379919039804</v>
      </c>
      <c r="BZ103" s="11">
        <v>-1.113514022327146</v>
      </c>
      <c r="CA103" s="11">
        <v>-1.1139636791172023</v>
      </c>
      <c r="CB103" s="11">
        <v>-1.2877999722471278</v>
      </c>
      <c r="CC103" s="11">
        <v>-1.4007462821210985</v>
      </c>
      <c r="CE103" s="11"/>
      <c r="CF103" s="11"/>
      <c r="CG103" s="11"/>
      <c r="CH103" s="11"/>
      <c r="CI103" s="11"/>
      <c r="CJ103" s="11"/>
    </row>
    <row r="104" spans="1:88">
      <c r="A104" s="11" t="s">
        <v>29</v>
      </c>
      <c r="B104" s="103">
        <v>0.49181049846534675</v>
      </c>
      <c r="C104" s="103">
        <v>0.43068690190666287</v>
      </c>
      <c r="D104" s="103">
        <v>0.46687144449967422</v>
      </c>
      <c r="E104" s="103">
        <v>0.49552175259144449</v>
      </c>
      <c r="F104" s="103">
        <v>0.52662646476626962</v>
      </c>
      <c r="G104" s="103">
        <v>0.33545655316490808</v>
      </c>
      <c r="H104" s="103">
        <v>0.33521061596932117</v>
      </c>
      <c r="K104" s="69" t="s">
        <v>29</v>
      </c>
      <c r="L104" s="69"/>
      <c r="M104" s="69"/>
      <c r="N104" s="69"/>
      <c r="O104" s="69"/>
      <c r="P104" s="69"/>
      <c r="Q104" s="69"/>
      <c r="R104" s="69"/>
      <c r="S104" s="69"/>
      <c r="T104" s="69" t="s">
        <v>29</v>
      </c>
      <c r="U104" s="69">
        <v>0.75636919881821574</v>
      </c>
      <c r="V104" s="69">
        <v>0.76156338972564308</v>
      </c>
      <c r="W104" s="69">
        <v>0.74131899217833774</v>
      </c>
      <c r="X104" s="69">
        <v>0.6876645583096086</v>
      </c>
      <c r="Y104" s="69">
        <v>0.68651176792253676</v>
      </c>
      <c r="Z104" s="69">
        <v>0.6761965950995481</v>
      </c>
      <c r="AA104" s="69">
        <v>0.6761965950995481</v>
      </c>
      <c r="AB104" s="69"/>
      <c r="AC104" s="69" t="s">
        <v>29</v>
      </c>
      <c r="AD104" s="69">
        <v>0.90948918113450072</v>
      </c>
      <c r="AE104" s="69">
        <v>0.90469894400375739</v>
      </c>
      <c r="AF104" s="69">
        <v>0.86163357394820084</v>
      </c>
      <c r="AG104" s="69">
        <v>1.1205173949210057</v>
      </c>
      <c r="AH104" s="69">
        <v>1.0683862699199473</v>
      </c>
      <c r="AI104" s="69">
        <v>1.0888482882484516</v>
      </c>
      <c r="AJ104" s="69">
        <v>1.2091777167682956</v>
      </c>
      <c r="AL104" s="69" t="s">
        <v>29</v>
      </c>
      <c r="AM104" s="69">
        <v>1.0528394156096206</v>
      </c>
      <c r="AN104" s="69">
        <v>1.0272355559945676</v>
      </c>
      <c r="AO104" s="69">
        <v>1.0431439036979435</v>
      </c>
      <c r="AP104" s="69">
        <v>1.0655924540173602</v>
      </c>
      <c r="AQ104" s="69">
        <v>1.0792125552581646</v>
      </c>
      <c r="AR104" s="69">
        <v>1.0687429115674938</v>
      </c>
      <c r="AS104" s="69">
        <v>1.1227710053709026</v>
      </c>
      <c r="AT104" s="69"/>
      <c r="AU104" s="69" t="s">
        <v>29</v>
      </c>
      <c r="AV104" s="69">
        <v>0.95860258653882169</v>
      </c>
      <c r="AW104" s="69">
        <v>0.96443896660614037</v>
      </c>
      <c r="AX104" s="69">
        <v>0.96913699719751523</v>
      </c>
      <c r="AY104" s="69">
        <v>0.9648515870457689</v>
      </c>
      <c r="AZ104" s="69">
        <v>0.97566320159926034</v>
      </c>
      <c r="BA104" s="69">
        <v>0.98415819241834368</v>
      </c>
      <c r="BB104" s="69">
        <v>0.99598405311869298</v>
      </c>
      <c r="BC104" s="69"/>
      <c r="BD104" s="69" t="s">
        <v>29</v>
      </c>
      <c r="BE104" s="69">
        <v>1.1118391787744399</v>
      </c>
      <c r="BF104" s="69">
        <v>1.1244902002754684</v>
      </c>
      <c r="BG104" s="69">
        <v>1.1325492542025224</v>
      </c>
      <c r="BH104" s="69">
        <v>1.1314034412406369</v>
      </c>
      <c r="BI104" s="69">
        <v>1.1173948864483749</v>
      </c>
      <c r="BJ104" s="69">
        <v>1.1305730797793676</v>
      </c>
      <c r="BK104" s="69">
        <v>1.1130673929210775</v>
      </c>
      <c r="BM104" s="11" t="s">
        <v>29</v>
      </c>
      <c r="BN104" s="11">
        <v>2.1596596461902218</v>
      </c>
      <c r="BO104" s="11">
        <v>2.1549078914641941</v>
      </c>
      <c r="BP104" s="11">
        <v>2.1465800225328779</v>
      </c>
      <c r="BQ104" s="11">
        <v>2.122657151645639</v>
      </c>
      <c r="BR104" s="11">
        <v>2.1126885980457337</v>
      </c>
      <c r="BS104" s="11">
        <v>2.0571369794986389</v>
      </c>
      <c r="BT104" s="11">
        <v>2.035791326294897</v>
      </c>
      <c r="BV104" s="11" t="s">
        <v>29</v>
      </c>
      <c r="BW104" s="11">
        <v>1.2576627024910532</v>
      </c>
      <c r="BX104" s="11">
        <v>1.7736597253607831</v>
      </c>
      <c r="BY104" s="11">
        <v>2.1559939589325383</v>
      </c>
      <c r="BZ104" s="11">
        <v>1.8096254176612556</v>
      </c>
      <c r="CA104" s="11">
        <v>1.3714915247024633</v>
      </c>
      <c r="CB104" s="11">
        <v>1.4104398937787721</v>
      </c>
      <c r="CC104" s="11">
        <v>1.394328932203704</v>
      </c>
      <c r="CE104" s="11"/>
      <c r="CF104" s="11"/>
      <c r="CG104" s="11"/>
      <c r="CH104" s="11"/>
      <c r="CI104" s="11"/>
      <c r="CJ104" s="11"/>
    </row>
    <row r="105" spans="1:88">
      <c r="A105" s="11" t="s">
        <v>30</v>
      </c>
      <c r="B105" s="103">
        <v>0.2641178719312105</v>
      </c>
      <c r="C105" s="103">
        <v>0.24688345681810311</v>
      </c>
      <c r="D105" s="103">
        <v>0.23790200716861215</v>
      </c>
      <c r="E105" s="103">
        <v>0.25174810284049953</v>
      </c>
      <c r="F105" s="103">
        <v>0.2811412309054428</v>
      </c>
      <c r="G105" s="103">
        <v>0.31865708278705146</v>
      </c>
      <c r="H105" s="103">
        <v>0.31960865859805465</v>
      </c>
      <c r="K105" s="69" t="s">
        <v>30</v>
      </c>
      <c r="L105" s="69">
        <v>0.90322047551745521</v>
      </c>
      <c r="M105" s="69">
        <v>0.8954822214891961</v>
      </c>
      <c r="N105" s="69">
        <v>0.88236333920234711</v>
      </c>
      <c r="O105" s="69">
        <v>0.86889296536904692</v>
      </c>
      <c r="P105" s="69">
        <v>0.8594954499737939</v>
      </c>
      <c r="Q105" s="69">
        <v>0.85060390243597794</v>
      </c>
      <c r="R105" s="69">
        <v>0.8495494094355962</v>
      </c>
      <c r="S105" s="69"/>
      <c r="T105" s="69" t="s">
        <v>30</v>
      </c>
      <c r="U105" s="69">
        <v>0.36598401418140586</v>
      </c>
      <c r="V105" s="69">
        <v>0.31218385402766036</v>
      </c>
      <c r="W105" s="69">
        <v>0.20113594600787324</v>
      </c>
      <c r="X105" s="69">
        <v>0.20547605993095314</v>
      </c>
      <c r="Y105" s="69">
        <v>0.19275714464254762</v>
      </c>
      <c r="Z105" s="69">
        <v>0.15197770417921855</v>
      </c>
      <c r="AA105" s="69">
        <v>0.15197770417921855</v>
      </c>
      <c r="AB105" s="69"/>
      <c r="AC105" s="69" t="s">
        <v>30</v>
      </c>
      <c r="AD105" s="69">
        <v>0.51995362541378298</v>
      </c>
      <c r="AE105" s="69">
        <v>0.61265759843824297</v>
      </c>
      <c r="AF105" s="69">
        <v>0.71456877981010858</v>
      </c>
      <c r="AG105" s="69">
        <v>0.13754759491736665</v>
      </c>
      <c r="AH105" s="69">
        <v>0.20620446913205603</v>
      </c>
      <c r="AI105" s="69">
        <v>0.24989370593165611</v>
      </c>
      <c r="AJ105" s="69">
        <v>0.25956537816975855</v>
      </c>
      <c r="AL105" s="69" t="s">
        <v>30</v>
      </c>
      <c r="AM105" s="69">
        <v>0.55167231371426617</v>
      </c>
      <c r="AN105" s="69">
        <v>0.60835334729123525</v>
      </c>
      <c r="AO105" s="69">
        <v>0.57985088355791792</v>
      </c>
      <c r="AP105" s="69">
        <v>0.64250403737150164</v>
      </c>
      <c r="AQ105" s="69">
        <v>0.55998301818290774</v>
      </c>
      <c r="AR105" s="69">
        <v>0.58430074848994273</v>
      </c>
      <c r="AS105" s="69">
        <v>0.59728362326533724</v>
      </c>
      <c r="AT105" s="69"/>
      <c r="AU105" s="69" t="s">
        <v>30</v>
      </c>
      <c r="AV105" s="69">
        <v>0.95860258653882169</v>
      </c>
      <c r="AW105" s="69">
        <v>0.96443896660614037</v>
      </c>
      <c r="AX105" s="69">
        <v>0.96913699719751523</v>
      </c>
      <c r="AY105" s="69">
        <v>0.9648515870457689</v>
      </c>
      <c r="AZ105" s="69">
        <v>0.97566320159926034</v>
      </c>
      <c r="BA105" s="69">
        <v>0.98415819241834368</v>
      </c>
      <c r="BB105" s="69">
        <v>0.99598405311869298</v>
      </c>
      <c r="BC105" s="69"/>
      <c r="BD105" s="69" t="s">
        <v>30</v>
      </c>
      <c r="BE105" s="69">
        <v>1.1118391787744399</v>
      </c>
      <c r="BF105" s="69">
        <v>1.1244902002754684</v>
      </c>
      <c r="BG105" s="69">
        <v>1.1325492542025224</v>
      </c>
      <c r="BH105" s="69">
        <v>1.1314034412406369</v>
      </c>
      <c r="BI105" s="69">
        <v>1.1173948864483749</v>
      </c>
      <c r="BJ105" s="69">
        <v>1.1305730797793676</v>
      </c>
      <c r="BK105" s="69">
        <v>1.1130673929210775</v>
      </c>
      <c r="BM105" s="11" t="s">
        <v>30</v>
      </c>
      <c r="BN105" s="11">
        <v>-0.10306732708231239</v>
      </c>
      <c r="BO105" s="11">
        <v>-7.0268504020453121E-2</v>
      </c>
      <c r="BP105" s="11">
        <v>-2.45503368001775E-2</v>
      </c>
      <c r="BQ105" s="11">
        <v>4.2626133088739117E-2</v>
      </c>
      <c r="BR105" s="11">
        <v>6.3322674113847705E-2</v>
      </c>
      <c r="BS105" s="11">
        <v>5.3457390168591259E-2</v>
      </c>
      <c r="BT105" s="11">
        <v>6.4195866343970454E-2</v>
      </c>
      <c r="BV105" s="11" t="s">
        <v>30</v>
      </c>
      <c r="BW105" s="11">
        <v>0.39164707000581062</v>
      </c>
      <c r="BX105" s="11">
        <v>0.70021681125394741</v>
      </c>
      <c r="BY105" s="11">
        <v>0.95861171432817183</v>
      </c>
      <c r="BZ105" s="11">
        <v>0.89998844907128772</v>
      </c>
      <c r="CA105" s="11">
        <v>0.79156746995474725</v>
      </c>
      <c r="CB105" s="11">
        <v>0.93120225118332045</v>
      </c>
      <c r="CC105" s="11">
        <v>1.0257377259715148</v>
      </c>
      <c r="CE105" s="11"/>
      <c r="CF105" s="11"/>
      <c r="CG105" s="11"/>
      <c r="CH105" s="11"/>
      <c r="CI105" s="11"/>
      <c r="CJ105" s="11"/>
    </row>
    <row r="106" spans="1:88">
      <c r="A106" s="11" t="s">
        <v>31</v>
      </c>
      <c r="B106" s="103">
        <v>6.2501624749440056E-4</v>
      </c>
      <c r="C106" s="103">
        <v>5.6991359827572578E-2</v>
      </c>
      <c r="D106" s="103">
        <v>8.2865697787167555E-2</v>
      </c>
      <c r="E106" s="103">
        <v>0.1222660988658518</v>
      </c>
      <c r="F106" s="103">
        <v>0.1523844240828954</v>
      </c>
      <c r="G106" s="103">
        <v>0.27173206708287567</v>
      </c>
      <c r="H106" s="103">
        <v>0.2796347802948741</v>
      </c>
      <c r="K106" s="69" t="s">
        <v>31</v>
      </c>
      <c r="L106" s="69">
        <v>0.72128060425670315</v>
      </c>
      <c r="M106" s="69">
        <v>0.71398364613465504</v>
      </c>
      <c r="N106" s="69">
        <v>0.70617976252001291</v>
      </c>
      <c r="O106" s="69">
        <v>0.69208219613219335</v>
      </c>
      <c r="P106" s="69">
        <v>0.68151577385099993</v>
      </c>
      <c r="Q106" s="69">
        <v>0.67320360766135057</v>
      </c>
      <c r="R106" s="69">
        <v>0.67222050904592734</v>
      </c>
      <c r="S106" s="69"/>
      <c r="T106" s="69" t="s">
        <v>31</v>
      </c>
      <c r="U106" s="69">
        <v>-0.25294338926483795</v>
      </c>
      <c r="V106" s="69">
        <v>-0.1977119391053643</v>
      </c>
      <c r="W106" s="69">
        <v>-0.10610398863409788</v>
      </c>
      <c r="X106" s="69">
        <v>-1.2932804659299245E-2</v>
      </c>
      <c r="Y106" s="69">
        <v>7.4120870019427604E-2</v>
      </c>
      <c r="Z106" s="69">
        <v>0.15078935349083075</v>
      </c>
      <c r="AA106" s="69">
        <v>0.15078935349083075</v>
      </c>
      <c r="AB106" s="69"/>
      <c r="AC106" s="69" t="s">
        <v>31</v>
      </c>
      <c r="AD106" s="69">
        <v>-3.0082753982499995</v>
      </c>
      <c r="AE106" s="69">
        <v>-2.5654393974217662</v>
      </c>
      <c r="AF106" s="69">
        <v>-2.4019443005391197</v>
      </c>
      <c r="AG106" s="69">
        <v>-2.8961347990944408</v>
      </c>
      <c r="AH106" s="69">
        <v>-2.7735721899747303</v>
      </c>
      <c r="AI106" s="69">
        <v>-2.6496076291159847</v>
      </c>
      <c r="AJ106" s="69">
        <v>-2.7611123579124213</v>
      </c>
      <c r="AL106" s="69" t="s">
        <v>31</v>
      </c>
      <c r="AM106" s="69">
        <v>-1.7035796448148288</v>
      </c>
      <c r="AN106" s="69">
        <v>-1.7373870214474265</v>
      </c>
      <c r="AO106" s="69">
        <v>-1.694496669856753</v>
      </c>
      <c r="AP106" s="69">
        <v>-1.726791095845307</v>
      </c>
      <c r="AQ106" s="69">
        <v>-1.776549898655748</v>
      </c>
      <c r="AR106" s="69">
        <v>-1.705789476967571</v>
      </c>
      <c r="AS106" s="69">
        <v>-1.7236189810342433</v>
      </c>
      <c r="AT106" s="69"/>
      <c r="AU106" s="69" t="s">
        <v>31</v>
      </c>
      <c r="AV106" s="69">
        <v>-1.9172051730776434</v>
      </c>
      <c r="AW106" s="69">
        <v>-1.9802385882386433</v>
      </c>
      <c r="AX106" s="69">
        <v>-1.9382739943950305</v>
      </c>
      <c r="AY106" s="69">
        <v>-1.9466303949169022</v>
      </c>
      <c r="AZ106" s="69">
        <v>-2.0389608225038436</v>
      </c>
      <c r="BA106" s="69">
        <v>-2.020727176148907</v>
      </c>
      <c r="BB106" s="69">
        <v>-2.0450086771135294</v>
      </c>
      <c r="BC106" s="69"/>
      <c r="BD106" s="69" t="s">
        <v>31</v>
      </c>
      <c r="BE106" s="69">
        <v>-1.8950214933828502</v>
      </c>
      <c r="BF106" s="69">
        <v>-1.8788066079136705</v>
      </c>
      <c r="BG106" s="69">
        <v>-1.8551573673133346</v>
      </c>
      <c r="BH106" s="69">
        <v>-1.8171024965379925</v>
      </c>
      <c r="BI106" s="69">
        <v>-1.7597296714725907</v>
      </c>
      <c r="BJ106" s="69">
        <v>-1.6958596196690514</v>
      </c>
      <c r="BK106" s="69">
        <v>-1.7529145169954696</v>
      </c>
      <c r="BM106" s="11" t="s">
        <v>31</v>
      </c>
      <c r="BN106" s="11">
        <v>-0.42766051210398631</v>
      </c>
      <c r="BO106" s="11">
        <v>-0.41355831548542693</v>
      </c>
      <c r="BP106" s="11">
        <v>-0.41521180222075205</v>
      </c>
      <c r="BQ106" s="11">
        <v>-0.4317566928531627</v>
      </c>
      <c r="BR106" s="11">
        <v>-0.39084503816128796</v>
      </c>
      <c r="BS106" s="11">
        <v>-0.30675359664821161</v>
      </c>
      <c r="BT106" s="11">
        <v>-0.31142975236568238</v>
      </c>
      <c r="BV106" s="11" t="s">
        <v>31</v>
      </c>
      <c r="BW106" s="11">
        <v>0.1554765520630623</v>
      </c>
      <c r="BX106" s="11">
        <v>3.0768716403897625E-2</v>
      </c>
      <c r="BY106" s="11">
        <v>-9.9563495941398267E-2</v>
      </c>
      <c r="BZ106" s="11">
        <v>-0.12767117792565058</v>
      </c>
      <c r="CA106" s="11">
        <v>-0.14738133475226531</v>
      </c>
      <c r="CB106" s="11">
        <v>3.1995762215707699E-2</v>
      </c>
      <c r="CC106" s="11">
        <v>0.19641726407117152</v>
      </c>
      <c r="CE106" s="11"/>
      <c r="CF106" s="11"/>
      <c r="CG106" s="11"/>
      <c r="CH106" s="11"/>
      <c r="CI106" s="11"/>
      <c r="CJ106" s="11"/>
    </row>
    <row r="107" spans="1:88">
      <c r="A107" s="11" t="s">
        <v>32</v>
      </c>
      <c r="B107" s="103">
        <v>-0.36844609067432627</v>
      </c>
      <c r="C107" s="103">
        <v>-0.28203714907088417</v>
      </c>
      <c r="D107" s="103">
        <v>-0.34403275451406962</v>
      </c>
      <c r="E107" s="103">
        <v>-0.36610241416875539</v>
      </c>
      <c r="F107" s="103">
        <v>-0.3764904717375574</v>
      </c>
      <c r="G107" s="103">
        <v>0.21438735355162522</v>
      </c>
      <c r="H107" s="103">
        <v>0.2167455155289813</v>
      </c>
      <c r="K107" s="69" t="s">
        <v>32</v>
      </c>
      <c r="L107" s="69">
        <v>0.59363858070585962</v>
      </c>
      <c r="M107" s="69">
        <v>0.62405665895918994</v>
      </c>
      <c r="N107" s="69">
        <v>0.60960123725475057</v>
      </c>
      <c r="O107" s="69">
        <v>0.60174101619078191</v>
      </c>
      <c r="P107" s="69">
        <v>0.60138350061053147</v>
      </c>
      <c r="Q107" s="69">
        <v>0.59333219085973588</v>
      </c>
      <c r="R107" s="69">
        <v>0.59238123633226658</v>
      </c>
      <c r="S107" s="69"/>
      <c r="T107" s="69" t="s">
        <v>32</v>
      </c>
      <c r="U107" s="69">
        <v>0.32606596918787628</v>
      </c>
      <c r="V107" s="69">
        <v>0.33145524041427316</v>
      </c>
      <c r="W107" s="69">
        <v>0.43905583150204236</v>
      </c>
      <c r="X107" s="69">
        <v>0.45495787762439732</v>
      </c>
      <c r="Y107" s="69">
        <v>0.45522507799973483</v>
      </c>
      <c r="Z107" s="69">
        <v>0.29051943685470905</v>
      </c>
      <c r="AA107" s="69">
        <v>0.29051943685470905</v>
      </c>
      <c r="AB107" s="69"/>
      <c r="AC107" s="69" t="s">
        <v>32</v>
      </c>
      <c r="AD107" s="69">
        <v>-0.62433686874744376</v>
      </c>
      <c r="AE107" s="69">
        <v>-0.65986961760678509</v>
      </c>
      <c r="AF107" s="69">
        <v>-1.0081902372361145</v>
      </c>
      <c r="AG107" s="69">
        <v>-0.92565885158209849</v>
      </c>
      <c r="AH107" s="69">
        <v>-0.50899283277612839</v>
      </c>
      <c r="AI107" s="69">
        <v>-0.4460361468536414</v>
      </c>
      <c r="AJ107" s="69">
        <v>-0.43805665045631054</v>
      </c>
      <c r="AL107" s="69" t="s">
        <v>32</v>
      </c>
      <c r="AM107" s="69">
        <v>-0.65948151586617365</v>
      </c>
      <c r="AN107" s="69">
        <v>-0.64829327881876209</v>
      </c>
      <c r="AO107" s="69">
        <v>-0.68367553500578815</v>
      </c>
      <c r="AP107" s="69">
        <v>-0.49983468757231675</v>
      </c>
      <c r="AQ107" s="69">
        <v>-0.4784760559676059</v>
      </c>
      <c r="AR107" s="69">
        <v>-0.38458357766515927</v>
      </c>
      <c r="AS107" s="69">
        <v>-0.40990052577032976</v>
      </c>
      <c r="AT107" s="69"/>
      <c r="AU107" s="69" t="s">
        <v>32</v>
      </c>
      <c r="AV107" s="69">
        <v>0</v>
      </c>
      <c r="AW107" s="69">
        <v>-1.7120218342120866E-2</v>
      </c>
      <c r="AX107" s="69">
        <v>0</v>
      </c>
      <c r="AY107" s="69">
        <v>-5.6424069417881318E-3</v>
      </c>
      <c r="AZ107" s="69">
        <v>-2.9211473101774313E-2</v>
      </c>
      <c r="BA107" s="69">
        <v>-1.7470263770739861E-2</v>
      </c>
      <c r="BB107" s="69">
        <v>-1.7680190292047836E-2</v>
      </c>
      <c r="BC107" s="69"/>
      <c r="BD107" s="69" t="s">
        <v>32</v>
      </c>
      <c r="BE107" s="69">
        <v>-9.0905090088476109E-2</v>
      </c>
      <c r="BF107" s="69">
        <v>-0.6774878846380149</v>
      </c>
      <c r="BG107" s="69">
        <v>-0.66007471870699175</v>
      </c>
      <c r="BH107" s="69">
        <v>-0.63770012142654087</v>
      </c>
      <c r="BI107" s="69">
        <v>-0.60887984830420439</v>
      </c>
      <c r="BJ107" s="69">
        <v>-0.5652865398896838</v>
      </c>
      <c r="BK107" s="69">
        <v>-0.6065217530288507</v>
      </c>
      <c r="BM107" s="11" t="s">
        <v>32</v>
      </c>
      <c r="BN107" s="11">
        <v>1.3094403463590563E-2</v>
      </c>
      <c r="BO107" s="11">
        <v>5.6595424752360499E-2</v>
      </c>
      <c r="BP107" s="11">
        <v>0.11661752264631448</v>
      </c>
      <c r="BQ107" s="11">
        <v>0.20345967554343145</v>
      </c>
      <c r="BR107" s="11">
        <v>0.23432795149758975</v>
      </c>
      <c r="BS107" s="11">
        <v>0.22961227324042852</v>
      </c>
      <c r="BT107" s="11">
        <v>0.24918493644450199</v>
      </c>
      <c r="BV107" s="11" t="s">
        <v>32</v>
      </c>
      <c r="BW107" s="11">
        <v>0.35586625213699247</v>
      </c>
      <c r="BX107" s="11">
        <v>0.91075027687334453</v>
      </c>
      <c r="BY107" s="11">
        <v>1.4041707130071859</v>
      </c>
      <c r="BZ107" s="11">
        <v>1.3281115960147798</v>
      </c>
      <c r="CA107" s="11">
        <v>1.1781835064532247</v>
      </c>
      <c r="CB107" s="11">
        <v>1.0553027557667027</v>
      </c>
      <c r="CC107" s="11">
        <v>0.90289999621967187</v>
      </c>
      <c r="CE107" s="11"/>
      <c r="CF107" s="11"/>
      <c r="CG107" s="11"/>
      <c r="CH107" s="11"/>
      <c r="CI107" s="11"/>
      <c r="CJ107" s="11"/>
    </row>
    <row r="108" spans="1:88">
      <c r="A108" s="11" t="s">
        <v>91</v>
      </c>
      <c r="B108" s="103">
        <v>0.44144807606343434</v>
      </c>
      <c r="C108" s="103">
        <v>0.3884293583990146</v>
      </c>
      <c r="D108" s="103">
        <v>0.41607369781076398</v>
      </c>
      <c r="E108" s="103">
        <v>0.44706095849636973</v>
      </c>
      <c r="F108" s="103">
        <v>0.47905826129796591</v>
      </c>
      <c r="G108" s="103">
        <v>0.29772005202400381</v>
      </c>
      <c r="H108" s="103">
        <v>0.29950652970702696</v>
      </c>
      <c r="K108" s="69" t="s">
        <v>91</v>
      </c>
      <c r="L108" s="69">
        <v>0.83908537911424552</v>
      </c>
      <c r="M108" s="69">
        <v>0.83150268502615265</v>
      </c>
      <c r="N108" s="69">
        <v>0.82342890738509489</v>
      </c>
      <c r="O108" s="69">
        <v>0.80974873399194547</v>
      </c>
      <c r="P108" s="69">
        <v>0.79996021244011761</v>
      </c>
      <c r="Q108" s="69">
        <v>0.79126247133535688</v>
      </c>
      <c r="R108" s="69">
        <v>0.79023186017227065</v>
      </c>
      <c r="S108" s="69"/>
      <c r="T108" s="69" t="s">
        <v>91</v>
      </c>
      <c r="U108" s="69">
        <v>0.33849458067382071</v>
      </c>
      <c r="V108" s="69">
        <v>0.34086083445028093</v>
      </c>
      <c r="W108" s="69">
        <v>0.68700195815967446</v>
      </c>
      <c r="X108" s="69">
        <v>0.64239002406159096</v>
      </c>
      <c r="Y108" s="69">
        <v>0.602686397867358</v>
      </c>
      <c r="Z108" s="69">
        <v>0.68374369633014898</v>
      </c>
      <c r="AA108" s="69">
        <v>0.68374369633014898</v>
      </c>
      <c r="AB108" s="69"/>
      <c r="AC108" s="69" t="s">
        <v>91</v>
      </c>
      <c r="AD108" s="69">
        <v>0.82509775719011003</v>
      </c>
      <c r="AE108" s="69">
        <v>0.72002574019027032</v>
      </c>
      <c r="AF108" s="69">
        <v>0.81625358032844653</v>
      </c>
      <c r="AG108" s="69">
        <v>1.0235529670002543</v>
      </c>
      <c r="AH108" s="69">
        <v>1.1072003583687011</v>
      </c>
      <c r="AI108" s="69">
        <v>1.1266167233195397</v>
      </c>
      <c r="AJ108" s="69">
        <v>1.1296693237998834</v>
      </c>
      <c r="AL108" s="69" t="s">
        <v>91</v>
      </c>
      <c r="AM108" s="69">
        <v>1.0110754904516746</v>
      </c>
      <c r="AN108" s="69">
        <v>1.0272355559945676</v>
      </c>
      <c r="AO108" s="69">
        <v>1.0431439036979435</v>
      </c>
      <c r="AP108" s="69">
        <v>1.1079012956819463</v>
      </c>
      <c r="AQ108" s="69">
        <v>1.0792125552581646</v>
      </c>
      <c r="AR108" s="69">
        <v>1.1568233048543213</v>
      </c>
      <c r="AS108" s="69">
        <v>1.1665616205463665</v>
      </c>
      <c r="AT108" s="69"/>
      <c r="AU108" s="69" t="s">
        <v>91</v>
      </c>
      <c r="AV108" s="69">
        <v>0.95860258653882169</v>
      </c>
      <c r="AW108" s="69">
        <v>0.96443896660614037</v>
      </c>
      <c r="AX108" s="69">
        <v>0.96913699719751523</v>
      </c>
      <c r="AY108" s="69">
        <v>0.9648515870457689</v>
      </c>
      <c r="AZ108" s="69">
        <v>0.97566320159926034</v>
      </c>
      <c r="BA108" s="69">
        <v>0.98415819241834368</v>
      </c>
      <c r="BB108" s="69">
        <v>0.99598405311869298</v>
      </c>
      <c r="BC108" s="69"/>
      <c r="BD108" s="69" t="s">
        <v>91</v>
      </c>
      <c r="BE108" s="69">
        <v>1.1118391787744399</v>
      </c>
      <c r="BF108" s="69">
        <v>1.1244902002754684</v>
      </c>
      <c r="BG108" s="69">
        <v>1.1325492542025224</v>
      </c>
      <c r="BH108" s="69">
        <v>1.1314034412406369</v>
      </c>
      <c r="BI108" s="69">
        <v>1.1173948864483749</v>
      </c>
      <c r="BJ108" s="69">
        <v>1.1305730797793676</v>
      </c>
      <c r="BK108" s="69">
        <v>1.1130673929210775</v>
      </c>
      <c r="BM108" s="11" t="s">
        <v>91</v>
      </c>
      <c r="BN108" s="11">
        <v>-2.0953000317105147E-2</v>
      </c>
      <c r="BO108" s="11">
        <v>1.9411169767225532E-2</v>
      </c>
      <c r="BP108" s="11">
        <v>7.5240736256825397E-2</v>
      </c>
      <c r="BQ108" s="11">
        <v>0.15631880965153888</v>
      </c>
      <c r="BR108" s="11">
        <v>0.18420571502304475</v>
      </c>
      <c r="BS108" s="11">
        <v>0.17798066958144182</v>
      </c>
      <c r="BT108" s="11">
        <v>0.194964002104691</v>
      </c>
      <c r="BV108" s="11" t="s">
        <v>91</v>
      </c>
      <c r="BW108" s="11">
        <v>-0.13081279090885592</v>
      </c>
      <c r="BX108" s="11">
        <v>-0.26365746880962787</v>
      </c>
      <c r="BY108" s="11">
        <v>-0.37802142315992965</v>
      </c>
      <c r="BZ108" s="11">
        <v>-0.34090129363105032</v>
      </c>
      <c r="CA108" s="11">
        <v>-0.28546452680439927</v>
      </c>
      <c r="CB108" s="11">
        <v>-1.9290565290839206E-2</v>
      </c>
      <c r="CC108" s="11">
        <v>0.2271559528753799</v>
      </c>
      <c r="CE108" s="11"/>
      <c r="CF108" s="11"/>
      <c r="CG108" s="11"/>
      <c r="CH108" s="11"/>
      <c r="CI108" s="11"/>
      <c r="CJ108" s="11"/>
    </row>
    <row r="109" spans="1:88">
      <c r="A109" s="11" t="s">
        <v>92</v>
      </c>
      <c r="B109" s="103">
        <v>0.47626892067486243</v>
      </c>
      <c r="C109" s="103">
        <v>0.42143376506958535</v>
      </c>
      <c r="D109" s="103">
        <v>0.45709561424251699</v>
      </c>
      <c r="E109" s="103">
        <v>0.48417127918188191</v>
      </c>
      <c r="F109" s="103">
        <v>0.51145378066725866</v>
      </c>
      <c r="G109" s="103">
        <v>0.31714358669655024</v>
      </c>
      <c r="H109" s="103">
        <v>0.31419764998607136</v>
      </c>
      <c r="K109" s="69" t="s">
        <v>92</v>
      </c>
      <c r="L109" s="69"/>
      <c r="M109" s="69"/>
      <c r="N109" s="69"/>
      <c r="O109" s="69"/>
      <c r="P109" s="69"/>
      <c r="Q109" s="69"/>
      <c r="R109" s="69"/>
      <c r="S109" s="69"/>
      <c r="T109" s="69" t="s">
        <v>92</v>
      </c>
      <c r="U109" s="69">
        <v>0.49965751731428026</v>
      </c>
      <c r="V109" s="69">
        <v>0.44505832801873663</v>
      </c>
      <c r="W109" s="69">
        <v>0.40587516845031218</v>
      </c>
      <c r="X109" s="69">
        <v>0.40157591335399528</v>
      </c>
      <c r="Y109" s="69">
        <v>0.41709813719272731</v>
      </c>
      <c r="Z109" s="69">
        <v>0.42662838295391159</v>
      </c>
      <c r="AA109" s="69">
        <v>0.42662838295391159</v>
      </c>
      <c r="AB109" s="69"/>
      <c r="AC109" s="69" t="s">
        <v>92</v>
      </c>
      <c r="AD109" s="69">
        <v>0.8775444048391664</v>
      </c>
      <c r="AE109" s="69">
        <v>0.84886751029270313</v>
      </c>
      <c r="AF109" s="69">
        <v>0.84062431764275902</v>
      </c>
      <c r="AG109" s="69">
        <v>1.1015214397435484</v>
      </c>
      <c r="AH109" s="69">
        <v>1.2287329959705369</v>
      </c>
      <c r="AI109" s="69">
        <v>1.2448752659191769</v>
      </c>
      <c r="AJ109" s="69">
        <v>1.2681678147771178</v>
      </c>
      <c r="AL109" s="69" t="s">
        <v>92</v>
      </c>
      <c r="AM109" s="69">
        <v>1.0528394156096206</v>
      </c>
      <c r="AN109" s="69">
        <v>1.0691237768649009</v>
      </c>
      <c r="AO109" s="69">
        <v>1.0852614509834004</v>
      </c>
      <c r="AP109" s="69">
        <v>1.0655924540173602</v>
      </c>
      <c r="AQ109" s="69">
        <v>1.0792125552581646</v>
      </c>
      <c r="AR109" s="69">
        <v>1.1127831082109074</v>
      </c>
      <c r="AS109" s="69">
        <v>1.0789803901954389</v>
      </c>
      <c r="AT109" s="69"/>
      <c r="AU109" s="69" t="s">
        <v>92</v>
      </c>
      <c r="AV109" s="69">
        <v>0.95860258653882169</v>
      </c>
      <c r="AW109" s="69">
        <v>0.96443896660614037</v>
      </c>
      <c r="AX109" s="69">
        <v>0.96913699719751523</v>
      </c>
      <c r="AY109" s="69">
        <v>0.9648515870457689</v>
      </c>
      <c r="AZ109" s="69">
        <v>0.97566320159926034</v>
      </c>
      <c r="BA109" s="69">
        <v>0.98415819241834368</v>
      </c>
      <c r="BB109" s="69">
        <v>0.99598405311869298</v>
      </c>
      <c r="BC109" s="69"/>
      <c r="BD109" s="69" t="s">
        <v>92</v>
      </c>
      <c r="BE109" s="69">
        <v>1.1118391787744399</v>
      </c>
      <c r="BF109" s="69">
        <v>1.1244902002754684</v>
      </c>
      <c r="BG109" s="69">
        <v>1.1325492542025224</v>
      </c>
      <c r="BH109" s="69">
        <v>1.1314034412406369</v>
      </c>
      <c r="BI109" s="69">
        <v>1.1173948864483749</v>
      </c>
      <c r="BJ109" s="69">
        <v>1.1305730797793676</v>
      </c>
      <c r="BK109" s="69">
        <v>1.1130673929210775</v>
      </c>
      <c r="BM109" s="11" t="s">
        <v>92</v>
      </c>
      <c r="BN109" s="11">
        <v>-0.47054787896801159</v>
      </c>
      <c r="BO109" s="11">
        <v>-0.4742939961821443</v>
      </c>
      <c r="BP109" s="11">
        <v>-0.47144149907625554</v>
      </c>
      <c r="BQ109" s="11">
        <v>-0.48345983229928935</v>
      </c>
      <c r="BR109" s="11">
        <v>-0.48972448830796317</v>
      </c>
      <c r="BS109" s="11">
        <v>-0.51008104678729316</v>
      </c>
      <c r="BT109" s="11">
        <v>-0.52700252406750692</v>
      </c>
      <c r="BV109" s="11" t="s">
        <v>92</v>
      </c>
      <c r="BW109" s="11">
        <v>0.74235044514587578</v>
      </c>
      <c r="BX109" s="11">
        <v>0.53396695885772316</v>
      </c>
      <c r="BY109" s="11">
        <v>0.2763481270212777</v>
      </c>
      <c r="BZ109" s="11">
        <v>9.1345883833518965E-2</v>
      </c>
      <c r="CA109" s="11">
        <v>-9.2156508555160749E-2</v>
      </c>
      <c r="CB109" s="11">
        <v>-0.42947778548937177</v>
      </c>
      <c r="CC109" s="11">
        <v>-0.72504124726513652</v>
      </c>
      <c r="CE109" s="11"/>
      <c r="CF109" s="11"/>
      <c r="CG109" s="11"/>
      <c r="CH109" s="11"/>
      <c r="CI109" s="11"/>
      <c r="CJ109" s="11"/>
    </row>
    <row r="110" spans="1:88">
      <c r="A110" s="11" t="s">
        <v>93</v>
      </c>
      <c r="B110" s="103">
        <v>0.52418498228747368</v>
      </c>
      <c r="C110" s="103">
        <v>0.45905642406000013</v>
      </c>
      <c r="D110" s="103">
        <v>0.5034838355591148</v>
      </c>
      <c r="E110" s="103">
        <v>0.53655514816565486</v>
      </c>
      <c r="F110" s="103">
        <v>0.57202814207507113</v>
      </c>
      <c r="G110" s="103">
        <v>0.31524548025238042</v>
      </c>
      <c r="H110" s="103">
        <v>0.31365047972813448</v>
      </c>
      <c r="K110" s="69" t="s">
        <v>93</v>
      </c>
      <c r="L110" s="69"/>
      <c r="M110" s="69"/>
      <c r="N110" s="69"/>
      <c r="O110" s="69"/>
      <c r="P110" s="69"/>
      <c r="Q110" s="69"/>
      <c r="R110" s="69"/>
      <c r="S110" s="69"/>
      <c r="T110" s="69" t="s">
        <v>93</v>
      </c>
      <c r="U110" s="69">
        <v>1.3245976067466503</v>
      </c>
      <c r="V110" s="69">
        <v>1.3235536320710861</v>
      </c>
      <c r="W110" s="69">
        <v>1.2967017953598772</v>
      </c>
      <c r="X110" s="69">
        <v>1.3131614784894481</v>
      </c>
      <c r="Y110" s="69">
        <v>1.3938613549551064</v>
      </c>
      <c r="Z110" s="69">
        <v>1.4502641241630796</v>
      </c>
      <c r="AA110" s="69">
        <v>1.4502641241630796</v>
      </c>
      <c r="AB110" s="69"/>
      <c r="AC110" s="69" t="s">
        <v>93</v>
      </c>
      <c r="AD110" s="69">
        <v>0.9013837901341919</v>
      </c>
      <c r="AE110" s="69">
        <v>1.0636037937967577</v>
      </c>
      <c r="AF110" s="69">
        <v>1.0507168806971765</v>
      </c>
      <c r="AG110" s="69">
        <v>1.1205173949210057</v>
      </c>
      <c r="AH110" s="69">
        <v>1.4253486243420928</v>
      </c>
      <c r="AI110" s="69">
        <v>1.4361940599678038</v>
      </c>
      <c r="AJ110" s="69">
        <v>1.4374437481937374</v>
      </c>
      <c r="AL110" s="69" t="s">
        <v>93</v>
      </c>
      <c r="AM110" s="69">
        <v>1.3869508168731903</v>
      </c>
      <c r="AN110" s="69">
        <v>1.3623413229572336</v>
      </c>
      <c r="AO110" s="69">
        <v>1.3800842819815984</v>
      </c>
      <c r="AP110" s="69">
        <v>1.3194455040048756</v>
      </c>
      <c r="AQ110" s="69">
        <v>1.3820964518853978</v>
      </c>
      <c r="AR110" s="69">
        <v>1.4210644847148035</v>
      </c>
      <c r="AS110" s="69">
        <v>1.4293053115991492</v>
      </c>
      <c r="AT110" s="69"/>
      <c r="AU110" s="69" t="s">
        <v>93</v>
      </c>
      <c r="AV110" s="69">
        <v>0.95860258653882169</v>
      </c>
      <c r="AW110" s="69">
        <v>0.96443896660614037</v>
      </c>
      <c r="AX110" s="69">
        <v>0.96913699719751523</v>
      </c>
      <c r="AY110" s="69">
        <v>0.9648515870457689</v>
      </c>
      <c r="AZ110" s="69">
        <v>0.97566320159926034</v>
      </c>
      <c r="BA110" s="69">
        <v>0.98415819241834368</v>
      </c>
      <c r="BB110" s="69">
        <v>0.99598405311869298</v>
      </c>
      <c r="BC110" s="69"/>
      <c r="BD110" s="69" t="s">
        <v>93</v>
      </c>
      <c r="BE110" s="69">
        <v>1.1118391787744399</v>
      </c>
      <c r="BF110" s="69">
        <v>1.1244902002754684</v>
      </c>
      <c r="BG110" s="69">
        <v>1.1325492542025224</v>
      </c>
      <c r="BH110" s="69">
        <v>1.1314034412406369</v>
      </c>
      <c r="BI110" s="69">
        <v>1.1173948864483749</v>
      </c>
      <c r="BJ110" s="69">
        <v>1.1305730797793676</v>
      </c>
      <c r="BK110" s="69">
        <v>1.1130673929210775</v>
      </c>
      <c r="BM110" s="11" t="s">
        <v>93</v>
      </c>
      <c r="BN110" s="11">
        <v>-0.48645407976988619</v>
      </c>
      <c r="BO110" s="11">
        <v>-0.49755326412333217</v>
      </c>
      <c r="BP110" s="11">
        <v>-0.51200969989712497</v>
      </c>
      <c r="BQ110" s="11">
        <v>-0.53081340845606861</v>
      </c>
      <c r="BR110" s="11">
        <v>-0.55625336622851196</v>
      </c>
      <c r="BS110" s="11">
        <v>-0.58892075010004152</v>
      </c>
      <c r="BT110" s="11">
        <v>-0.62047679393258248</v>
      </c>
      <c r="BV110" s="11" t="s">
        <v>93</v>
      </c>
      <c r="BW110" s="11">
        <v>2.259696802903453</v>
      </c>
      <c r="BX110" s="11">
        <v>1.8292118357784293</v>
      </c>
      <c r="BY110" s="11">
        <v>1.2370696415467033</v>
      </c>
      <c r="BZ110" s="11">
        <v>1.2726145616370512</v>
      </c>
      <c r="CA110" s="11">
        <v>1.2334083326503293</v>
      </c>
      <c r="CB110" s="11">
        <v>0.82178452584576334</v>
      </c>
      <c r="CC110" s="11">
        <v>0.41143205174730968</v>
      </c>
      <c r="CE110" s="11"/>
      <c r="CF110" s="11"/>
      <c r="CG110" s="11"/>
      <c r="CH110" s="11"/>
      <c r="CI110" s="11"/>
      <c r="CJ110" s="11"/>
    </row>
    <row r="111" spans="1:88">
      <c r="A111" s="11" t="s">
        <v>33</v>
      </c>
      <c r="B111" s="103">
        <v>0.31153082217734224</v>
      </c>
      <c r="C111" s="103">
        <v>0.28621312254861092</v>
      </c>
      <c r="D111" s="103">
        <v>0.30042669477929906</v>
      </c>
      <c r="E111" s="103">
        <v>0.31559954220071412</v>
      </c>
      <c r="F111" s="103">
        <v>0.33730830215019525</v>
      </c>
      <c r="G111" s="103">
        <v>0.21566855657881717</v>
      </c>
      <c r="H111" s="103">
        <v>0.21616226859988089</v>
      </c>
      <c r="K111" s="69" t="s">
        <v>33</v>
      </c>
      <c r="L111" s="69">
        <v>0.15697351637078377</v>
      </c>
      <c r="M111" s="69">
        <v>0.15141184563841736</v>
      </c>
      <c r="N111" s="69">
        <v>0.1452656798610576</v>
      </c>
      <c r="O111" s="69">
        <v>0.52345754773895392</v>
      </c>
      <c r="P111" s="69">
        <v>0.49791127282404207</v>
      </c>
      <c r="Q111" s="69">
        <v>0.5343690662666144</v>
      </c>
      <c r="R111" s="69">
        <v>0.57759633195089655</v>
      </c>
      <c r="S111" s="69"/>
      <c r="T111" s="69" t="s">
        <v>33</v>
      </c>
      <c r="U111" s="69">
        <v>-0.39317303720269242</v>
      </c>
      <c r="V111" s="69">
        <v>-0.27995087013634218</v>
      </c>
      <c r="W111" s="69">
        <v>-0.10753952927754097</v>
      </c>
      <c r="X111" s="69">
        <v>6.2240178868695532E-2</v>
      </c>
      <c r="Y111" s="69">
        <v>2.2291803444198718E-2</v>
      </c>
      <c r="Z111" s="69">
        <v>1.2870020854093993E-2</v>
      </c>
      <c r="AA111" s="69">
        <v>1.2870020854093993E-2</v>
      </c>
      <c r="AB111" s="69"/>
      <c r="AC111" s="69" t="s">
        <v>33</v>
      </c>
      <c r="AD111" s="69">
        <v>0.32923854305357858</v>
      </c>
      <c r="AE111" s="69">
        <v>0.2046586597805391</v>
      </c>
      <c r="AF111" s="69">
        <v>2.540654250892381E-4</v>
      </c>
      <c r="AG111" s="69">
        <v>-0.117621952242505</v>
      </c>
      <c r="AH111" s="69">
        <v>-0.33146610036297591</v>
      </c>
      <c r="AI111" s="69">
        <v>-0.27329199300391011</v>
      </c>
      <c r="AJ111" s="69">
        <v>-8.4116062403378419E-2</v>
      </c>
      <c r="AL111" s="69" t="s">
        <v>33</v>
      </c>
      <c r="AM111" s="69">
        <v>9.2269136976857985E-2</v>
      </c>
      <c r="AN111" s="69">
        <v>-1.9969965763763448E-2</v>
      </c>
      <c r="AO111" s="69">
        <v>-0.1361474202948488</v>
      </c>
      <c r="AP111" s="69">
        <v>-0.33059932091397326</v>
      </c>
      <c r="AQ111" s="69">
        <v>-0.60828344023642011</v>
      </c>
      <c r="AR111" s="69">
        <v>-0.7369051508124691</v>
      </c>
      <c r="AS111" s="69">
        <v>-0.76022544717404006</v>
      </c>
      <c r="AT111" s="69"/>
      <c r="AU111" s="69" t="s">
        <v>33</v>
      </c>
      <c r="AV111" s="69">
        <v>0</v>
      </c>
      <c r="AW111" s="69">
        <v>-1.7120218342120866E-2</v>
      </c>
      <c r="AX111" s="69">
        <v>0</v>
      </c>
      <c r="AY111" s="69">
        <v>-5.6424069417881318E-3</v>
      </c>
      <c r="AZ111" s="69">
        <v>-2.9211473101774313E-2</v>
      </c>
      <c r="BA111" s="69">
        <v>-1.7470263770739861E-2</v>
      </c>
      <c r="BB111" s="69">
        <v>-1.7680190292047836E-2</v>
      </c>
      <c r="BC111" s="69"/>
      <c r="BD111" s="69" t="s">
        <v>33</v>
      </c>
      <c r="BE111" s="69">
        <v>-9.0905090088476109E-2</v>
      </c>
      <c r="BF111" s="69">
        <v>-7.6828523000187138E-2</v>
      </c>
      <c r="BG111" s="69">
        <v>-6.2533394403820372E-2</v>
      </c>
      <c r="BH111" s="69">
        <v>-4.7998933870814983E-2</v>
      </c>
      <c r="BI111" s="69">
        <v>-3.3454936720011284E-2</v>
      </c>
      <c r="BJ111" s="69">
        <v>0</v>
      </c>
      <c r="BK111" s="69">
        <v>-3.3325371045541306E-2</v>
      </c>
      <c r="BM111" s="11" t="s">
        <v>33</v>
      </c>
      <c r="BN111" s="11">
        <v>-9.5778924932414702E-2</v>
      </c>
      <c r="BO111" s="11">
        <v>-6.2142959509569579E-2</v>
      </c>
      <c r="BP111" s="11">
        <v>-1.5368953145624874E-2</v>
      </c>
      <c r="BQ111" s="11">
        <v>5.2835413141478937E-2</v>
      </c>
      <c r="BR111" s="11">
        <v>7.3903716589111282E-2</v>
      </c>
      <c r="BS111" s="11">
        <v>6.4262565949308306E-2</v>
      </c>
      <c r="BT111" s="11">
        <v>7.5449610343964052E-2</v>
      </c>
      <c r="BV111" s="11" t="s">
        <v>33</v>
      </c>
      <c r="BW111" s="11">
        <v>-0.11651758376987836</v>
      </c>
      <c r="BX111" s="11">
        <v>-0.2274356862446259</v>
      </c>
      <c r="BY111" s="11">
        <v>-0.32232106600643529</v>
      </c>
      <c r="BZ111" s="11">
        <v>-0.39970198686706171</v>
      </c>
      <c r="CA111" s="11">
        <v>-0.45118125851445717</v>
      </c>
      <c r="CB111" s="11">
        <v>-0.37721949935669252</v>
      </c>
      <c r="CC111" s="11">
        <v>-0.29501167191286065</v>
      </c>
      <c r="CE111" s="11"/>
      <c r="CF111" s="11"/>
      <c r="CG111" s="11"/>
      <c r="CH111" s="11"/>
      <c r="CI111" s="11"/>
      <c r="CJ111" s="11"/>
    </row>
    <row r="112" spans="1:88">
      <c r="A112" s="11" t="s">
        <v>9</v>
      </c>
      <c r="B112" s="103">
        <v>0.1658383752148237</v>
      </c>
      <c r="C112" s="103">
        <v>0.17651242661575034</v>
      </c>
      <c r="D112" s="103">
        <v>0.20154349342206662</v>
      </c>
      <c r="E112" s="103">
        <v>0.22557616997187782</v>
      </c>
      <c r="F112" s="103">
        <v>0.23043273890918212</v>
      </c>
      <c r="G112" s="103">
        <v>0.26767655827795933</v>
      </c>
      <c r="H112" s="103">
        <v>0.26786847045997098</v>
      </c>
      <c r="K112" s="69" t="s">
        <v>9</v>
      </c>
      <c r="L112" s="69">
        <v>-0.46995633566667733</v>
      </c>
      <c r="M112" s="69">
        <v>-0.4743639436904063</v>
      </c>
      <c r="N112" s="69">
        <v>-0.47943867023548381</v>
      </c>
      <c r="O112" s="69">
        <v>-0.49775689707036547</v>
      </c>
      <c r="P112" s="69">
        <v>-0.46901810481431999</v>
      </c>
      <c r="Q112" s="69">
        <v>-0.42656715530783662</v>
      </c>
      <c r="R112" s="69">
        <v>-0.42710765343425194</v>
      </c>
      <c r="S112" s="69"/>
      <c r="T112" s="69" t="s">
        <v>9</v>
      </c>
      <c r="U112" s="69">
        <v>-0.17281936496839198</v>
      </c>
      <c r="V112" s="69">
        <v>-0.25887569735969951</v>
      </c>
      <c r="W112" s="69">
        <v>-0.30521364465333289</v>
      </c>
      <c r="X112" s="69">
        <v>-0.27780455932118275</v>
      </c>
      <c r="Y112" s="69">
        <v>3.5506716585630406E-2</v>
      </c>
      <c r="Z112" s="69">
        <v>5.3272851690442921E-2</v>
      </c>
      <c r="AA112" s="69">
        <v>5.3272851690442921E-2</v>
      </c>
      <c r="AB112" s="69"/>
      <c r="AC112" s="69" t="s">
        <v>9</v>
      </c>
      <c r="AD112" s="69">
        <v>-1.3275987349506977</v>
      </c>
      <c r="AE112" s="69">
        <v>-1.1430262554909081</v>
      </c>
      <c r="AF112" s="69">
        <v>-0.6648989892051963</v>
      </c>
      <c r="AG112" s="69">
        <v>-1.8045761806883232</v>
      </c>
      <c r="AH112" s="69">
        <v>-1.2203723554926322</v>
      </c>
      <c r="AI112" s="69">
        <v>-1.1382510715991598</v>
      </c>
      <c r="AJ112" s="69">
        <v>-1.4133168577543356</v>
      </c>
      <c r="AL112" s="69" t="s">
        <v>9</v>
      </c>
      <c r="AM112" s="69">
        <v>-0.65948151586617365</v>
      </c>
      <c r="AN112" s="69">
        <v>-0.69018149968909537</v>
      </c>
      <c r="AO112" s="69">
        <v>-0.68367553500578815</v>
      </c>
      <c r="AP112" s="69">
        <v>-0.88061426255358954</v>
      </c>
      <c r="AQ112" s="69">
        <v>-0.5650143121468153</v>
      </c>
      <c r="AR112" s="69">
        <v>-0.78094534745588284</v>
      </c>
      <c r="AS112" s="69">
        <v>-1.0229691382268227</v>
      </c>
      <c r="AT112" s="69"/>
      <c r="AU112" s="69" t="s">
        <v>9</v>
      </c>
      <c r="AV112" s="69">
        <v>-1.4379038798082326</v>
      </c>
      <c r="AW112" s="69">
        <v>-1.4894589957645128</v>
      </c>
      <c r="AX112" s="69">
        <v>-1.4537054957962727</v>
      </c>
      <c r="AY112" s="69">
        <v>-1.4613833979231237</v>
      </c>
      <c r="AZ112" s="69">
        <v>-1.5365234851533263</v>
      </c>
      <c r="BA112" s="69">
        <v>-1.0190987199598234</v>
      </c>
      <c r="BB112" s="69">
        <v>-1.538176555408159</v>
      </c>
      <c r="BC112" s="69"/>
      <c r="BD112" s="69" t="s">
        <v>9</v>
      </c>
      <c r="BE112" s="69">
        <v>-1.2936493589513922</v>
      </c>
      <c r="BF112" s="69">
        <v>-1.2781472462758428</v>
      </c>
      <c r="BG112" s="69">
        <v>-1.2576160430101631</v>
      </c>
      <c r="BH112" s="69">
        <v>-1.2274013089822666</v>
      </c>
      <c r="BI112" s="69">
        <v>-1.1843047598883976</v>
      </c>
      <c r="BJ112" s="69">
        <v>-1.1305730797793676</v>
      </c>
      <c r="BK112" s="69">
        <v>-1.1797181350121602</v>
      </c>
      <c r="BM112" s="11" t="s">
        <v>9</v>
      </c>
      <c r="BN112" s="11">
        <v>-0.55218131757818978</v>
      </c>
      <c r="BO112" s="11">
        <v>-0.53682956710999508</v>
      </c>
      <c r="BP112" s="11">
        <v>-0.54259651327304426</v>
      </c>
      <c r="BQ112" s="11">
        <v>-0.55891252062112029</v>
      </c>
      <c r="BR112" s="11">
        <v>-0.56643769088622142</v>
      </c>
      <c r="BS112" s="11">
        <v>-0.56183189422613189</v>
      </c>
      <c r="BT112" s="11">
        <v>-0.53746048750948872</v>
      </c>
      <c r="BV112" s="11" t="s">
        <v>9</v>
      </c>
      <c r="BW112" s="11">
        <v>0.57059395937127466</v>
      </c>
      <c r="BX112" s="11">
        <v>0.61539822315285819</v>
      </c>
      <c r="BY112" s="11">
        <v>0.61050641139330319</v>
      </c>
      <c r="BZ112" s="11">
        <v>0.39069285192529396</v>
      </c>
      <c r="CA112" s="11">
        <v>0.15637633589118283</v>
      </c>
      <c r="CB112" s="11">
        <v>0.14811379808234576</v>
      </c>
      <c r="CC112" s="11">
        <v>0.13501790343941525</v>
      </c>
      <c r="CE112" s="11"/>
      <c r="CF112" s="11"/>
      <c r="CG112" s="11"/>
      <c r="CH112" s="11"/>
      <c r="CI112" s="11"/>
      <c r="CJ112" s="11"/>
    </row>
    <row r="113" spans="1:88">
      <c r="A113" s="11" t="s">
        <v>94</v>
      </c>
      <c r="B113" s="103">
        <v>0.5070716307473383</v>
      </c>
      <c r="C113" s="103">
        <v>0.44475269098408188</v>
      </c>
      <c r="D113" s="103">
        <v>0.48478044282367189</v>
      </c>
      <c r="E113" s="103">
        <v>0.51458465455518021</v>
      </c>
      <c r="F113" s="103">
        <v>0.54904683953522881</v>
      </c>
      <c r="G113" s="103">
        <v>0.35253931894584095</v>
      </c>
      <c r="H113" s="103">
        <v>0.35356416771434873</v>
      </c>
      <c r="K113" s="69" t="s">
        <v>94</v>
      </c>
      <c r="L113" s="69">
        <v>0.96587632193700002</v>
      </c>
      <c r="M113" s="69">
        <v>0.95798609589549544</v>
      </c>
      <c r="N113" s="69">
        <v>0.94962183666646427</v>
      </c>
      <c r="O113" s="69">
        <v>0.93639089507555584</v>
      </c>
      <c r="P113" s="69">
        <v>0.92743961265107278</v>
      </c>
      <c r="Q113" s="69">
        <v>0.91832688491206982</v>
      </c>
      <c r="R113" s="69">
        <v>0.91724513693622389</v>
      </c>
      <c r="S113" s="69"/>
      <c r="T113" s="69" t="s">
        <v>94</v>
      </c>
      <c r="U113" s="69">
        <v>0.93407542110779374</v>
      </c>
      <c r="V113" s="69">
        <v>0.92600675183612846</v>
      </c>
      <c r="W113" s="69">
        <v>0.91048229148804494</v>
      </c>
      <c r="X113" s="69">
        <v>0.93430890307943315</v>
      </c>
      <c r="Y113" s="69">
        <v>0.85731079142141819</v>
      </c>
      <c r="Z113" s="69">
        <v>0.80939857975385088</v>
      </c>
      <c r="AA113" s="69">
        <v>0.80939857975385088</v>
      </c>
      <c r="AB113" s="69"/>
      <c r="AC113" s="69" t="s">
        <v>94</v>
      </c>
      <c r="AD113" s="69">
        <v>0.9729019460192686</v>
      </c>
      <c r="AE113" s="69">
        <v>1.0421301654463524</v>
      </c>
      <c r="AF113" s="69">
        <v>1.0717261370026183</v>
      </c>
      <c r="AG113" s="69">
        <v>1.214930127370158</v>
      </c>
      <c r="AH113" s="69">
        <v>1.2866359803776941</v>
      </c>
      <c r="AI113" s="69">
        <v>1.3012183411891607</v>
      </c>
      <c r="AJ113" s="69">
        <v>1.2963804703465542</v>
      </c>
      <c r="AL113" s="69" t="s">
        <v>94</v>
      </c>
      <c r="AM113" s="69">
        <v>1.1363672659255131</v>
      </c>
      <c r="AN113" s="69">
        <v>1.1947884394759005</v>
      </c>
      <c r="AO113" s="69">
        <v>1.1273789982688571</v>
      </c>
      <c r="AP113" s="69">
        <v>1.1079012956819463</v>
      </c>
      <c r="AQ113" s="69">
        <v>1.1224816833477693</v>
      </c>
      <c r="AR113" s="69">
        <v>1.2449036981411485</v>
      </c>
      <c r="AS113" s="69">
        <v>1.254142850897294</v>
      </c>
      <c r="AT113" s="69"/>
      <c r="AU113" s="69" t="s">
        <v>94</v>
      </c>
      <c r="AV113" s="69">
        <v>0.95860258653882169</v>
      </c>
      <c r="AW113" s="69">
        <v>0.96443896660614037</v>
      </c>
      <c r="AX113" s="69">
        <v>0.96913699719751523</v>
      </c>
      <c r="AY113" s="69">
        <v>0.9648515870457689</v>
      </c>
      <c r="AZ113" s="69">
        <v>0.97566320159926034</v>
      </c>
      <c r="BA113" s="69">
        <v>0.98415819241834368</v>
      </c>
      <c r="BB113" s="69">
        <v>0.99598405311869298</v>
      </c>
      <c r="BC113" s="69"/>
      <c r="BD113" s="69" t="s">
        <v>94</v>
      </c>
      <c r="BE113" s="69">
        <v>1.1118391787744399</v>
      </c>
      <c r="BF113" s="69">
        <v>1.1244902002754684</v>
      </c>
      <c r="BG113" s="69">
        <v>1.1325492542025224</v>
      </c>
      <c r="BH113" s="69">
        <v>1.1314034412406369</v>
      </c>
      <c r="BI113" s="69">
        <v>1.1173948864483749</v>
      </c>
      <c r="BJ113" s="69">
        <v>1.1305730797793676</v>
      </c>
      <c r="BK113" s="69">
        <v>1.1130673929210775</v>
      </c>
      <c r="BM113" s="11" t="s">
        <v>94</v>
      </c>
      <c r="BN113" s="11">
        <v>-0.42646317617868906</v>
      </c>
      <c r="BO113" s="11">
        <v>-0.41864848162407003</v>
      </c>
      <c r="BP113" s="11">
        <v>-0.40036445087198863</v>
      </c>
      <c r="BQ113" s="11">
        <v>-0.38870458861760948</v>
      </c>
      <c r="BR113" s="11">
        <v>-0.38424298751389729</v>
      </c>
      <c r="BS113" s="11">
        <v>-0.39688890998035098</v>
      </c>
      <c r="BT113" s="11">
        <v>-0.40310400501631299</v>
      </c>
      <c r="BV113" s="11" t="s">
        <v>94</v>
      </c>
      <c r="BW113" s="11">
        <v>1.0286397881177933</v>
      </c>
      <c r="BX113" s="11">
        <v>0.79255525820425476</v>
      </c>
      <c r="BY113" s="11">
        <v>0.48520253707241123</v>
      </c>
      <c r="BZ113" s="11">
        <v>0.82005764246652912</v>
      </c>
      <c r="CA113" s="11">
        <v>1.0953251405981959</v>
      </c>
      <c r="CB113" s="11">
        <v>0.98217837912833561</v>
      </c>
      <c r="CC113" s="11">
        <v>0.84146162709958516</v>
      </c>
      <c r="CE113" s="11"/>
      <c r="CF113" s="11"/>
      <c r="CG113" s="11"/>
      <c r="CH113" s="11"/>
      <c r="CI113" s="11"/>
      <c r="CJ113" s="11"/>
    </row>
    <row r="114" spans="1:88">
      <c r="A114" s="11" t="s">
        <v>34</v>
      </c>
      <c r="B114" s="103">
        <v>-3.4646044553009721</v>
      </c>
      <c r="C114" s="103">
        <v>-2.626171718095156</v>
      </c>
      <c r="D114" s="103">
        <v>-2.6270978555815567</v>
      </c>
      <c r="E114" s="103">
        <v>-2.6986302055557583</v>
      </c>
      <c r="F114" s="103">
        <v>-3.0272802174173687</v>
      </c>
      <c r="G114" s="103">
        <v>-2.5131744045349005</v>
      </c>
      <c r="H114" s="103">
        <v>-2.3210500008450277</v>
      </c>
      <c r="K114" s="69" t="s">
        <v>34</v>
      </c>
      <c r="L114" s="69">
        <v>-2.1761248815597103</v>
      </c>
      <c r="M114" s="69">
        <v>-2.1763941707565042</v>
      </c>
      <c r="N114" s="69">
        <v>-2.1775600175541219</v>
      </c>
      <c r="O114" s="69">
        <v>-2.2019233541873406</v>
      </c>
      <c r="P114" s="69">
        <v>-2.2316222254156184</v>
      </c>
      <c r="Q114" s="69">
        <v>-2.2304511862293555</v>
      </c>
      <c r="R114" s="69">
        <v>-2.2302657149255198</v>
      </c>
      <c r="S114" s="69"/>
      <c r="T114" s="69" t="s">
        <v>34</v>
      </c>
      <c r="U114" s="69"/>
      <c r="V114" s="69"/>
      <c r="W114" s="69"/>
      <c r="X114" s="69"/>
      <c r="Y114" s="69"/>
      <c r="Z114" s="69"/>
      <c r="AA114" s="69"/>
      <c r="AB114" s="69"/>
      <c r="AC114" s="69" t="s">
        <v>34</v>
      </c>
      <c r="AD114" s="69">
        <v>-1.2084018084755699</v>
      </c>
      <c r="AE114" s="69">
        <v>-1.0408117845429781</v>
      </c>
      <c r="AF114" s="69">
        <v>-0.91911099050104161</v>
      </c>
      <c r="AG114" s="69">
        <v>-0.64497234970623973</v>
      </c>
      <c r="AH114" s="69">
        <v>-0.64197880795300633</v>
      </c>
      <c r="AI114" s="69">
        <v>-0.57543947357261593</v>
      </c>
      <c r="AJ114" s="69">
        <v>-0.68812337027631687</v>
      </c>
      <c r="AL114" s="69" t="s">
        <v>34</v>
      </c>
      <c r="AM114" s="69">
        <v>-1.3694682435512591</v>
      </c>
      <c r="AN114" s="69">
        <v>-1.3603930336144272</v>
      </c>
      <c r="AO114" s="69">
        <v>-1.4417913861440117</v>
      </c>
      <c r="AP114" s="69">
        <v>-1.4306292041932058</v>
      </c>
      <c r="AQ114" s="69">
        <v>-1.6034733862973289</v>
      </c>
      <c r="AR114" s="69">
        <v>-1.6617492803241574</v>
      </c>
      <c r="AS114" s="69">
        <v>-1.5922471355078518</v>
      </c>
      <c r="AT114" s="69"/>
      <c r="AU114" s="69" t="s">
        <v>34</v>
      </c>
      <c r="AV114" s="69">
        <v>-0.95860258653882169</v>
      </c>
      <c r="AW114" s="69">
        <v>-0.99867940329038207</v>
      </c>
      <c r="AX114" s="69">
        <v>-0.96913699719751523</v>
      </c>
      <c r="AY114" s="69">
        <v>-1.4613833979231237</v>
      </c>
      <c r="AZ114" s="69">
        <v>-1.5365234851533263</v>
      </c>
      <c r="BA114" s="69">
        <v>-1.5199129480543652</v>
      </c>
      <c r="BB114" s="69">
        <v>-1.538176555408159</v>
      </c>
      <c r="BC114" s="69"/>
      <c r="BD114" s="69" t="s">
        <v>34</v>
      </c>
      <c r="BE114" s="69">
        <v>-1.2936493589513922</v>
      </c>
      <c r="BF114" s="69">
        <v>-1.2781472462758428</v>
      </c>
      <c r="BG114" s="69">
        <v>-1.2576160430101631</v>
      </c>
      <c r="BH114" s="69">
        <v>-1.8171024965379925</v>
      </c>
      <c r="BI114" s="69">
        <v>-1.7597296714725907</v>
      </c>
      <c r="BJ114" s="69">
        <v>-1.6958596196690514</v>
      </c>
      <c r="BK114" s="69">
        <v>-1.7529145169954696</v>
      </c>
      <c r="BM114" s="11" t="s">
        <v>34</v>
      </c>
      <c r="BN114" s="11">
        <v>-0.64359589660224925</v>
      </c>
      <c r="BO114" s="11">
        <v>-0.660735221084222</v>
      </c>
      <c r="BP114" s="11">
        <v>-0.68176668888790193</v>
      </c>
      <c r="BQ114" s="11">
        <v>-0.70636666381308177</v>
      </c>
      <c r="BR114" s="11">
        <v>-0.73314323695394445</v>
      </c>
      <c r="BS114" s="11">
        <v>-0.76705216346741667</v>
      </c>
      <c r="BT114" s="11">
        <v>-0.79753964088683282</v>
      </c>
      <c r="BV114" s="11" t="s">
        <v>34</v>
      </c>
      <c r="BW114" s="11">
        <v>-1.2759701627965276</v>
      </c>
      <c r="BX114" s="11">
        <v>-1.1044364017648332</v>
      </c>
      <c r="BY114" s="11">
        <v>-0.83748358185284699</v>
      </c>
      <c r="BZ114" s="11">
        <v>-0.63115765681077229</v>
      </c>
      <c r="CA114" s="11">
        <v>-0.39595643231735217</v>
      </c>
      <c r="CB114" s="11">
        <v>-0.39903686851774367</v>
      </c>
      <c r="CC114" s="11">
        <v>-0.38714972134882553</v>
      </c>
      <c r="CE114" s="11"/>
      <c r="CF114" s="11"/>
      <c r="CG114" s="11"/>
      <c r="CH114" s="11"/>
      <c r="CI114" s="11"/>
      <c r="CJ114" s="11"/>
    </row>
    <row r="115" spans="1:88">
      <c r="A115" s="11" t="s">
        <v>35</v>
      </c>
      <c r="B115" s="103">
        <v>0.51227802560505731</v>
      </c>
      <c r="C115" s="103">
        <v>0.44865830687231162</v>
      </c>
      <c r="D115" s="103">
        <v>0.49010228136205836</v>
      </c>
      <c r="E115" s="103">
        <v>0.52125884089535413</v>
      </c>
      <c r="F115" s="103">
        <v>0.55424600939156921</v>
      </c>
      <c r="G115" s="103">
        <v>0.3518911574077197</v>
      </c>
      <c r="H115" s="103">
        <v>0.35176075655439126</v>
      </c>
      <c r="K115" s="69" t="s">
        <v>35</v>
      </c>
      <c r="L115" s="69"/>
      <c r="M115" s="69"/>
      <c r="N115" s="69"/>
      <c r="O115" s="69"/>
      <c r="P115" s="69"/>
      <c r="Q115" s="69"/>
      <c r="R115" s="69"/>
      <c r="S115" s="69"/>
      <c r="T115" s="69" t="s">
        <v>35</v>
      </c>
      <c r="U115" s="69">
        <v>1.0423145057637879</v>
      </c>
      <c r="V115" s="69">
        <v>0.9948724750350012</v>
      </c>
      <c r="W115" s="69">
        <v>0.9122330772425562</v>
      </c>
      <c r="X115" s="69">
        <v>0.8645108602321655</v>
      </c>
      <c r="Y115" s="69">
        <v>0.83506311663856669</v>
      </c>
      <c r="Z115" s="69">
        <v>0.83173578512361801</v>
      </c>
      <c r="AA115" s="69">
        <v>0.83173578512361801</v>
      </c>
      <c r="AB115" s="69"/>
      <c r="AC115" s="69" t="s">
        <v>35</v>
      </c>
      <c r="AD115" s="69">
        <v>0.9729019460192686</v>
      </c>
      <c r="AE115" s="69">
        <v>1.0636037937967577</v>
      </c>
      <c r="AF115" s="69">
        <v>1.1557631622243851</v>
      </c>
      <c r="AG115" s="69">
        <v>1.2432822992768104</v>
      </c>
      <c r="AH115" s="69">
        <v>1.4698893815783678</v>
      </c>
      <c r="AI115" s="69">
        <v>1.479534887098561</v>
      </c>
      <c r="AJ115" s="69">
        <v>1.5034870100949187</v>
      </c>
      <c r="AL115" s="69" t="s">
        <v>35</v>
      </c>
      <c r="AM115" s="69">
        <v>1.4287147420311366</v>
      </c>
      <c r="AN115" s="69">
        <v>1.4042295438275669</v>
      </c>
      <c r="AO115" s="69">
        <v>1.4222018292670553</v>
      </c>
      <c r="AP115" s="69">
        <v>1.4463720289986333</v>
      </c>
      <c r="AQ115" s="69">
        <v>1.4686347080646072</v>
      </c>
      <c r="AR115" s="69">
        <v>1.4651046813582174</v>
      </c>
      <c r="AS115" s="69">
        <v>1.4730959267746129</v>
      </c>
      <c r="AT115" s="69"/>
      <c r="AU115" s="69" t="s">
        <v>35</v>
      </c>
      <c r="AV115" s="69">
        <v>0.95860258653882169</v>
      </c>
      <c r="AW115" s="69">
        <v>0.96443896660614037</v>
      </c>
      <c r="AX115" s="69">
        <v>0.96913699719751523</v>
      </c>
      <c r="AY115" s="69">
        <v>0.9648515870457689</v>
      </c>
      <c r="AZ115" s="69">
        <v>0.97566320159926034</v>
      </c>
      <c r="BA115" s="69">
        <v>0.98415819241834368</v>
      </c>
      <c r="BB115" s="69">
        <v>0.99598405311869298</v>
      </c>
      <c r="BC115" s="69"/>
      <c r="BD115" s="69" t="s">
        <v>35</v>
      </c>
      <c r="BE115" s="69">
        <v>1.1118391787744399</v>
      </c>
      <c r="BF115" s="69">
        <v>1.1244902002754684</v>
      </c>
      <c r="BG115" s="69">
        <v>1.1325492542025224</v>
      </c>
      <c r="BH115" s="69">
        <v>1.1314034412406369</v>
      </c>
      <c r="BI115" s="69">
        <v>1.1173948864483749</v>
      </c>
      <c r="BJ115" s="69">
        <v>1.1305730797793676</v>
      </c>
      <c r="BK115" s="69">
        <v>1.1130673929210775</v>
      </c>
      <c r="BM115" s="11" t="s">
        <v>35</v>
      </c>
      <c r="BN115" s="11">
        <v>-0.34087086367780806</v>
      </c>
      <c r="BO115" s="11">
        <v>-0.35199787364475632</v>
      </c>
      <c r="BP115" s="11">
        <v>-0.3663790445513383</v>
      </c>
      <c r="BQ115" s="11">
        <v>-0.39115607543160141</v>
      </c>
      <c r="BR115" s="11">
        <v>-0.4103689422229389</v>
      </c>
      <c r="BS115" s="11">
        <v>-0.40502632608556011</v>
      </c>
      <c r="BT115" s="11">
        <v>-0.40470151325861775</v>
      </c>
      <c r="BV115" s="11" t="s">
        <v>35</v>
      </c>
      <c r="BW115" s="11">
        <v>0.68508401654721718</v>
      </c>
      <c r="BX115" s="11">
        <v>0.56111071362276843</v>
      </c>
      <c r="BY115" s="11">
        <v>0.3877488413282662</v>
      </c>
      <c r="BZ115" s="11">
        <v>0.90123009266903187</v>
      </c>
      <c r="CA115" s="11">
        <v>1.3439002381632823</v>
      </c>
      <c r="CB115" s="11">
        <v>1.1038386471610033</v>
      </c>
      <c r="CC115" s="11">
        <v>0.84146162709958516</v>
      </c>
      <c r="CE115" s="11"/>
      <c r="CF115" s="11"/>
      <c r="CG115" s="11"/>
      <c r="CH115" s="11"/>
      <c r="CI115" s="11"/>
      <c r="CJ115" s="11"/>
    </row>
    <row r="116" spans="1:88">
      <c r="A116" s="11" t="s">
        <v>36</v>
      </c>
      <c r="B116" s="103">
        <v>0.50608705147207156</v>
      </c>
      <c r="C116" s="103">
        <v>0.4431153589181534</v>
      </c>
      <c r="D116" s="103">
        <v>0.48402439471907338</v>
      </c>
      <c r="E116" s="103">
        <v>0.51389893781959317</v>
      </c>
      <c r="F116" s="103">
        <v>0.54570591748792796</v>
      </c>
      <c r="G116" s="103">
        <v>0.35770902185783787</v>
      </c>
      <c r="H116" s="103">
        <v>0.35799926510308794</v>
      </c>
      <c r="K116" s="69" t="s">
        <v>36</v>
      </c>
      <c r="L116" s="69"/>
      <c r="M116" s="69"/>
      <c r="N116" s="69"/>
      <c r="O116" s="69"/>
      <c r="P116" s="69"/>
      <c r="Q116" s="69"/>
      <c r="R116" s="69"/>
      <c r="S116" s="69"/>
      <c r="T116" s="69" t="s">
        <v>36</v>
      </c>
      <c r="U116" s="69">
        <v>1.0375257734016798</v>
      </c>
      <c r="V116" s="69">
        <v>1.0451024943440781</v>
      </c>
      <c r="W116" s="69">
        <v>0.99947291225077917</v>
      </c>
      <c r="X116" s="69">
        <v>0.96528161144290281</v>
      </c>
      <c r="Y116" s="69">
        <v>0.92443782392566753</v>
      </c>
      <c r="Z116" s="69">
        <v>0.90580138973533331</v>
      </c>
      <c r="AA116" s="69">
        <v>0.90580138973533331</v>
      </c>
      <c r="AB116" s="69"/>
      <c r="AC116" s="69" t="s">
        <v>36</v>
      </c>
      <c r="AD116" s="69">
        <v>0.70256331677367878</v>
      </c>
      <c r="AE116" s="69">
        <v>0.60535656479910516</v>
      </c>
      <c r="AF116" s="69">
        <v>0.59355546349076405</v>
      </c>
      <c r="AG116" s="69">
        <v>0.6904149470970885</v>
      </c>
      <c r="AH116" s="69">
        <v>0.50144605995536329</v>
      </c>
      <c r="AI116" s="69">
        <v>0.53718147434124497</v>
      </c>
      <c r="AJ116" s="69">
        <v>0.51027329470725213</v>
      </c>
      <c r="AL116" s="69" t="s">
        <v>36</v>
      </c>
      <c r="AM116" s="69">
        <v>0.88578371497783581</v>
      </c>
      <c r="AN116" s="69">
        <v>0.90157089338356788</v>
      </c>
      <c r="AO116" s="69">
        <v>0.87467371455611598</v>
      </c>
      <c r="AP116" s="69">
        <v>0.89635708735901687</v>
      </c>
      <c r="AQ116" s="69">
        <v>0.86286691481014088</v>
      </c>
      <c r="AR116" s="69">
        <v>0.98066251828066631</v>
      </c>
      <c r="AS116" s="69">
        <v>0.99139915984451132</v>
      </c>
      <c r="AT116" s="69"/>
      <c r="AU116" s="69" t="s">
        <v>36</v>
      </c>
      <c r="AV116" s="69">
        <v>0.95860258653882169</v>
      </c>
      <c r="AW116" s="69">
        <v>0.96443896660614037</v>
      </c>
      <c r="AX116" s="69">
        <v>0.96913699719751523</v>
      </c>
      <c r="AY116" s="69">
        <v>0.9648515870457689</v>
      </c>
      <c r="AZ116" s="69">
        <v>0.97566320159926034</v>
      </c>
      <c r="BA116" s="69">
        <v>0.98415819241834368</v>
      </c>
      <c r="BB116" s="69">
        <v>0.99598405311869298</v>
      </c>
      <c r="BC116" s="69"/>
      <c r="BD116" s="69" t="s">
        <v>36</v>
      </c>
      <c r="BE116" s="69">
        <v>1.1118391787744399</v>
      </c>
      <c r="BF116" s="69">
        <v>1.1244902002754684</v>
      </c>
      <c r="BG116" s="69">
        <v>1.1325492542025224</v>
      </c>
      <c r="BH116" s="69">
        <v>1.1314034412406369</v>
      </c>
      <c r="BI116" s="69">
        <v>1.1173948864483749</v>
      </c>
      <c r="BJ116" s="69">
        <v>1.1305730797793676</v>
      </c>
      <c r="BK116" s="69">
        <v>1.1130673929210775</v>
      </c>
      <c r="BM116" s="11" t="s">
        <v>36</v>
      </c>
      <c r="BN116" s="11">
        <v>0.55772848987698398</v>
      </c>
      <c r="BO116" s="11">
        <v>0.55682694389960741</v>
      </c>
      <c r="BP116" s="11">
        <v>0.57919227131035478</v>
      </c>
      <c r="BQ116" s="11">
        <v>0.5823258195240042</v>
      </c>
      <c r="BR116" s="11">
        <v>0.67125661409860904</v>
      </c>
      <c r="BS116" s="11">
        <v>0.62889667486992606</v>
      </c>
      <c r="BT116" s="11">
        <v>0.63882539269663996</v>
      </c>
      <c r="BV116" s="11" t="s">
        <v>36</v>
      </c>
      <c r="BW116" s="11">
        <v>1.5296568383239935</v>
      </c>
      <c r="BX116" s="11">
        <v>1.4655261698124968</v>
      </c>
      <c r="BY116" s="11">
        <v>1.2788229801373538</v>
      </c>
      <c r="BZ116" s="11">
        <v>1.3372022009268323</v>
      </c>
      <c r="CA116" s="11">
        <v>1.3162666985053584</v>
      </c>
      <c r="CB116" s="11">
        <v>1.5625410787830678</v>
      </c>
      <c r="CC116" s="11">
        <v>1.7322204581200153</v>
      </c>
      <c r="CE116" s="11"/>
      <c r="CF116" s="11"/>
      <c r="CG116" s="11"/>
      <c r="CH116" s="11"/>
      <c r="CI116" s="11"/>
      <c r="CJ116" s="11"/>
    </row>
    <row r="117" spans="1:88">
      <c r="A117" s="11" t="s">
        <v>37</v>
      </c>
      <c r="B117" s="103">
        <v>0.51935249343484446</v>
      </c>
      <c r="C117" s="103">
        <v>0.45478682963821904</v>
      </c>
      <c r="D117" s="103">
        <v>0.49826209282436729</v>
      </c>
      <c r="E117" s="103">
        <v>0.53062569401591486</v>
      </c>
      <c r="F117" s="103">
        <v>0.56537098418413567</v>
      </c>
      <c r="G117" s="103">
        <v>0.36110303836568525</v>
      </c>
      <c r="H117" s="103">
        <v>0.36173311850363471</v>
      </c>
      <c r="K117" s="69" t="s">
        <v>37</v>
      </c>
      <c r="L117" s="69"/>
      <c r="M117" s="69"/>
      <c r="N117" s="69"/>
      <c r="O117" s="69"/>
      <c r="P117" s="69"/>
      <c r="Q117" s="69"/>
      <c r="R117" s="69"/>
      <c r="S117" s="69"/>
      <c r="T117" s="69" t="s">
        <v>37</v>
      </c>
      <c r="U117" s="69">
        <v>0.68201646612858269</v>
      </c>
      <c r="V117" s="69">
        <v>0.70286070759419728</v>
      </c>
      <c r="W117" s="69">
        <v>0.70924934210695467</v>
      </c>
      <c r="X117" s="69">
        <v>0.66481386102157369</v>
      </c>
      <c r="Y117" s="69">
        <v>0.62511969482613428</v>
      </c>
      <c r="Z117" s="69">
        <v>0.59832011043779121</v>
      </c>
      <c r="AA117" s="69">
        <v>0.59832011043779121</v>
      </c>
      <c r="AB117" s="69"/>
      <c r="AC117" s="69" t="s">
        <v>37</v>
      </c>
      <c r="AD117" s="69">
        <v>0.8537050195441408</v>
      </c>
      <c r="AE117" s="69">
        <v>0.91328839534391959</v>
      </c>
      <c r="AF117" s="69">
        <v>0.97718448362813037</v>
      </c>
      <c r="AG117" s="69">
        <v>1.0448170959302436</v>
      </c>
      <c r="AH117" s="69">
        <v>1.2242789202469095</v>
      </c>
      <c r="AI117" s="69">
        <v>1.2405411832061011</v>
      </c>
      <c r="AJ117" s="69">
        <v>1.2579086672973225</v>
      </c>
      <c r="AL117" s="69" t="s">
        <v>37</v>
      </c>
      <c r="AM117" s="69">
        <v>1.1363672659255131</v>
      </c>
      <c r="AN117" s="69">
        <v>1.1529002186055675</v>
      </c>
      <c r="AO117" s="69">
        <v>1.1273789982688571</v>
      </c>
      <c r="AP117" s="69">
        <v>1.1502101373465321</v>
      </c>
      <c r="AQ117" s="69">
        <v>1.165750811437374</v>
      </c>
      <c r="AR117" s="69">
        <v>1.2008635014977349</v>
      </c>
      <c r="AS117" s="69">
        <v>1.2103522357218301</v>
      </c>
      <c r="AT117" s="69"/>
      <c r="AU117" s="69" t="s">
        <v>37</v>
      </c>
      <c r="AV117" s="69">
        <v>0.95860258653882169</v>
      </c>
      <c r="AW117" s="69">
        <v>0.96443896660614037</v>
      </c>
      <c r="AX117" s="69">
        <v>0.96913699719751523</v>
      </c>
      <c r="AY117" s="69">
        <v>0.9648515870457689</v>
      </c>
      <c r="AZ117" s="69">
        <v>0.97566320159926034</v>
      </c>
      <c r="BA117" s="69">
        <v>0.98415819241834368</v>
      </c>
      <c r="BB117" s="69">
        <v>0.99598405311869298</v>
      </c>
      <c r="BC117" s="69"/>
      <c r="BD117" s="69" t="s">
        <v>37</v>
      </c>
      <c r="BE117" s="69">
        <v>1.1118391787744399</v>
      </c>
      <c r="BF117" s="69">
        <v>1.1244902002754684</v>
      </c>
      <c r="BG117" s="69">
        <v>1.1325492542025224</v>
      </c>
      <c r="BH117" s="69">
        <v>1.1314034412406369</v>
      </c>
      <c r="BI117" s="69">
        <v>1.1173948864483749</v>
      </c>
      <c r="BJ117" s="69">
        <v>1.1305730797793676</v>
      </c>
      <c r="BK117" s="69">
        <v>1.1130673929210775</v>
      </c>
      <c r="BM117" s="11" t="s">
        <v>37</v>
      </c>
      <c r="BN117" s="11">
        <v>0.822831836574894</v>
      </c>
      <c r="BO117" s="11">
        <v>0.79346341104111928</v>
      </c>
      <c r="BP117" s="11">
        <v>0.76633077361888391</v>
      </c>
      <c r="BQ117" s="11">
        <v>0.81691785914045789</v>
      </c>
      <c r="BR117" s="11">
        <v>0.77940727315826719</v>
      </c>
      <c r="BS117" s="11">
        <v>0.82853887568467488</v>
      </c>
      <c r="BT117" s="11">
        <v>0.83714221863413474</v>
      </c>
      <c r="BV117" s="11" t="s">
        <v>37</v>
      </c>
      <c r="BW117" s="11">
        <v>0.44176589503498026</v>
      </c>
      <c r="BX117" s="11">
        <v>0.59044493778233009</v>
      </c>
      <c r="BY117" s="11">
        <v>0.6940569471235446</v>
      </c>
      <c r="BZ117" s="11">
        <v>0.76624569582859581</v>
      </c>
      <c r="CA117" s="11">
        <v>0.79156746995474725</v>
      </c>
      <c r="CB117" s="11">
        <v>0.62182988848253673</v>
      </c>
      <c r="CC117" s="11">
        <v>0.44217074055151806</v>
      </c>
      <c r="CE117" s="11"/>
      <c r="CF117" s="11"/>
      <c r="CG117" s="11"/>
      <c r="CH117" s="11"/>
      <c r="CI117" s="11"/>
      <c r="CJ117" s="11"/>
    </row>
    <row r="118" spans="1:88">
      <c r="A118" s="11" t="s">
        <v>10</v>
      </c>
      <c r="B118" s="103">
        <v>5.6874321076994881E-2</v>
      </c>
      <c r="C118" s="103">
        <v>0.14904028902915334</v>
      </c>
      <c r="D118" s="103">
        <v>0.12868178555778337</v>
      </c>
      <c r="E118" s="103">
        <v>0.12305657109953734</v>
      </c>
      <c r="F118" s="103">
        <v>0.14236854362361806</v>
      </c>
      <c r="G118" s="103">
        <v>0.12294300790078426</v>
      </c>
      <c r="H118" s="103">
        <v>0.13386486653415014</v>
      </c>
      <c r="K118" s="69" t="s">
        <v>10</v>
      </c>
      <c r="L118" s="69">
        <v>-0.49838778816162421</v>
      </c>
      <c r="M118" s="69">
        <v>-0.50272643558036478</v>
      </c>
      <c r="N118" s="69">
        <v>-0.50773602487442693</v>
      </c>
      <c r="O118" s="69">
        <v>-0.52615498692241036</v>
      </c>
      <c r="P118" s="69">
        <v>-0.54477525025710782</v>
      </c>
      <c r="Q118" s="69">
        <v>-0.54909544296826673</v>
      </c>
      <c r="R118" s="69">
        <v>-0.5495866298364982</v>
      </c>
      <c r="S118" s="69"/>
      <c r="T118" s="69" t="s">
        <v>10</v>
      </c>
      <c r="U118" s="69">
        <v>-0.84413621697465191</v>
      </c>
      <c r="V118" s="69">
        <v>-0.89974858652992007</v>
      </c>
      <c r="W118" s="69">
        <v>-0.86149516764482126</v>
      </c>
      <c r="X118" s="69">
        <v>-0.94023729177264226</v>
      </c>
      <c r="Y118" s="69">
        <v>-1.0024662342182147</v>
      </c>
      <c r="Z118" s="69">
        <v>-0.97055773095859199</v>
      </c>
      <c r="AA118" s="69">
        <v>-0.97055773095859199</v>
      </c>
      <c r="AB118" s="69"/>
      <c r="AC118" s="69" t="s">
        <v>10</v>
      </c>
      <c r="AD118" s="69">
        <v>0.7106687077739875</v>
      </c>
      <c r="AE118" s="69">
        <v>0.80592025359189223</v>
      </c>
      <c r="AF118" s="69">
        <v>0.81961506133731732</v>
      </c>
      <c r="AG118" s="69">
        <v>0.6478866892371099</v>
      </c>
      <c r="AH118" s="69">
        <v>0.77696245828832067</v>
      </c>
      <c r="AI118" s="69">
        <v>1.1519156712492687E-2</v>
      </c>
      <c r="AJ118" s="69">
        <v>0.86934345650008193</v>
      </c>
      <c r="AL118" s="69" t="s">
        <v>10</v>
      </c>
      <c r="AM118" s="69">
        <v>0.6769640891881048</v>
      </c>
      <c r="AN118" s="69">
        <v>0.73401800990223498</v>
      </c>
      <c r="AO118" s="69">
        <v>0.74832107269974546</v>
      </c>
      <c r="AP118" s="69">
        <v>0.76943056236525931</v>
      </c>
      <c r="AQ118" s="69">
        <v>0.68979040245172196</v>
      </c>
      <c r="AR118" s="69">
        <v>0.71642133842018396</v>
      </c>
      <c r="AS118" s="69">
        <v>0.7286554687917286</v>
      </c>
      <c r="AT118" s="69"/>
      <c r="AU118" s="69" t="s">
        <v>10</v>
      </c>
      <c r="AV118" s="69">
        <v>0.95860258653882169</v>
      </c>
      <c r="AW118" s="69">
        <v>0.96443896660614037</v>
      </c>
      <c r="AX118" s="69">
        <v>0.96913699719751523</v>
      </c>
      <c r="AY118" s="69">
        <v>0.9648515870457689</v>
      </c>
      <c r="AZ118" s="69">
        <v>0.97566320159926034</v>
      </c>
      <c r="BA118" s="69">
        <v>0.98415819241834368</v>
      </c>
      <c r="BB118" s="69">
        <v>0.99598405311869298</v>
      </c>
      <c r="BC118" s="69"/>
      <c r="BD118" s="69" t="s">
        <v>10</v>
      </c>
      <c r="BE118" s="69">
        <v>0.51046704434298196</v>
      </c>
      <c r="BF118" s="69">
        <v>0.52383083863764068</v>
      </c>
      <c r="BG118" s="69">
        <v>0.53500792989935098</v>
      </c>
      <c r="BH118" s="69">
        <v>0.54170225368491087</v>
      </c>
      <c r="BI118" s="69">
        <v>0.54196997486418186</v>
      </c>
      <c r="BJ118" s="69">
        <v>0.5652865398896838</v>
      </c>
      <c r="BK118" s="69">
        <v>0.53987101093776813</v>
      </c>
      <c r="BM118" s="11" t="s">
        <v>10</v>
      </c>
      <c r="BN118" s="11">
        <v>-0.38707259522950199</v>
      </c>
      <c r="BO118" s="11">
        <v>-0.40332831024291188</v>
      </c>
      <c r="BP118" s="11">
        <v>-0.42402039700249705</v>
      </c>
      <c r="BQ118" s="11">
        <v>-0.44914672442486381</v>
      </c>
      <c r="BR118" s="11">
        <v>-0.47675009499526488</v>
      </c>
      <c r="BS118" s="11">
        <v>-0.51265754318486201</v>
      </c>
      <c r="BT118" s="11">
        <v>-0.54322317155153643</v>
      </c>
      <c r="BV118" s="11" t="s">
        <v>10</v>
      </c>
      <c r="BW118" s="11">
        <v>-0.76065790545135004</v>
      </c>
      <c r="BX118" s="11">
        <v>-0.94726457716856571</v>
      </c>
      <c r="BY118" s="11">
        <v>-1.0602850104668238</v>
      </c>
      <c r="BZ118" s="11">
        <v>-1.1205647841857627</v>
      </c>
      <c r="CA118" s="11">
        <v>-1.1139636791172023</v>
      </c>
      <c r="CB118" s="11">
        <v>-1.0435488374971975</v>
      </c>
      <c r="CC118" s="11">
        <v>-0.94001702645294427</v>
      </c>
      <c r="CE118" s="11"/>
      <c r="CF118" s="11"/>
      <c r="CG118" s="11"/>
      <c r="CH118" s="11"/>
      <c r="CI118" s="11"/>
      <c r="CJ118" s="11"/>
    </row>
    <row r="119" spans="1:88">
      <c r="A119" s="11" t="s">
        <v>95</v>
      </c>
      <c r="B119" s="103">
        <v>0.45450003472885886</v>
      </c>
      <c r="C119" s="103">
        <v>0.39819904675287876</v>
      </c>
      <c r="D119" s="103">
        <v>0.43107890707734453</v>
      </c>
      <c r="E119" s="103">
        <v>0.44774304108585594</v>
      </c>
      <c r="F119" s="103">
        <v>0.45936734394942802</v>
      </c>
      <c r="G119" s="103">
        <v>0.31345036754446759</v>
      </c>
      <c r="H119" s="103">
        <v>0.30727266283026378</v>
      </c>
      <c r="K119" s="69" t="s">
        <v>95</v>
      </c>
      <c r="L119" s="69">
        <v>0.8368751685422664</v>
      </c>
      <c r="M119" s="69">
        <v>0.82929783532900836</v>
      </c>
      <c r="N119" s="69">
        <v>0.82122912134204451</v>
      </c>
      <c r="O119" s="69">
        <v>0.80754111697251407</v>
      </c>
      <c r="P119" s="69">
        <v>0.79773800072859435</v>
      </c>
      <c r="Q119" s="69">
        <v>0.78904749364091575</v>
      </c>
      <c r="R119" s="69">
        <v>0.78801777389106187</v>
      </c>
      <c r="S119" s="69"/>
      <c r="T119" s="69" t="s">
        <v>95</v>
      </c>
      <c r="U119" s="69">
        <v>0.76139544381341195</v>
      </c>
      <c r="V119" s="69">
        <v>0.80364181063961704</v>
      </c>
      <c r="W119" s="69">
        <v>0.82222547454598871</v>
      </c>
      <c r="X119" s="69">
        <v>0.83357588034346353</v>
      </c>
      <c r="Y119" s="69">
        <v>0.84886589411711255</v>
      </c>
      <c r="Z119" s="69">
        <v>0.83833235147935248</v>
      </c>
      <c r="AA119" s="69">
        <v>0.83833235147935248</v>
      </c>
      <c r="AB119" s="69"/>
      <c r="AC119" s="69" t="s">
        <v>95</v>
      </c>
      <c r="AD119" s="69">
        <v>0.7106687077739875</v>
      </c>
      <c r="AE119" s="69">
        <v>0.67707848348945943</v>
      </c>
      <c r="AF119" s="69">
        <v>0.3574114226175989</v>
      </c>
      <c r="AG119" s="69">
        <v>0.27930845445062868</v>
      </c>
      <c r="AH119" s="69">
        <v>6.4946639039869955E-2</v>
      </c>
      <c r="AI119" s="69">
        <v>0.80527544787864169</v>
      </c>
      <c r="AJ119" s="69">
        <v>-9.501640660066063E-2</v>
      </c>
      <c r="AL119" s="69" t="s">
        <v>95</v>
      </c>
      <c r="AM119" s="69">
        <v>0.6769640891881048</v>
      </c>
      <c r="AN119" s="69">
        <v>0.60835334729123525</v>
      </c>
      <c r="AO119" s="69">
        <v>0.62196843084337483</v>
      </c>
      <c r="AP119" s="69">
        <v>0.60019519570691582</v>
      </c>
      <c r="AQ119" s="69">
        <v>0.60325214627251245</v>
      </c>
      <c r="AR119" s="69">
        <v>0.14389878205580545</v>
      </c>
      <c r="AS119" s="69">
        <v>-5.9575604366619475E-2</v>
      </c>
      <c r="AT119" s="69"/>
      <c r="AU119" s="69" t="s">
        <v>95</v>
      </c>
      <c r="AV119" s="69">
        <v>0.95860258653882169</v>
      </c>
      <c r="AW119" s="69">
        <v>0.96443896660614037</v>
      </c>
      <c r="AX119" s="69">
        <v>0.96913699719751523</v>
      </c>
      <c r="AY119" s="69">
        <v>0.9648515870457689</v>
      </c>
      <c r="AZ119" s="69">
        <v>0.47322586424874297</v>
      </c>
      <c r="BA119" s="69">
        <v>0.48334396432380189</v>
      </c>
      <c r="BB119" s="69">
        <v>0.48915193141332258</v>
      </c>
      <c r="BC119" s="69"/>
      <c r="BD119" s="69" t="s">
        <v>95</v>
      </c>
      <c r="BE119" s="69">
        <v>0.51046704434298196</v>
      </c>
      <c r="BF119" s="69">
        <v>0.52383083863764068</v>
      </c>
      <c r="BG119" s="69">
        <v>0.53500792989935098</v>
      </c>
      <c r="BH119" s="69">
        <v>0.54170225368491087</v>
      </c>
      <c r="BI119" s="69">
        <v>0.54196997486418186</v>
      </c>
      <c r="BJ119" s="69">
        <v>0.5652865398896838</v>
      </c>
      <c r="BK119" s="69">
        <v>0.53987101093776813</v>
      </c>
      <c r="BM119" s="11" t="s">
        <v>95</v>
      </c>
      <c r="BN119" s="11">
        <v>-0.55679663785119216</v>
      </c>
      <c r="BO119" s="11">
        <v>-0.57221356720563832</v>
      </c>
      <c r="BP119" s="11">
        <v>-0.58612708982551698</v>
      </c>
      <c r="BQ119" s="11">
        <v>-0.60662182605812565</v>
      </c>
      <c r="BR119" s="11">
        <v>-0.62574016467434235</v>
      </c>
      <c r="BS119" s="11">
        <v>-0.65417380343634213</v>
      </c>
      <c r="BT119" s="11">
        <v>-0.67135622564415509</v>
      </c>
      <c r="BV119" s="11" t="s">
        <v>95</v>
      </c>
      <c r="BW119" s="11">
        <v>-0.24534564810617257</v>
      </c>
      <c r="BX119" s="11">
        <v>-0.20939254143824418</v>
      </c>
      <c r="BY119" s="11">
        <v>-0.15526385309489266</v>
      </c>
      <c r="BZ119" s="11">
        <v>-5.4392033451662734E-2</v>
      </c>
      <c r="CA119" s="11">
        <v>4.5926683496973236E-2</v>
      </c>
      <c r="CB119" s="11">
        <v>0.12660662848282564</v>
      </c>
      <c r="CC119" s="11">
        <v>0.19641726407117152</v>
      </c>
      <c r="CE119" s="11"/>
      <c r="CF119" s="11"/>
      <c r="CG119" s="11"/>
      <c r="CH119" s="11"/>
      <c r="CI119" s="11"/>
      <c r="CJ119" s="11"/>
    </row>
    <row r="120" spans="1:88">
      <c r="A120" s="11" t="s">
        <v>174</v>
      </c>
      <c r="B120" s="103">
        <v>3.1270248568280409E-2</v>
      </c>
      <c r="C120" s="103">
        <v>5.0726177999016776E-2</v>
      </c>
      <c r="D120" s="103">
        <v>3.4579871051867793E-2</v>
      </c>
      <c r="E120" s="103">
        <v>-2.3576028249122742E-2</v>
      </c>
      <c r="F120" s="103">
        <v>-3.8247777856498688E-2</v>
      </c>
      <c r="G120" s="103">
        <v>-0.11210365573099347</v>
      </c>
      <c r="H120" s="103">
        <v>-0.11305289474458556</v>
      </c>
      <c r="K120" s="69" t="s">
        <v>174</v>
      </c>
      <c r="L120" s="69"/>
      <c r="M120" s="69"/>
      <c r="N120" s="69"/>
      <c r="O120" s="69"/>
      <c r="P120" s="69"/>
      <c r="Q120" s="69"/>
      <c r="R120" s="69"/>
      <c r="S120" s="69"/>
      <c r="T120" s="69" t="s">
        <v>174</v>
      </c>
      <c r="U120" s="69"/>
      <c r="V120" s="69"/>
      <c r="W120" s="69"/>
      <c r="X120" s="69"/>
      <c r="Y120" s="69"/>
      <c r="Z120" s="69"/>
      <c r="AA120" s="69"/>
      <c r="AB120" s="69"/>
      <c r="AC120" s="69" t="s">
        <v>174</v>
      </c>
      <c r="AD120" s="69">
        <v>0.34687968817189746</v>
      </c>
      <c r="AE120" s="69">
        <v>0.41939494328459376</v>
      </c>
      <c r="AF120" s="69">
        <v>0.46749992565811371</v>
      </c>
      <c r="AG120" s="69">
        <v>0.51548204643304318</v>
      </c>
      <c r="AH120" s="69">
        <v>0.34300822350061438</v>
      </c>
      <c r="AI120" s="69">
        <v>0.19788471337474775</v>
      </c>
      <c r="AJ120" s="69">
        <v>0.40511703303935198</v>
      </c>
      <c r="AL120" s="69" t="s">
        <v>174</v>
      </c>
      <c r="AM120" s="69">
        <v>-0.53418974039233502</v>
      </c>
      <c r="AN120" s="69">
        <v>-0.39696395359676262</v>
      </c>
      <c r="AO120" s="69">
        <v>-0.22038251486576255</v>
      </c>
      <c r="AP120" s="69">
        <v>-0.20367279592021567</v>
      </c>
      <c r="AQ120" s="69">
        <v>-0.26213041551958222</v>
      </c>
      <c r="AR120" s="69">
        <v>-0.20842279109150436</v>
      </c>
      <c r="AS120" s="69">
        <v>-0.23473806506847461</v>
      </c>
      <c r="AT120" s="69"/>
      <c r="AU120" s="69" t="s">
        <v>174</v>
      </c>
      <c r="AV120" s="69">
        <v>-0.47930129326941084</v>
      </c>
      <c r="AW120" s="69">
        <v>-0.50789981081625146</v>
      </c>
      <c r="AX120" s="69">
        <v>-0.48456849859875761</v>
      </c>
      <c r="AY120" s="69">
        <v>-0.49088940393556663</v>
      </c>
      <c r="AZ120" s="69">
        <v>-0.53164881045229162</v>
      </c>
      <c r="BA120" s="69">
        <v>-0.51828449186528158</v>
      </c>
      <c r="BB120" s="69">
        <v>-0.52451231199741821</v>
      </c>
      <c r="BC120" s="69"/>
      <c r="BD120" s="69" t="s">
        <v>174</v>
      </c>
      <c r="BE120" s="69">
        <v>-1.2936493589513922</v>
      </c>
      <c r="BF120" s="69">
        <v>-1.2781472462758428</v>
      </c>
      <c r="BG120" s="69">
        <v>-1.2576160430101631</v>
      </c>
      <c r="BH120" s="69">
        <v>-1.2274013089822666</v>
      </c>
      <c r="BI120" s="69">
        <v>-1.1843047598883976</v>
      </c>
      <c r="BJ120" s="69">
        <v>-1.1305730797793676</v>
      </c>
      <c r="BK120" s="69">
        <v>-1.1797181350121602</v>
      </c>
      <c r="BM120" s="11" t="s">
        <v>174</v>
      </c>
      <c r="BN120" s="11">
        <v>-0.60807044500211238</v>
      </c>
      <c r="BO120" s="11">
        <v>-0.60188843372663514</v>
      </c>
      <c r="BP120" s="11">
        <v>-0.62809068253908007</v>
      </c>
      <c r="BQ120" s="11">
        <v>-0.65783433463385022</v>
      </c>
      <c r="BR120" s="11">
        <v>-0.68851179038037758</v>
      </c>
      <c r="BS120" s="11">
        <v>-0.72596604631387496</v>
      </c>
      <c r="BT120" s="11">
        <v>-0.75961684526098117</v>
      </c>
      <c r="BV120" s="11" t="s">
        <v>174</v>
      </c>
      <c r="BW120" s="11">
        <v>-1.7483539987033985</v>
      </c>
      <c r="BX120" s="11">
        <v>-1.7623224313572268</v>
      </c>
      <c r="BY120" s="11">
        <v>-1.6311478834667297</v>
      </c>
      <c r="BZ120" s="11">
        <v>-1.8728899433830084</v>
      </c>
      <c r="CA120" s="11">
        <v>-1.9976876576271096</v>
      </c>
      <c r="CB120" s="11">
        <v>-1.8994514676750076</v>
      </c>
      <c r="CC120" s="11">
        <v>-1.7386378080374094</v>
      </c>
      <c r="CE120" s="11"/>
      <c r="CF120" s="11"/>
      <c r="CG120" s="11"/>
      <c r="CH120" s="11"/>
      <c r="CI120" s="11"/>
      <c r="CJ120" s="11"/>
    </row>
    <row r="121" spans="1:88">
      <c r="A121" s="11" t="s">
        <v>96</v>
      </c>
      <c r="B121" s="103">
        <v>0.48292590029511939</v>
      </c>
      <c r="C121" s="103">
        <v>0.42421684565611079</v>
      </c>
      <c r="D121" s="103">
        <v>0.46065208707218852</v>
      </c>
      <c r="E121" s="103">
        <v>0.48660043690264537</v>
      </c>
      <c r="F121" s="103">
        <v>0.513208951345825</v>
      </c>
      <c r="G121" s="103">
        <v>0.34287149550240908</v>
      </c>
      <c r="H121" s="103">
        <v>0.34196911428608368</v>
      </c>
      <c r="K121" s="69" t="s">
        <v>96</v>
      </c>
      <c r="L121" s="69">
        <v>0.94062234251666754</v>
      </c>
      <c r="M121" s="69">
        <v>0.93279337010613717</v>
      </c>
      <c r="N121" s="69">
        <v>0.92448696844864353</v>
      </c>
      <c r="O121" s="69">
        <v>0.91116654971972988</v>
      </c>
      <c r="P121" s="69">
        <v>0.90204850759442645</v>
      </c>
      <c r="Q121" s="69">
        <v>0.89301843610584297</v>
      </c>
      <c r="R121" s="69">
        <v>0.89194687346333634</v>
      </c>
      <c r="S121" s="69"/>
      <c r="T121" s="69" t="s">
        <v>96</v>
      </c>
      <c r="U121" s="69">
        <v>0.57058024912941929</v>
      </c>
      <c r="V121" s="69">
        <v>0.56342849715285448</v>
      </c>
      <c r="W121" s="69">
        <v>0.57129820205599968</v>
      </c>
      <c r="X121" s="69">
        <v>0.60023182537678343</v>
      </c>
      <c r="Y121" s="69">
        <v>0.59045210954137195</v>
      </c>
      <c r="Z121" s="69">
        <v>0.61115488057574618</v>
      </c>
      <c r="AA121" s="69">
        <v>0.61115488057574618</v>
      </c>
      <c r="AB121" s="69"/>
      <c r="AC121" s="69" t="s">
        <v>96</v>
      </c>
      <c r="AD121" s="69">
        <v>0.8060262489540897</v>
      </c>
      <c r="AE121" s="69">
        <v>0.82739388194229768</v>
      </c>
      <c r="AF121" s="69">
        <v>0.84062431764275902</v>
      </c>
      <c r="AG121" s="69">
        <v>0.6762388611437623</v>
      </c>
      <c r="AH121" s="69">
        <v>0.21574891711125768</v>
      </c>
      <c r="AI121" s="69">
        <v>0.25484694331802821</v>
      </c>
      <c r="AJ121" s="69">
        <v>0.19993408344344935</v>
      </c>
      <c r="AL121" s="69" t="s">
        <v>96</v>
      </c>
      <c r="AM121" s="69">
        <v>0.92754764013578206</v>
      </c>
      <c r="AN121" s="69">
        <v>0.94345911425390117</v>
      </c>
      <c r="AO121" s="69">
        <v>0.87467371455611598</v>
      </c>
      <c r="AP121" s="69">
        <v>0.60019519570691582</v>
      </c>
      <c r="AQ121" s="69">
        <v>0.34363737773488406</v>
      </c>
      <c r="AR121" s="69">
        <v>0.36409976527287408</v>
      </c>
      <c r="AS121" s="69">
        <v>0.42212116256348214</v>
      </c>
      <c r="AT121" s="69"/>
      <c r="AU121" s="69" t="s">
        <v>96</v>
      </c>
      <c r="AV121" s="69">
        <v>0.95860258653882169</v>
      </c>
      <c r="AW121" s="69">
        <v>0.96443896660614037</v>
      </c>
      <c r="AX121" s="69">
        <v>0.96913699719751523</v>
      </c>
      <c r="AY121" s="69">
        <v>0.9648515870457689</v>
      </c>
      <c r="AZ121" s="69">
        <v>0.97566320159926034</v>
      </c>
      <c r="BA121" s="69">
        <v>0.98415819241834368</v>
      </c>
      <c r="BB121" s="69">
        <v>0.99598405311869298</v>
      </c>
      <c r="BC121" s="69"/>
      <c r="BD121" s="69" t="s">
        <v>96</v>
      </c>
      <c r="BE121" s="69">
        <v>1.1118391787744399</v>
      </c>
      <c r="BF121" s="69">
        <v>1.1244902002754684</v>
      </c>
      <c r="BG121" s="69">
        <v>1.1325492542025224</v>
      </c>
      <c r="BH121" s="69">
        <v>1.1314034412406369</v>
      </c>
      <c r="BI121" s="69">
        <v>0.54196997486418186</v>
      </c>
      <c r="BJ121" s="69">
        <v>0.5652865398896838</v>
      </c>
      <c r="BK121" s="69">
        <v>0.53987101093776813</v>
      </c>
      <c r="BM121" s="11" t="s">
        <v>96</v>
      </c>
      <c r="BN121" s="11">
        <v>-0.48817093953897744</v>
      </c>
      <c r="BO121" s="11">
        <v>-0.48706937000946771</v>
      </c>
      <c r="BP121" s="11">
        <v>-0.48720198745025345</v>
      </c>
      <c r="BQ121" s="11">
        <v>-0.49493959375792052</v>
      </c>
      <c r="BR121" s="11">
        <v>-0.51199811654129979</v>
      </c>
      <c r="BS121" s="11">
        <v>-0.5406233088789375</v>
      </c>
      <c r="BT121" s="11">
        <v>-0.56706762293248991</v>
      </c>
      <c r="BV121" s="11" t="s">
        <v>96</v>
      </c>
      <c r="BW121" s="11">
        <v>0.62066998437906995</v>
      </c>
      <c r="BX121" s="11">
        <v>0.58448324788385098</v>
      </c>
      <c r="BY121" s="11">
        <v>0.49914955563525448</v>
      </c>
      <c r="BZ121" s="11">
        <v>0.52279486184239599</v>
      </c>
      <c r="CA121" s="11">
        <v>0.51540108585047972</v>
      </c>
      <c r="CB121" s="11">
        <v>0.25868960178295325</v>
      </c>
      <c r="CC121" s="11">
        <v>1.2141165199242184E-2</v>
      </c>
      <c r="CE121" s="11"/>
      <c r="CF121" s="11"/>
      <c r="CG121" s="11"/>
      <c r="CH121" s="11"/>
      <c r="CI121" s="11"/>
      <c r="CJ121" s="11"/>
    </row>
    <row r="122" spans="1:88">
      <c r="A122" s="11" t="s">
        <v>38</v>
      </c>
      <c r="B122" s="103">
        <v>0.50935308889588449</v>
      </c>
      <c r="C122" s="103">
        <v>0.44004090558087022</v>
      </c>
      <c r="D122" s="103">
        <v>0.47444026499992537</v>
      </c>
      <c r="E122" s="103">
        <v>0.49662675340980239</v>
      </c>
      <c r="F122" s="103">
        <v>0.5270258289601123</v>
      </c>
      <c r="G122" s="103">
        <v>0.33299009050647499</v>
      </c>
      <c r="H122" s="103">
        <v>0.33675129586016789</v>
      </c>
      <c r="K122" s="69" t="s">
        <v>38</v>
      </c>
      <c r="L122" s="69"/>
      <c r="M122" s="69"/>
      <c r="N122" s="69"/>
      <c r="O122" s="69"/>
      <c r="P122" s="69"/>
      <c r="Q122" s="69"/>
      <c r="R122" s="69"/>
      <c r="S122" s="69"/>
      <c r="T122" s="69" t="s">
        <v>38</v>
      </c>
      <c r="U122" s="69">
        <v>0.99704247487912379</v>
      </c>
      <c r="V122" s="69">
        <v>1.0143777209542459</v>
      </c>
      <c r="W122" s="69">
        <v>0.94148396586575434</v>
      </c>
      <c r="X122" s="69">
        <v>0.9467024336460016</v>
      </c>
      <c r="Y122" s="69">
        <v>0.87428482713541067</v>
      </c>
      <c r="Z122" s="69">
        <v>0.8637170954824096</v>
      </c>
      <c r="AA122" s="69">
        <v>0.8637170954824096</v>
      </c>
      <c r="AB122" s="69"/>
      <c r="AC122" s="69" t="s">
        <v>38</v>
      </c>
      <c r="AD122" s="69">
        <v>0.9967413313142941</v>
      </c>
      <c r="AE122" s="69">
        <v>0.97770928039513594</v>
      </c>
      <c r="AF122" s="69">
        <v>1.1557631622243851</v>
      </c>
      <c r="AG122" s="69">
        <v>1.1582257835568532</v>
      </c>
      <c r="AH122" s="69">
        <v>1.3356308133375965</v>
      </c>
      <c r="AI122" s="69">
        <v>1.2516859673254386</v>
      </c>
      <c r="AJ122" s="69">
        <v>1.3688356994226074</v>
      </c>
      <c r="AL122" s="69" t="s">
        <v>38</v>
      </c>
      <c r="AM122" s="69">
        <v>1.4287147420311366</v>
      </c>
      <c r="AN122" s="69">
        <v>1.4461177646979</v>
      </c>
      <c r="AO122" s="69">
        <v>1.4222018292670553</v>
      </c>
      <c r="AP122" s="69">
        <v>1.3617543456694614</v>
      </c>
      <c r="AQ122" s="69">
        <v>1.2955581957061881</v>
      </c>
      <c r="AR122" s="69">
        <v>1.332984091427976</v>
      </c>
      <c r="AS122" s="69">
        <v>1.4293053115991492</v>
      </c>
      <c r="AT122" s="69"/>
      <c r="AU122" s="69" t="s">
        <v>38</v>
      </c>
      <c r="AV122" s="69">
        <v>0.95860258653882169</v>
      </c>
      <c r="AW122" s="69">
        <v>0.96443896660614037</v>
      </c>
      <c r="AX122" s="69">
        <v>0.96913699719751523</v>
      </c>
      <c r="AY122" s="69">
        <v>0.9648515870457689</v>
      </c>
      <c r="AZ122" s="69">
        <v>0.97566320159926034</v>
      </c>
      <c r="BA122" s="69">
        <v>0.98415819241834368</v>
      </c>
      <c r="BB122" s="69">
        <v>0.99598405311869298</v>
      </c>
      <c r="BC122" s="69"/>
      <c r="BD122" s="69" t="s">
        <v>38</v>
      </c>
      <c r="BE122" s="69">
        <v>1.1118391787744399</v>
      </c>
      <c r="BF122" s="69">
        <v>1.1244902002754684</v>
      </c>
      <c r="BG122" s="69">
        <v>1.1325492542025224</v>
      </c>
      <c r="BH122" s="69">
        <v>1.1314034412406369</v>
      </c>
      <c r="BI122" s="69">
        <v>1.1173948864483749</v>
      </c>
      <c r="BJ122" s="69">
        <v>1.1305730797793676</v>
      </c>
      <c r="BK122" s="69">
        <v>1.1130673929210775</v>
      </c>
      <c r="BM122" s="11" t="s">
        <v>38</v>
      </c>
      <c r="BN122" s="11">
        <v>-0.60548007216486621</v>
      </c>
      <c r="BO122" s="11">
        <v>-0.62485769264882907</v>
      </c>
      <c r="BP122" s="11">
        <v>-0.64511525435600836</v>
      </c>
      <c r="BQ122" s="11">
        <v>-0.67039567202785855</v>
      </c>
      <c r="BR122" s="11">
        <v>-0.69793072959666413</v>
      </c>
      <c r="BS122" s="11">
        <v>-0.73266313468666067</v>
      </c>
      <c r="BT122" s="11">
        <v>-0.7633797177886007</v>
      </c>
      <c r="BV122" s="11" t="s">
        <v>38</v>
      </c>
      <c r="BW122" s="11">
        <v>-4.4955948032242364E-2</v>
      </c>
      <c r="BX122" s="11">
        <v>-1.0466305393916591E-2</v>
      </c>
      <c r="BY122" s="11">
        <v>2.5740378379493715E-2</v>
      </c>
      <c r="BZ122" s="11">
        <v>-3.5346107550556338E-2</v>
      </c>
      <c r="CA122" s="11">
        <v>-9.2156508555160749E-2</v>
      </c>
      <c r="CB122" s="11">
        <v>7.5320300976278731E-2</v>
      </c>
      <c r="CC122" s="11">
        <v>0.2271559528753799</v>
      </c>
      <c r="CE122" s="11"/>
      <c r="CF122" s="11"/>
      <c r="CG122" s="11"/>
      <c r="CH122" s="11"/>
      <c r="CI122" s="11"/>
      <c r="CJ122" s="11"/>
    </row>
    <row r="123" spans="1:88">
      <c r="A123" s="11" t="s">
        <v>11</v>
      </c>
      <c r="B123" s="103">
        <v>0.2465185204151151</v>
      </c>
      <c r="C123" s="103">
        <v>0.21808433573305372</v>
      </c>
      <c r="D123" s="103">
        <v>0.23574776216642612</v>
      </c>
      <c r="E123" s="103">
        <v>0.25556177715546929</v>
      </c>
      <c r="F123" s="103">
        <v>0.27947372749152111</v>
      </c>
      <c r="G123" s="103">
        <v>0.29093931390544053</v>
      </c>
      <c r="H123" s="103">
        <v>0.28748898926158073</v>
      </c>
      <c r="K123" s="69" t="s">
        <v>11</v>
      </c>
      <c r="L123" s="69"/>
      <c r="M123" s="69"/>
      <c r="N123" s="69"/>
      <c r="O123" s="69"/>
      <c r="P123" s="69"/>
      <c r="Q123" s="69"/>
      <c r="R123" s="69"/>
      <c r="S123" s="69"/>
      <c r="T123" s="69" t="s">
        <v>11</v>
      </c>
      <c r="U123" s="69">
        <v>-0.67092614863603028</v>
      </c>
      <c r="V123" s="69">
        <v>-0.67932111458846212</v>
      </c>
      <c r="W123" s="69">
        <v>-0.75266291109407368</v>
      </c>
      <c r="X123" s="69">
        <v>-0.67114742072642319</v>
      </c>
      <c r="Y123" s="69">
        <v>-0.58603838143548515</v>
      </c>
      <c r="Z123" s="69">
        <v>-0.59464194675630488</v>
      </c>
      <c r="AA123" s="69">
        <v>-0.59464194675630488</v>
      </c>
      <c r="AB123" s="69"/>
      <c r="AC123" s="69" t="s">
        <v>11</v>
      </c>
      <c r="AD123" s="69">
        <v>-0.3621036305021626</v>
      </c>
      <c r="AE123" s="69">
        <v>-0.19603924523802685</v>
      </c>
      <c r="AF123" s="69">
        <v>-0.47245420144735001</v>
      </c>
      <c r="AG123" s="69">
        <v>-0.68466539037555307</v>
      </c>
      <c r="AH123" s="69">
        <v>-0.74696773572422548</v>
      </c>
      <c r="AI123" s="69">
        <v>0.25918102603110393</v>
      </c>
      <c r="AJ123" s="69">
        <v>-0.6727346490566245</v>
      </c>
      <c r="AL123" s="69" t="s">
        <v>11</v>
      </c>
      <c r="AM123" s="69">
        <v>0.34285268792453522</v>
      </c>
      <c r="AN123" s="69">
        <v>0.3151358011989025</v>
      </c>
      <c r="AO123" s="69">
        <v>0.45349824170154734</v>
      </c>
      <c r="AP123" s="69">
        <v>0.38865098738398646</v>
      </c>
      <c r="AQ123" s="69">
        <v>0.30036824964527931</v>
      </c>
      <c r="AR123" s="69">
        <v>0.27601937198604665</v>
      </c>
      <c r="AS123" s="69">
        <v>0.24695870186162699</v>
      </c>
      <c r="AT123" s="69"/>
      <c r="AU123" s="69" t="s">
        <v>11</v>
      </c>
      <c r="AV123" s="69">
        <v>0.47930129326941084</v>
      </c>
      <c r="AW123" s="69">
        <v>0.47365937413200976</v>
      </c>
      <c r="AX123" s="69">
        <v>0.48456849859875761</v>
      </c>
      <c r="AY123" s="69">
        <v>0.47960459005199035</v>
      </c>
      <c r="AZ123" s="69">
        <v>0.47322586424874297</v>
      </c>
      <c r="BA123" s="69">
        <v>0.48334396432380189</v>
      </c>
      <c r="BB123" s="69">
        <v>0.48915193141332258</v>
      </c>
      <c r="BC123" s="69"/>
      <c r="BD123" s="69" t="s">
        <v>11</v>
      </c>
      <c r="BE123" s="69">
        <v>-9.0905090088476109E-2</v>
      </c>
      <c r="BF123" s="69">
        <v>-7.6828523000187138E-2</v>
      </c>
      <c r="BG123" s="69">
        <v>-6.2533394403820372E-2</v>
      </c>
      <c r="BH123" s="69">
        <v>-4.7998933870814983E-2</v>
      </c>
      <c r="BI123" s="69">
        <v>-3.3454936720011284E-2</v>
      </c>
      <c r="BJ123" s="69">
        <v>0</v>
      </c>
      <c r="BK123" s="69">
        <v>-3.3325371045541306E-2</v>
      </c>
      <c r="BM123" s="11" t="s">
        <v>11</v>
      </c>
      <c r="BN123" s="11">
        <v>-0.61744268935931734</v>
      </c>
      <c r="BO123" s="11">
        <v>-0.62831130453631412</v>
      </c>
      <c r="BP123" s="11">
        <v>-0.63878818857282416</v>
      </c>
      <c r="BQ123" s="11">
        <v>-0.65008665090843665</v>
      </c>
      <c r="BR123" s="11">
        <v>-0.6775746125484553</v>
      </c>
      <c r="BS123" s="11">
        <v>-0.71239256364803549</v>
      </c>
      <c r="BT123" s="11">
        <v>-0.73763404587360648</v>
      </c>
      <c r="BV123" s="11" t="s">
        <v>11</v>
      </c>
      <c r="BW123" s="11">
        <v>2.6648487726767856E-2</v>
      </c>
      <c r="BX123" s="11">
        <v>-3.720358130224681E-2</v>
      </c>
      <c r="BY123" s="11">
        <v>-9.9563495941398267E-2</v>
      </c>
      <c r="BZ123" s="11">
        <v>-0.11319272668767365</v>
      </c>
      <c r="CA123" s="11">
        <v>-0.11979004821308466</v>
      </c>
      <c r="CB123" s="11">
        <v>-8.4763352744761808E-2</v>
      </c>
      <c r="CC123" s="11">
        <v>-4.9297203920844558E-2</v>
      </c>
      <c r="CE123" s="11"/>
      <c r="CF123" s="11"/>
      <c r="CG123" s="11"/>
      <c r="CH123" s="11"/>
      <c r="CI123" s="11"/>
      <c r="CJ123" s="11"/>
    </row>
    <row r="124" spans="1:88">
      <c r="A124" s="11" t="s">
        <v>39</v>
      </c>
      <c r="B124" s="103">
        <v>0.33806713439188862</v>
      </c>
      <c r="C124" s="103">
        <v>0.31358032240792905</v>
      </c>
      <c r="D124" s="103">
        <v>0.34107565473921431</v>
      </c>
      <c r="E124" s="103">
        <v>0.37459432152506728</v>
      </c>
      <c r="F124" s="103">
        <v>0.41024293916787707</v>
      </c>
      <c r="G124" s="103">
        <v>0.31054242780620689</v>
      </c>
      <c r="H124" s="103">
        <v>0.31032780846862051</v>
      </c>
      <c r="K124" s="69" t="s">
        <v>39</v>
      </c>
      <c r="L124" s="69">
        <v>0.56991898838253496</v>
      </c>
      <c r="M124" s="69">
        <v>0.56298915848246411</v>
      </c>
      <c r="N124" s="69">
        <v>0.57553826377988049</v>
      </c>
      <c r="O124" s="69">
        <v>0.56691046848026894</v>
      </c>
      <c r="P124" s="69">
        <v>0.56149060305369436</v>
      </c>
      <c r="Q124" s="69">
        <v>0.55356915757320357</v>
      </c>
      <c r="R124" s="69">
        <v>0.55263420559696552</v>
      </c>
      <c r="S124" s="69"/>
      <c r="T124" s="69" t="s">
        <v>39</v>
      </c>
      <c r="U124" s="69">
        <v>-0.21637241475715427</v>
      </c>
      <c r="V124" s="69">
        <v>-0.33979718387708596</v>
      </c>
      <c r="W124" s="69">
        <v>-0.20133212270153419</v>
      </c>
      <c r="X124" s="69">
        <v>-0.18434985147851535</v>
      </c>
      <c r="Y124" s="69">
        <v>-0.12461046181499054</v>
      </c>
      <c r="Z124" s="69">
        <v>-8.371488393100307E-2</v>
      </c>
      <c r="AA124" s="69">
        <v>-8.371488393100307E-2</v>
      </c>
      <c r="AB124" s="69"/>
      <c r="AC124" s="69" t="s">
        <v>39</v>
      </c>
      <c r="AD124" s="69">
        <v>-0.21906731873200924</v>
      </c>
      <c r="AE124" s="69">
        <v>-0.16039302217635384</v>
      </c>
      <c r="AF124" s="69">
        <v>-0.34976014462357019</v>
      </c>
      <c r="AG124" s="69">
        <v>-0.9681871094420772</v>
      </c>
      <c r="AH124" s="69">
        <v>-0.73615069468113004</v>
      </c>
      <c r="AI124" s="69">
        <v>-0.67759999466654308</v>
      </c>
      <c r="AJ124" s="69">
        <v>-0.53231256792692827</v>
      </c>
      <c r="AL124" s="69" t="s">
        <v>39</v>
      </c>
      <c r="AM124" s="69">
        <v>-0.45066189007644264</v>
      </c>
      <c r="AN124" s="69">
        <v>-0.4388521744670959</v>
      </c>
      <c r="AO124" s="69">
        <v>-0.34673515672213318</v>
      </c>
      <c r="AP124" s="69">
        <v>-0.37290816257855913</v>
      </c>
      <c r="AQ124" s="69">
        <v>-0.21886128742997749</v>
      </c>
      <c r="AR124" s="69">
        <v>-0.20842279109150436</v>
      </c>
      <c r="AS124" s="69">
        <v>-0.19094744989301082</v>
      </c>
      <c r="AT124" s="69"/>
      <c r="AU124" s="69" t="s">
        <v>39</v>
      </c>
      <c r="AV124" s="69">
        <v>0.47930129326941084</v>
      </c>
      <c r="AW124" s="69">
        <v>0.47365937413200976</v>
      </c>
      <c r="AX124" s="69">
        <v>0.48456849859875761</v>
      </c>
      <c r="AY124" s="69">
        <v>0.47960459005199035</v>
      </c>
      <c r="AZ124" s="69">
        <v>0.47322586424874297</v>
      </c>
      <c r="BA124" s="69">
        <v>0.48334396432380189</v>
      </c>
      <c r="BB124" s="69">
        <v>0.48915193141332258</v>
      </c>
      <c r="BC124" s="69"/>
      <c r="BD124" s="69" t="s">
        <v>39</v>
      </c>
      <c r="BE124" s="69">
        <v>-9.0905090088476109E-2</v>
      </c>
      <c r="BF124" s="69">
        <v>-7.6828523000187138E-2</v>
      </c>
      <c r="BG124" s="69">
        <v>-6.2533394403820372E-2</v>
      </c>
      <c r="BH124" s="69">
        <v>-4.7998933870814983E-2</v>
      </c>
      <c r="BI124" s="69">
        <v>-3.3454936720011284E-2</v>
      </c>
      <c r="BJ124" s="69">
        <v>0</v>
      </c>
      <c r="BK124" s="69">
        <v>-0.6065217530288507</v>
      </c>
      <c r="BM124" s="11" t="s">
        <v>39</v>
      </c>
      <c r="BN124" s="11">
        <v>-0.61787023760635229</v>
      </c>
      <c r="BO124" s="11">
        <v>-0.63129126367223209</v>
      </c>
      <c r="BP124" s="11">
        <v>-0.64676531993145236</v>
      </c>
      <c r="BQ124" s="11">
        <v>-0.66699498822408854</v>
      </c>
      <c r="BR124" s="11">
        <v>-0.6914917324037495</v>
      </c>
      <c r="BS124" s="11">
        <v>-0.72322392912633948</v>
      </c>
      <c r="BT124" s="11">
        <v>-0.73970942241290649</v>
      </c>
      <c r="BV124" s="11" t="s">
        <v>39</v>
      </c>
      <c r="BW124" s="11">
        <v>-0.58890141967674903</v>
      </c>
      <c r="BX124" s="11">
        <v>-0.64156989476056669</v>
      </c>
      <c r="BY124" s="11">
        <v>-0.64257619036455715</v>
      </c>
      <c r="BZ124" s="11">
        <v>-0.47464404687374245</v>
      </c>
      <c r="CA124" s="11">
        <v>-0.28546452680439927</v>
      </c>
      <c r="CB124" s="11">
        <v>-0.54036378875151092</v>
      </c>
      <c r="CC124" s="11">
        <v>-0.75574092758101463</v>
      </c>
      <c r="CE124" s="11"/>
      <c r="CF124" s="11"/>
      <c r="CG124" s="11"/>
      <c r="CH124" s="11"/>
      <c r="CI124" s="11"/>
      <c r="CJ124" s="11"/>
    </row>
    <row r="125" spans="1:88">
      <c r="A125" s="11" t="s">
        <v>40</v>
      </c>
      <c r="B125" s="103">
        <v>0.5135602362825501</v>
      </c>
      <c r="C125" s="103">
        <v>0.44899778292400416</v>
      </c>
      <c r="D125" s="103">
        <v>0.48912711558026778</v>
      </c>
      <c r="E125" s="103">
        <v>0.51833966349984939</v>
      </c>
      <c r="F125" s="103">
        <v>0.54922802945432381</v>
      </c>
      <c r="G125" s="103">
        <v>0.33288246329145721</v>
      </c>
      <c r="H125" s="103">
        <v>0.33127591891047092</v>
      </c>
      <c r="K125" s="69" t="s">
        <v>40</v>
      </c>
      <c r="L125" s="69"/>
      <c r="M125" s="69"/>
      <c r="N125" s="69"/>
      <c r="O125" s="69"/>
      <c r="P125" s="69"/>
      <c r="Q125" s="69"/>
      <c r="R125" s="69"/>
      <c r="S125" s="69"/>
      <c r="T125" s="69" t="s">
        <v>40</v>
      </c>
      <c r="U125" s="69">
        <v>1.1616991029325592</v>
      </c>
      <c r="V125" s="69">
        <v>1.2352904603791897</v>
      </c>
      <c r="W125" s="69">
        <v>1.3098943511857555</v>
      </c>
      <c r="X125" s="69">
        <v>1.3732660372687673</v>
      </c>
      <c r="Y125" s="69">
        <v>1.2099896435576429</v>
      </c>
      <c r="Z125" s="69">
        <v>1.2485052668960033</v>
      </c>
      <c r="AA125" s="69">
        <v>1.2485052668960033</v>
      </c>
      <c r="AB125" s="69"/>
      <c r="AC125" s="69" t="s">
        <v>40</v>
      </c>
      <c r="AD125" s="69">
        <v>0.9729019460192686</v>
      </c>
      <c r="AE125" s="69">
        <v>1.0636037937967577</v>
      </c>
      <c r="AF125" s="69">
        <v>1.0717261370026183</v>
      </c>
      <c r="AG125" s="69">
        <v>1.073169267836896</v>
      </c>
      <c r="AH125" s="69">
        <v>1.2357322578219516</v>
      </c>
      <c r="AI125" s="69">
        <v>-2.6700397333347707</v>
      </c>
      <c r="AJ125" s="69">
        <v>1.2168720773781423</v>
      </c>
      <c r="AL125" s="69" t="s">
        <v>40</v>
      </c>
      <c r="AM125" s="69">
        <v>1.1781311910834593</v>
      </c>
      <c r="AN125" s="69">
        <v>1.1947884394759005</v>
      </c>
      <c r="AO125" s="69">
        <v>1.211614092839771</v>
      </c>
      <c r="AP125" s="69">
        <v>1.1925189790111179</v>
      </c>
      <c r="AQ125" s="69">
        <v>1.2090199395269787</v>
      </c>
      <c r="AR125" s="69">
        <v>1.2449036981411485</v>
      </c>
      <c r="AS125" s="69">
        <v>1.254142850897294</v>
      </c>
      <c r="AT125" s="69"/>
      <c r="AU125" s="69" t="s">
        <v>40</v>
      </c>
      <c r="AV125" s="69">
        <v>0.95860258653882169</v>
      </c>
      <c r="AW125" s="69">
        <v>0.96443896660614037</v>
      </c>
      <c r="AX125" s="69">
        <v>0.96913699719751523</v>
      </c>
      <c r="AY125" s="69">
        <v>0.9648515870457689</v>
      </c>
      <c r="AZ125" s="69">
        <v>0.97566320159926034</v>
      </c>
      <c r="BA125" s="69">
        <v>0.98415819241834368</v>
      </c>
      <c r="BB125" s="69">
        <v>0.99598405311869298</v>
      </c>
      <c r="BC125" s="69"/>
      <c r="BD125" s="69" t="s">
        <v>40</v>
      </c>
      <c r="BE125" s="69">
        <v>1.1118391787744399</v>
      </c>
      <c r="BF125" s="69">
        <v>1.1244902002754684</v>
      </c>
      <c r="BG125" s="69">
        <v>1.1325492542025224</v>
      </c>
      <c r="BH125" s="69">
        <v>1.1314034412406369</v>
      </c>
      <c r="BI125" s="69">
        <v>1.1173948864483749</v>
      </c>
      <c r="BJ125" s="69">
        <v>1.1305730797793676</v>
      </c>
      <c r="BK125" s="69">
        <v>1.1130673929210775</v>
      </c>
      <c r="BM125" s="11" t="s">
        <v>40</v>
      </c>
      <c r="BN125" s="11">
        <v>3.2564833337603654</v>
      </c>
      <c r="BO125" s="11">
        <v>3.2529590484375053</v>
      </c>
      <c r="BP125" s="11">
        <v>3.2370329328554406</v>
      </c>
      <c r="BQ125" s="11">
        <v>3.2042866084583825</v>
      </c>
      <c r="BR125" s="11">
        <v>3.1649612335703439</v>
      </c>
      <c r="BS125" s="11">
        <v>3.1006686827938772</v>
      </c>
      <c r="BT125" s="11">
        <v>3.0708127658277307</v>
      </c>
      <c r="BV125" s="11" t="s">
        <v>40</v>
      </c>
      <c r="BW125" s="11">
        <v>0.87117850948216979</v>
      </c>
      <c r="BX125" s="11">
        <v>0.70231695201363864</v>
      </c>
      <c r="BY125" s="11">
        <v>0.47129937705850755</v>
      </c>
      <c r="BZ125" s="11">
        <v>0.17540072095935522</v>
      </c>
      <c r="CA125" s="11">
        <v>-0.11979004821308466</v>
      </c>
      <c r="CB125" s="11">
        <v>0.19205873596597933</v>
      </c>
      <c r="CC125" s="11">
        <v>0.472870420867396</v>
      </c>
      <c r="CE125" s="11"/>
      <c r="CF125" s="11"/>
      <c r="CG125" s="11"/>
      <c r="CH125" s="11"/>
      <c r="CI125" s="11"/>
      <c r="CJ125" s="11"/>
    </row>
    <row r="126" spans="1:88">
      <c r="A126" s="11" t="s">
        <v>41</v>
      </c>
      <c r="B126" s="103"/>
      <c r="C126" s="103"/>
      <c r="D126" s="103"/>
      <c r="E126" s="103"/>
      <c r="F126" s="103"/>
      <c r="G126" s="103"/>
      <c r="H126" s="103"/>
      <c r="K126" s="69" t="s">
        <v>41</v>
      </c>
      <c r="L126" s="69">
        <v>0.85754528466123703</v>
      </c>
      <c r="M126" s="69">
        <v>0.84991781599629923</v>
      </c>
      <c r="N126" s="69">
        <v>0.84180174619652925</v>
      </c>
      <c r="O126" s="69">
        <v>0.82818697792186435</v>
      </c>
      <c r="P126" s="69">
        <v>0.81852035273634582</v>
      </c>
      <c r="Q126" s="69">
        <v>0.80976219237843639</v>
      </c>
      <c r="R126" s="69">
        <v>0.80872413604054105</v>
      </c>
      <c r="S126" s="69"/>
      <c r="T126" s="69" t="s">
        <v>41</v>
      </c>
      <c r="U126" s="69">
        <v>0.84044601715919431</v>
      </c>
      <c r="V126" s="69">
        <v>0.78346632258358717</v>
      </c>
      <c r="W126" s="69">
        <v>0.71417656894427473</v>
      </c>
      <c r="X126" s="69">
        <v>0.66687215892281004</v>
      </c>
      <c r="Y126" s="69">
        <v>0.62426962549002285</v>
      </c>
      <c r="Z126" s="69">
        <v>0.61403816969617619</v>
      </c>
      <c r="AA126" s="69">
        <v>0.61403816969617619</v>
      </c>
      <c r="AB126" s="69"/>
      <c r="AC126" s="69" t="s">
        <v>41</v>
      </c>
      <c r="AD126" s="69">
        <v>0.6472559428892195</v>
      </c>
      <c r="AE126" s="69">
        <v>4.3606447152498104E-2</v>
      </c>
      <c r="AF126" s="69">
        <v>0.17883274402134408</v>
      </c>
      <c r="AG126" s="69">
        <v>7.3755208127398719E-2</v>
      </c>
      <c r="AH126" s="69">
        <v>-0.22202309686812921</v>
      </c>
      <c r="AI126" s="69">
        <v>1.3488932510329934</v>
      </c>
      <c r="AJ126" s="69">
        <v>-8.6039652555840077E-2</v>
      </c>
      <c r="AL126" s="69" t="s">
        <v>41</v>
      </c>
      <c r="AM126" s="69">
        <v>0.63520016403015866</v>
      </c>
      <c r="AN126" s="69">
        <v>0.52457690555056868</v>
      </c>
      <c r="AO126" s="69">
        <v>0.62196843084337483</v>
      </c>
      <c r="AP126" s="69">
        <v>0.64250403737150164</v>
      </c>
      <c r="AQ126" s="69">
        <v>0.60325214627251245</v>
      </c>
      <c r="AR126" s="69">
        <v>0.58430074848994273</v>
      </c>
      <c r="AS126" s="69">
        <v>0.64107423844080103</v>
      </c>
      <c r="AT126" s="69"/>
      <c r="AU126" s="69" t="s">
        <v>41</v>
      </c>
      <c r="AV126" s="69">
        <v>0.95860258653882169</v>
      </c>
      <c r="AW126" s="69">
        <v>0.96443896660614037</v>
      </c>
      <c r="AX126" s="69">
        <v>0.96913699719751523</v>
      </c>
      <c r="AY126" s="69">
        <v>0.9648515870457689</v>
      </c>
      <c r="AZ126" s="69">
        <v>0.97566320159926034</v>
      </c>
      <c r="BA126" s="69">
        <v>0.98415819241834368</v>
      </c>
      <c r="BB126" s="69">
        <v>0.99598405311869298</v>
      </c>
      <c r="BC126" s="69"/>
      <c r="BD126" s="69" t="s">
        <v>41</v>
      </c>
      <c r="BE126" s="69">
        <v>0.51046704434298196</v>
      </c>
      <c r="BF126" s="69">
        <v>0.52383083863764068</v>
      </c>
      <c r="BG126" s="69">
        <v>0.53500792989935098</v>
      </c>
      <c r="BH126" s="69">
        <v>0.54170225368491087</v>
      </c>
      <c r="BI126" s="69">
        <v>0.54196997486418186</v>
      </c>
      <c r="BJ126" s="69">
        <v>0.5652865398896838</v>
      </c>
      <c r="BK126" s="69">
        <v>0.53987101093776813</v>
      </c>
      <c r="BM126" s="11" t="s">
        <v>41</v>
      </c>
      <c r="BN126" s="11">
        <v>-0.37089220501080244</v>
      </c>
      <c r="BO126" s="11">
        <v>-0.37776574343909192</v>
      </c>
      <c r="BP126" s="11">
        <v>-0.38399519854482667</v>
      </c>
      <c r="BQ126" s="11">
        <v>-0.39136941564145544</v>
      </c>
      <c r="BR126" s="11">
        <v>-0.40264082780379473</v>
      </c>
      <c r="BS126" s="11">
        <v>-0.42768331919382324</v>
      </c>
      <c r="BT126" s="11">
        <v>-0.44794338601168743</v>
      </c>
      <c r="BV126" s="11" t="s">
        <v>41</v>
      </c>
      <c r="BW126" s="11">
        <v>0.82825008804386313</v>
      </c>
      <c r="BX126" s="11">
        <v>0.87321872910337361</v>
      </c>
      <c r="BY126" s="11">
        <v>0.84721100002118355</v>
      </c>
      <c r="BZ126" s="11">
        <v>1.0610473614643445</v>
      </c>
      <c r="CA126" s="11">
        <v>1.2058170461111486</v>
      </c>
      <c r="CB126" s="11">
        <v>1.2479366834777854</v>
      </c>
      <c r="CC126" s="11">
        <v>1.2407525136476527</v>
      </c>
      <c r="CE126" s="11"/>
      <c r="CF126" s="11"/>
      <c r="CG126" s="11"/>
      <c r="CH126" s="11"/>
      <c r="CI126" s="11"/>
      <c r="CJ126" s="11"/>
    </row>
    <row r="127" spans="1:88">
      <c r="A127" s="11" t="s">
        <v>12</v>
      </c>
      <c r="B127" s="103">
        <v>0.51806289357213198</v>
      </c>
      <c r="C127" s="103">
        <v>0.45342996366521104</v>
      </c>
      <c r="D127" s="103">
        <v>0.49651467367568253</v>
      </c>
      <c r="E127" s="103">
        <v>0.52840711969230492</v>
      </c>
      <c r="F127" s="103">
        <v>0.56236324008781968</v>
      </c>
      <c r="G127" s="103">
        <v>0.35769556575493117</v>
      </c>
      <c r="H127" s="103">
        <v>0.3576486334214935</v>
      </c>
      <c r="K127" s="69" t="s">
        <v>12</v>
      </c>
      <c r="L127" s="69">
        <v>0.92266103400889676</v>
      </c>
      <c r="M127" s="69">
        <v>0.91487562682604162</v>
      </c>
      <c r="N127" s="69">
        <v>0.9066103750275305</v>
      </c>
      <c r="O127" s="69">
        <v>0.89322631775463324</v>
      </c>
      <c r="P127" s="69">
        <v>0.88398967165079445</v>
      </c>
      <c r="Q127" s="69">
        <v>0.87501838750772853</v>
      </c>
      <c r="R127" s="69">
        <v>0.87395406894787986</v>
      </c>
      <c r="S127" s="69"/>
      <c r="T127" s="69" t="s">
        <v>12</v>
      </c>
      <c r="U127" s="69">
        <v>0.66517396763722136</v>
      </c>
      <c r="V127" s="69">
        <v>0.65019396506915084</v>
      </c>
      <c r="W127" s="69">
        <v>0.61094783945000375</v>
      </c>
      <c r="X127" s="69">
        <v>0.61209970898088262</v>
      </c>
      <c r="Y127" s="69">
        <v>0.58636696295058577</v>
      </c>
      <c r="Z127" s="69">
        <v>0.57618648705846442</v>
      </c>
      <c r="AA127" s="69">
        <v>0.57618648705846442</v>
      </c>
      <c r="AB127" s="69"/>
      <c r="AC127" s="69" t="s">
        <v>12</v>
      </c>
      <c r="AD127" s="69">
        <v>0.66680423883114048</v>
      </c>
      <c r="AE127" s="69">
        <v>0.54222409744891309</v>
      </c>
      <c r="AF127" s="69">
        <v>0.52548547306113291</v>
      </c>
      <c r="AG127" s="69">
        <v>0.40207335880643352</v>
      </c>
      <c r="AH127" s="69">
        <v>0.21447632404736414</v>
      </c>
      <c r="AI127" s="69">
        <v>-0.16679738919690734</v>
      </c>
      <c r="AJ127" s="69">
        <v>0.39101070525463377</v>
      </c>
      <c r="AL127" s="69" t="s">
        <v>12</v>
      </c>
      <c r="AM127" s="69">
        <v>0.59343623887221242</v>
      </c>
      <c r="AN127" s="69">
        <v>0.48268868468023546</v>
      </c>
      <c r="AO127" s="69">
        <v>0.45349824170154734</v>
      </c>
      <c r="AP127" s="69">
        <v>0.43095982904857233</v>
      </c>
      <c r="AQ127" s="69">
        <v>0.47344476200369828</v>
      </c>
      <c r="AR127" s="69">
        <v>0.49622035520311525</v>
      </c>
      <c r="AS127" s="69">
        <v>0.59728362326533724</v>
      </c>
      <c r="AT127" s="69"/>
      <c r="AU127" s="69" t="s">
        <v>12</v>
      </c>
      <c r="AV127" s="69">
        <v>0.95860258653882169</v>
      </c>
      <c r="AW127" s="69">
        <v>0.96443896660614037</v>
      </c>
      <c r="AX127" s="69">
        <v>0.96913699719751523</v>
      </c>
      <c r="AY127" s="69">
        <v>0.9648515870457689</v>
      </c>
      <c r="AZ127" s="69">
        <v>0.97566320159926034</v>
      </c>
      <c r="BA127" s="69">
        <v>0.48334396432380189</v>
      </c>
      <c r="BB127" s="69">
        <v>0.99598405311869298</v>
      </c>
      <c r="BC127" s="69"/>
      <c r="BD127" s="69" t="s">
        <v>12</v>
      </c>
      <c r="BE127" s="69">
        <v>1.1118391787744399</v>
      </c>
      <c r="BF127" s="69">
        <v>0.52383083863764068</v>
      </c>
      <c r="BG127" s="69">
        <v>0.53500792989935098</v>
      </c>
      <c r="BH127" s="69">
        <v>0.54170225368491087</v>
      </c>
      <c r="BI127" s="69">
        <v>1.1173948864483749</v>
      </c>
      <c r="BJ127" s="69">
        <v>1.1305730797793676</v>
      </c>
      <c r="BK127" s="69">
        <v>1.1130673929210775</v>
      </c>
      <c r="BM127" s="11" t="s">
        <v>12</v>
      </c>
      <c r="BN127" s="11">
        <v>0.18802654380166725</v>
      </c>
      <c r="BO127" s="11">
        <v>0.21235613730120384</v>
      </c>
      <c r="BP127" s="11">
        <v>0.24576944677473597</v>
      </c>
      <c r="BQ127" s="11">
        <v>0.25389696406096901</v>
      </c>
      <c r="BR127" s="11">
        <v>0.28299574807443595</v>
      </c>
      <c r="BS127" s="11">
        <v>0.3294333736478029</v>
      </c>
      <c r="BT127" s="11">
        <v>0.26593278667509324</v>
      </c>
      <c r="BV127" s="11" t="s">
        <v>12</v>
      </c>
      <c r="BW127" s="11">
        <v>0.16977175920203985</v>
      </c>
      <c r="BX127" s="11">
        <v>-0.14092343624055956</v>
      </c>
      <c r="BY127" s="11">
        <v>-0.44766879887626709</v>
      </c>
      <c r="BZ127" s="11">
        <v>-0.20221413820448547</v>
      </c>
      <c r="CA127" s="11">
        <v>4.5926683496973236E-2</v>
      </c>
      <c r="CB127" s="11">
        <v>0.41972453415935695</v>
      </c>
      <c r="CC127" s="11">
        <v>0.74932357766362045</v>
      </c>
      <c r="CE127" s="11"/>
      <c r="CF127" s="11"/>
      <c r="CG127" s="11"/>
      <c r="CH127" s="11"/>
      <c r="CI127" s="11"/>
      <c r="CJ127" s="11"/>
    </row>
    <row r="128" spans="1:88">
      <c r="A128" s="11" t="s">
        <v>97</v>
      </c>
      <c r="B128" s="103">
        <v>0.29472977139617645</v>
      </c>
      <c r="C128" s="103">
        <v>0.24090709785609285</v>
      </c>
      <c r="D128" s="103">
        <v>0.21826055568949979</v>
      </c>
      <c r="E128" s="103">
        <v>0.21105442548095399</v>
      </c>
      <c r="F128" s="103">
        <v>0.20799766388557422</v>
      </c>
      <c r="G128" s="103">
        <v>0.22630939444117021</v>
      </c>
      <c r="H128" s="103">
        <v>0.21808985189343236</v>
      </c>
      <c r="K128" s="69" t="s">
        <v>97</v>
      </c>
      <c r="L128" s="69">
        <v>0.3267698322544208</v>
      </c>
      <c r="M128" s="69">
        <v>0.32042976163281067</v>
      </c>
      <c r="N128" s="69">
        <v>0.31352971320522938</v>
      </c>
      <c r="O128" s="69">
        <v>0.29803435939533995</v>
      </c>
      <c r="P128" s="69">
        <v>0.28486286259442262</v>
      </c>
      <c r="Q128" s="69">
        <v>0.27784192978312566</v>
      </c>
      <c r="R128" s="69">
        <v>0.27701794366446619</v>
      </c>
      <c r="S128" s="69"/>
      <c r="T128" s="69" t="s">
        <v>97</v>
      </c>
      <c r="U128" s="69">
        <v>0.54083544077215451</v>
      </c>
      <c r="V128" s="69">
        <v>0.53169630130468559</v>
      </c>
      <c r="W128" s="69">
        <v>0.48856896401746658</v>
      </c>
      <c r="X128" s="69">
        <v>0.27554822657556949</v>
      </c>
      <c r="Y128" s="69">
        <v>0.14676077174461177</v>
      </c>
      <c r="Z128" s="69">
        <v>0.1371715756973339</v>
      </c>
      <c r="AA128" s="69">
        <v>0.1371715756973339</v>
      </c>
      <c r="AB128" s="69"/>
      <c r="AC128" s="69" t="s">
        <v>97</v>
      </c>
      <c r="AD128" s="69">
        <v>0.83558708671992143</v>
      </c>
      <c r="AE128" s="69">
        <v>0.85960432446790591</v>
      </c>
      <c r="AF128" s="69">
        <v>0.83348117049890891</v>
      </c>
      <c r="AG128" s="69">
        <v>1.0448170959302436</v>
      </c>
      <c r="AH128" s="69">
        <v>1.2471855953969937</v>
      </c>
      <c r="AI128" s="69">
        <v>0.25794271668451091</v>
      </c>
      <c r="AJ128" s="69">
        <v>1.2149484872256806</v>
      </c>
      <c r="AL128" s="69" t="s">
        <v>97</v>
      </c>
      <c r="AM128" s="69">
        <v>1.1781311910834593</v>
      </c>
      <c r="AN128" s="69">
        <v>1.1947884394759005</v>
      </c>
      <c r="AO128" s="69">
        <v>1.169496545554314</v>
      </c>
      <c r="AP128" s="69">
        <v>1.1079012956819463</v>
      </c>
      <c r="AQ128" s="69">
        <v>1.1224816833477693</v>
      </c>
      <c r="AR128" s="69">
        <v>1.1568233048543213</v>
      </c>
      <c r="AS128" s="69">
        <v>1.2103522357218301</v>
      </c>
      <c r="AT128" s="69"/>
      <c r="AU128" s="69" t="s">
        <v>97</v>
      </c>
      <c r="AV128" s="69">
        <v>0.47930129326941084</v>
      </c>
      <c r="AW128" s="69">
        <v>0.47365937413200976</v>
      </c>
      <c r="AX128" s="69">
        <v>0.48456849859875761</v>
      </c>
      <c r="AY128" s="69">
        <v>0.47960459005199035</v>
      </c>
      <c r="AZ128" s="69">
        <v>0.47322586424874297</v>
      </c>
      <c r="BA128" s="69">
        <v>0.48334396432380189</v>
      </c>
      <c r="BB128" s="69">
        <v>0.48915193141332258</v>
      </c>
      <c r="BC128" s="69"/>
      <c r="BD128" s="69" t="s">
        <v>97</v>
      </c>
      <c r="BE128" s="69">
        <v>-9.0905090088476109E-2</v>
      </c>
      <c r="BF128" s="69">
        <v>-7.6828523000187138E-2</v>
      </c>
      <c r="BG128" s="69">
        <v>-6.2533394403820372E-2</v>
      </c>
      <c r="BH128" s="69">
        <v>-4.7998933870814983E-2</v>
      </c>
      <c r="BI128" s="69">
        <v>-3.3454936720011284E-2</v>
      </c>
      <c r="BJ128" s="69">
        <v>0</v>
      </c>
      <c r="BK128" s="69">
        <v>-3.3325371045541306E-2</v>
      </c>
      <c r="BM128" s="11" t="s">
        <v>97</v>
      </c>
      <c r="BN128" s="11">
        <v>3.6830625023088079</v>
      </c>
      <c r="BO128" s="11">
        <v>3.6810273898312151</v>
      </c>
      <c r="BP128" s="11">
        <v>3.6656596826242644</v>
      </c>
      <c r="BQ128" s="11">
        <v>3.6320223345379019</v>
      </c>
      <c r="BR128" s="11">
        <v>3.5913244087093807</v>
      </c>
      <c r="BS128" s="11">
        <v>3.5237085866837838</v>
      </c>
      <c r="BT128" s="11">
        <v>3.493921747938137</v>
      </c>
      <c r="BV128" s="11" t="s">
        <v>97</v>
      </c>
      <c r="BW128" s="11">
        <v>-0.64612504825403316</v>
      </c>
      <c r="BX128" s="11">
        <v>-0.70760012681796414</v>
      </c>
      <c r="BY128" s="11">
        <v>-0.71217970753195492</v>
      </c>
      <c r="BZ128" s="11">
        <v>-0.93010552517470091</v>
      </c>
      <c r="CA128" s="11">
        <v>-1.0863723925780211</v>
      </c>
      <c r="CB128" s="11">
        <v>-1.0300448165851912</v>
      </c>
      <c r="CC128" s="11">
        <v>-0.94001702645294427</v>
      </c>
      <c r="CE128" s="11"/>
      <c r="CF128" s="11"/>
      <c r="CG128" s="11"/>
      <c r="CH128" s="11"/>
      <c r="CI128" s="11"/>
      <c r="CJ128" s="11"/>
    </row>
    <row r="129" spans="1:88">
      <c r="A129" s="11" t="s">
        <v>13</v>
      </c>
      <c r="B129" s="103"/>
      <c r="C129" s="103"/>
      <c r="D129" s="103"/>
      <c r="E129" s="103"/>
      <c r="F129" s="103"/>
      <c r="G129" s="103"/>
      <c r="H129" s="103"/>
      <c r="K129" s="69" t="s">
        <v>13</v>
      </c>
      <c r="L129" s="69"/>
      <c r="M129" s="69"/>
      <c r="N129" s="69"/>
      <c r="O129" s="69"/>
      <c r="P129" s="69"/>
      <c r="Q129" s="69"/>
      <c r="R129" s="69"/>
      <c r="S129" s="69"/>
      <c r="T129" s="69" t="s">
        <v>13</v>
      </c>
      <c r="U129" s="69">
        <v>0.7146426079090441</v>
      </c>
      <c r="V129" s="69">
        <v>0.7073842600546475</v>
      </c>
      <c r="W129" s="69">
        <v>0.68084617953386528</v>
      </c>
      <c r="X129" s="69">
        <v>0.66098013764828034</v>
      </c>
      <c r="Y129" s="69">
        <v>0.62672793411066985</v>
      </c>
      <c r="Z129" s="69">
        <v>0.61809597029991858</v>
      </c>
      <c r="AA129" s="69">
        <v>0.61809597029991858</v>
      </c>
      <c r="AB129" s="69"/>
      <c r="AC129" s="69" t="s">
        <v>13</v>
      </c>
      <c r="AD129" s="69">
        <v>0.7583474783640386</v>
      </c>
      <c r="AE129" s="69">
        <v>0.92402520951912226</v>
      </c>
      <c r="AF129" s="69">
        <v>1.0507168806971765</v>
      </c>
      <c r="AG129" s="69">
        <v>0.98811275211693883</v>
      </c>
      <c r="AH129" s="69">
        <v>0.27428819805036164</v>
      </c>
      <c r="AI129" s="69">
        <v>1.2628307514447761</v>
      </c>
      <c r="AJ129" s="69">
        <v>0.24545905038504032</v>
      </c>
      <c r="AL129" s="69" t="s">
        <v>13</v>
      </c>
      <c r="AM129" s="69">
        <v>0.92754764013578206</v>
      </c>
      <c r="AN129" s="69">
        <v>0.94345911425390117</v>
      </c>
      <c r="AO129" s="69">
        <v>0.9589088091270298</v>
      </c>
      <c r="AP129" s="69">
        <v>0.98097477068818861</v>
      </c>
      <c r="AQ129" s="69">
        <v>0.9494051709893504</v>
      </c>
      <c r="AR129" s="69">
        <v>0.89258212499383882</v>
      </c>
      <c r="AS129" s="69">
        <v>0.86002731431811996</v>
      </c>
      <c r="AT129" s="69"/>
      <c r="AU129" s="69" t="s">
        <v>13</v>
      </c>
      <c r="AV129" s="69">
        <v>0.95860258653882169</v>
      </c>
      <c r="AW129" s="69">
        <v>0.96443896660614037</v>
      </c>
      <c r="AX129" s="69">
        <v>0.96913699719751523</v>
      </c>
      <c r="AY129" s="69">
        <v>0.9648515870457689</v>
      </c>
      <c r="AZ129" s="69">
        <v>0.97566320159926034</v>
      </c>
      <c r="BA129" s="69">
        <v>0.98415819241834368</v>
      </c>
      <c r="BB129" s="69">
        <v>0.99598405311869298</v>
      </c>
      <c r="BC129" s="69"/>
      <c r="BD129" s="69" t="s">
        <v>13</v>
      </c>
      <c r="BE129" s="69">
        <v>0.51046704434298196</v>
      </c>
      <c r="BF129" s="69">
        <v>0.52383083863764068</v>
      </c>
      <c r="BG129" s="69">
        <v>0.53500792989935098</v>
      </c>
      <c r="BH129" s="69">
        <v>0.54170225368491087</v>
      </c>
      <c r="BI129" s="69">
        <v>0.54196997486418186</v>
      </c>
      <c r="BJ129" s="69">
        <v>0.5652865398896838</v>
      </c>
      <c r="BK129" s="69">
        <v>1.1130673929210775</v>
      </c>
      <c r="BM129" s="11" t="s">
        <v>13</v>
      </c>
      <c r="BN129" s="11">
        <v>0.26196693301673063</v>
      </c>
      <c r="BO129" s="11">
        <v>0.23781702300630322</v>
      </c>
      <c r="BP129" s="11">
        <v>0.22468341834560593</v>
      </c>
      <c r="BQ129" s="11">
        <v>0.18234639197795061</v>
      </c>
      <c r="BR129" s="11">
        <v>0.14888893084045976</v>
      </c>
      <c r="BS129" s="11">
        <v>9.9844842710841805E-2</v>
      </c>
      <c r="BT129" s="11">
        <v>6.5162059833200267E-2</v>
      </c>
      <c r="BV129" s="11" t="s">
        <v>13</v>
      </c>
      <c r="BW129" s="11">
        <v>1.1574678524540878</v>
      </c>
      <c r="BX129" s="11">
        <v>1.2476535026135331</v>
      </c>
      <c r="BY129" s="11">
        <v>1.2370696415467033</v>
      </c>
      <c r="BZ129" s="11">
        <v>1.2871151850821307</v>
      </c>
      <c r="CA129" s="11">
        <v>1.2610418723082533</v>
      </c>
      <c r="CB129" s="11">
        <v>1.4215243581108323</v>
      </c>
      <c r="CC129" s="11">
        <v>1.5172056704438774</v>
      </c>
      <c r="CE129" s="11"/>
      <c r="CF129" s="11"/>
      <c r="CG129" s="11"/>
      <c r="CH129" s="11"/>
      <c r="CI129" s="11"/>
      <c r="CJ129" s="11"/>
    </row>
    <row r="130" spans="1:88">
      <c r="A130" s="11" t="s">
        <v>42</v>
      </c>
      <c r="B130" s="103">
        <v>0.43917865890035573</v>
      </c>
      <c r="C130" s="103">
        <v>0.39006322311912767</v>
      </c>
      <c r="D130" s="103">
        <v>0.42651986594182595</v>
      </c>
      <c r="E130" s="103">
        <v>0.45231895438037029</v>
      </c>
      <c r="F130" s="103">
        <v>0.47917316046399661</v>
      </c>
      <c r="G130" s="103">
        <v>0.30468742050116943</v>
      </c>
      <c r="H130" s="103">
        <v>0.30534950318598081</v>
      </c>
      <c r="K130" s="69" t="s">
        <v>42</v>
      </c>
      <c r="L130" s="69">
        <v>0.57029470842630947</v>
      </c>
      <c r="M130" s="69">
        <v>0.56939692106452033</v>
      </c>
      <c r="N130" s="69">
        <v>0.56794419365586113</v>
      </c>
      <c r="O130" s="69">
        <v>0.55939505095421815</v>
      </c>
      <c r="P130" s="69">
        <v>0.72199748623589133</v>
      </c>
      <c r="Q130" s="69">
        <v>0.81628714092521149</v>
      </c>
      <c r="R130" s="69">
        <v>0.81524645863514988</v>
      </c>
      <c r="S130" s="69"/>
      <c r="T130" s="69" t="s">
        <v>42</v>
      </c>
      <c r="U130" s="69">
        <v>0.46236969252712035</v>
      </c>
      <c r="V130" s="69">
        <v>0.46531027703987698</v>
      </c>
      <c r="W130" s="69">
        <v>0.35410510998962264</v>
      </c>
      <c r="X130" s="69">
        <v>0.2342827528637767</v>
      </c>
      <c r="Y130" s="69">
        <v>0.16334496442115121</v>
      </c>
      <c r="Z130" s="69">
        <v>0.10896108453178895</v>
      </c>
      <c r="AA130" s="69">
        <v>0.10896108453178895</v>
      </c>
      <c r="AB130" s="69"/>
      <c r="AC130" s="69" t="s">
        <v>42</v>
      </c>
      <c r="AD130" s="69">
        <v>-0.64817625404246926</v>
      </c>
      <c r="AE130" s="69">
        <v>-0.30555474982509478</v>
      </c>
      <c r="AF130" s="69">
        <v>-0.39892180437830393</v>
      </c>
      <c r="AG130" s="69">
        <v>-0.65064278408757015</v>
      </c>
      <c r="AH130" s="69">
        <v>-0.57198618943886004</v>
      </c>
      <c r="AI130" s="69">
        <v>0.31614325597438442</v>
      </c>
      <c r="AJ130" s="69">
        <v>-0.67786422279652192</v>
      </c>
      <c r="AL130" s="69" t="s">
        <v>42</v>
      </c>
      <c r="AM130" s="69">
        <v>-0.82653721649795853</v>
      </c>
      <c r="AN130" s="69">
        <v>-0.85773438317042827</v>
      </c>
      <c r="AO130" s="69">
        <v>-0.81002817686215867</v>
      </c>
      <c r="AP130" s="69">
        <v>-0.7959965792244178</v>
      </c>
      <c r="AQ130" s="69">
        <v>-0.82462908068444374</v>
      </c>
      <c r="AR130" s="69">
        <v>-0.82498554409929659</v>
      </c>
      <c r="AS130" s="69">
        <v>-1.0229691382268227</v>
      </c>
      <c r="AT130" s="69"/>
      <c r="AU130" s="69" t="s">
        <v>42</v>
      </c>
      <c r="AV130" s="69">
        <v>-0.95860258653882169</v>
      </c>
      <c r="AW130" s="69">
        <v>-0.99867940329038207</v>
      </c>
      <c r="AX130" s="69">
        <v>-1.4537054957962727</v>
      </c>
      <c r="AY130" s="69">
        <v>-1.4613833979231237</v>
      </c>
      <c r="AZ130" s="69">
        <v>-1.5365234851533263</v>
      </c>
      <c r="BA130" s="69">
        <v>-1.5199129480543652</v>
      </c>
      <c r="BB130" s="69">
        <v>-1.538176555408159</v>
      </c>
      <c r="BC130" s="69"/>
      <c r="BD130" s="69" t="s">
        <v>42</v>
      </c>
      <c r="BE130" s="69">
        <v>-0.69227722451993412</v>
      </c>
      <c r="BF130" s="69">
        <v>-1.2781472462758428</v>
      </c>
      <c r="BG130" s="69">
        <v>-1.2576160430101631</v>
      </c>
      <c r="BH130" s="69">
        <v>-1.2274013089822666</v>
      </c>
      <c r="BI130" s="69">
        <v>-1.1843047598883976</v>
      </c>
      <c r="BJ130" s="69">
        <v>-1.1305730797793676</v>
      </c>
      <c r="BK130" s="69">
        <v>-1.1797181350121602</v>
      </c>
      <c r="BM130" s="11" t="s">
        <v>42</v>
      </c>
      <c r="BN130" s="11">
        <v>-0.55401676226876251</v>
      </c>
      <c r="BO130" s="11">
        <v>-0.53930654070892747</v>
      </c>
      <c r="BP130" s="11">
        <v>-0.5453748711992098</v>
      </c>
      <c r="BQ130" s="11">
        <v>-0.56185435189997113</v>
      </c>
      <c r="BR130" s="11">
        <v>-0.56975947400969573</v>
      </c>
      <c r="BS130" s="11">
        <v>-0.5659137745787659</v>
      </c>
      <c r="BT130" s="11">
        <v>-0.54262536761116986</v>
      </c>
      <c r="BV130" s="11" t="s">
        <v>42</v>
      </c>
      <c r="BW130" s="11">
        <v>0.57059395937127466</v>
      </c>
      <c r="BX130" s="11">
        <v>0.62257934962148065</v>
      </c>
      <c r="BY130" s="11">
        <v>0.6244534299561465</v>
      </c>
      <c r="BZ130" s="11">
        <v>-6.5988097766305875E-2</v>
      </c>
      <c r="CA130" s="11">
        <v>-0.72734764261872464</v>
      </c>
      <c r="CB130" s="11">
        <v>-0.43096674338472302</v>
      </c>
      <c r="CC130" s="11">
        <v>-0.14143525335680923</v>
      </c>
      <c r="CE130" s="11"/>
      <c r="CF130" s="11"/>
      <c r="CG130" s="11"/>
      <c r="CH130" s="11"/>
      <c r="CI130" s="11"/>
      <c r="CJ130" s="11"/>
    </row>
    <row r="131" spans="1:88">
      <c r="A131" s="11" t="s">
        <v>43</v>
      </c>
      <c r="B131" s="103">
        <v>0.47194604820780228</v>
      </c>
      <c r="C131" s="103">
        <v>0.41937714721949643</v>
      </c>
      <c r="D131" s="103">
        <v>0.45932997053087149</v>
      </c>
      <c r="E131" s="103">
        <v>0.49031379573546691</v>
      </c>
      <c r="F131" s="103">
        <v>0.52326662413795788</v>
      </c>
      <c r="G131" s="103">
        <v>0.3466831379838437</v>
      </c>
      <c r="H131" s="103">
        <v>0.34994298574222121</v>
      </c>
      <c r="K131" s="69" t="s">
        <v>43</v>
      </c>
      <c r="L131" s="69">
        <v>0.95914683725357874</v>
      </c>
      <c r="M131" s="69">
        <v>0.95127293360485765</v>
      </c>
      <c r="N131" s="69">
        <v>0.9429240918130154</v>
      </c>
      <c r="O131" s="69">
        <v>0.92966930704794015</v>
      </c>
      <c r="P131" s="69">
        <v>0.92067358779099573</v>
      </c>
      <c r="Q131" s="69">
        <v>0.91158288564890688</v>
      </c>
      <c r="R131" s="69">
        <v>0.91050385178173909</v>
      </c>
      <c r="S131" s="69"/>
      <c r="T131" s="69" t="s">
        <v>43</v>
      </c>
      <c r="U131" s="69">
        <v>0.49942531222606484</v>
      </c>
      <c r="V131" s="69">
        <v>0.41888504130611631</v>
      </c>
      <c r="W131" s="69">
        <v>0.43608842866879105</v>
      </c>
      <c r="X131" s="69">
        <v>0.46094048369100271</v>
      </c>
      <c r="Y131" s="69">
        <v>0.4573394932767727</v>
      </c>
      <c r="Z131" s="69">
        <v>0.46884597060308131</v>
      </c>
      <c r="AA131" s="69">
        <v>0.46884597060308131</v>
      </c>
      <c r="AB131" s="69"/>
      <c r="AC131" s="69" t="s">
        <v>43</v>
      </c>
      <c r="AD131" s="69">
        <v>-0.61623147774713494</v>
      </c>
      <c r="AE131" s="69">
        <v>-1.0695864465325213</v>
      </c>
      <c r="AF131" s="69">
        <v>-1.7225049516211337</v>
      </c>
      <c r="AG131" s="69">
        <v>-1.2375327425552749</v>
      </c>
      <c r="AH131" s="69">
        <v>-1.6288747290024672</v>
      </c>
      <c r="AI131" s="69">
        <v>-0.50733245950999784</v>
      </c>
      <c r="AJ131" s="69">
        <v>-1.6088818565879301</v>
      </c>
      <c r="AL131" s="69" t="s">
        <v>43</v>
      </c>
      <c r="AM131" s="69">
        <v>-1.4529960938671516</v>
      </c>
      <c r="AN131" s="69">
        <v>-1.4441694753550938</v>
      </c>
      <c r="AO131" s="69">
        <v>-1.4417913861440117</v>
      </c>
      <c r="AP131" s="69">
        <v>-1.5152468875223775</v>
      </c>
      <c r="AQ131" s="69">
        <v>-1.6034733862973289</v>
      </c>
      <c r="AR131" s="69">
        <v>-1.7498296736109848</v>
      </c>
      <c r="AS131" s="69">
        <v>-1.7674095962097069</v>
      </c>
      <c r="AT131" s="69"/>
      <c r="AU131" s="69" t="s">
        <v>43</v>
      </c>
      <c r="AV131" s="69">
        <v>-1.4379038798082326</v>
      </c>
      <c r="AW131" s="69">
        <v>-1.4894589957645128</v>
      </c>
      <c r="AX131" s="69">
        <v>-1.4537054957962727</v>
      </c>
      <c r="AY131" s="69">
        <v>-1.4613833979231237</v>
      </c>
      <c r="AZ131" s="69">
        <v>-1.5365234851533263</v>
      </c>
      <c r="BA131" s="69">
        <v>-1.5199129480543652</v>
      </c>
      <c r="BB131" s="69">
        <v>-1.538176555408159</v>
      </c>
      <c r="BC131" s="69"/>
      <c r="BD131" s="69" t="s">
        <v>43</v>
      </c>
      <c r="BE131" s="69">
        <v>-1.2936493589513922</v>
      </c>
      <c r="BF131" s="69">
        <v>-1.2781472462758428</v>
      </c>
      <c r="BG131" s="69">
        <v>-1.2576160430101631</v>
      </c>
      <c r="BH131" s="69">
        <v>-1.2274013089822666</v>
      </c>
      <c r="BI131" s="69">
        <v>-1.1843047598883976</v>
      </c>
      <c r="BJ131" s="69">
        <v>-1.1305730797793676</v>
      </c>
      <c r="BK131" s="69">
        <v>-1.1797181350121602</v>
      </c>
      <c r="BM131" s="11" t="s">
        <v>43</v>
      </c>
      <c r="BN131" s="11">
        <v>-0.13954741466233533</v>
      </c>
      <c r="BO131" s="11">
        <v>-8.5745903330736339E-2</v>
      </c>
      <c r="BP131" s="11">
        <v>9.3555317808835872E-3</v>
      </c>
      <c r="BQ131" s="11">
        <v>0.10334752263710982</v>
      </c>
      <c r="BR131" s="11">
        <v>0.16484115305175934</v>
      </c>
      <c r="BS131" s="11">
        <v>0.18973374362768244</v>
      </c>
      <c r="BT131" s="11">
        <v>0.22384050967723571</v>
      </c>
      <c r="BV131" s="11" t="s">
        <v>43</v>
      </c>
      <c r="BW131" s="11">
        <v>-0.64612504825403316</v>
      </c>
      <c r="BX131" s="11">
        <v>-3.3725928861467608E-2</v>
      </c>
      <c r="BY131" s="11">
        <v>0.59660325137939951</v>
      </c>
      <c r="BZ131" s="11">
        <v>0.78943782445788258</v>
      </c>
      <c r="CA131" s="11">
        <v>0.92965066200688073</v>
      </c>
      <c r="CB131" s="11">
        <v>0.85224612278816025</v>
      </c>
      <c r="CC131" s="11">
        <v>0.74932357766362045</v>
      </c>
      <c r="CE131" s="11"/>
      <c r="CF131" s="11"/>
      <c r="CG131" s="11"/>
      <c r="CH131" s="11"/>
      <c r="CI131" s="11"/>
      <c r="CJ131" s="11"/>
    </row>
    <row r="132" spans="1:88">
      <c r="A132" s="11" t="s">
        <v>44</v>
      </c>
      <c r="B132" s="103">
        <v>-6.9803698759122101E-3</v>
      </c>
      <c r="C132" s="103">
        <v>1.0178352009478137E-2</v>
      </c>
      <c r="D132" s="103">
        <v>-1.7317273454002156E-2</v>
      </c>
      <c r="E132" s="103">
        <v>-5.1855172409221308E-2</v>
      </c>
      <c r="F132" s="103">
        <v>-0.10113689231635424</v>
      </c>
      <c r="G132" s="103">
        <v>0.13306596029504597</v>
      </c>
      <c r="H132" s="103">
        <v>0.13391353306616752</v>
      </c>
      <c r="K132" s="69" t="s">
        <v>44</v>
      </c>
      <c r="L132" s="69">
        <v>-0.46432053501004811</v>
      </c>
      <c r="M132" s="69">
        <v>-0.46874181269145437</v>
      </c>
      <c r="N132" s="69">
        <v>-0.47382945101309726</v>
      </c>
      <c r="O132" s="69">
        <v>-0.49212770969544622</v>
      </c>
      <c r="P132" s="69">
        <v>-0.5105230166045136</v>
      </c>
      <c r="Q132" s="69">
        <v>-0.51495471140256077</v>
      </c>
      <c r="R132" s="69">
        <v>-0.51545963813822171</v>
      </c>
      <c r="S132" s="69"/>
      <c r="T132" s="69" t="s">
        <v>44</v>
      </c>
      <c r="U132" s="69">
        <v>-0.8739669412145562</v>
      </c>
      <c r="V132" s="69">
        <v>-0.7778479621543235</v>
      </c>
      <c r="W132" s="69">
        <v>-0.79517868711739115</v>
      </c>
      <c r="X132" s="69">
        <v>-0.85154639622472517</v>
      </c>
      <c r="Y132" s="69">
        <v>-0.89188027302051898</v>
      </c>
      <c r="Z132" s="69">
        <v>-0.90007247437554261</v>
      </c>
      <c r="AA132" s="69">
        <v>-0.90007247437554261</v>
      </c>
      <c r="AB132" s="69"/>
      <c r="AC132" s="69" t="s">
        <v>44</v>
      </c>
      <c r="AD132" s="69">
        <v>5.5085612160784655E-2</v>
      </c>
      <c r="AE132" s="69">
        <v>-1.0077623723515566E-2</v>
      </c>
      <c r="AF132" s="69">
        <v>0.3574114226175989</v>
      </c>
      <c r="AG132" s="69">
        <v>0.12337150896404044</v>
      </c>
      <c r="AH132" s="69">
        <v>0.10694221014835767</v>
      </c>
      <c r="AI132" s="69">
        <v>-1.5357483718555309</v>
      </c>
      <c r="AJ132" s="69">
        <v>-5.4621013398967355E-2</v>
      </c>
      <c r="AL132" s="69" t="s">
        <v>44</v>
      </c>
      <c r="AM132" s="69">
        <v>-0.7012454410241199</v>
      </c>
      <c r="AN132" s="69">
        <v>-0.69018149968909537</v>
      </c>
      <c r="AO132" s="69">
        <v>-0.55732289314941752</v>
      </c>
      <c r="AP132" s="69">
        <v>-0.415217004243145</v>
      </c>
      <c r="AQ132" s="69">
        <v>-0.34866867169879168</v>
      </c>
      <c r="AR132" s="69">
        <v>-0.38458357766515927</v>
      </c>
      <c r="AS132" s="69">
        <v>-0.54127237129672112</v>
      </c>
      <c r="AT132" s="69"/>
      <c r="AU132" s="69" t="s">
        <v>44</v>
      </c>
      <c r="AV132" s="69">
        <v>-0.47930129326941084</v>
      </c>
      <c r="AW132" s="69">
        <v>-0.50789981081625146</v>
      </c>
      <c r="AX132" s="69">
        <v>-0.48456849859875761</v>
      </c>
      <c r="AY132" s="69">
        <v>-0.49088940393556663</v>
      </c>
      <c r="AZ132" s="69">
        <v>-0.53164881045229162</v>
      </c>
      <c r="BA132" s="69">
        <v>-0.51828449186528158</v>
      </c>
      <c r="BB132" s="69">
        <v>-0.52451231199741821</v>
      </c>
      <c r="BC132" s="69"/>
      <c r="BD132" s="69" t="s">
        <v>44</v>
      </c>
      <c r="BE132" s="69">
        <v>-9.0905090088476109E-2</v>
      </c>
      <c r="BF132" s="69">
        <v>-7.6828523000187138E-2</v>
      </c>
      <c r="BG132" s="69">
        <v>-0.66007471870699175</v>
      </c>
      <c r="BH132" s="69">
        <v>-4.7998933870814983E-2</v>
      </c>
      <c r="BI132" s="69">
        <v>-3.3454936720011284E-2</v>
      </c>
      <c r="BJ132" s="69">
        <v>-0.5652865398896838</v>
      </c>
      <c r="BK132" s="69">
        <v>-0.6065217530288507</v>
      </c>
      <c r="BM132" s="11" t="s">
        <v>44</v>
      </c>
      <c r="BN132" s="11">
        <v>-0.642285230691095</v>
      </c>
      <c r="BO132" s="11">
        <v>-0.65941819485493824</v>
      </c>
      <c r="BP132" s="11">
        <v>-0.68043669730884582</v>
      </c>
      <c r="BQ132" s="11">
        <v>-0.70502623679180665</v>
      </c>
      <c r="BR132" s="11">
        <v>-0.73180547119822958</v>
      </c>
      <c r="BS132" s="11">
        <v>-0.76571942424872352</v>
      </c>
      <c r="BT132" s="11">
        <v>-0.79624936262833668</v>
      </c>
      <c r="BV132" s="11" t="s">
        <v>44</v>
      </c>
      <c r="BW132" s="11">
        <v>-0.71772948401304337</v>
      </c>
      <c r="BX132" s="11">
        <v>-0.72388186324525006</v>
      </c>
      <c r="BY132" s="11">
        <v>-0.67042636894130425</v>
      </c>
      <c r="BZ132" s="11">
        <v>-0.63364094400626003</v>
      </c>
      <c r="CA132" s="11">
        <v>-0.56163091090866701</v>
      </c>
      <c r="CB132" s="11">
        <v>-0.54526494182370921</v>
      </c>
      <c r="CC132" s="11">
        <v>-0.51002645958899862</v>
      </c>
      <c r="CE132" s="11"/>
      <c r="CF132" s="11"/>
      <c r="CG132" s="11"/>
      <c r="CH132" s="11"/>
      <c r="CI132" s="11"/>
      <c r="CJ132" s="11"/>
    </row>
    <row r="133" spans="1:88">
      <c r="A133" s="11" t="s">
        <v>98</v>
      </c>
      <c r="B133" s="103">
        <v>-2.4108192356576259</v>
      </c>
      <c r="C133" s="103">
        <v>-2.0287613789201737</v>
      </c>
      <c r="D133" s="103">
        <v>-2.1963532292049024</v>
      </c>
      <c r="E133" s="103">
        <v>-2.8012164101965968</v>
      </c>
      <c r="F133" s="103">
        <v>-2.8812146230607696</v>
      </c>
      <c r="G133" s="103">
        <v>-1.1156841243617976</v>
      </c>
      <c r="H133" s="103">
        <v>-1.5144327211466433</v>
      </c>
      <c r="K133" s="69" t="s">
        <v>98</v>
      </c>
      <c r="L133" s="69">
        <v>-1.024268640249741</v>
      </c>
      <c r="M133" s="69">
        <v>-1.0273317614983624</v>
      </c>
      <c r="N133" s="69">
        <v>-1.0311365430861446</v>
      </c>
      <c r="O133" s="69">
        <v>-1.0514187486567965</v>
      </c>
      <c r="P133" s="69">
        <v>-1.0735115630735148</v>
      </c>
      <c r="Q133" s="69">
        <v>-1.0761105482602096</v>
      </c>
      <c r="R133" s="69">
        <v>-1.0763896389797063</v>
      </c>
      <c r="S133" s="69"/>
      <c r="T133" s="69" t="s">
        <v>98</v>
      </c>
      <c r="U133" s="69">
        <v>-1.6633769983775561</v>
      </c>
      <c r="V133" s="69">
        <v>-1.7907430200591268</v>
      </c>
      <c r="W133" s="69">
        <v>-1.8358833279071896</v>
      </c>
      <c r="X133" s="69">
        <v>-1.8529290120451363</v>
      </c>
      <c r="Y133" s="69">
        <v>-1.8509823977419069</v>
      </c>
      <c r="Z133" s="69">
        <v>-1.8578845859741884</v>
      </c>
      <c r="AA133" s="69">
        <v>-1.8578845859741884</v>
      </c>
      <c r="AB133" s="69"/>
      <c r="AC133" s="69" t="s">
        <v>98</v>
      </c>
      <c r="AD133" s="69">
        <v>0.35307792834860413</v>
      </c>
      <c r="AE133" s="69">
        <v>0.39792131493418831</v>
      </c>
      <c r="AF133" s="69">
        <v>0.27337439739583191</v>
      </c>
      <c r="AG133" s="69">
        <v>-0.9681871094420772</v>
      </c>
      <c r="AH133" s="69">
        <v>8.2762941934379969E-2</v>
      </c>
      <c r="AI133" s="69">
        <v>-0.77109235033431867</v>
      </c>
      <c r="AJ133" s="69">
        <v>9.9907395515446862E-2</v>
      </c>
      <c r="AL133" s="69" t="s">
        <v>98</v>
      </c>
      <c r="AM133" s="69">
        <v>-0.49242581523438889</v>
      </c>
      <c r="AN133" s="69">
        <v>-0.52262861620776235</v>
      </c>
      <c r="AO133" s="69">
        <v>-0.51520534586396061</v>
      </c>
      <c r="AP133" s="69">
        <v>-0.45752584590773088</v>
      </c>
      <c r="AQ133" s="69">
        <v>-0.69482169641562952</v>
      </c>
      <c r="AR133" s="69">
        <v>-0.38458357766515927</v>
      </c>
      <c r="AS133" s="69">
        <v>-0.2785286802439384</v>
      </c>
      <c r="AT133" s="69"/>
      <c r="AU133" s="69" t="s">
        <v>98</v>
      </c>
      <c r="AV133" s="69">
        <v>-0.47930129326941084</v>
      </c>
      <c r="AW133" s="69">
        <v>-0.50789981081625146</v>
      </c>
      <c r="AX133" s="69">
        <v>0</v>
      </c>
      <c r="AY133" s="69">
        <v>-5.6424069417881318E-3</v>
      </c>
      <c r="AZ133" s="69">
        <v>-2.9211473101774313E-2</v>
      </c>
      <c r="BA133" s="69">
        <v>-1.7470263770739861E-2</v>
      </c>
      <c r="BB133" s="69">
        <v>-1.7680190292047836E-2</v>
      </c>
      <c r="BC133" s="69"/>
      <c r="BD133" s="69" t="s">
        <v>98</v>
      </c>
      <c r="BE133" s="69">
        <v>-0.69227722451993412</v>
      </c>
      <c r="BF133" s="69">
        <v>-0.6774878846380149</v>
      </c>
      <c r="BG133" s="69">
        <v>-0.66007471870699175</v>
      </c>
      <c r="BH133" s="69">
        <v>-0.63770012142654087</v>
      </c>
      <c r="BI133" s="69">
        <v>-0.60887984830420439</v>
      </c>
      <c r="BJ133" s="69">
        <v>-0.5652865398896838</v>
      </c>
      <c r="BK133" s="69">
        <v>-0.6065217530288507</v>
      </c>
      <c r="BM133" s="11" t="s">
        <v>98</v>
      </c>
      <c r="BN133" s="11">
        <v>-0.6380944315765037</v>
      </c>
      <c r="BO133" s="11">
        <v>-0.65521787028812262</v>
      </c>
      <c r="BP133" s="11">
        <v>-0.67621120795487422</v>
      </c>
      <c r="BQ133" s="11">
        <v>-0.70081866527923986</v>
      </c>
      <c r="BR133" s="11">
        <v>-0.72761981266034959</v>
      </c>
      <c r="BS133" s="11">
        <v>-0.76157757242950264</v>
      </c>
      <c r="BT133" s="11">
        <v>-0.79214125034293736</v>
      </c>
      <c r="BV133" s="11" t="s">
        <v>98</v>
      </c>
      <c r="BW133" s="11">
        <v>-1.0755804627225973</v>
      </c>
      <c r="BX133" s="11">
        <v>-1.414512022961866</v>
      </c>
      <c r="BY133" s="11">
        <v>-1.6450510434806334</v>
      </c>
      <c r="BZ133" s="11">
        <v>-1.6045840652348289</v>
      </c>
      <c r="CA133" s="11">
        <v>-1.4729884290764987</v>
      </c>
      <c r="CB133" s="11">
        <v>-1.5123844547959586</v>
      </c>
      <c r="CC133" s="11">
        <v>-1.4929233400453932</v>
      </c>
      <c r="CE133" s="11"/>
      <c r="CF133" s="11"/>
      <c r="CG133" s="11"/>
      <c r="CH133" s="11"/>
      <c r="CI133" s="11"/>
      <c r="CJ133" s="11"/>
    </row>
    <row r="134" spans="1:88">
      <c r="A134" s="11" t="s">
        <v>99</v>
      </c>
      <c r="B134" s="103">
        <v>0.46365034544291378</v>
      </c>
      <c r="C134" s="103">
        <v>0.40867280491375552</v>
      </c>
      <c r="D134" s="103">
        <v>0.44183369157820618</v>
      </c>
      <c r="E134" s="103">
        <v>0.47029695974114938</v>
      </c>
      <c r="F134" s="103">
        <v>0.50071634745840254</v>
      </c>
      <c r="G134" s="103">
        <v>0.31382604512280732</v>
      </c>
      <c r="H134" s="103">
        <v>0.314382136314382</v>
      </c>
      <c r="K134" s="69" t="s">
        <v>99</v>
      </c>
      <c r="L134" s="69">
        <v>0.61769844778580507</v>
      </c>
      <c r="M134" s="69">
        <v>0.61065272861039543</v>
      </c>
      <c r="N134" s="69">
        <v>0.60308615460657811</v>
      </c>
      <c r="O134" s="69">
        <v>0.58862158725011315</v>
      </c>
      <c r="P134" s="69">
        <v>0.57737118051102809</v>
      </c>
      <c r="Q134" s="69">
        <v>0.56939803862015292</v>
      </c>
      <c r="R134" s="69">
        <v>0.56845671634318706</v>
      </c>
      <c r="S134" s="69"/>
      <c r="T134" s="69" t="s">
        <v>99</v>
      </c>
      <c r="U134" s="69">
        <v>-0.42173492649627797</v>
      </c>
      <c r="V134" s="69">
        <v>-0.53177473043985735</v>
      </c>
      <c r="W134" s="69">
        <v>-0.60051055141444509</v>
      </c>
      <c r="X134" s="69">
        <v>-0.60521627314813842</v>
      </c>
      <c r="Y134" s="69">
        <v>-0.6322477275175864</v>
      </c>
      <c r="Z134" s="69">
        <v>-0.64078914026747269</v>
      </c>
      <c r="AA134" s="69">
        <v>-0.64078914026747269</v>
      </c>
      <c r="AB134" s="69"/>
      <c r="AC134" s="69" t="s">
        <v>99</v>
      </c>
      <c r="AD134" s="69">
        <v>-0.81505195110764816</v>
      </c>
      <c r="AE134" s="69">
        <v>-0.83681231521412602</v>
      </c>
      <c r="AF134" s="69">
        <v>-0.97667635277795195</v>
      </c>
      <c r="AG134" s="69">
        <v>-0.62796104656224827</v>
      </c>
      <c r="AH134" s="69">
        <v>-0.84304851204818965</v>
      </c>
      <c r="AI134" s="69">
        <v>0.10253489368708225</v>
      </c>
      <c r="AJ134" s="69">
        <v>-0.82598066453606389</v>
      </c>
      <c r="AL134" s="69" t="s">
        <v>99</v>
      </c>
      <c r="AM134" s="69">
        <v>-0.91006506681385091</v>
      </c>
      <c r="AN134" s="69">
        <v>-0.89962260404076155</v>
      </c>
      <c r="AO134" s="69">
        <v>-0.85214572414761558</v>
      </c>
      <c r="AP134" s="69">
        <v>-0.83830542088900373</v>
      </c>
      <c r="AQ134" s="69">
        <v>-0.82462908068444374</v>
      </c>
      <c r="AR134" s="69">
        <v>-0.86902574074271022</v>
      </c>
      <c r="AS134" s="69">
        <v>-0.84780667752496763</v>
      </c>
      <c r="AT134" s="69"/>
      <c r="AU134" s="69" t="s">
        <v>99</v>
      </c>
      <c r="AV134" s="69">
        <v>-0.47930129326941084</v>
      </c>
      <c r="AW134" s="69">
        <v>-0.50789981081625146</v>
      </c>
      <c r="AX134" s="69">
        <v>-0.48456849859875761</v>
      </c>
      <c r="AY134" s="69">
        <v>-0.49088940393556663</v>
      </c>
      <c r="AZ134" s="69">
        <v>-0.53164881045229162</v>
      </c>
      <c r="BA134" s="69">
        <v>-0.51828449186528158</v>
      </c>
      <c r="BB134" s="69">
        <v>-0.52451231199741821</v>
      </c>
      <c r="BC134" s="69"/>
      <c r="BD134" s="69" t="s">
        <v>99</v>
      </c>
      <c r="BE134" s="69">
        <v>-0.69227722451993412</v>
      </c>
      <c r="BF134" s="69">
        <v>-0.6774878846380149</v>
      </c>
      <c r="BG134" s="69">
        <v>-0.66007471870699175</v>
      </c>
      <c r="BH134" s="69">
        <v>-0.63770012142654087</v>
      </c>
      <c r="BI134" s="69">
        <v>-0.60887984830420439</v>
      </c>
      <c r="BJ134" s="69">
        <v>-0.5652865398896838</v>
      </c>
      <c r="BK134" s="69">
        <v>-0.6065217530288507</v>
      </c>
      <c r="BM134" s="11" t="s">
        <v>99</v>
      </c>
      <c r="BN134" s="11">
        <v>-0.55881925192581083</v>
      </c>
      <c r="BO134" s="11">
        <v>-0.57119134664813975</v>
      </c>
      <c r="BP134" s="11">
        <v>-0.58242881260743695</v>
      </c>
      <c r="BQ134" s="11">
        <v>-0.5866584347220275</v>
      </c>
      <c r="BR134" s="11">
        <v>-0.61006616703585015</v>
      </c>
      <c r="BS134" s="11">
        <v>-0.61786013170633647</v>
      </c>
      <c r="BT134" s="11">
        <v>-0.63777134250220757</v>
      </c>
      <c r="BV134" s="11" t="s">
        <v>99</v>
      </c>
      <c r="BW134" s="11">
        <v>0.87117850948216979</v>
      </c>
      <c r="BX134" s="11">
        <v>1.0034048740455399</v>
      </c>
      <c r="BY134" s="11">
        <v>1.0560654100723168</v>
      </c>
      <c r="BZ134" s="11">
        <v>1.0361923173023651</v>
      </c>
      <c r="CA134" s="11">
        <v>0.95724194854606182</v>
      </c>
      <c r="CB134" s="11">
        <v>0.71919119086190064</v>
      </c>
      <c r="CC134" s="11">
        <v>0.472870420867396</v>
      </c>
      <c r="CE134" s="11"/>
      <c r="CF134" s="11"/>
      <c r="CG134" s="11"/>
      <c r="CH134" s="11"/>
      <c r="CI134" s="11"/>
      <c r="CJ134" s="11"/>
    </row>
    <row r="135" spans="1:88">
      <c r="A135" s="11" t="s">
        <v>46</v>
      </c>
      <c r="B135" s="103">
        <v>-2.3980644739997926E-2</v>
      </c>
      <c r="C135" s="103">
        <v>1.0673916884077454E-2</v>
      </c>
      <c r="D135" s="103">
        <v>-1.6509905385734235E-2</v>
      </c>
      <c r="E135" s="103">
        <v>-2.9288986665304252E-2</v>
      </c>
      <c r="F135" s="103">
        <v>-8.1658906076372259E-2</v>
      </c>
      <c r="G135" s="103">
        <v>-0.19117363204735985</v>
      </c>
      <c r="H135" s="103">
        <v>-0.22071585391357312</v>
      </c>
      <c r="K135" s="69" t="s">
        <v>46</v>
      </c>
      <c r="L135" s="69">
        <v>-2.5837356409373315</v>
      </c>
      <c r="M135" s="69">
        <v>-2.5830162685604177</v>
      </c>
      <c r="N135" s="69">
        <v>-2.5832482677343562</v>
      </c>
      <c r="O135" s="69">
        <v>-2.609055806232246</v>
      </c>
      <c r="P135" s="69">
        <v>-2.5137076893281809</v>
      </c>
      <c r="Q135" s="69">
        <v>-2.5116183708195807</v>
      </c>
      <c r="R135" s="69">
        <v>-2.5113197443587039</v>
      </c>
      <c r="S135" s="69"/>
      <c r="T135" s="69" t="s">
        <v>46</v>
      </c>
      <c r="U135" s="69">
        <v>-1.5362178431337836</v>
      </c>
      <c r="V135" s="69">
        <v>-1.594806693597866</v>
      </c>
      <c r="W135" s="69">
        <v>-1.5371505508169903</v>
      </c>
      <c r="X135" s="69">
        <v>-1.4963858123286577</v>
      </c>
      <c r="Y135" s="69">
        <v>-1.4632603398077522</v>
      </c>
      <c r="Z135" s="69">
        <v>-1.4706840226023119</v>
      </c>
      <c r="AA135" s="69">
        <v>-1.4706840226023119</v>
      </c>
      <c r="AB135" s="69"/>
      <c r="AC135" s="69" t="s">
        <v>46</v>
      </c>
      <c r="AD135" s="69">
        <v>0.7106687077739875</v>
      </c>
      <c r="AE135" s="69">
        <v>0.72002574019027032</v>
      </c>
      <c r="AF135" s="69">
        <v>0.81961506133731732</v>
      </c>
      <c r="AG135" s="69">
        <v>0.95976058021028632</v>
      </c>
      <c r="AH135" s="69">
        <v>-3.4951916475775051E-2</v>
      </c>
      <c r="AI135" s="69">
        <v>-5.1015465290456752E-2</v>
      </c>
      <c r="AJ135" s="69">
        <v>-0.41304997847430985</v>
      </c>
      <c r="AL135" s="69" t="s">
        <v>46</v>
      </c>
      <c r="AM135" s="69">
        <v>0.6769640891881048</v>
      </c>
      <c r="AN135" s="69">
        <v>0.73401800990223498</v>
      </c>
      <c r="AO135" s="69">
        <v>0.79043861998520226</v>
      </c>
      <c r="AP135" s="69">
        <v>0.85404824569443105</v>
      </c>
      <c r="AQ135" s="69">
        <v>0.86286691481014088</v>
      </c>
      <c r="AR135" s="69">
        <v>-7.6302201161263183E-2</v>
      </c>
      <c r="AS135" s="69">
        <v>0.33453993221255457</v>
      </c>
      <c r="AT135" s="69"/>
      <c r="AU135" s="69" t="s">
        <v>46</v>
      </c>
      <c r="AV135" s="69">
        <v>0.47930129326941084</v>
      </c>
      <c r="AW135" s="69">
        <v>0.47365937413200976</v>
      </c>
      <c r="AX135" s="69">
        <v>0.48456849859875761</v>
      </c>
      <c r="AY135" s="69">
        <v>0.47960459005199035</v>
      </c>
      <c r="AZ135" s="69">
        <v>0.47322586424874297</v>
      </c>
      <c r="BA135" s="69">
        <v>-2.020727176148907</v>
      </c>
      <c r="BB135" s="69">
        <v>-1.0313444337027886</v>
      </c>
      <c r="BC135" s="69"/>
      <c r="BD135" s="69" t="s">
        <v>46</v>
      </c>
      <c r="BE135" s="69">
        <v>-9.0905090088476109E-2</v>
      </c>
      <c r="BF135" s="69">
        <v>-7.6828523000187138E-2</v>
      </c>
      <c r="BG135" s="69">
        <v>-6.2533394403820372E-2</v>
      </c>
      <c r="BH135" s="69">
        <v>-4.7998933870814983E-2</v>
      </c>
      <c r="BI135" s="69">
        <v>-3.3454936720011284E-2</v>
      </c>
      <c r="BJ135" s="69">
        <v>-1.1305730797793676</v>
      </c>
      <c r="BK135" s="69">
        <v>-0.6065217530288507</v>
      </c>
      <c r="BM135" s="11" t="s">
        <v>46</v>
      </c>
      <c r="BN135" s="11">
        <v>-0.63300591476444401</v>
      </c>
      <c r="BO135" s="11">
        <v>-0.65000030473388404</v>
      </c>
      <c r="BP135" s="11">
        <v>-0.67056353809035707</v>
      </c>
      <c r="BQ135" s="11">
        <v>-0.69492299830695259</v>
      </c>
      <c r="BR135" s="11">
        <v>-0.72059042367307313</v>
      </c>
      <c r="BS135" s="11">
        <v>-0.75459647076314529</v>
      </c>
      <c r="BT135" s="11">
        <v>-0.78500462544756</v>
      </c>
      <c r="BV135" s="11" t="s">
        <v>46</v>
      </c>
      <c r="BW135" s="11">
        <v>-1.2616749556575499</v>
      </c>
      <c r="BX135" s="11">
        <v>-1.132754428782609</v>
      </c>
      <c r="BY135" s="11">
        <v>-0.9071309575691846</v>
      </c>
      <c r="BZ135" s="11">
        <v>-0.99965973885545756</v>
      </c>
      <c r="CA135" s="11">
        <v>-1.0311053132621733</v>
      </c>
      <c r="CB135" s="11">
        <v>-1.3775303654128161</v>
      </c>
      <c r="CC135" s="11">
        <v>-1.6464997586014445</v>
      </c>
      <c r="CE135" s="11"/>
      <c r="CF135" s="11"/>
      <c r="CG135" s="11"/>
      <c r="CH135" s="11"/>
      <c r="CI135" s="11"/>
      <c r="CJ135" s="11"/>
    </row>
    <row r="136" spans="1:88">
      <c r="A136" s="11" t="s">
        <v>47</v>
      </c>
      <c r="B136" s="103">
        <v>0.45449931364868762</v>
      </c>
      <c r="C136" s="103">
        <v>0.40062860964396368</v>
      </c>
      <c r="D136" s="103">
        <v>0.43477993076808896</v>
      </c>
      <c r="E136" s="103">
        <v>0.46252477025265992</v>
      </c>
      <c r="F136" s="103">
        <v>0.48880741040131653</v>
      </c>
      <c r="G136" s="103">
        <v>0.32079491157321699</v>
      </c>
      <c r="H136" s="103">
        <v>0.3214938140738724</v>
      </c>
      <c r="K136" s="69" t="s">
        <v>47</v>
      </c>
      <c r="L136" s="69">
        <v>0.41802608703765426</v>
      </c>
      <c r="M136" s="69">
        <v>0.41146467399465553</v>
      </c>
      <c r="N136" s="69">
        <v>0.4043555549409571</v>
      </c>
      <c r="O136" s="69">
        <v>0.38918353031286368</v>
      </c>
      <c r="P136" s="69">
        <v>0.37661462629514125</v>
      </c>
      <c r="Q136" s="69">
        <v>0.36929501184947094</v>
      </c>
      <c r="R136" s="69">
        <v>0.36843422062541425</v>
      </c>
      <c r="S136" s="69"/>
      <c r="T136" s="69" t="s">
        <v>47</v>
      </c>
      <c r="U136" s="69">
        <v>0.4156420674609016</v>
      </c>
      <c r="V136" s="69">
        <v>0.37638133984849681</v>
      </c>
      <c r="W136" s="69">
        <v>0.3749244878324427</v>
      </c>
      <c r="X136" s="69">
        <v>0.35377229545437422</v>
      </c>
      <c r="Y136" s="69">
        <v>0.35735368883272667</v>
      </c>
      <c r="Z136" s="69">
        <v>0.40111362326107391</v>
      </c>
      <c r="AA136" s="69">
        <v>0.40111362326107391</v>
      </c>
      <c r="AB136" s="69"/>
      <c r="AC136" s="69" t="s">
        <v>47</v>
      </c>
      <c r="AD136" s="69">
        <v>0.63915055188891079</v>
      </c>
      <c r="AE136" s="69">
        <v>0.46234219998540471</v>
      </c>
      <c r="AF136" s="69">
        <v>0.39942993522848241</v>
      </c>
      <c r="AG136" s="69">
        <v>0.47777365779719549</v>
      </c>
      <c r="AH136" s="69">
        <v>0.19156964889727998</v>
      </c>
      <c r="AI136" s="69">
        <v>-0.54262427588789997</v>
      </c>
      <c r="AJ136" s="69">
        <v>0.13837919856467848</v>
      </c>
      <c r="AL136" s="69" t="s">
        <v>47</v>
      </c>
      <c r="AM136" s="69">
        <v>0.71872801434605105</v>
      </c>
      <c r="AN136" s="69">
        <v>0.73401800990223498</v>
      </c>
      <c r="AO136" s="69">
        <v>0.70620352541428855</v>
      </c>
      <c r="AP136" s="69">
        <v>0.68481287903608756</v>
      </c>
      <c r="AQ136" s="69">
        <v>0.64652127436211726</v>
      </c>
      <c r="AR136" s="69">
        <v>0.62834094513335648</v>
      </c>
      <c r="AS136" s="69">
        <v>0.64107423844080103</v>
      </c>
      <c r="AT136" s="69"/>
      <c r="AU136" s="69" t="s">
        <v>47</v>
      </c>
      <c r="AV136" s="69">
        <v>0.95860258653882169</v>
      </c>
      <c r="AW136" s="69">
        <v>0.96443896660614037</v>
      </c>
      <c r="AX136" s="69">
        <v>0.96913699719751523</v>
      </c>
      <c r="AY136" s="69">
        <v>0.9648515870457689</v>
      </c>
      <c r="AZ136" s="69">
        <v>0.97566320159926034</v>
      </c>
      <c r="BA136" s="69">
        <v>0.98415819241834368</v>
      </c>
      <c r="BB136" s="69">
        <v>0.99598405311869298</v>
      </c>
      <c r="BC136" s="69"/>
      <c r="BD136" s="69" t="s">
        <v>47</v>
      </c>
      <c r="BE136" s="69">
        <v>0.51046704434298196</v>
      </c>
      <c r="BF136" s="69">
        <v>0.52383083863764068</v>
      </c>
      <c r="BG136" s="69">
        <v>0.53500792989935098</v>
      </c>
      <c r="BH136" s="69">
        <v>0.54170225368491087</v>
      </c>
      <c r="BI136" s="69">
        <v>0.54196997486418186</v>
      </c>
      <c r="BJ136" s="69">
        <v>0.5652865398896838</v>
      </c>
      <c r="BK136" s="69">
        <v>0.53987101093776813</v>
      </c>
      <c r="BM136" s="11" t="s">
        <v>47</v>
      </c>
      <c r="BN136" s="11">
        <v>0.40734636218243553</v>
      </c>
      <c r="BO136" s="11">
        <v>0.40398075391441834</v>
      </c>
      <c r="BP136" s="11">
        <v>0.41941552664217552</v>
      </c>
      <c r="BQ136" s="11">
        <v>0.41799409577267832</v>
      </c>
      <c r="BR136" s="11">
        <v>0.48815754831060759</v>
      </c>
      <c r="BS136" s="11">
        <v>0.44682298772687523</v>
      </c>
      <c r="BT136" s="11">
        <v>0.45025166637229391</v>
      </c>
      <c r="BV136" s="11" t="s">
        <v>47</v>
      </c>
      <c r="BW136" s="11">
        <v>-1.9847265725614822E-3</v>
      </c>
      <c r="BX136" s="11">
        <v>-0.21720596835064487</v>
      </c>
      <c r="BY136" s="11">
        <v>-0.41981862029952011</v>
      </c>
      <c r="BZ136" s="11">
        <v>-0.50694895262218465</v>
      </c>
      <c r="CA136" s="11">
        <v>-0.56163091090866701</v>
      </c>
      <c r="CB136" s="11">
        <v>-0.44755207994127577</v>
      </c>
      <c r="CC136" s="11">
        <v>-0.32571135222873876</v>
      </c>
      <c r="CE136" s="11"/>
      <c r="CF136" s="11"/>
      <c r="CG136" s="11"/>
      <c r="CH136" s="11"/>
      <c r="CI136" s="11"/>
      <c r="CJ136" s="11"/>
    </row>
    <row r="137" spans="1:88">
      <c r="A137" s="11" t="s">
        <v>14</v>
      </c>
      <c r="B137" s="103">
        <v>0.40494899696809777</v>
      </c>
      <c r="C137" s="103">
        <v>0.35219342969606815</v>
      </c>
      <c r="D137" s="103">
        <v>0.35761007058604394</v>
      </c>
      <c r="E137" s="103">
        <v>0.37140338884763602</v>
      </c>
      <c r="F137" s="103">
        <v>0.38426293126106936</v>
      </c>
      <c r="G137" s="103">
        <v>0.299824675938063</v>
      </c>
      <c r="H137" s="103">
        <v>0.29761090443149968</v>
      </c>
      <c r="K137" s="69" t="s">
        <v>14</v>
      </c>
      <c r="L137" s="69">
        <v>0.60103995049900827</v>
      </c>
      <c r="M137" s="69">
        <v>0.60075094191811784</v>
      </c>
      <c r="N137" s="69">
        <v>0.6197323260053943</v>
      </c>
      <c r="O137" s="69">
        <v>0.58609809060370854</v>
      </c>
      <c r="P137" s="69">
        <v>0.59824064701923263</v>
      </c>
      <c r="Q137" s="69">
        <v>0.62684773984026354</v>
      </c>
      <c r="R137" s="69">
        <v>0.62588329704881451</v>
      </c>
      <c r="S137" s="69"/>
      <c r="T137" s="69" t="s">
        <v>14</v>
      </c>
      <c r="U137" s="69">
        <v>8.980658013238571E-2</v>
      </c>
      <c r="V137" s="69">
        <v>8.6565273471347279E-2</v>
      </c>
      <c r="W137" s="69">
        <v>2.7830217441364838E-2</v>
      </c>
      <c r="X137" s="69">
        <v>6.5154038994099011E-3</v>
      </c>
      <c r="Y137" s="69">
        <v>-1.926896527736412E-2</v>
      </c>
      <c r="Z137" s="69">
        <v>3.0733521088663399E-2</v>
      </c>
      <c r="AA137" s="69">
        <v>3.0733521088663399E-2</v>
      </c>
      <c r="AB137" s="69"/>
      <c r="AC137" s="69" t="s">
        <v>14</v>
      </c>
      <c r="AD137" s="69">
        <v>-1.1311622001196873</v>
      </c>
      <c r="AE137" s="69">
        <v>-1.0086013420173698</v>
      </c>
      <c r="AF137" s="69">
        <v>-0.8401161867925806</v>
      </c>
      <c r="AG137" s="69">
        <v>-1.1005917522461439</v>
      </c>
      <c r="AH137" s="69">
        <v>-1.006576720758513</v>
      </c>
      <c r="AI137" s="69">
        <v>0.21769766292023643</v>
      </c>
      <c r="AJ137" s="69">
        <v>-0.97409710627560631</v>
      </c>
      <c r="AL137" s="69" t="s">
        <v>14</v>
      </c>
      <c r="AM137" s="69">
        <v>-0.32537011460260407</v>
      </c>
      <c r="AN137" s="69">
        <v>-0.48074039533742913</v>
      </c>
      <c r="AO137" s="69">
        <v>-0.68367553500578815</v>
      </c>
      <c r="AP137" s="69">
        <v>-0.75368773755983198</v>
      </c>
      <c r="AQ137" s="69">
        <v>-0.78135995259483904</v>
      </c>
      <c r="AR137" s="69">
        <v>-0.7369051508124691</v>
      </c>
      <c r="AS137" s="69">
        <v>-0.71643483199857627</v>
      </c>
      <c r="AT137" s="69"/>
      <c r="AU137" s="69" t="s">
        <v>14</v>
      </c>
      <c r="AV137" s="69">
        <v>0.47930129326941084</v>
      </c>
      <c r="AW137" s="69">
        <v>0.47365937413200976</v>
      </c>
      <c r="AX137" s="69">
        <v>0.48456849859875761</v>
      </c>
      <c r="AY137" s="69">
        <v>-5.6424069417881318E-3</v>
      </c>
      <c r="AZ137" s="69">
        <v>-2.9211473101774313E-2</v>
      </c>
      <c r="BA137" s="69">
        <v>-1.7470263770739861E-2</v>
      </c>
      <c r="BB137" s="69">
        <v>-1.7680190292047836E-2</v>
      </c>
      <c r="BC137" s="69"/>
      <c r="BD137" s="69" t="s">
        <v>14</v>
      </c>
      <c r="BE137" s="69">
        <v>-9.0905090088476109E-2</v>
      </c>
      <c r="BF137" s="69">
        <v>-7.6828523000187138E-2</v>
      </c>
      <c r="BG137" s="69">
        <v>-6.2533394403820372E-2</v>
      </c>
      <c r="BH137" s="69">
        <v>-4.7998933870814983E-2</v>
      </c>
      <c r="BI137" s="69">
        <v>-3.3454936720011284E-2</v>
      </c>
      <c r="BJ137" s="69">
        <v>0</v>
      </c>
      <c r="BK137" s="69">
        <v>-3.3325371045541306E-2</v>
      </c>
      <c r="BM137" s="11" t="s">
        <v>14</v>
      </c>
      <c r="BN137" s="11">
        <v>2.5624065607620272E-3</v>
      </c>
      <c r="BO137" s="11">
        <v>4.5093095210292068E-2</v>
      </c>
      <c r="BP137" s="11">
        <v>0.10381830338983254</v>
      </c>
      <c r="BQ137" s="11">
        <v>0.18887743436087268</v>
      </c>
      <c r="BR137" s="11">
        <v>0.21882347301479715</v>
      </c>
      <c r="BS137" s="11">
        <v>0.21364089717524862</v>
      </c>
      <c r="BT137" s="11">
        <v>0.23241259408872036</v>
      </c>
      <c r="BV137" s="11" t="s">
        <v>14</v>
      </c>
      <c r="BW137" s="11">
        <v>1.0000065738184643</v>
      </c>
      <c r="BX137" s="11">
        <v>0.64123221271293407</v>
      </c>
      <c r="BY137" s="11">
        <v>0.22064776986778353</v>
      </c>
      <c r="BZ137" s="11">
        <v>0.48343919423533732</v>
      </c>
      <c r="CA137" s="11">
        <v>0.70870910409971832</v>
      </c>
      <c r="CB137" s="11">
        <v>0.5649806488391903</v>
      </c>
      <c r="CC137" s="11">
        <v>0.41143205174730968</v>
      </c>
      <c r="CE137" s="11"/>
      <c r="CF137" s="11"/>
      <c r="CG137" s="11"/>
      <c r="CH137" s="11"/>
      <c r="CI137" s="11"/>
      <c r="CJ137" s="11"/>
    </row>
    <row r="138" spans="1:88">
      <c r="A138" s="11" t="s">
        <v>48</v>
      </c>
      <c r="B138" s="103">
        <v>0.2401040215132271</v>
      </c>
      <c r="C138" s="103">
        <v>0.22100987179658504</v>
      </c>
      <c r="D138" s="103">
        <v>0.23287744053007203</v>
      </c>
      <c r="E138" s="103">
        <v>0.23172180097399075</v>
      </c>
      <c r="F138" s="103">
        <v>0.22187277239618175</v>
      </c>
      <c r="G138" s="103">
        <v>-0.25905320553386113</v>
      </c>
      <c r="H138" s="103">
        <v>-0.27561003354453234</v>
      </c>
      <c r="K138" s="69" t="s">
        <v>48</v>
      </c>
      <c r="L138" s="69">
        <v>-1.3423467703908598</v>
      </c>
      <c r="M138" s="69">
        <v>-1.3446383918263076</v>
      </c>
      <c r="N138" s="69">
        <v>-1.299637833507028</v>
      </c>
      <c r="O138" s="69">
        <v>-1.0372812668212126</v>
      </c>
      <c r="P138" s="69">
        <v>-0.77381115119461885</v>
      </c>
      <c r="Q138" s="69">
        <v>-0.77738575805038956</v>
      </c>
      <c r="R138" s="69">
        <v>-0.77778506994931529</v>
      </c>
      <c r="S138" s="69"/>
      <c r="T138" s="69" t="s">
        <v>48</v>
      </c>
      <c r="U138" s="69">
        <v>-0.77973015509949661</v>
      </c>
      <c r="V138" s="69">
        <v>-0.8391653586008474</v>
      </c>
      <c r="W138" s="69">
        <v>-0.79189664193619036</v>
      </c>
      <c r="X138" s="69">
        <v>-0.76632633809230755</v>
      </c>
      <c r="Y138" s="69">
        <v>-0.69368465626750286</v>
      </c>
      <c r="Z138" s="69">
        <v>-0.70214343501808341</v>
      </c>
      <c r="AA138" s="69">
        <v>-0.70214343501808341</v>
      </c>
      <c r="AB138" s="69"/>
      <c r="AC138" s="69" t="s">
        <v>48</v>
      </c>
      <c r="AD138" s="69">
        <v>-0.4693808643297776</v>
      </c>
      <c r="AE138" s="69">
        <v>-0.69723373093649055</v>
      </c>
      <c r="AF138" s="69">
        <v>-0.83591433553149219</v>
      </c>
      <c r="AG138" s="69">
        <v>-0.83464837976174433</v>
      </c>
      <c r="AH138" s="69">
        <v>-0.60825509175982673</v>
      </c>
      <c r="AI138" s="69">
        <v>0.43192517988083523</v>
      </c>
      <c r="AJ138" s="69">
        <v>-0.63298045257241808</v>
      </c>
      <c r="AL138" s="69" t="s">
        <v>48</v>
      </c>
      <c r="AM138" s="69">
        <v>-0.86830114165590466</v>
      </c>
      <c r="AN138" s="69">
        <v>-0.85773438317042827</v>
      </c>
      <c r="AO138" s="69">
        <v>-0.9363808187185293</v>
      </c>
      <c r="AP138" s="69">
        <v>-1.0075407875473472</v>
      </c>
      <c r="AQ138" s="69">
        <v>-1.0409747211324674</v>
      </c>
      <c r="AR138" s="69">
        <v>-0.9571061340295377</v>
      </c>
      <c r="AS138" s="69">
        <v>-0.9353879078758951</v>
      </c>
      <c r="AT138" s="69"/>
      <c r="AU138" s="69" t="s">
        <v>48</v>
      </c>
      <c r="AV138" s="69">
        <v>-0.95860258653882169</v>
      </c>
      <c r="AW138" s="69">
        <v>-0.99867940329038207</v>
      </c>
      <c r="AX138" s="69">
        <v>-0.96913699719751523</v>
      </c>
      <c r="AY138" s="69">
        <v>-0.97613640092934517</v>
      </c>
      <c r="AZ138" s="69">
        <v>-1.0340861478028089</v>
      </c>
      <c r="BA138" s="69">
        <v>-1.0190987199598234</v>
      </c>
      <c r="BB138" s="69">
        <v>-1.0313444337027886</v>
      </c>
      <c r="BC138" s="69"/>
      <c r="BD138" s="69" t="s">
        <v>48</v>
      </c>
      <c r="BE138" s="69">
        <v>-0.69227722451993412</v>
      </c>
      <c r="BF138" s="69">
        <v>-0.6774878846380149</v>
      </c>
      <c r="BG138" s="69">
        <v>-0.66007471870699175</v>
      </c>
      <c r="BH138" s="69">
        <v>-0.63770012142654087</v>
      </c>
      <c r="BI138" s="69">
        <v>-0.60887984830420439</v>
      </c>
      <c r="BJ138" s="69">
        <v>-0.5652865398896838</v>
      </c>
      <c r="BK138" s="69">
        <v>-0.6065217530288507</v>
      </c>
      <c r="BM138" s="11" t="s">
        <v>48</v>
      </c>
      <c r="BN138" s="11">
        <v>-0.57470475653971786</v>
      </c>
      <c r="BO138" s="11">
        <v>-0.56722545098021993</v>
      </c>
      <c r="BP138" s="11">
        <v>-0.57669079869863304</v>
      </c>
      <c r="BQ138" s="11">
        <v>-0.59501284965017809</v>
      </c>
      <c r="BR138" s="11">
        <v>-0.60720055331912004</v>
      </c>
      <c r="BS138" s="11">
        <v>-0.61192219846849405</v>
      </c>
      <c r="BT138" s="11">
        <v>-0.60084069303206977</v>
      </c>
      <c r="BV138" s="11" t="s">
        <v>48</v>
      </c>
      <c r="BW138" s="11">
        <v>-1.1328468913212555</v>
      </c>
      <c r="BX138" s="11">
        <v>-0.94290622053823814</v>
      </c>
      <c r="BY138" s="11">
        <v>-0.67042636894130425</v>
      </c>
      <c r="BZ138" s="11">
        <v>-0.3872855508896233</v>
      </c>
      <c r="CA138" s="11">
        <v>-9.2156508555160749E-2</v>
      </c>
      <c r="CB138" s="11">
        <v>0.23815439080956566</v>
      </c>
      <c r="CC138" s="11">
        <v>0.53430878998748277</v>
      </c>
      <c r="CE138" s="11"/>
      <c r="CF138" s="11"/>
      <c r="CG138" s="11"/>
      <c r="CH138" s="11"/>
      <c r="CI138" s="11"/>
      <c r="CJ138" s="11"/>
    </row>
    <row r="139" spans="1:88">
      <c r="A139" s="11" t="s">
        <v>175</v>
      </c>
      <c r="B139" s="103">
        <v>-1.9159051731749859</v>
      </c>
      <c r="C139" s="103">
        <v>-1.6069904670833859</v>
      </c>
      <c r="D139" s="103">
        <v>-1.7538122039043824</v>
      </c>
      <c r="E139" s="103">
        <v>-2.0184613914808924</v>
      </c>
      <c r="F139" s="103">
        <v>-2.2910384788004516</v>
      </c>
      <c r="G139" s="103">
        <v>-1.5096290543723971</v>
      </c>
      <c r="H139" s="103">
        <v>-1.367919147860005</v>
      </c>
      <c r="K139" s="69" t="s">
        <v>175</v>
      </c>
      <c r="L139" s="69">
        <v>-1.5779502156398211</v>
      </c>
      <c r="M139" s="69">
        <v>-1.579670379949587</v>
      </c>
      <c r="N139" s="69">
        <v>-1.5822066615982551</v>
      </c>
      <c r="O139" s="69">
        <v>-1.6044506111739798</v>
      </c>
      <c r="P139" s="69">
        <v>-1.6301995532973474</v>
      </c>
      <c r="Q139" s="69">
        <v>-1.6309863392188768</v>
      </c>
      <c r="R139" s="69">
        <v>-1.6310421213138073</v>
      </c>
      <c r="S139" s="69"/>
      <c r="T139" s="69" t="s">
        <v>175</v>
      </c>
      <c r="U139" s="69">
        <v>-2.0150662002279578</v>
      </c>
      <c r="V139" s="69">
        <v>-2.1683466601812582</v>
      </c>
      <c r="W139" s="69">
        <v>-2.1329464511586513</v>
      </c>
      <c r="X139" s="69">
        <v>-2.1425422620493735</v>
      </c>
      <c r="Y139" s="69">
        <v>-2.1260142902444041</v>
      </c>
      <c r="Z139" s="69">
        <v>-2.1325465546267059</v>
      </c>
      <c r="AA139" s="69">
        <v>-2.1325465546267059</v>
      </c>
      <c r="AB139" s="69"/>
      <c r="AC139" s="69" t="s">
        <v>175</v>
      </c>
      <c r="AD139" s="69">
        <v>9.0844690103322995E-2</v>
      </c>
      <c r="AE139" s="69">
        <v>0.24760591648135005</v>
      </c>
      <c r="AF139" s="69">
        <v>4.227257803597273E-2</v>
      </c>
      <c r="AG139" s="69">
        <v>0.35018888421725969</v>
      </c>
      <c r="AH139" s="69">
        <v>9.3579982977475162E-2</v>
      </c>
      <c r="AI139" s="69">
        <v>-0.16679738919690734</v>
      </c>
      <c r="AJ139" s="69">
        <v>3.7711313919188708E-2</v>
      </c>
      <c r="AL139" s="69" t="s">
        <v>175</v>
      </c>
      <c r="AM139" s="69">
        <v>0.13403306213480418</v>
      </c>
      <c r="AN139" s="69">
        <v>0.10569469684723629</v>
      </c>
      <c r="AO139" s="69">
        <v>7.4440316132435527E-2</v>
      </c>
      <c r="AP139" s="69">
        <v>7.871412402713664E-3</v>
      </c>
      <c r="AQ139" s="69">
        <v>4.0753481107650931E-2</v>
      </c>
      <c r="AR139" s="69">
        <v>9.9858585412391732E-2</v>
      </c>
      <c r="AS139" s="69">
        <v>-1.5784989191155695E-2</v>
      </c>
      <c r="AT139" s="69"/>
      <c r="AU139" s="69" t="s">
        <v>175</v>
      </c>
      <c r="AV139" s="69">
        <v>0</v>
      </c>
      <c r="AW139" s="69">
        <v>-1.7120218342120866E-2</v>
      </c>
      <c r="AX139" s="69">
        <v>-0.48456849859875761</v>
      </c>
      <c r="AY139" s="69">
        <v>-0.49088940393556663</v>
      </c>
      <c r="AZ139" s="69">
        <v>-0.53164881045229162</v>
      </c>
      <c r="BA139" s="69">
        <v>-0.51828449186528158</v>
      </c>
      <c r="BB139" s="69">
        <v>-0.52451231199741821</v>
      </c>
      <c r="BC139" s="69"/>
      <c r="BD139" s="69" t="s">
        <v>175</v>
      </c>
      <c r="BE139" s="69">
        <v>-9.0905090088476109E-2</v>
      </c>
      <c r="BF139" s="69">
        <v>-7.6828523000187138E-2</v>
      </c>
      <c r="BG139" s="69">
        <v>-6.2533394403820372E-2</v>
      </c>
      <c r="BH139" s="69">
        <v>-4.7998933870814983E-2</v>
      </c>
      <c r="BI139" s="69">
        <v>-3.3454936720011284E-2</v>
      </c>
      <c r="BJ139" s="69">
        <v>0</v>
      </c>
      <c r="BK139" s="69">
        <v>-3.3325371045541306E-2</v>
      </c>
      <c r="BM139" s="11" t="s">
        <v>175</v>
      </c>
      <c r="BN139" s="11">
        <v>-0.56835478308239562</v>
      </c>
      <c r="BO139" s="11">
        <v>-0.58553859662436003</v>
      </c>
      <c r="BP139" s="11">
        <v>-0.60182827374455794</v>
      </c>
      <c r="BQ139" s="11">
        <v>-0.62283682783641492</v>
      </c>
      <c r="BR139" s="11">
        <v>-0.6511512435269996</v>
      </c>
      <c r="BS139" s="11">
        <v>-0.68603570047537199</v>
      </c>
      <c r="BT139" s="11">
        <v>-0.71528110809350842</v>
      </c>
      <c r="BV139" s="11" t="s">
        <v>175</v>
      </c>
      <c r="BW139" s="11">
        <v>-0.68909626971371429</v>
      </c>
      <c r="BX139" s="11">
        <v>-0.85932965116599902</v>
      </c>
      <c r="BY139" s="11">
        <v>-0.96283131472267891</v>
      </c>
      <c r="BZ139" s="11">
        <v>-0.92638059438146947</v>
      </c>
      <c r="CA139" s="11">
        <v>-0.83779729501293454</v>
      </c>
      <c r="CB139" s="11">
        <v>-0.90838454855252326</v>
      </c>
      <c r="CC139" s="11">
        <v>-0.94001702645294427</v>
      </c>
      <c r="CE139" s="11"/>
      <c r="CF139" s="11"/>
      <c r="CG139" s="11"/>
      <c r="CH139" s="11"/>
      <c r="CI139" s="11"/>
      <c r="CJ139" s="11"/>
    </row>
    <row r="140" spans="1:88" s="233" customFormat="1">
      <c r="A140" s="233" t="s">
        <v>176</v>
      </c>
      <c r="B140" s="234"/>
      <c r="C140" s="234"/>
      <c r="D140" s="234"/>
      <c r="E140" s="234"/>
      <c r="F140" s="234"/>
      <c r="G140" s="234"/>
      <c r="H140" s="234"/>
      <c r="K140" s="215" t="s">
        <v>176</v>
      </c>
      <c r="L140" s="215">
        <v>0.59226487891058921</v>
      </c>
      <c r="M140" s="215">
        <v>0.58528084896111554</v>
      </c>
      <c r="N140" s="215">
        <v>0.57777254397328803</v>
      </c>
      <c r="O140" s="215">
        <v>0.56321786317710198</v>
      </c>
      <c r="P140" s="215">
        <v>0.55179951085344847</v>
      </c>
      <c r="Q140" s="215">
        <v>0.54390961300910634</v>
      </c>
      <c r="R140" s="215">
        <v>0.54297854849677585</v>
      </c>
      <c r="S140" s="215"/>
      <c r="T140" s="215" t="s">
        <v>176</v>
      </c>
      <c r="U140" s="215">
        <v>-1.0749858909178365</v>
      </c>
      <c r="V140" s="215">
        <v>-1.1312981743142849</v>
      </c>
      <c r="W140" s="215">
        <v>-1.1868921357107247</v>
      </c>
      <c r="X140" s="215">
        <v>-1.2130537154522341</v>
      </c>
      <c r="Y140" s="215">
        <v>-1.253540102222561</v>
      </c>
      <c r="Z140" s="215">
        <v>-1.2612458632772101</v>
      </c>
      <c r="AA140" s="215">
        <v>-1.2612458632772101</v>
      </c>
      <c r="AB140" s="215"/>
      <c r="AC140" s="215" t="s">
        <v>176</v>
      </c>
      <c r="AD140" s="215">
        <v>-3.431662881089653</v>
      </c>
      <c r="AE140" s="215">
        <v>-3.3457910516755005</v>
      </c>
      <c r="AF140" s="215">
        <v>-2.8149862795041045</v>
      </c>
      <c r="AG140" s="215">
        <v>-1.8754566104549542</v>
      </c>
      <c r="AH140" s="215">
        <v>-0.96903522537365305</v>
      </c>
      <c r="AI140" s="215">
        <v>-0.89368497564703142</v>
      </c>
      <c r="AJ140" s="215">
        <v>-0.74262509126272858</v>
      </c>
      <c r="AL140" s="215" t="s">
        <v>176</v>
      </c>
      <c r="AM140" s="215">
        <v>-2.2465106718681294</v>
      </c>
      <c r="AN140" s="215">
        <v>-2.1981574510210922</v>
      </c>
      <c r="AO140" s="215">
        <v>-2.1577896899967786</v>
      </c>
      <c r="AP140" s="215">
        <v>-2.1075706708265796</v>
      </c>
      <c r="AQ140" s="215">
        <v>-1.776549898655748</v>
      </c>
      <c r="AR140" s="215">
        <v>-1.2213473138900202</v>
      </c>
      <c r="AS140" s="215">
        <v>-1.1105503685777502</v>
      </c>
      <c r="AT140" s="215"/>
      <c r="AU140" s="215" t="s">
        <v>176</v>
      </c>
      <c r="AV140" s="215">
        <v>-1.9172051730776434</v>
      </c>
      <c r="AW140" s="215">
        <v>-1.9802385882386433</v>
      </c>
      <c r="AX140" s="215">
        <v>-1.9382739943950305</v>
      </c>
      <c r="AY140" s="215">
        <v>-1.9466303949169022</v>
      </c>
      <c r="AZ140" s="215">
        <v>-2.0389608225038436</v>
      </c>
      <c r="BA140" s="215">
        <v>-1.5199129480543652</v>
      </c>
      <c r="BB140" s="215">
        <v>-1.538176555408159</v>
      </c>
      <c r="BC140" s="215"/>
      <c r="BD140" s="215" t="s">
        <v>176</v>
      </c>
      <c r="BE140" s="215">
        <v>-2.496393627814308</v>
      </c>
      <c r="BF140" s="215">
        <v>-2.479465969551498</v>
      </c>
      <c r="BG140" s="215">
        <v>-2.4526986916165061</v>
      </c>
      <c r="BH140" s="215">
        <v>-2.4068036840937186</v>
      </c>
      <c r="BI140" s="215">
        <v>-1.7597296714725907</v>
      </c>
      <c r="BJ140" s="215">
        <v>-1.1305730797793676</v>
      </c>
      <c r="BK140" s="215">
        <v>-1.1797181350121602</v>
      </c>
      <c r="BM140" s="233" t="s">
        <v>176</v>
      </c>
      <c r="BV140" s="233" t="s">
        <v>176</v>
      </c>
      <c r="BW140" s="233">
        <v>-1.5336262914691166</v>
      </c>
      <c r="BX140" s="233">
        <v>-1.5056536155007361</v>
      </c>
      <c r="BY140" s="233">
        <v>-1.3526899562481984</v>
      </c>
      <c r="BZ140" s="233">
        <v>-1.7031395258057451</v>
      </c>
      <c r="CA140" s="233">
        <v>-1.942462831430005</v>
      </c>
      <c r="CB140" s="233">
        <v>-2.0515319727085344</v>
      </c>
      <c r="CC140" s="233">
        <v>-2.0764903254653904</v>
      </c>
    </row>
    <row r="141" spans="1:88">
      <c r="A141" s="11" t="s">
        <v>49</v>
      </c>
      <c r="B141" s="103">
        <v>0.26498286505632501</v>
      </c>
      <c r="C141" s="103">
        <v>0.21858036922691984</v>
      </c>
      <c r="D141" s="103">
        <v>0.19484286804534565</v>
      </c>
      <c r="E141" s="103">
        <v>0.19651901622172319</v>
      </c>
      <c r="F141" s="103">
        <v>0.22848708604932666</v>
      </c>
      <c r="G141" s="103">
        <v>0.14801134703282795</v>
      </c>
      <c r="H141" s="103">
        <v>0.13913485195329009</v>
      </c>
      <c r="K141" s="69" t="s">
        <v>49</v>
      </c>
      <c r="L141" s="69">
        <v>-0.24082421525974612</v>
      </c>
      <c r="M141" s="69">
        <v>-0.24578758418413055</v>
      </c>
      <c r="N141" s="69">
        <v>-0.25138725881074853</v>
      </c>
      <c r="O141" s="69">
        <v>-0.26889364977541674</v>
      </c>
      <c r="P141" s="69">
        <v>-0.28581314256443224</v>
      </c>
      <c r="Q141" s="69">
        <v>-0.29097634060264643</v>
      </c>
      <c r="R141" s="69">
        <v>-0.29157140697447637</v>
      </c>
      <c r="S141" s="69"/>
      <c r="T141" s="69" t="s">
        <v>49</v>
      </c>
      <c r="U141" s="69">
        <v>-0.46544720263124467</v>
      </c>
      <c r="V141" s="69">
        <v>-0.57480058687232771</v>
      </c>
      <c r="W141" s="69">
        <v>-0.62424977408045312</v>
      </c>
      <c r="X141" s="69">
        <v>-0.67926177674900667</v>
      </c>
      <c r="Y141" s="69">
        <v>-0.71952297141215427</v>
      </c>
      <c r="Z141" s="69">
        <v>-0.72794699706945409</v>
      </c>
      <c r="AA141" s="69">
        <v>-0.72794699706945409</v>
      </c>
      <c r="AB141" s="69"/>
      <c r="AC141" s="69" t="s">
        <v>49</v>
      </c>
      <c r="AD141" s="69">
        <v>0.8060262489540897</v>
      </c>
      <c r="AE141" s="69">
        <v>0.67707848348945943</v>
      </c>
      <c r="AF141" s="69">
        <v>0.86163357394820084</v>
      </c>
      <c r="AG141" s="69">
        <v>1.0164649240235912</v>
      </c>
      <c r="AH141" s="69">
        <v>1.0804759040269363</v>
      </c>
      <c r="AI141" s="69">
        <v>0.14030332875817042</v>
      </c>
      <c r="AJ141" s="69">
        <v>1.1123570124277291</v>
      </c>
      <c r="AL141" s="69" t="s">
        <v>49</v>
      </c>
      <c r="AM141" s="69">
        <v>0.55167231371426617</v>
      </c>
      <c r="AN141" s="69">
        <v>0.56646512642090197</v>
      </c>
      <c r="AO141" s="69">
        <v>0.41138069441609049</v>
      </c>
      <c r="AP141" s="69">
        <v>0.43095982904857233</v>
      </c>
      <c r="AQ141" s="69">
        <v>0.51671389009330304</v>
      </c>
      <c r="AR141" s="69">
        <v>0.58430074848994273</v>
      </c>
      <c r="AS141" s="69">
        <v>0.59728362326533724</v>
      </c>
      <c r="AT141" s="69"/>
      <c r="AU141" s="69" t="s">
        <v>49</v>
      </c>
      <c r="AV141" s="69">
        <v>0.47930129326941084</v>
      </c>
      <c r="AW141" s="69">
        <v>0.47365937413200976</v>
      </c>
      <c r="AX141" s="69">
        <v>0.48456849859875761</v>
      </c>
      <c r="AY141" s="69">
        <v>0.47960459005199035</v>
      </c>
      <c r="AZ141" s="69">
        <v>0.47322586424874297</v>
      </c>
      <c r="BA141" s="69">
        <v>0.48334396432380189</v>
      </c>
      <c r="BB141" s="69">
        <v>0.48915193141332258</v>
      </c>
      <c r="BC141" s="69"/>
      <c r="BD141" s="69" t="s">
        <v>49</v>
      </c>
      <c r="BE141" s="69">
        <v>0.51046704434298196</v>
      </c>
      <c r="BF141" s="69">
        <v>0.52383083863764068</v>
      </c>
      <c r="BG141" s="69">
        <v>0.53500792989935098</v>
      </c>
      <c r="BH141" s="69">
        <v>0.54170225368491087</v>
      </c>
      <c r="BI141" s="69">
        <v>0.54196997486418186</v>
      </c>
      <c r="BJ141" s="69">
        <v>0.5652865398896838</v>
      </c>
      <c r="BK141" s="69">
        <v>0.53987101093776813</v>
      </c>
      <c r="BM141" s="11" t="s">
        <v>49</v>
      </c>
      <c r="BN141" s="11">
        <v>0.13839631182121498</v>
      </c>
      <c r="BO141" s="11">
        <v>0.11836053807461339</v>
      </c>
      <c r="BP141" s="11">
        <v>9.7640097060097436E-2</v>
      </c>
      <c r="BQ141" s="11">
        <v>9.6485705478328548E-2</v>
      </c>
      <c r="BR141" s="11">
        <v>6.7559635227596754E-2</v>
      </c>
      <c r="BS141" s="11">
        <v>5.9716760347077305E-2</v>
      </c>
      <c r="BT141" s="11">
        <v>4.3324498441327457E-2</v>
      </c>
      <c r="BV141" s="11" t="s">
        <v>49</v>
      </c>
      <c r="BW141" s="11">
        <v>-1.2759701627965276</v>
      </c>
      <c r="BX141" s="11">
        <v>-1.4055469059554411</v>
      </c>
      <c r="BY141" s="11">
        <v>-1.4222934734155963</v>
      </c>
      <c r="BZ141" s="11">
        <v>-1.3035741816103614</v>
      </c>
      <c r="CA141" s="11">
        <v>-1.1139636791172023</v>
      </c>
      <c r="CB141" s="11">
        <v>-1.0272737005021761</v>
      </c>
      <c r="CC141" s="11">
        <v>-0.90931734613706605</v>
      </c>
      <c r="CE141" s="11"/>
      <c r="CF141" s="11"/>
      <c r="CG141" s="11"/>
      <c r="CH141" s="11"/>
      <c r="CI141" s="11"/>
      <c r="CJ141" s="11"/>
    </row>
    <row r="142" spans="1:88">
      <c r="A142" s="11" t="s">
        <v>50</v>
      </c>
      <c r="B142" s="103">
        <v>-1.3325544336202764</v>
      </c>
      <c r="C142" s="103">
        <v>-1.0631025379920975</v>
      </c>
      <c r="D142" s="103">
        <v>-1.1916094134006907</v>
      </c>
      <c r="E142" s="103">
        <v>-1.2455143561546231</v>
      </c>
      <c r="F142" s="103">
        <v>-1.2774452305439927</v>
      </c>
      <c r="G142" s="103">
        <v>-0.98812100416788928</v>
      </c>
      <c r="H142" s="103">
        <v>-1.0229899327097574</v>
      </c>
      <c r="K142" s="69" t="s">
        <v>50</v>
      </c>
      <c r="L142" s="69">
        <v>-1.227687174012978</v>
      </c>
      <c r="M142" s="69">
        <v>-1.2302569027711292</v>
      </c>
      <c r="N142" s="69">
        <v>-1.2335956468218821</v>
      </c>
      <c r="O142" s="69">
        <v>-1.2545985826946928</v>
      </c>
      <c r="P142" s="69">
        <v>-1.2780346315089326</v>
      </c>
      <c r="Q142" s="69">
        <v>-1.2799678280297373</v>
      </c>
      <c r="R142" s="69">
        <v>-1.2801648768049019</v>
      </c>
      <c r="S142" s="69"/>
      <c r="T142" s="69" t="s">
        <v>50</v>
      </c>
      <c r="U142" s="69">
        <v>-1.0455990101179777</v>
      </c>
      <c r="V142" s="69">
        <v>-0.96916690583729348</v>
      </c>
      <c r="W142" s="69">
        <v>-1.0026842306166901</v>
      </c>
      <c r="X142" s="69">
        <v>-0.84004449705219253</v>
      </c>
      <c r="Y142" s="69">
        <v>-0.79688511588007083</v>
      </c>
      <c r="Z142" s="69">
        <v>-0.80520508777813615</v>
      </c>
      <c r="AA142" s="69">
        <v>-0.80520508777813615</v>
      </c>
      <c r="AB142" s="69"/>
      <c r="AC142" s="69" t="s">
        <v>50</v>
      </c>
      <c r="AD142" s="69">
        <v>-0.99384734082033988</v>
      </c>
      <c r="AE142" s="69">
        <v>-0.46660696245313593</v>
      </c>
      <c r="AF142" s="69">
        <v>-0.37287032655955626</v>
      </c>
      <c r="AG142" s="69">
        <v>-0.13888608117249432</v>
      </c>
      <c r="AH142" s="69">
        <v>-0.32637572810740173</v>
      </c>
      <c r="AI142" s="69">
        <v>1.1006122270410856</v>
      </c>
      <c r="AJ142" s="69">
        <v>-0.40471442114697614</v>
      </c>
      <c r="AL142" s="69" t="s">
        <v>50</v>
      </c>
      <c r="AM142" s="69">
        <v>-0.57595366555028127</v>
      </c>
      <c r="AN142" s="69">
        <v>-0.56451683707809563</v>
      </c>
      <c r="AO142" s="69">
        <v>-0.64155798772033124</v>
      </c>
      <c r="AP142" s="69">
        <v>-0.62676121256607431</v>
      </c>
      <c r="AQ142" s="69">
        <v>-0.4784760559676059</v>
      </c>
      <c r="AR142" s="69">
        <v>-0.60478456088222787</v>
      </c>
      <c r="AS142" s="69">
        <v>-0.45369114094579355</v>
      </c>
      <c r="AT142" s="69"/>
      <c r="AU142" s="69" t="s">
        <v>50</v>
      </c>
      <c r="AV142" s="69">
        <v>-0.95860258653882169</v>
      </c>
      <c r="AW142" s="69">
        <v>-0.50789981081625146</v>
      </c>
      <c r="AX142" s="69">
        <v>-0.48456849859875761</v>
      </c>
      <c r="AY142" s="69">
        <v>-0.49088940393556663</v>
      </c>
      <c r="AZ142" s="69">
        <v>-0.53164881045229162</v>
      </c>
      <c r="BA142" s="69">
        <v>-0.51828449186528158</v>
      </c>
      <c r="BB142" s="69">
        <v>-0.52451231199741821</v>
      </c>
      <c r="BC142" s="69"/>
      <c r="BD142" s="69" t="s">
        <v>50</v>
      </c>
      <c r="BE142" s="69">
        <v>-0.69227722451993412</v>
      </c>
      <c r="BF142" s="69">
        <v>-0.6774878846380149</v>
      </c>
      <c r="BG142" s="69">
        <v>-0.66007471870699175</v>
      </c>
      <c r="BH142" s="69">
        <v>-0.63770012142654087</v>
      </c>
      <c r="BI142" s="69">
        <v>-0.60887984830420439</v>
      </c>
      <c r="BJ142" s="69">
        <v>-0.5652865398896838</v>
      </c>
      <c r="BK142" s="69">
        <v>-0.6065217530288507</v>
      </c>
      <c r="BM142" s="11" t="s">
        <v>50</v>
      </c>
      <c r="BN142" s="11">
        <v>-0.64282790378463295</v>
      </c>
      <c r="BO142" s="11">
        <v>-0.6602240610525395</v>
      </c>
      <c r="BP142" s="11">
        <v>-0.67980598832761308</v>
      </c>
      <c r="BQ142" s="11">
        <v>-0.698959598771558</v>
      </c>
      <c r="BR142" s="11">
        <v>-0.72332883037023432</v>
      </c>
      <c r="BS142" s="11">
        <v>-0.75667010933463419</v>
      </c>
      <c r="BT142" s="11">
        <v>-0.78746259194425838</v>
      </c>
      <c r="BV142" s="11" t="s">
        <v>50</v>
      </c>
      <c r="BW142" s="11">
        <v>-0.78929111975067945</v>
      </c>
      <c r="BX142" s="11">
        <v>-0.91935302900750449</v>
      </c>
      <c r="BY142" s="11">
        <v>-0.97673447473658248</v>
      </c>
      <c r="BZ142" s="11">
        <v>-1.1073058043384267</v>
      </c>
      <c r="CA142" s="11">
        <v>-1.169188505314307</v>
      </c>
      <c r="CB142" s="11">
        <v>-1.3962457389585521</v>
      </c>
      <c r="CC142" s="11">
        <v>-1.5543227006771496</v>
      </c>
      <c r="CE142" s="11"/>
      <c r="CF142" s="11"/>
      <c r="CG142" s="11"/>
      <c r="CH142" s="11"/>
      <c r="CI142" s="11"/>
      <c r="CJ142" s="11"/>
    </row>
    <row r="143" spans="1:88">
      <c r="A143" s="11" t="s">
        <v>100</v>
      </c>
      <c r="B143" s="103">
        <v>0.45008418911973919</v>
      </c>
      <c r="C143" s="103">
        <v>0.39223057480963275</v>
      </c>
      <c r="D143" s="103">
        <v>0.42022404552510978</v>
      </c>
      <c r="E143" s="103">
        <v>0.44006860229240807</v>
      </c>
      <c r="F143" s="103">
        <v>0.46050895797791508</v>
      </c>
      <c r="G143" s="103">
        <v>0.34030354688075459</v>
      </c>
      <c r="H143" s="103">
        <v>0.33873258301665105</v>
      </c>
      <c r="K143" s="69" t="s">
        <v>100</v>
      </c>
      <c r="L143" s="69"/>
      <c r="M143" s="69"/>
      <c r="N143" s="69"/>
      <c r="O143" s="69"/>
      <c r="P143" s="69"/>
      <c r="Q143" s="69"/>
      <c r="R143" s="69"/>
      <c r="S143" s="69"/>
      <c r="T143" s="69" t="s">
        <v>100</v>
      </c>
      <c r="U143" s="69">
        <v>1.3489479591831202</v>
      </c>
      <c r="V143" s="69">
        <v>1.4112280364250851</v>
      </c>
      <c r="W143" s="69">
        <v>1.3845195596462883</v>
      </c>
      <c r="X143" s="69">
        <v>1.4031302210740757</v>
      </c>
      <c r="Y143" s="69">
        <v>1.5987018079901001</v>
      </c>
      <c r="Z143" s="69">
        <v>1.6415911343206957</v>
      </c>
      <c r="AA143" s="69">
        <v>1.6415911343206957</v>
      </c>
      <c r="AB143" s="69"/>
      <c r="AC143" s="69" t="s">
        <v>100</v>
      </c>
      <c r="AD143" s="69">
        <v>0.8775444048391664</v>
      </c>
      <c r="AE143" s="69">
        <v>1.0206565370959468</v>
      </c>
      <c r="AF143" s="69">
        <v>1.1557631622243851</v>
      </c>
      <c r="AG143" s="69">
        <v>1.214930127370158</v>
      </c>
      <c r="AH143" s="69">
        <v>1.4635264162588999</v>
      </c>
      <c r="AI143" s="69">
        <v>9.262841891433779E-2</v>
      </c>
      <c r="AJ143" s="69">
        <v>1.4996398297899953</v>
      </c>
      <c r="AL143" s="69" t="s">
        <v>100</v>
      </c>
      <c r="AM143" s="69">
        <v>1.2616590413993516</v>
      </c>
      <c r="AN143" s="69">
        <v>1.2785648812165671</v>
      </c>
      <c r="AO143" s="69">
        <v>1.2537316401252279</v>
      </c>
      <c r="AP143" s="69">
        <v>1.2771366623402898</v>
      </c>
      <c r="AQ143" s="69">
        <v>1.3820964518853978</v>
      </c>
      <c r="AR143" s="69">
        <v>1.4651046813582174</v>
      </c>
      <c r="AS143" s="69">
        <v>1.5168865419500768</v>
      </c>
      <c r="AT143" s="69"/>
      <c r="AU143" s="69" t="s">
        <v>100</v>
      </c>
      <c r="AV143" s="69">
        <v>0.95860258653882169</v>
      </c>
      <c r="AW143" s="69">
        <v>0.96443896660614037</v>
      </c>
      <c r="AX143" s="69">
        <v>0.96913699719751523</v>
      </c>
      <c r="AY143" s="69">
        <v>0.9648515870457689</v>
      </c>
      <c r="AZ143" s="69">
        <v>0.97566320159926034</v>
      </c>
      <c r="BA143" s="69">
        <v>0.98415819241834368</v>
      </c>
      <c r="BB143" s="69">
        <v>0.99598405311869298</v>
      </c>
      <c r="BC143" s="69"/>
      <c r="BD143" s="69" t="s">
        <v>100</v>
      </c>
      <c r="BE143" s="69">
        <v>1.1118391787744399</v>
      </c>
      <c r="BF143" s="69">
        <v>1.1244902002754684</v>
      </c>
      <c r="BG143" s="69">
        <v>1.1325492542025224</v>
      </c>
      <c r="BH143" s="69">
        <v>1.1314034412406369</v>
      </c>
      <c r="BI143" s="69">
        <v>1.1173948864483749</v>
      </c>
      <c r="BJ143" s="69">
        <v>1.1305730797793676</v>
      </c>
      <c r="BK143" s="69">
        <v>1.1130673929210775</v>
      </c>
      <c r="BM143" s="11" t="s">
        <v>100</v>
      </c>
      <c r="BN143" s="11">
        <v>0.16818887840250393</v>
      </c>
      <c r="BO143" s="11">
        <v>0.15244817093626409</v>
      </c>
      <c r="BP143" s="11">
        <v>0.11661752264631448</v>
      </c>
      <c r="BQ143" s="11">
        <v>0.127217262668084</v>
      </c>
      <c r="BR143" s="11">
        <v>0.45495529597929252</v>
      </c>
      <c r="BS143" s="11">
        <v>0.92835997609204934</v>
      </c>
      <c r="BT143" s="11">
        <v>0.87578295320400401</v>
      </c>
      <c r="BV143" s="11" t="s">
        <v>100</v>
      </c>
      <c r="BW143" s="11">
        <v>1.3578575525280183</v>
      </c>
      <c r="BX143" s="11">
        <v>1.3677228404552506</v>
      </c>
      <c r="BY143" s="11">
        <v>1.2649198201234502</v>
      </c>
      <c r="BZ143" s="11">
        <v>1.5185708550258414</v>
      </c>
      <c r="CA143" s="11">
        <v>1.6752914484646546</v>
      </c>
      <c r="CB143" s="11">
        <v>1.5916998375670321</v>
      </c>
      <c r="CC143" s="11">
        <v>1.4557673013237908</v>
      </c>
      <c r="CE143" s="11"/>
      <c r="CF143" s="11"/>
      <c r="CG143" s="11"/>
      <c r="CH143" s="11"/>
      <c r="CI143" s="11"/>
      <c r="CJ143" s="11"/>
    </row>
    <row r="144" spans="1:88">
      <c r="A144" s="11" t="s">
        <v>51</v>
      </c>
      <c r="B144" s="103">
        <v>0.48540709727846648</v>
      </c>
      <c r="C144" s="103">
        <v>0.42221583796751083</v>
      </c>
      <c r="D144" s="103">
        <v>0.45966480463898246</v>
      </c>
      <c r="E144" s="103">
        <v>0.48568918485363238</v>
      </c>
      <c r="F144" s="103">
        <v>0.51736063554176448</v>
      </c>
      <c r="G144" s="103">
        <v>0.34772738858908303</v>
      </c>
      <c r="H144" s="103">
        <v>0.34716731691495917</v>
      </c>
      <c r="K144" s="69" t="s">
        <v>51</v>
      </c>
      <c r="L144" s="69"/>
      <c r="M144" s="69"/>
      <c r="N144" s="69"/>
      <c r="O144" s="69"/>
      <c r="P144" s="69"/>
      <c r="Q144" s="69"/>
      <c r="R144" s="69"/>
      <c r="S144" s="69"/>
      <c r="T144" s="69" t="s">
        <v>51</v>
      </c>
      <c r="U144" s="69">
        <v>1.3398156647851687</v>
      </c>
      <c r="V144" s="69">
        <v>1.2936572156475288</v>
      </c>
      <c r="W144" s="69">
        <v>1.53708348598335</v>
      </c>
      <c r="X144" s="69">
        <v>1.297682961623728</v>
      </c>
      <c r="Y144" s="69">
        <v>1.2841590136636301</v>
      </c>
      <c r="Z144" s="69">
        <v>1.2639855103408679</v>
      </c>
      <c r="AA144" s="69">
        <v>1.2639855103408679</v>
      </c>
      <c r="AB144" s="69"/>
      <c r="AC144" s="69" t="s">
        <v>51</v>
      </c>
      <c r="AD144" s="69">
        <v>0.9252231754292175</v>
      </c>
      <c r="AE144" s="69">
        <v>0.93476202369432504</v>
      </c>
      <c r="AF144" s="69">
        <v>1.0927353933080599</v>
      </c>
      <c r="AG144" s="69">
        <v>1.1108776564727436</v>
      </c>
      <c r="AH144" s="69">
        <v>1.342630075189011</v>
      </c>
      <c r="AI144" s="69">
        <v>1.4708667216724094</v>
      </c>
      <c r="AJ144" s="69">
        <v>1.3656297158351716</v>
      </c>
      <c r="AL144" s="69" t="s">
        <v>51</v>
      </c>
      <c r="AM144" s="69">
        <v>1.2616590413993516</v>
      </c>
      <c r="AN144" s="69">
        <v>1.2366766603462338</v>
      </c>
      <c r="AO144" s="69">
        <v>1.2537316401252279</v>
      </c>
      <c r="AP144" s="69">
        <v>1.2348278206757037</v>
      </c>
      <c r="AQ144" s="69">
        <v>1.165750811437374</v>
      </c>
      <c r="AR144" s="69">
        <v>1.2449036981411485</v>
      </c>
      <c r="AS144" s="69">
        <v>1.1665616205463665</v>
      </c>
      <c r="AT144" s="69"/>
      <c r="AU144" s="69" t="s">
        <v>51</v>
      </c>
      <c r="AV144" s="69">
        <v>0.95860258653882169</v>
      </c>
      <c r="AW144" s="69">
        <v>0.96443896660614037</v>
      </c>
      <c r="AX144" s="69">
        <v>0.96913699719751523</v>
      </c>
      <c r="AY144" s="69">
        <v>0.9648515870457689</v>
      </c>
      <c r="AZ144" s="69">
        <v>0.97566320159926034</v>
      </c>
      <c r="BA144" s="69">
        <v>0.98415819241834368</v>
      </c>
      <c r="BB144" s="69">
        <v>0.99598405311869298</v>
      </c>
      <c r="BC144" s="69"/>
      <c r="BD144" s="69" t="s">
        <v>51</v>
      </c>
      <c r="BE144" s="69">
        <v>1.1118391787744399</v>
      </c>
      <c r="BF144" s="69">
        <v>1.1244902002754684</v>
      </c>
      <c r="BG144" s="69">
        <v>1.1325492542025224</v>
      </c>
      <c r="BH144" s="69">
        <v>1.1314034412406369</v>
      </c>
      <c r="BI144" s="69">
        <v>1.1173948864483749</v>
      </c>
      <c r="BJ144" s="69">
        <v>1.1305730797793676</v>
      </c>
      <c r="BK144" s="69">
        <v>1.1130673929210775</v>
      </c>
      <c r="BM144" s="11" t="s">
        <v>51</v>
      </c>
      <c r="BN144" s="11">
        <v>2.8136936261176357</v>
      </c>
      <c r="BO144" s="11">
        <v>2.8088310164858488</v>
      </c>
      <c r="BP144" s="11">
        <v>2.7929946290830445</v>
      </c>
      <c r="BQ144" s="11">
        <v>2.7617848557804372</v>
      </c>
      <c r="BR144" s="11">
        <v>2.7251909969020396</v>
      </c>
      <c r="BS144" s="11">
        <v>2.6643068476112926</v>
      </c>
      <c r="BT144" s="11">
        <v>2.6346751134794677</v>
      </c>
      <c r="BV144" s="11" t="s">
        <v>51</v>
      </c>
      <c r="BW144" s="11">
        <v>0.7280552380068982</v>
      </c>
      <c r="BX144" s="11">
        <v>0.94222980611001039</v>
      </c>
      <c r="BY144" s="11">
        <v>1.0839155886490643</v>
      </c>
      <c r="BZ144" s="11">
        <v>1.0357932175745193</v>
      </c>
      <c r="CA144" s="11">
        <v>0.92965066200688073</v>
      </c>
      <c r="CB144" s="11">
        <v>1.0476304866114892</v>
      </c>
      <c r="CC144" s="11">
        <v>1.1178757754074795</v>
      </c>
      <c r="CE144" s="11"/>
      <c r="CF144" s="11"/>
      <c r="CG144" s="11"/>
      <c r="CH144" s="11"/>
      <c r="CI144" s="11"/>
      <c r="CJ144" s="11"/>
    </row>
    <row r="145" spans="1:88">
      <c r="A145" s="11" t="s">
        <v>52</v>
      </c>
      <c r="B145" s="103">
        <v>0.15829034349349783</v>
      </c>
      <c r="C145" s="103">
        <v>0.16894494870924107</v>
      </c>
      <c r="D145" s="103">
        <v>0.14364129505258708</v>
      </c>
      <c r="E145" s="103">
        <v>0.20627272337177097</v>
      </c>
      <c r="F145" s="103">
        <v>0.24216461558480368</v>
      </c>
      <c r="G145" s="103">
        <v>0.17830455471362608</v>
      </c>
      <c r="H145" s="103">
        <v>0.18614330160166603</v>
      </c>
      <c r="K145" s="69" t="s">
        <v>52</v>
      </c>
      <c r="L145" s="69">
        <v>-1.5524573743677541</v>
      </c>
      <c r="M145" s="69">
        <v>-1.5542393716688987</v>
      </c>
      <c r="N145" s="69">
        <v>-1.5568340581282716</v>
      </c>
      <c r="O145" s="69">
        <v>-1.5789876842568009</v>
      </c>
      <c r="P145" s="69">
        <v>-1.6045682894019508</v>
      </c>
      <c r="Q145" s="69">
        <v>-1.6054385133685112</v>
      </c>
      <c r="R145" s="69">
        <v>-1.6055045771335816</v>
      </c>
      <c r="S145" s="69"/>
      <c r="T145" s="69" t="s">
        <v>52</v>
      </c>
      <c r="U145" s="69">
        <v>-1.5680491800694394</v>
      </c>
      <c r="V145" s="69">
        <v>-1.6404329391060493</v>
      </c>
      <c r="W145" s="69">
        <v>-1.5626966162075466</v>
      </c>
      <c r="X145" s="69">
        <v>-1.4455077793933462</v>
      </c>
      <c r="Y145" s="69">
        <v>-1.4860922321266183</v>
      </c>
      <c r="Z145" s="69">
        <v>-1.4934852055316885</v>
      </c>
      <c r="AA145" s="69">
        <v>-1.4934852055316885</v>
      </c>
      <c r="AB145" s="69"/>
      <c r="AC145" s="69" t="s">
        <v>52</v>
      </c>
      <c r="AD145" s="69">
        <v>-0.73161410257505877</v>
      </c>
      <c r="AE145" s="69">
        <v>-0.91197001444054515</v>
      </c>
      <c r="AF145" s="69">
        <v>-1.0081902372361145</v>
      </c>
      <c r="AG145" s="69">
        <v>-0.63930191532490921</v>
      </c>
      <c r="AH145" s="69">
        <v>-0.29456090151006259</v>
      </c>
      <c r="AI145" s="69">
        <v>0.44554658269335901</v>
      </c>
      <c r="AJ145" s="69">
        <v>-0.28160465138943486</v>
      </c>
      <c r="AL145" s="69" t="s">
        <v>52</v>
      </c>
      <c r="AM145" s="69">
        <v>-0.40889796491849645</v>
      </c>
      <c r="AN145" s="69">
        <v>-0.4388521744670959</v>
      </c>
      <c r="AO145" s="69">
        <v>-0.43097025129304689</v>
      </c>
      <c r="AP145" s="69">
        <v>-0.33059932091397326</v>
      </c>
      <c r="AQ145" s="69">
        <v>-0.26213041551958222</v>
      </c>
      <c r="AR145" s="69">
        <v>-0.29650318437833184</v>
      </c>
      <c r="AS145" s="69">
        <v>-0.2785286802439384</v>
      </c>
      <c r="AT145" s="69"/>
      <c r="AU145" s="69" t="s">
        <v>52</v>
      </c>
      <c r="AV145" s="69">
        <v>-0.47930129326941084</v>
      </c>
      <c r="AW145" s="69">
        <v>-0.99867940329038207</v>
      </c>
      <c r="AX145" s="69">
        <v>-0.96913699719751523</v>
      </c>
      <c r="AY145" s="69">
        <v>-0.49088940393556663</v>
      </c>
      <c r="AZ145" s="69">
        <v>-0.53164881045229162</v>
      </c>
      <c r="BA145" s="69">
        <v>-0.51828449186528158</v>
      </c>
      <c r="BB145" s="69">
        <v>-0.52451231199741821</v>
      </c>
      <c r="BC145" s="69"/>
      <c r="BD145" s="69" t="s">
        <v>52</v>
      </c>
      <c r="BE145" s="69">
        <v>-0.69227722451993412</v>
      </c>
      <c r="BF145" s="69">
        <v>-0.6774878846380149</v>
      </c>
      <c r="BG145" s="69">
        <v>-0.66007471870699175</v>
      </c>
      <c r="BH145" s="69">
        <v>-0.63770012142654087</v>
      </c>
      <c r="BI145" s="69">
        <v>-0.60887984830420439</v>
      </c>
      <c r="BJ145" s="69">
        <v>-1.1305730797793676</v>
      </c>
      <c r="BK145" s="69">
        <v>-0.6065217530288507</v>
      </c>
      <c r="BM145" s="11" t="s">
        <v>52</v>
      </c>
      <c r="BN145" s="11">
        <v>-0.58092528478442362</v>
      </c>
      <c r="BO145" s="11">
        <v>-0.59785698966617717</v>
      </c>
      <c r="BP145" s="11">
        <v>-0.61710618754273527</v>
      </c>
      <c r="BQ145" s="11">
        <v>-0.64083171751490697</v>
      </c>
      <c r="BR145" s="11">
        <v>-0.6651421286803898</v>
      </c>
      <c r="BS145" s="11">
        <v>-0.69980961784907669</v>
      </c>
      <c r="BT145" s="11">
        <v>-0.73068771006363953</v>
      </c>
      <c r="BV145" s="11" t="s">
        <v>52</v>
      </c>
      <c r="BW145" s="11">
        <v>-1.0612424555622455</v>
      </c>
      <c r="BX145" s="11">
        <v>-1.2277349883015602</v>
      </c>
      <c r="BY145" s="11">
        <v>-1.2969895990947042</v>
      </c>
      <c r="BZ145" s="11">
        <v>-1.4141248062237672</v>
      </c>
      <c r="CA145" s="11">
        <v>-1.4453548894185748</v>
      </c>
      <c r="CB145" s="11">
        <v>-1.2220376652024425</v>
      </c>
      <c r="CC145" s="11">
        <v>-0.97075571525715265</v>
      </c>
      <c r="CE145" s="11"/>
      <c r="CF145" s="11"/>
      <c r="CG145" s="11"/>
      <c r="CH145" s="11"/>
      <c r="CI145" s="11"/>
      <c r="CJ145" s="11"/>
    </row>
    <row r="146" spans="1:88">
      <c r="A146" s="11" t="s">
        <v>53</v>
      </c>
      <c r="B146" s="103">
        <v>0.51686062081504713</v>
      </c>
      <c r="C146" s="103">
        <v>0.45291656398477076</v>
      </c>
      <c r="D146" s="103">
        <v>0.496001963771731</v>
      </c>
      <c r="E146" s="103">
        <v>0.52789388040176388</v>
      </c>
      <c r="F146" s="103">
        <v>0.56219127382105705</v>
      </c>
      <c r="G146" s="103">
        <v>0.34576161451022897</v>
      </c>
      <c r="H146" s="103">
        <v>0.34610549381375405</v>
      </c>
      <c r="K146" s="69" t="s">
        <v>53</v>
      </c>
      <c r="L146" s="69"/>
      <c r="M146" s="69"/>
      <c r="N146" s="69"/>
      <c r="O146" s="69"/>
      <c r="P146" s="69"/>
      <c r="Q146" s="69"/>
      <c r="R146" s="69"/>
      <c r="S146" s="69"/>
      <c r="T146" s="69" t="s">
        <v>53</v>
      </c>
      <c r="U146" s="69">
        <v>1.1508919464054663</v>
      </c>
      <c r="V146" s="69">
        <v>1.135799882335055</v>
      </c>
      <c r="W146" s="69">
        <v>1.0635952144735983</v>
      </c>
      <c r="X146" s="69">
        <v>1.0789281615498529</v>
      </c>
      <c r="Y146" s="69">
        <v>1.0358082120396983</v>
      </c>
      <c r="Z146" s="69">
        <v>0.95504018882226582</v>
      </c>
      <c r="AA146" s="69">
        <v>0.95504018882226582</v>
      </c>
      <c r="AB146" s="69"/>
      <c r="AC146" s="69" t="s">
        <v>53</v>
      </c>
      <c r="AD146" s="69">
        <v>0.9967413313142941</v>
      </c>
      <c r="AE146" s="69">
        <v>1.0636037937967577</v>
      </c>
      <c r="AF146" s="69">
        <v>1.1557631622243851</v>
      </c>
      <c r="AG146" s="69">
        <v>1.2432822992768104</v>
      </c>
      <c r="AH146" s="69">
        <v>1.4609812301311127</v>
      </c>
      <c r="AI146" s="69">
        <v>-0.23738102195271157</v>
      </c>
      <c r="AJ146" s="69">
        <v>1.4957926494850724</v>
      </c>
      <c r="AL146" s="69" t="s">
        <v>53</v>
      </c>
      <c r="AM146" s="69">
        <v>1.3869508168731903</v>
      </c>
      <c r="AN146" s="69">
        <v>1.4042295438275669</v>
      </c>
      <c r="AO146" s="69">
        <v>1.4222018292670553</v>
      </c>
      <c r="AP146" s="69">
        <v>1.4040631873340472</v>
      </c>
      <c r="AQ146" s="69">
        <v>1.4686347080646072</v>
      </c>
      <c r="AR146" s="69">
        <v>1.509144878001631</v>
      </c>
      <c r="AS146" s="69">
        <v>1.5168865419500768</v>
      </c>
      <c r="AT146" s="69"/>
      <c r="AU146" s="69" t="s">
        <v>53</v>
      </c>
      <c r="AV146" s="69">
        <v>0.95860258653882169</v>
      </c>
      <c r="AW146" s="69">
        <v>0.96443896660614037</v>
      </c>
      <c r="AX146" s="69">
        <v>0.96913699719751523</v>
      </c>
      <c r="AY146" s="69">
        <v>0.9648515870457689</v>
      </c>
      <c r="AZ146" s="69">
        <v>0.97566320159926034</v>
      </c>
      <c r="BA146" s="69">
        <v>0.98415819241834368</v>
      </c>
      <c r="BB146" s="69">
        <v>0.99598405311869298</v>
      </c>
      <c r="BC146" s="69"/>
      <c r="BD146" s="69" t="s">
        <v>53</v>
      </c>
      <c r="BE146" s="69">
        <v>1.1118391787744399</v>
      </c>
      <c r="BF146" s="69">
        <v>1.1244902002754684</v>
      </c>
      <c r="BG146" s="69">
        <v>1.1325492542025224</v>
      </c>
      <c r="BH146" s="69">
        <v>1.1314034412406369</v>
      </c>
      <c r="BI146" s="69">
        <v>1.1173948864483749</v>
      </c>
      <c r="BJ146" s="69">
        <v>1.1305730797793676</v>
      </c>
      <c r="BK146" s="69">
        <v>1.1130673929210775</v>
      </c>
      <c r="BM146" s="11" t="s">
        <v>53</v>
      </c>
      <c r="BN146" s="11">
        <v>-0.33496645308536616</v>
      </c>
      <c r="BO146" s="11">
        <v>-0.33130865746062438</v>
      </c>
      <c r="BP146" s="11">
        <v>-0.33409633502634017</v>
      </c>
      <c r="BQ146" s="11">
        <v>-0.34783161755523473</v>
      </c>
      <c r="BR146" s="11">
        <v>-0.36807121946470661</v>
      </c>
      <c r="BS146" s="11">
        <v>-0.40524992535047266</v>
      </c>
      <c r="BT146" s="11">
        <v>-0.39811230173822959</v>
      </c>
      <c r="BV146" s="11" t="s">
        <v>53</v>
      </c>
      <c r="BW146" s="11">
        <v>2.030631088508819</v>
      </c>
      <c r="BX146" s="11">
        <v>1.8517262480086705</v>
      </c>
      <c r="BY146" s="11">
        <v>1.5155275687652345</v>
      </c>
      <c r="BZ146" s="11">
        <v>1.4133859045312576</v>
      </c>
      <c r="CA146" s="11">
        <v>1.2334083326503293</v>
      </c>
      <c r="CB146" s="11">
        <v>1.0171895696398612</v>
      </c>
      <c r="CC146" s="11">
        <v>0.78002325797949879</v>
      </c>
      <c r="CE146" s="11"/>
      <c r="CF146" s="11"/>
      <c r="CG146" s="11"/>
      <c r="CH146" s="11"/>
      <c r="CI146" s="11"/>
      <c r="CJ146" s="11"/>
    </row>
    <row r="147" spans="1:88">
      <c r="A147" s="11" t="s">
        <v>54</v>
      </c>
      <c r="B147" s="103">
        <v>0.43851278800907417</v>
      </c>
      <c r="C147" s="103">
        <v>0.3860480408492129</v>
      </c>
      <c r="D147" s="103">
        <v>0.41755135231681628</v>
      </c>
      <c r="E147" s="103">
        <v>0.43885022845689409</v>
      </c>
      <c r="F147" s="103">
        <v>0.46584986228174596</v>
      </c>
      <c r="G147" s="103">
        <v>0.28623456656925655</v>
      </c>
      <c r="H147" s="103">
        <v>0.29004423152255088</v>
      </c>
      <c r="K147" s="69" t="s">
        <v>54</v>
      </c>
      <c r="L147" s="69">
        <v>-1.3228109034606446</v>
      </c>
      <c r="M147" s="69">
        <v>-1.3251499092216987</v>
      </c>
      <c r="N147" s="69">
        <v>-1.3608302602460538</v>
      </c>
      <c r="O147" s="69">
        <v>-1.3574054033575444</v>
      </c>
      <c r="P147" s="69">
        <v>-1.4145911646794511</v>
      </c>
      <c r="Q147" s="69">
        <v>-1.4160798255655538</v>
      </c>
      <c r="R147" s="69">
        <v>-1.4162220963463419</v>
      </c>
      <c r="S147" s="69"/>
      <c r="T147" s="69" t="s">
        <v>54</v>
      </c>
      <c r="U147" s="69">
        <v>-1.5199737703269081</v>
      </c>
      <c r="V147" s="69">
        <v>-1.6987946805406104</v>
      </c>
      <c r="W147" s="69">
        <v>-1.757164393449844</v>
      </c>
      <c r="X147" s="69">
        <v>-1.795410220761154</v>
      </c>
      <c r="Y147" s="69">
        <v>-1.8103796436689779</v>
      </c>
      <c r="Z147" s="69">
        <v>-1.7567309225664069</v>
      </c>
      <c r="AA147" s="69">
        <v>-1.7567309225664069</v>
      </c>
      <c r="AB147" s="69"/>
      <c r="AC147" s="69" t="s">
        <v>54</v>
      </c>
      <c r="AD147" s="69">
        <v>-1.5483514427826344</v>
      </c>
      <c r="AE147" s="69">
        <v>-1.7567425537454964</v>
      </c>
      <c r="AF147" s="69">
        <v>-1.2044166911289405</v>
      </c>
      <c r="AG147" s="69">
        <v>-1.1666523127886439</v>
      </c>
      <c r="AH147" s="69">
        <v>-1.3889909364585302</v>
      </c>
      <c r="AI147" s="69">
        <v>-1.8645195033759876</v>
      </c>
      <c r="AJ147" s="69">
        <v>-1.3857453989023862</v>
      </c>
      <c r="AL147" s="69" t="s">
        <v>54</v>
      </c>
      <c r="AM147" s="69">
        <v>-0.95182899197179704</v>
      </c>
      <c r="AN147" s="69">
        <v>-0.77395794142976182</v>
      </c>
      <c r="AO147" s="69">
        <v>-0.72579308229124495</v>
      </c>
      <c r="AP147" s="69">
        <v>-0.71137889589524606</v>
      </c>
      <c r="AQ147" s="69">
        <v>-0.82462908068444374</v>
      </c>
      <c r="AR147" s="69">
        <v>-0.86902574074271022</v>
      </c>
      <c r="AS147" s="69">
        <v>-0.84780667752496763</v>
      </c>
      <c r="AT147" s="69"/>
      <c r="AU147" s="69" t="s">
        <v>54</v>
      </c>
      <c r="AV147" s="69">
        <v>-1.4379038798082326</v>
      </c>
      <c r="AW147" s="69">
        <v>-0.50789981081625146</v>
      </c>
      <c r="AX147" s="69">
        <v>-0.48456849859875761</v>
      </c>
      <c r="AY147" s="69">
        <v>-0.49088940393556663</v>
      </c>
      <c r="AZ147" s="69">
        <v>-0.53164881045229162</v>
      </c>
      <c r="BA147" s="69">
        <v>-0.51828449186528158</v>
      </c>
      <c r="BB147" s="69">
        <v>-0.52451231199741821</v>
      </c>
      <c r="BC147" s="69"/>
      <c r="BD147" s="69" t="s">
        <v>54</v>
      </c>
      <c r="BE147" s="69">
        <v>-1.2936493589513922</v>
      </c>
      <c r="BF147" s="69">
        <v>-1.2781472462758428</v>
      </c>
      <c r="BG147" s="69">
        <v>-1.2576160430101631</v>
      </c>
      <c r="BH147" s="69">
        <v>-1.2274013089822666</v>
      </c>
      <c r="BI147" s="69">
        <v>-1.1843047598883976</v>
      </c>
      <c r="BJ147" s="69">
        <v>-1.1305730797793676</v>
      </c>
      <c r="BK147" s="69">
        <v>-1.1797181350121602</v>
      </c>
      <c r="BM147" s="11" t="s">
        <v>54</v>
      </c>
      <c r="BN147" s="11">
        <v>-0.47054254083259506</v>
      </c>
      <c r="BO147" s="11">
        <v>-0.48618153394793928</v>
      </c>
      <c r="BP147" s="11">
        <v>-0.50682775569559513</v>
      </c>
      <c r="BQ147" s="11">
        <v>-0.53160947308330309</v>
      </c>
      <c r="BR147" s="11">
        <v>-0.55813492813456822</v>
      </c>
      <c r="BS147" s="11">
        <v>-0.59153674171419746</v>
      </c>
      <c r="BT147" s="11">
        <v>-0.62342181258160734</v>
      </c>
      <c r="BV147" s="11" t="s">
        <v>54</v>
      </c>
      <c r="BW147" s="11">
        <v>-0.20241722666786591</v>
      </c>
      <c r="BX147" s="11">
        <v>-0.43049445733221742</v>
      </c>
      <c r="BY147" s="11">
        <v>-0.62867303035065347</v>
      </c>
      <c r="BZ147" s="11">
        <v>-0.75745054846700122</v>
      </c>
      <c r="CA147" s="11">
        <v>-0.83779729501293454</v>
      </c>
      <c r="CB147" s="11">
        <v>-0.89210941155750223</v>
      </c>
      <c r="CC147" s="11">
        <v>-0.90931734613706605</v>
      </c>
      <c r="CE147" s="11"/>
      <c r="CF147" s="11"/>
      <c r="CG147" s="11"/>
      <c r="CH147" s="11"/>
      <c r="CI147" s="11"/>
      <c r="CJ147" s="11"/>
    </row>
    <row r="148" spans="1:88">
      <c r="A148" s="11" t="s">
        <v>101</v>
      </c>
      <c r="B148" s="103">
        <v>0.21991969508933915</v>
      </c>
      <c r="C148" s="103">
        <v>0.21524410334177982</v>
      </c>
      <c r="D148" s="103">
        <v>0.21521059486625566</v>
      </c>
      <c r="E148" s="103">
        <v>0.23440914654476033</v>
      </c>
      <c r="F148" s="103">
        <v>0.25388557867745054</v>
      </c>
      <c r="G148" s="103">
        <v>0.2809587811568226</v>
      </c>
      <c r="H148" s="103">
        <v>0.28336411174542564</v>
      </c>
      <c r="K148" s="69" t="s">
        <v>101</v>
      </c>
      <c r="L148" s="69">
        <v>0.43562782279913081</v>
      </c>
      <c r="M148" s="69">
        <v>0.47280451976897264</v>
      </c>
      <c r="N148" s="69">
        <v>0.50923478390580201</v>
      </c>
      <c r="O148" s="69">
        <v>0.53827186953241635</v>
      </c>
      <c r="P148" s="69">
        <v>0.57081415125703272</v>
      </c>
      <c r="Q148" s="69">
        <v>0.60684426523057189</v>
      </c>
      <c r="R148" s="69">
        <v>0.60588787279647205</v>
      </c>
      <c r="S148" s="69"/>
      <c r="T148" s="69" t="s">
        <v>101</v>
      </c>
      <c r="U148" s="69">
        <v>0.34358650653682637</v>
      </c>
      <c r="V148" s="69">
        <v>0.30457965884178823</v>
      </c>
      <c r="W148" s="69">
        <v>0.31866535104539967</v>
      </c>
      <c r="X148" s="69">
        <v>0.27113199013291012</v>
      </c>
      <c r="Y148" s="69">
        <v>0.23127174040634976</v>
      </c>
      <c r="Z148" s="69">
        <v>0.22156887527652144</v>
      </c>
      <c r="AA148" s="69">
        <v>0.22156887527652144</v>
      </c>
      <c r="AB148" s="69"/>
      <c r="AC148" s="69" t="s">
        <v>101</v>
      </c>
      <c r="AD148" s="69">
        <v>-0.18330824078947092</v>
      </c>
      <c r="AE148" s="69">
        <v>0.16686507388382552</v>
      </c>
      <c r="AF148" s="69">
        <v>-0.10479221610211949</v>
      </c>
      <c r="AG148" s="69">
        <v>-0.49328823000564936</v>
      </c>
      <c r="AH148" s="69">
        <v>-0.15203047835398317</v>
      </c>
      <c r="AI148" s="69">
        <v>-9.8690375134289382E-2</v>
      </c>
      <c r="AJ148" s="69">
        <v>-0.11874068514768694</v>
      </c>
      <c r="AL148" s="69" t="s">
        <v>101</v>
      </c>
      <c r="AM148" s="69">
        <v>-3.302263849698063E-2</v>
      </c>
      <c r="AN148" s="69">
        <v>-1.9969965763763448E-2</v>
      </c>
      <c r="AO148" s="69">
        <v>-9.7947784384782091E-3</v>
      </c>
      <c r="AP148" s="69">
        <v>5.0180254067299535E-2</v>
      </c>
      <c r="AQ148" s="69">
        <v>-2.5156469819538063E-3</v>
      </c>
      <c r="AR148" s="69">
        <v>5.5818388768978003E-2</v>
      </c>
      <c r="AS148" s="69">
        <v>2.8005625984308089E-2</v>
      </c>
      <c r="AT148" s="69"/>
      <c r="AU148" s="69" t="s">
        <v>101</v>
      </c>
      <c r="AV148" s="69">
        <v>0.47930129326941084</v>
      </c>
      <c r="AW148" s="69">
        <v>0.47365937413200976</v>
      </c>
      <c r="AX148" s="69">
        <v>0.48456849859875761</v>
      </c>
      <c r="AY148" s="69">
        <v>0.47960459005199035</v>
      </c>
      <c r="AZ148" s="69">
        <v>0.47322586424874297</v>
      </c>
      <c r="BA148" s="69">
        <v>0.48334396432380189</v>
      </c>
      <c r="BB148" s="69">
        <v>0.48915193141332258</v>
      </c>
      <c r="BC148" s="69"/>
      <c r="BD148" s="69" t="s">
        <v>101</v>
      </c>
      <c r="BE148" s="69">
        <v>-9.0905090088476109E-2</v>
      </c>
      <c r="BF148" s="69">
        <v>-7.6828523000187138E-2</v>
      </c>
      <c r="BG148" s="69">
        <v>-6.2533394403820372E-2</v>
      </c>
      <c r="BH148" s="69">
        <v>-4.7998933870814983E-2</v>
      </c>
      <c r="BI148" s="69">
        <v>-3.3454936720011284E-2</v>
      </c>
      <c r="BJ148" s="69">
        <v>0</v>
      </c>
      <c r="BK148" s="69">
        <v>-3.3325371045541306E-2</v>
      </c>
      <c r="BM148" s="11" t="s">
        <v>101</v>
      </c>
      <c r="BN148" s="11">
        <v>-8.9788865448384755E-2</v>
      </c>
      <c r="BO148" s="11">
        <v>-5.5549620880604278E-2</v>
      </c>
      <c r="BP148" s="11">
        <v>-7.9875407814503363E-3</v>
      </c>
      <c r="BQ148" s="11">
        <v>6.1164824217556465E-2</v>
      </c>
      <c r="BR148" s="11">
        <v>8.2684613047749003E-2</v>
      </c>
      <c r="BS148" s="11">
        <v>7.3281749144736674E-2</v>
      </c>
      <c r="BT148" s="11">
        <v>8.4838036460316235E-2</v>
      </c>
      <c r="BV148" s="11" t="s">
        <v>101</v>
      </c>
      <c r="BW148" s="11">
        <v>0.39879467357529913</v>
      </c>
      <c r="BX148" s="11">
        <v>0.25234485763070424</v>
      </c>
      <c r="BY148" s="11">
        <v>8.1440735532987862E-2</v>
      </c>
      <c r="BZ148" s="11">
        <v>-6.516772610351089E-2</v>
      </c>
      <c r="CA148" s="11">
        <v>-0.20264841406811362</v>
      </c>
      <c r="CB148" s="11">
        <v>5.3813131376759082E-2</v>
      </c>
      <c r="CC148" s="11">
        <v>0.28859432199546664</v>
      </c>
      <c r="CE148" s="11"/>
      <c r="CF148" s="11"/>
      <c r="CG148" s="11"/>
      <c r="CH148" s="11"/>
      <c r="CI148" s="11"/>
      <c r="CJ148" s="11"/>
    </row>
    <row r="149" spans="1:88">
      <c r="A149" s="11" t="s">
        <v>55</v>
      </c>
      <c r="B149" s="103">
        <v>0.28716912283820151</v>
      </c>
      <c r="C149" s="103">
        <v>0.26763874907990998</v>
      </c>
      <c r="D149" s="103">
        <v>0.29049180257314938</v>
      </c>
      <c r="E149" s="103">
        <v>0.31357191915838023</v>
      </c>
      <c r="F149" s="103">
        <v>0.29709390080119452</v>
      </c>
      <c r="G149" s="103">
        <v>0.22751228954439975</v>
      </c>
      <c r="H149" s="103">
        <v>0.23367188702673947</v>
      </c>
      <c r="K149" s="69" t="s">
        <v>55</v>
      </c>
      <c r="L149" s="69">
        <v>0.73654098188375161</v>
      </c>
      <c r="M149" s="69">
        <v>0.72920700965299057</v>
      </c>
      <c r="N149" s="69">
        <v>0.72136816408738025</v>
      </c>
      <c r="O149" s="69">
        <v>0.70732466660063253</v>
      </c>
      <c r="P149" s="69">
        <v>0.69685901323055344</v>
      </c>
      <c r="Q149" s="69">
        <v>0.68849689983956841</v>
      </c>
      <c r="R149" s="69">
        <v>0.68750764647005946</v>
      </c>
      <c r="S149" s="69"/>
      <c r="T149" s="69" t="s">
        <v>55</v>
      </c>
      <c r="U149" s="69">
        <v>8.7780093155375979E-2</v>
      </c>
      <c r="V149" s="69">
        <v>5.4802636489528031E-2</v>
      </c>
      <c r="W149" s="69">
        <v>8.9991249028629969E-2</v>
      </c>
      <c r="X149" s="69">
        <v>4.0644181195652974E-2</v>
      </c>
      <c r="Y149" s="69">
        <v>6.8669501494195986E-4</v>
      </c>
      <c r="Z149" s="69">
        <v>-8.7060282365651141E-3</v>
      </c>
      <c r="AA149" s="69">
        <v>-8.7060282365651141E-3</v>
      </c>
      <c r="AB149" s="69"/>
      <c r="AC149" s="69" t="s">
        <v>55</v>
      </c>
      <c r="AD149" s="69">
        <v>-1.0772851893529294</v>
      </c>
      <c r="AE149" s="69">
        <v>-0.57912877500926041</v>
      </c>
      <c r="AF149" s="69">
        <v>-1.365347594428624</v>
      </c>
      <c r="AG149" s="69">
        <v>-0.86895450776879368</v>
      </c>
      <c r="AH149" s="69">
        <v>-0.86722778026216762</v>
      </c>
      <c r="AI149" s="69">
        <v>-9.8690375134289382E-2</v>
      </c>
      <c r="AJ149" s="69">
        <v>-0.8875355494148347</v>
      </c>
      <c r="AL149" s="69" t="s">
        <v>55</v>
      </c>
      <c r="AM149" s="69">
        <v>-7.4786563654926835E-2</v>
      </c>
      <c r="AN149" s="69">
        <v>-6.1858186634096687E-2</v>
      </c>
      <c r="AO149" s="69">
        <v>-0.17826496758030569</v>
      </c>
      <c r="AP149" s="69">
        <v>-7.6746270926458068E-2</v>
      </c>
      <c r="AQ149" s="69">
        <v>8.4022609197255668E-2</v>
      </c>
      <c r="AR149" s="69">
        <v>5.5818388768978003E-2</v>
      </c>
      <c r="AS149" s="69">
        <v>2.8005625984308089E-2</v>
      </c>
      <c r="AT149" s="69"/>
      <c r="AU149" s="69" t="s">
        <v>55</v>
      </c>
      <c r="AV149" s="69">
        <v>-0.47930129326941084</v>
      </c>
      <c r="AW149" s="69">
        <v>-0.50789981081625146</v>
      </c>
      <c r="AX149" s="69">
        <v>-0.48456849859875761</v>
      </c>
      <c r="AY149" s="69">
        <v>-5.6424069417881318E-3</v>
      </c>
      <c r="AZ149" s="69">
        <v>-2.9211473101774313E-2</v>
      </c>
      <c r="BA149" s="69">
        <v>-1.7470263770739861E-2</v>
      </c>
      <c r="BB149" s="69">
        <v>-1.7680190292047836E-2</v>
      </c>
      <c r="BC149" s="69"/>
      <c r="BD149" s="69" t="s">
        <v>55</v>
      </c>
      <c r="BE149" s="69">
        <v>-9.0905090088476109E-2</v>
      </c>
      <c r="BF149" s="69">
        <v>-7.6828523000187138E-2</v>
      </c>
      <c r="BG149" s="69">
        <v>-6.2533394403820372E-2</v>
      </c>
      <c r="BH149" s="69">
        <v>-4.7998933870814983E-2</v>
      </c>
      <c r="BI149" s="69">
        <v>-3.3454936720011284E-2</v>
      </c>
      <c r="BJ149" s="69">
        <v>0</v>
      </c>
      <c r="BK149" s="69">
        <v>-3.3325371045541306E-2</v>
      </c>
      <c r="BM149" s="11" t="s">
        <v>55</v>
      </c>
      <c r="BN149" s="11">
        <v>-0.43349443209710697</v>
      </c>
      <c r="BO149" s="11">
        <v>-0.44970561960675287</v>
      </c>
      <c r="BP149" s="11">
        <v>-0.46717972215144249</v>
      </c>
      <c r="BQ149" s="11">
        <v>-0.48574275739911943</v>
      </c>
      <c r="BR149" s="11">
        <v>-0.51407618034395997</v>
      </c>
      <c r="BS149" s="11">
        <v>-0.46366096236944498</v>
      </c>
      <c r="BT149" s="11">
        <v>-0.35521259362513341</v>
      </c>
      <c r="BV149" s="11" t="s">
        <v>55</v>
      </c>
      <c r="BW149" s="11">
        <v>0.16977175920203985</v>
      </c>
      <c r="BX149" s="11">
        <v>9.5669840525977004E-2</v>
      </c>
      <c r="BY149" s="11">
        <v>1.1837218365590022E-2</v>
      </c>
      <c r="BZ149" s="11">
        <v>-0.14381254469632071</v>
      </c>
      <c r="CA149" s="11">
        <v>-0.28546452680439927</v>
      </c>
      <c r="CB149" s="11">
        <v>-0.29611265400158054</v>
      </c>
      <c r="CC149" s="11">
        <v>-0.29501167191286065</v>
      </c>
      <c r="CE149" s="11"/>
      <c r="CF149" s="11"/>
      <c r="CG149" s="11"/>
      <c r="CH149" s="11"/>
      <c r="CI149" s="11"/>
      <c r="CJ149" s="11"/>
    </row>
    <row r="150" spans="1:88">
      <c r="A150" s="11" t="s">
        <v>56</v>
      </c>
      <c r="B150" s="103">
        <v>0.50090284168864696</v>
      </c>
      <c r="C150" s="103">
        <v>0.44122293440129223</v>
      </c>
      <c r="D150" s="103">
        <v>0.48214311399811932</v>
      </c>
      <c r="E150" s="103">
        <v>0.51218327542431064</v>
      </c>
      <c r="F150" s="103">
        <v>0.54313551348504285</v>
      </c>
      <c r="G150" s="103">
        <v>0.34786589208095176</v>
      </c>
      <c r="H150" s="103">
        <v>0.34792731130872279</v>
      </c>
      <c r="K150" s="69" t="s">
        <v>56</v>
      </c>
      <c r="L150" s="69">
        <v>0.95993214728218157</v>
      </c>
      <c r="M150" s="69">
        <v>0.95205633886075547</v>
      </c>
      <c r="N150" s="69">
        <v>0.94370569790172443</v>
      </c>
      <c r="O150" s="69">
        <v>0.9304536955612579</v>
      </c>
      <c r="P150" s="69">
        <v>0.92146316194508882</v>
      </c>
      <c r="Q150" s="69">
        <v>0.91236988948402953</v>
      </c>
      <c r="R150" s="69">
        <v>0.91129053888878175</v>
      </c>
      <c r="S150" s="69"/>
      <c r="T150" s="69" t="s">
        <v>56</v>
      </c>
      <c r="U150" s="69">
        <v>0.64243843572851111</v>
      </c>
      <c r="V150" s="69">
        <v>0.60427799159481255</v>
      </c>
      <c r="W150" s="69">
        <v>0.54738249034884279</v>
      </c>
      <c r="X150" s="69">
        <v>0.50080982157321385</v>
      </c>
      <c r="Y150" s="69">
        <v>0.46590218225656754</v>
      </c>
      <c r="Z150" s="69">
        <v>0.46693652449238104</v>
      </c>
      <c r="AA150" s="69">
        <v>0.46693652449238104</v>
      </c>
      <c r="AB150" s="69"/>
      <c r="AC150" s="69" t="s">
        <v>56</v>
      </c>
      <c r="AD150" s="69">
        <v>0.63915055188891079</v>
      </c>
      <c r="AE150" s="69">
        <v>0.65560485513905398</v>
      </c>
      <c r="AF150" s="69">
        <v>0.78263877023973993</v>
      </c>
      <c r="AG150" s="69">
        <v>0.97875653538774354</v>
      </c>
      <c r="AH150" s="69">
        <v>1.0416618155781825</v>
      </c>
      <c r="AI150" s="69">
        <v>-0.79462022791958686</v>
      </c>
      <c r="AJ150" s="69">
        <v>1.2066129298983468</v>
      </c>
      <c r="AL150" s="69" t="s">
        <v>56</v>
      </c>
      <c r="AM150" s="69">
        <v>0.80225586466194343</v>
      </c>
      <c r="AN150" s="69">
        <v>0.81779445164290143</v>
      </c>
      <c r="AO150" s="69">
        <v>0.83255616727065918</v>
      </c>
      <c r="AP150" s="69">
        <v>0.81173940402984512</v>
      </c>
      <c r="AQ150" s="69">
        <v>0.81959778672053618</v>
      </c>
      <c r="AR150" s="69">
        <v>0.80450173170701134</v>
      </c>
      <c r="AS150" s="69">
        <v>0.77244608396719239</v>
      </c>
      <c r="AT150" s="69"/>
      <c r="AU150" s="69" t="s">
        <v>56</v>
      </c>
      <c r="AV150" s="69">
        <v>0.95860258653882169</v>
      </c>
      <c r="AW150" s="69">
        <v>0.96443896660614037</v>
      </c>
      <c r="AX150" s="69">
        <v>0.96913699719751523</v>
      </c>
      <c r="AY150" s="69">
        <v>0.9648515870457689</v>
      </c>
      <c r="AZ150" s="69">
        <v>0.97566320159926034</v>
      </c>
      <c r="BA150" s="69">
        <v>0.98415819241834368</v>
      </c>
      <c r="BB150" s="69">
        <v>0.99598405311869298</v>
      </c>
      <c r="BC150" s="69"/>
      <c r="BD150" s="69" t="s">
        <v>56</v>
      </c>
      <c r="BE150" s="69">
        <v>1.1118391787744399</v>
      </c>
      <c r="BF150" s="69">
        <v>1.1244902002754684</v>
      </c>
      <c r="BG150" s="69">
        <v>1.1325492542025224</v>
      </c>
      <c r="BH150" s="69">
        <v>1.1314034412406369</v>
      </c>
      <c r="BI150" s="69">
        <v>1.1173948864483749</v>
      </c>
      <c r="BJ150" s="69">
        <v>1.1305730797793676</v>
      </c>
      <c r="BK150" s="69">
        <v>1.1130673929210775</v>
      </c>
      <c r="BM150" s="11" t="s">
        <v>56</v>
      </c>
      <c r="BN150" s="11">
        <v>0.24553773921796898</v>
      </c>
      <c r="BO150" s="11">
        <v>0.22826769316773185</v>
      </c>
      <c r="BP150" s="11">
        <v>0.22790694494170921</v>
      </c>
      <c r="BQ150" s="11">
        <v>0.22126521135032026</v>
      </c>
      <c r="BR150" s="11">
        <v>0.22041328770297411</v>
      </c>
      <c r="BS150" s="11">
        <v>0.18324537210120312</v>
      </c>
      <c r="BT150" s="11">
        <v>0.17169982447304169</v>
      </c>
      <c r="BV150" s="11" t="s">
        <v>56</v>
      </c>
      <c r="BW150" s="11">
        <v>0.28430461639935672</v>
      </c>
      <c r="BX150" s="11">
        <v>0.14176002644565813</v>
      </c>
      <c r="BY150" s="11">
        <v>-1.6012960211157171E-2</v>
      </c>
      <c r="BZ150" s="11">
        <v>-7.0954672157281212E-2</v>
      </c>
      <c r="CA150" s="11">
        <v>-0.11979004821308466</v>
      </c>
      <c r="CB150" s="11">
        <v>-8.4763352744761808E-2</v>
      </c>
      <c r="CC150" s="11">
        <v>-4.9297203920844558E-2</v>
      </c>
      <c r="CE150" s="11"/>
      <c r="CF150" s="11"/>
      <c r="CG150" s="11"/>
      <c r="CH150" s="11"/>
      <c r="CI150" s="11"/>
      <c r="CJ150" s="11"/>
    </row>
    <row r="151" spans="1:88">
      <c r="A151" s="11" t="s">
        <v>57</v>
      </c>
      <c r="B151" s="103">
        <v>0.47217787476966638</v>
      </c>
      <c r="C151" s="103">
        <v>0.41327637554107632</v>
      </c>
      <c r="D151" s="103">
        <v>0.44730976589888682</v>
      </c>
      <c r="E151" s="103">
        <v>0.47192858897738793</v>
      </c>
      <c r="F151" s="103">
        <v>0.49420838644287401</v>
      </c>
      <c r="G151" s="103">
        <v>0.34566730894592412</v>
      </c>
      <c r="H151" s="103">
        <v>0.3450316330332529</v>
      </c>
      <c r="K151" s="69" t="s">
        <v>57</v>
      </c>
      <c r="L151" s="69">
        <v>0.68786003067733159</v>
      </c>
      <c r="M151" s="69">
        <v>0.6806441342939864</v>
      </c>
      <c r="N151" s="69">
        <v>0.67291681814598026</v>
      </c>
      <c r="O151" s="69">
        <v>0.65870083963686299</v>
      </c>
      <c r="P151" s="69">
        <v>0.6479137311517813</v>
      </c>
      <c r="Q151" s="69">
        <v>0.63971095046740056</v>
      </c>
      <c r="R151" s="69">
        <v>0.6387413309032044</v>
      </c>
      <c r="S151" s="69"/>
      <c r="T151" s="69" t="s">
        <v>57</v>
      </c>
      <c r="U151" s="69">
        <v>0.74262099898809986</v>
      </c>
      <c r="V151" s="69">
        <v>0.8186813422523469</v>
      </c>
      <c r="W151" s="69">
        <v>0.9084439877259235</v>
      </c>
      <c r="X151" s="69">
        <v>0.95613090707475767</v>
      </c>
      <c r="Y151" s="69">
        <v>0.97379071255486527</v>
      </c>
      <c r="Z151" s="69">
        <v>1.0202432393420695</v>
      </c>
      <c r="AA151" s="69">
        <v>1.0202432393420695</v>
      </c>
      <c r="AB151" s="69"/>
      <c r="AC151" s="69" t="s">
        <v>57</v>
      </c>
      <c r="AD151" s="69">
        <v>0.8775444048391664</v>
      </c>
      <c r="AE151" s="69">
        <v>0.72002574019027032</v>
      </c>
      <c r="AF151" s="69">
        <v>0.63641434635386529</v>
      </c>
      <c r="AG151" s="69">
        <v>0.80864350394782913</v>
      </c>
      <c r="AH151" s="69">
        <v>0.8100498779495533</v>
      </c>
      <c r="AI151" s="69">
        <v>1.0628437919699973</v>
      </c>
      <c r="AJ151" s="69">
        <v>0.77701112918192572</v>
      </c>
      <c r="AL151" s="69" t="s">
        <v>57</v>
      </c>
      <c r="AM151" s="69">
        <v>1.1363672659255131</v>
      </c>
      <c r="AN151" s="69">
        <v>1.1529002186055675</v>
      </c>
      <c r="AO151" s="69">
        <v>1.169496545554314</v>
      </c>
      <c r="AP151" s="69">
        <v>1.1502101373465321</v>
      </c>
      <c r="AQ151" s="69">
        <v>1.165750811437374</v>
      </c>
      <c r="AR151" s="69">
        <v>1.2008635014977349</v>
      </c>
      <c r="AS151" s="69">
        <v>1.1665616205463665</v>
      </c>
      <c r="AT151" s="69"/>
      <c r="AU151" s="69" t="s">
        <v>57</v>
      </c>
      <c r="AV151" s="69">
        <v>0.95860258653882169</v>
      </c>
      <c r="AW151" s="69">
        <v>0.96443896660614037</v>
      </c>
      <c r="AX151" s="69">
        <v>0.96913699719751523</v>
      </c>
      <c r="AY151" s="69">
        <v>0.9648515870457689</v>
      </c>
      <c r="AZ151" s="69">
        <v>0.97566320159926034</v>
      </c>
      <c r="BA151" s="69">
        <v>0.98415819241834368</v>
      </c>
      <c r="BB151" s="69">
        <v>0.99598405311869298</v>
      </c>
      <c r="BC151" s="69"/>
      <c r="BD151" s="69" t="s">
        <v>57</v>
      </c>
      <c r="BE151" s="69">
        <v>1.1118391787744399</v>
      </c>
      <c r="BF151" s="69">
        <v>1.1244902002754684</v>
      </c>
      <c r="BG151" s="69">
        <v>1.1325492542025224</v>
      </c>
      <c r="BH151" s="69">
        <v>1.1314034412406369</v>
      </c>
      <c r="BI151" s="69">
        <v>1.1173948864483749</v>
      </c>
      <c r="BJ151" s="69">
        <v>1.1305730797793676</v>
      </c>
      <c r="BK151" s="69">
        <v>1.1130673929210775</v>
      </c>
      <c r="BM151" s="11" t="s">
        <v>57</v>
      </c>
      <c r="BN151" s="11">
        <v>7.2607399661080568E-2</v>
      </c>
      <c r="BO151" s="11">
        <v>5.5097725593237008E-2</v>
      </c>
      <c r="BP151" s="11">
        <v>7.8399096118516268E-2</v>
      </c>
      <c r="BQ151" s="11">
        <v>8.7336615933286857E-2</v>
      </c>
      <c r="BR151" s="11">
        <v>4.6145804733784428E-2</v>
      </c>
      <c r="BS151" s="11">
        <v>3.0183753156886452E-3</v>
      </c>
      <c r="BT151" s="11">
        <v>-1.5858865480302325E-2</v>
      </c>
      <c r="BV151" s="11" t="s">
        <v>57</v>
      </c>
      <c r="BW151" s="11">
        <v>0.54196074507194514</v>
      </c>
      <c r="BX151" s="11">
        <v>0.27770462185794675</v>
      </c>
      <c r="BY151" s="11">
        <v>-1.6012960211157171E-2</v>
      </c>
      <c r="BZ151" s="11">
        <v>0.18990134440443535</v>
      </c>
      <c r="CA151" s="11">
        <v>0.37731789379834574</v>
      </c>
      <c r="CB151" s="11">
        <v>0.35394154714390308</v>
      </c>
      <c r="CC151" s="11">
        <v>0.31929400231134458</v>
      </c>
      <c r="CE151" s="11"/>
      <c r="CF151" s="11"/>
      <c r="CG151" s="11"/>
      <c r="CH151" s="11"/>
      <c r="CI151" s="11"/>
      <c r="CJ151" s="11"/>
    </row>
    <row r="152" spans="1:88">
      <c r="A152" s="11" t="s">
        <v>15</v>
      </c>
      <c r="B152" s="103">
        <v>0.51619027304819098</v>
      </c>
      <c r="C152" s="103">
        <v>0.45250985795834131</v>
      </c>
      <c r="D152" s="103">
        <v>0.49452356104763251</v>
      </c>
      <c r="E152" s="103">
        <v>0.52645467370970433</v>
      </c>
      <c r="F152" s="103">
        <v>0.56142629876799277</v>
      </c>
      <c r="G152" s="103">
        <v>0.35944489221567028</v>
      </c>
      <c r="H152" s="103">
        <v>0.36093929262464947</v>
      </c>
      <c r="K152" s="69" t="s">
        <v>15</v>
      </c>
      <c r="L152" s="69">
        <v>0.61588443675684634</v>
      </c>
      <c r="M152" s="69">
        <v>0.65554923594129322</v>
      </c>
      <c r="N152" s="69">
        <v>0.68561928901394986</v>
      </c>
      <c r="O152" s="69">
        <v>0.75185425301945996</v>
      </c>
      <c r="P152" s="69">
        <v>0.74807362804609168</v>
      </c>
      <c r="Q152" s="69">
        <v>0.75360193024024646</v>
      </c>
      <c r="R152" s="69">
        <v>0.75258647548471924</v>
      </c>
      <c r="S152" s="69"/>
      <c r="T152" s="69" t="s">
        <v>15</v>
      </c>
      <c r="U152" s="69">
        <v>0.41814888724896254</v>
      </c>
      <c r="V152" s="69">
        <v>0.44233724880137426</v>
      </c>
      <c r="W152" s="69">
        <v>0.49445964742368137</v>
      </c>
      <c r="X152" s="69">
        <v>0.75843770907962638</v>
      </c>
      <c r="Y152" s="69">
        <v>0.98598525074887511</v>
      </c>
      <c r="Z152" s="69">
        <v>0.97526727960774962</v>
      </c>
      <c r="AA152" s="69">
        <v>0.97526727960774962</v>
      </c>
      <c r="AB152" s="69"/>
      <c r="AC152" s="69" t="s">
        <v>15</v>
      </c>
      <c r="AD152" s="69">
        <v>0.32923854305357858</v>
      </c>
      <c r="AE152" s="69">
        <v>3.2869632977295365E-2</v>
      </c>
      <c r="AF152" s="69">
        <v>-0.4409403169891874</v>
      </c>
      <c r="AG152" s="69">
        <v>-0.34443932749572426</v>
      </c>
      <c r="AH152" s="69">
        <v>-0.21502383501671465</v>
      </c>
      <c r="AI152" s="69">
        <v>0.83747149089006112</v>
      </c>
      <c r="AJ152" s="69">
        <v>-0.28673422512933233</v>
      </c>
      <c r="AL152" s="69" t="s">
        <v>15</v>
      </c>
      <c r="AM152" s="69">
        <v>-0.86830114165590466</v>
      </c>
      <c r="AN152" s="69">
        <v>-0.89962260404076155</v>
      </c>
      <c r="AO152" s="69">
        <v>-0.9363808187185293</v>
      </c>
      <c r="AP152" s="69">
        <v>-0.92292310421817547</v>
      </c>
      <c r="AQ152" s="69">
        <v>-0.99770559304286266</v>
      </c>
      <c r="AR152" s="69">
        <v>-1.0011463306729516</v>
      </c>
      <c r="AS152" s="69">
        <v>-0.97917852305135888</v>
      </c>
      <c r="AT152" s="69"/>
      <c r="AU152" s="69" t="s">
        <v>15</v>
      </c>
      <c r="AV152" s="69">
        <v>-1.4379038798082326</v>
      </c>
      <c r="AW152" s="69">
        <v>-1.4894589957645128</v>
      </c>
      <c r="AX152" s="69">
        <v>-1.4537054957962727</v>
      </c>
      <c r="AY152" s="69">
        <v>-1.4613833979231237</v>
      </c>
      <c r="AZ152" s="69">
        <v>-1.5365234851533263</v>
      </c>
      <c r="BA152" s="69">
        <v>-1.5199129480543652</v>
      </c>
      <c r="BB152" s="69">
        <v>-1.538176555408159</v>
      </c>
      <c r="BC152" s="69"/>
      <c r="BD152" s="69" t="s">
        <v>15</v>
      </c>
      <c r="BE152" s="69">
        <v>-1.2936493589513922</v>
      </c>
      <c r="BF152" s="69">
        <v>-1.2781472462758428</v>
      </c>
      <c r="BG152" s="69">
        <v>-1.2576160430101631</v>
      </c>
      <c r="BH152" s="69">
        <v>-1.2274013089822666</v>
      </c>
      <c r="BI152" s="69">
        <v>-1.1843047598883976</v>
      </c>
      <c r="BJ152" s="69">
        <v>-1.1305730797793676</v>
      </c>
      <c r="BK152" s="69">
        <v>-1.1797181350121602</v>
      </c>
      <c r="BM152" s="11" t="s">
        <v>15</v>
      </c>
      <c r="BN152" s="11">
        <v>-0.54416365184017956</v>
      </c>
      <c r="BO152" s="11">
        <v>-0.52600954814667855</v>
      </c>
      <c r="BP152" s="11">
        <v>-0.53045997477261375</v>
      </c>
      <c r="BQ152" s="11">
        <v>-0.54606189103113811</v>
      </c>
      <c r="BR152" s="11">
        <v>-0.55192733986612563</v>
      </c>
      <c r="BS152" s="11">
        <v>-0.54400125491672302</v>
      </c>
      <c r="BT152" s="11">
        <v>-0.51489904371067863</v>
      </c>
      <c r="BV152" s="11" t="s">
        <v>15</v>
      </c>
      <c r="BW152" s="11">
        <v>-0.34554049814313792</v>
      </c>
      <c r="BX152" s="11">
        <v>-0.43431084215359222</v>
      </c>
      <c r="BY152" s="11">
        <v>-0.48942213746691798</v>
      </c>
      <c r="BZ152" s="11">
        <v>0.13897178468983559</v>
      </c>
      <c r="CA152" s="11">
        <v>0.73634264375764225</v>
      </c>
      <c r="CB152" s="11">
        <v>0.5622302127269444</v>
      </c>
      <c r="CC152" s="11">
        <v>0.38073237143143135</v>
      </c>
      <c r="CE152" s="11"/>
      <c r="CF152" s="11"/>
      <c r="CG152" s="11"/>
      <c r="CH152" s="11"/>
      <c r="CI152" s="11"/>
      <c r="CJ152" s="11"/>
    </row>
    <row r="153" spans="1:88" s="233" customFormat="1">
      <c r="A153" s="233" t="s">
        <v>284</v>
      </c>
      <c r="B153" s="234">
        <v>0.50073064389115907</v>
      </c>
      <c r="C153" s="234">
        <v>0.4369360498867112</v>
      </c>
      <c r="D153" s="234">
        <v>0.47341282930530248</v>
      </c>
      <c r="E153" s="234">
        <v>0.50203758303176149</v>
      </c>
      <c r="F153" s="234">
        <v>0.53415821478267356</v>
      </c>
      <c r="G153" s="234">
        <v>0.33842672728041195</v>
      </c>
      <c r="H153" s="234">
        <v>0.33901502732502548</v>
      </c>
      <c r="K153" s="215" t="s">
        <v>284</v>
      </c>
      <c r="L153" s="215"/>
      <c r="M153" s="215"/>
      <c r="N153" s="215"/>
      <c r="O153" s="215"/>
      <c r="P153" s="215"/>
      <c r="Q153" s="215"/>
      <c r="R153" s="215"/>
      <c r="S153" s="215"/>
      <c r="T153" s="215" t="s">
        <v>284</v>
      </c>
      <c r="U153" s="215">
        <v>0.57432671236699484</v>
      </c>
      <c r="V153" s="215">
        <v>0.55687935584620762</v>
      </c>
      <c r="W153" s="215">
        <v>0.54344439778927289</v>
      </c>
      <c r="X153" s="215">
        <v>0.49669905819196175</v>
      </c>
      <c r="Y153" s="215">
        <v>0.44308451246198605</v>
      </c>
      <c r="Z153" s="215">
        <v>0.45012152613702316</v>
      </c>
      <c r="AA153" s="215">
        <v>0.45012152613702316</v>
      </c>
      <c r="AB153" s="215"/>
      <c r="AC153" s="215" t="s">
        <v>284</v>
      </c>
      <c r="AD153" s="215">
        <v>0.63915055188891079</v>
      </c>
      <c r="AE153" s="215">
        <v>0.39062028129505044</v>
      </c>
      <c r="AF153" s="215">
        <v>0.59565638912130825</v>
      </c>
      <c r="AG153" s="215">
        <v>0.60053856215300039</v>
      </c>
      <c r="AH153" s="215">
        <v>0.31819265875468977</v>
      </c>
      <c r="AI153" s="215">
        <v>0.35886492843184492</v>
      </c>
      <c r="AJ153" s="215">
        <v>0.26854213221457934</v>
      </c>
      <c r="AL153" s="215" t="s">
        <v>284</v>
      </c>
      <c r="AM153" s="215">
        <v>0.55167231371426617</v>
      </c>
      <c r="AN153" s="215">
        <v>0.56646512642090197</v>
      </c>
      <c r="AO153" s="215">
        <v>0.57985088355791792</v>
      </c>
      <c r="AP153" s="215">
        <v>0.51557751237774407</v>
      </c>
      <c r="AQ153" s="215">
        <v>0.51671389009330304</v>
      </c>
      <c r="AR153" s="215">
        <v>0.58430074848994273</v>
      </c>
      <c r="AS153" s="215">
        <v>0.55349300808987345</v>
      </c>
      <c r="AT153" s="215"/>
      <c r="AU153" s="215" t="s">
        <v>284</v>
      </c>
      <c r="AV153" s="215">
        <v>0.95860258653882169</v>
      </c>
      <c r="AW153" s="215">
        <v>0.96443896660614037</v>
      </c>
      <c r="AX153" s="215">
        <v>0.96913699719751523</v>
      </c>
      <c r="AY153" s="215">
        <v>0.9648515870457689</v>
      </c>
      <c r="AZ153" s="215">
        <v>0.97566320159926034</v>
      </c>
      <c r="BA153" s="215">
        <v>0.98415819241834368</v>
      </c>
      <c r="BB153" s="215">
        <v>0.48915193141332258</v>
      </c>
      <c r="BC153" s="215"/>
      <c r="BD153" s="215" t="s">
        <v>284</v>
      </c>
      <c r="BE153" s="215">
        <v>0.51046704434298196</v>
      </c>
      <c r="BF153" s="215">
        <v>0.52383083863764068</v>
      </c>
      <c r="BG153" s="215">
        <v>0.53500792989935098</v>
      </c>
      <c r="BH153" s="215">
        <v>0.54170225368491087</v>
      </c>
      <c r="BI153" s="215">
        <v>0.54196997486418186</v>
      </c>
      <c r="BJ153" s="215">
        <v>0.5652865398896838</v>
      </c>
      <c r="BK153" s="215">
        <v>0.53987101093776813</v>
      </c>
      <c r="BM153" s="233" t="s">
        <v>284</v>
      </c>
      <c r="BN153" s="233">
        <v>-0.52793283469540953</v>
      </c>
      <c r="BO153" s="233">
        <v>-0.51253025571456712</v>
      </c>
      <c r="BP153" s="233">
        <v>-0.50410243923620113</v>
      </c>
      <c r="BQ153" s="233">
        <v>-0.51321900548483457</v>
      </c>
      <c r="BR153" s="233">
        <v>-0.51083008942345542</v>
      </c>
      <c r="BS153" s="233">
        <v>-0.52503524583932193</v>
      </c>
      <c r="BT153" s="233">
        <v>-0.53148467580735292</v>
      </c>
      <c r="BV153" s="233" t="s">
        <v>284</v>
      </c>
      <c r="BW153" s="233">
        <v>1.5010236240246644</v>
      </c>
      <c r="BX153" s="233">
        <v>2.1673344980887612</v>
      </c>
      <c r="BY153" s="233">
        <v>2.6712003333278895</v>
      </c>
      <c r="BZ153" s="233">
        <v>2.3164598998188652</v>
      </c>
      <c r="CA153" s="233">
        <v>1.8410081801747127</v>
      </c>
      <c r="CB153" s="233">
        <v>1.7704988648338087</v>
      </c>
      <c r="CC153" s="233">
        <v>1.64004340019572</v>
      </c>
    </row>
    <row r="154" spans="1:88">
      <c r="A154" s="11" t="s">
        <v>102</v>
      </c>
      <c r="B154" s="103">
        <v>0.46855198968577338</v>
      </c>
      <c r="C154" s="103">
        <v>0.41798493328535052</v>
      </c>
      <c r="D154" s="103">
        <v>0.4504903834453941</v>
      </c>
      <c r="E154" s="103">
        <v>0.47985488976582147</v>
      </c>
      <c r="F154" s="103">
        <v>0.51090573473727963</v>
      </c>
      <c r="G154" s="103">
        <v>0.32290545914368124</v>
      </c>
      <c r="H154" s="103">
        <v>0.32489027451790292</v>
      </c>
      <c r="K154" s="69" t="s">
        <v>102</v>
      </c>
      <c r="L154" s="69">
        <v>0.95666133495141514</v>
      </c>
      <c r="M154" s="69">
        <v>0.94879345989875286</v>
      </c>
      <c r="N154" s="69">
        <v>0.94045031246204003</v>
      </c>
      <c r="O154" s="69">
        <v>0.92718672133703239</v>
      </c>
      <c r="P154" s="69">
        <v>0.91817458955304032</v>
      </c>
      <c r="Q154" s="69">
        <v>0.90909202245760234</v>
      </c>
      <c r="R154" s="69">
        <v>0.90801399103321956</v>
      </c>
      <c r="S154" s="69"/>
      <c r="T154" s="69" t="s">
        <v>102</v>
      </c>
      <c r="U154" s="69">
        <v>0.43171828916115257</v>
      </c>
      <c r="V154" s="69">
        <v>0.39379116137964115</v>
      </c>
      <c r="W154" s="69">
        <v>0.35388070128053856</v>
      </c>
      <c r="X154" s="69">
        <v>0.30662664757365538</v>
      </c>
      <c r="Y154" s="69">
        <v>0.26678137206480634</v>
      </c>
      <c r="Z154" s="69">
        <v>0.3810154555965487</v>
      </c>
      <c r="AA154" s="69">
        <v>0.3810154555965487</v>
      </c>
      <c r="AB154" s="69"/>
      <c r="AC154" s="69" t="s">
        <v>102</v>
      </c>
      <c r="AD154" s="69">
        <v>-1.196482115828057</v>
      </c>
      <c r="AE154" s="69">
        <v>-1.551025194148612</v>
      </c>
      <c r="AF154" s="69">
        <v>-0.94096061705870093</v>
      </c>
      <c r="AG154" s="69">
        <v>-0.91148276562877228</v>
      </c>
      <c r="AH154" s="69">
        <v>-0.88695297275251805</v>
      </c>
      <c r="AI154" s="69">
        <v>-0.81381402279177939</v>
      </c>
      <c r="AJ154" s="69">
        <v>-0.82918664812350018</v>
      </c>
      <c r="AL154" s="69" t="s">
        <v>102</v>
      </c>
      <c r="AM154" s="69">
        <v>-1.4529960938671516</v>
      </c>
      <c r="AN154" s="69">
        <v>-1.5279459170957601</v>
      </c>
      <c r="AO154" s="69">
        <v>-1.5681440280003824</v>
      </c>
      <c r="AP154" s="69">
        <v>-1.5575557291869635</v>
      </c>
      <c r="AQ154" s="69">
        <v>-1.5602042582077242</v>
      </c>
      <c r="AR154" s="69">
        <v>-1.6177090836807437</v>
      </c>
      <c r="AS154" s="69">
        <v>-1.5922471355078518</v>
      </c>
      <c r="AT154" s="69"/>
      <c r="AU154" s="69" t="s">
        <v>102</v>
      </c>
      <c r="AV154" s="69">
        <v>-1.4379038798082326</v>
      </c>
      <c r="AW154" s="69">
        <v>-1.4894589957645128</v>
      </c>
      <c r="AX154" s="69">
        <v>-1.4537054957962727</v>
      </c>
      <c r="AY154" s="69">
        <v>-1.4613833979231237</v>
      </c>
      <c r="AZ154" s="69">
        <v>-1.5365234851533263</v>
      </c>
      <c r="BA154" s="69">
        <v>-1.5199129480543652</v>
      </c>
      <c r="BB154" s="69">
        <v>-1.538176555408159</v>
      </c>
      <c r="BC154" s="69"/>
      <c r="BD154" s="69" t="s">
        <v>102</v>
      </c>
      <c r="BE154" s="69">
        <v>-1.2936493589513922</v>
      </c>
      <c r="BF154" s="69">
        <v>-1.2781472462758428</v>
      </c>
      <c r="BG154" s="69">
        <v>-1.2576160430101631</v>
      </c>
      <c r="BH154" s="69">
        <v>-1.2274013089822666</v>
      </c>
      <c r="BI154" s="69">
        <v>-1.1843047598883976</v>
      </c>
      <c r="BJ154" s="69">
        <v>-1.1305730797793676</v>
      </c>
      <c r="BK154" s="69">
        <v>-1.1797181350121602</v>
      </c>
      <c r="BM154" s="11" t="s">
        <v>102</v>
      </c>
      <c r="BN154" s="11">
        <v>-0.22022011429727456</v>
      </c>
      <c r="BO154" s="11">
        <v>-0.17785955143900523</v>
      </c>
      <c r="BP154" s="11">
        <v>-0.10124979504265254</v>
      </c>
      <c r="BQ154" s="11">
        <v>-2.7742291198229671E-2</v>
      </c>
      <c r="BR154" s="11">
        <v>1.6190289657154265E-2</v>
      </c>
      <c r="BS154" s="11">
        <v>3.003760929156285E-2</v>
      </c>
      <c r="BT154" s="11">
        <v>5.4626169319094003E-2</v>
      </c>
      <c r="BV154" s="11" t="s">
        <v>102</v>
      </c>
      <c r="BW154" s="11">
        <v>-0.58890141967674903</v>
      </c>
      <c r="BX154" s="11">
        <v>-0.44801821248835294</v>
      </c>
      <c r="BY154" s="11">
        <v>-0.26666456740188094</v>
      </c>
      <c r="BZ154" s="11">
        <v>7.7687804258337004E-2</v>
      </c>
      <c r="CA154" s="11">
        <v>0.40495143345626966</v>
      </c>
      <c r="CB154" s="11">
        <v>0.51402520086494363</v>
      </c>
      <c r="CC154" s="11">
        <v>0.59574715910756904</v>
      </c>
      <c r="CE154" s="11"/>
      <c r="CF154" s="11"/>
      <c r="CG154" s="11"/>
      <c r="CH154" s="11"/>
      <c r="CI154" s="11"/>
      <c r="CJ154" s="11"/>
    </row>
    <row r="155" spans="1:88">
      <c r="A155" s="11" t="s">
        <v>103</v>
      </c>
      <c r="B155" s="103">
        <v>-1.784116245846582</v>
      </c>
      <c r="C155" s="103">
        <v>-1.3668223968377886</v>
      </c>
      <c r="D155" s="103">
        <v>-1.5200869191607218</v>
      </c>
      <c r="E155" s="103">
        <v>-1.6242125539122267</v>
      </c>
      <c r="F155" s="103">
        <v>-1.7773734614249201</v>
      </c>
      <c r="G155" s="103">
        <v>-0.14212947788189884</v>
      </c>
      <c r="H155" s="103">
        <v>-0.15944832193446701</v>
      </c>
      <c r="K155" s="69" t="s">
        <v>103</v>
      </c>
      <c r="L155" s="69">
        <v>-0.7897779800989867</v>
      </c>
      <c r="M155" s="69">
        <v>-0.79340985940845621</v>
      </c>
      <c r="N155" s="69">
        <v>-0.79775186564185641</v>
      </c>
      <c r="O155" s="69">
        <v>-0.8172032495503061</v>
      </c>
      <c r="P155" s="69">
        <v>-0.83774765087611791</v>
      </c>
      <c r="Q155" s="69">
        <v>-0.84111412376856476</v>
      </c>
      <c r="R155" s="69">
        <v>-0.84148778831735149</v>
      </c>
      <c r="S155" s="69"/>
      <c r="T155" s="69" t="s">
        <v>103</v>
      </c>
      <c r="U155" s="69">
        <v>-1.9036651457135814</v>
      </c>
      <c r="V155" s="69">
        <v>-2.0712365787885849</v>
      </c>
      <c r="W155" s="69">
        <v>-2.0085061258602361</v>
      </c>
      <c r="X155" s="69">
        <v>-1.9443872091988688</v>
      </c>
      <c r="Y155" s="69">
        <v>-1.9342975803233742</v>
      </c>
      <c r="Z155" s="69">
        <v>-1.9304045698928249</v>
      </c>
      <c r="AA155" s="69">
        <v>-1.9304045698928249</v>
      </c>
      <c r="AB155" s="69"/>
      <c r="AC155" s="69" t="s">
        <v>103</v>
      </c>
      <c r="AD155" s="69">
        <v>-1.3156790423031848</v>
      </c>
      <c r="AE155" s="69">
        <v>-1.7137952970446855</v>
      </c>
      <c r="AF155" s="69">
        <v>-2.2477363592571775</v>
      </c>
      <c r="AG155" s="69">
        <v>-1.3367653442285583</v>
      </c>
      <c r="AH155" s="69">
        <v>-1.6530539972164451</v>
      </c>
      <c r="AI155" s="69">
        <v>-1.5592762494407992</v>
      </c>
      <c r="AJ155" s="69">
        <v>-1.7133969215383433</v>
      </c>
      <c r="AL155" s="69" t="s">
        <v>103</v>
      </c>
      <c r="AM155" s="69">
        <v>-1.7035796448148288</v>
      </c>
      <c r="AN155" s="69">
        <v>-1.7373870214474265</v>
      </c>
      <c r="AO155" s="69">
        <v>-1.652379122571296</v>
      </c>
      <c r="AP155" s="69">
        <v>-1.684482254180721</v>
      </c>
      <c r="AQ155" s="69">
        <v>-1.6467425143869336</v>
      </c>
      <c r="AR155" s="69">
        <v>-1.5736688870373299</v>
      </c>
      <c r="AS155" s="69">
        <v>-1.5046659051569242</v>
      </c>
      <c r="AT155" s="69"/>
      <c r="AU155" s="69" t="s">
        <v>103</v>
      </c>
      <c r="AV155" s="69">
        <v>-1.4379038798082326</v>
      </c>
      <c r="AW155" s="69">
        <v>-1.4894589957645128</v>
      </c>
      <c r="AX155" s="69">
        <v>-1.4537054957962727</v>
      </c>
      <c r="AY155" s="69">
        <v>-1.4613833979231237</v>
      </c>
      <c r="AZ155" s="69">
        <v>-1.5365234851533263</v>
      </c>
      <c r="BA155" s="69">
        <v>-1.5199129480543652</v>
      </c>
      <c r="BB155" s="69">
        <v>-1.538176555408159</v>
      </c>
      <c r="BC155" s="69"/>
      <c r="BD155" s="69" t="s">
        <v>103</v>
      </c>
      <c r="BE155" s="69">
        <v>-1.2936493589513922</v>
      </c>
      <c r="BF155" s="69">
        <v>-1.2781472462758428</v>
      </c>
      <c r="BG155" s="69">
        <v>-1.2576160430101631</v>
      </c>
      <c r="BH155" s="69">
        <v>-1.2274013089822666</v>
      </c>
      <c r="BI155" s="69">
        <v>-1.1843047598883976</v>
      </c>
      <c r="BJ155" s="69">
        <v>-1.6958596196690514</v>
      </c>
      <c r="BK155" s="69">
        <v>-1.1797181350121602</v>
      </c>
      <c r="BM155" s="11" t="s">
        <v>103</v>
      </c>
      <c r="BN155" s="11">
        <v>-0.64506703518096031</v>
      </c>
      <c r="BO155" s="11">
        <v>-0.66221630047400559</v>
      </c>
      <c r="BP155" s="11">
        <v>-0.68324142950942912</v>
      </c>
      <c r="BQ155" s="11">
        <v>-0.70581907000994304</v>
      </c>
      <c r="BR155" s="11">
        <v>-0.73275524181387419</v>
      </c>
      <c r="BS155" s="11">
        <v>-0.7668019510259827</v>
      </c>
      <c r="BT155" s="11">
        <v>-0.79908646079184331</v>
      </c>
      <c r="BV155" s="11" t="s">
        <v>103</v>
      </c>
      <c r="BW155" s="11">
        <v>-0.84655754834933783</v>
      </c>
      <c r="BX155" s="11">
        <v>-0.93522828657807566</v>
      </c>
      <c r="BY155" s="11">
        <v>-0.94888429615983538</v>
      </c>
      <c r="BZ155" s="11">
        <v>-0.9773101540960687</v>
      </c>
      <c r="CA155" s="11">
        <v>-0.94828920052588739</v>
      </c>
      <c r="CB155" s="11">
        <v>-0.55537744752963736</v>
      </c>
      <c r="CC155" s="11">
        <v>-0.17213493367268759</v>
      </c>
      <c r="CE155" s="11"/>
      <c r="CF155" s="11"/>
      <c r="CG155" s="11"/>
      <c r="CH155" s="11"/>
      <c r="CI155" s="11"/>
      <c r="CJ155" s="11"/>
    </row>
    <row r="156" spans="1:88">
      <c r="A156" s="11" t="s">
        <v>104</v>
      </c>
      <c r="B156" s="103">
        <v>0.4823991683804445</v>
      </c>
      <c r="C156" s="103">
        <v>0.42544882266598838</v>
      </c>
      <c r="D156" s="103">
        <v>0.46111408439322887</v>
      </c>
      <c r="E156" s="103">
        <v>0.49020070931520521</v>
      </c>
      <c r="F156" s="103">
        <v>0.52288172710375003</v>
      </c>
      <c r="G156" s="103">
        <v>0.34433855048531758</v>
      </c>
      <c r="H156" s="103">
        <v>0.34531485554556268</v>
      </c>
      <c r="K156" s="69" t="s">
        <v>104</v>
      </c>
      <c r="L156" s="69">
        <v>0.68524259313966818</v>
      </c>
      <c r="M156" s="69">
        <v>0.67803304536183828</v>
      </c>
      <c r="N156" s="69">
        <v>0.67031172583626764</v>
      </c>
      <c r="O156" s="69">
        <v>0.65608647350872051</v>
      </c>
      <c r="P156" s="69">
        <v>0.64528208128813591</v>
      </c>
      <c r="Q156" s="69">
        <v>0.63708786747430535</v>
      </c>
      <c r="R156" s="69">
        <v>0.63611930356448243</v>
      </c>
      <c r="S156" s="69"/>
      <c r="T156" s="69" t="s">
        <v>104</v>
      </c>
      <c r="U156" s="69">
        <v>0.453476237648476</v>
      </c>
      <c r="V156" s="69">
        <v>0.51988227640045448</v>
      </c>
      <c r="W156" s="69">
        <v>0.68759290712122623</v>
      </c>
      <c r="X156" s="69">
        <v>0.97455370307769329</v>
      </c>
      <c r="Y156" s="69">
        <v>1.0777858101268445</v>
      </c>
      <c r="Z156" s="69">
        <v>1.0721016542737982</v>
      </c>
      <c r="AA156" s="69">
        <v>1.0721016542737982</v>
      </c>
      <c r="AB156" s="69"/>
      <c r="AC156" s="69" t="s">
        <v>104</v>
      </c>
      <c r="AD156" s="69">
        <v>-1.8759045967362855</v>
      </c>
      <c r="AE156" s="69">
        <v>-2.2218613438152786</v>
      </c>
      <c r="AF156" s="69">
        <v>-1.4283753633449494</v>
      </c>
      <c r="AG156" s="69">
        <v>-1.4005577310185262</v>
      </c>
      <c r="AH156" s="69">
        <v>-1.7434081047528884</v>
      </c>
      <c r="AI156" s="69">
        <v>-1.6471962130489062</v>
      </c>
      <c r="AJ156" s="69">
        <v>-1.824323953663628</v>
      </c>
      <c r="AL156" s="69" t="s">
        <v>104</v>
      </c>
      <c r="AM156" s="69">
        <v>-1.5782878693409901</v>
      </c>
      <c r="AN156" s="69">
        <v>-1.6117223588364267</v>
      </c>
      <c r="AO156" s="69">
        <v>-1.652379122571296</v>
      </c>
      <c r="AP156" s="69">
        <v>-1.6421734125161351</v>
      </c>
      <c r="AQ156" s="69">
        <v>-1.7332807705661433</v>
      </c>
      <c r="AR156" s="69">
        <v>-1.7498296736109848</v>
      </c>
      <c r="AS156" s="69">
        <v>-1.6798283658587794</v>
      </c>
      <c r="AT156" s="69"/>
      <c r="AU156" s="69" t="s">
        <v>104</v>
      </c>
      <c r="AV156" s="69">
        <v>-1.9172051730776434</v>
      </c>
      <c r="AW156" s="69">
        <v>-1.9802385882386433</v>
      </c>
      <c r="AX156" s="69">
        <v>-1.9382739943950305</v>
      </c>
      <c r="AY156" s="69">
        <v>-1.9466303949169022</v>
      </c>
      <c r="AZ156" s="69">
        <v>-2.0389608225038436</v>
      </c>
      <c r="BA156" s="69">
        <v>-2.020727176148907</v>
      </c>
      <c r="BB156" s="69">
        <v>-2.0450086771135294</v>
      </c>
      <c r="BC156" s="69"/>
      <c r="BD156" s="69" t="s">
        <v>104</v>
      </c>
      <c r="BE156" s="69">
        <v>-1.8950214933828502</v>
      </c>
      <c r="BF156" s="69">
        <v>-1.8788066079136705</v>
      </c>
      <c r="BG156" s="69">
        <v>-1.8551573673133346</v>
      </c>
      <c r="BH156" s="69">
        <v>-1.8171024965379925</v>
      </c>
      <c r="BI156" s="69">
        <v>-2.3351545830567839</v>
      </c>
      <c r="BJ156" s="69">
        <v>-2.2611461595587352</v>
      </c>
      <c r="BK156" s="69">
        <v>-2.3261108989787789</v>
      </c>
      <c r="BM156" s="11" t="s">
        <v>104</v>
      </c>
      <c r="BN156" s="11">
        <v>-0.54416365184017956</v>
      </c>
      <c r="BO156" s="11">
        <v>-0.52600954814667855</v>
      </c>
      <c r="BP156" s="11">
        <v>-0.53045997477261375</v>
      </c>
      <c r="BQ156" s="11">
        <v>-0.54606189103113811</v>
      </c>
      <c r="BR156" s="11">
        <v>-0.55192733986612563</v>
      </c>
      <c r="BS156" s="11">
        <v>-0.54400125491672302</v>
      </c>
      <c r="BT156" s="11">
        <v>-0.51489904371067863</v>
      </c>
      <c r="BV156" s="11" t="s">
        <v>104</v>
      </c>
      <c r="BW156" s="11">
        <v>-3.0617940871890584E-2</v>
      </c>
      <c r="BX156" s="11">
        <v>-0.19645296449949973</v>
      </c>
      <c r="BY156" s="11">
        <v>-0.35017124458318249</v>
      </c>
      <c r="BZ156" s="11">
        <v>0.33978546441779695</v>
      </c>
      <c r="CA156" s="11">
        <v>0.98487548820398574</v>
      </c>
      <c r="CB156" s="11">
        <v>0.9281209355387734</v>
      </c>
      <c r="CC156" s="11">
        <v>0.84146162709958516</v>
      </c>
      <c r="CE156" s="11"/>
      <c r="CF156" s="11"/>
      <c r="CG156" s="11"/>
      <c r="CH156" s="11"/>
      <c r="CI156" s="11"/>
      <c r="CJ156" s="11"/>
    </row>
    <row r="157" spans="1:88">
      <c r="A157" s="11" t="s">
        <v>59</v>
      </c>
      <c r="B157" s="103">
        <v>-1.0623163982921269</v>
      </c>
      <c r="C157" s="103">
        <v>-0.87795101923516472</v>
      </c>
      <c r="D157" s="103">
        <v>-1.0743423608902307</v>
      </c>
      <c r="E157" s="103">
        <v>-1.2743843276381046</v>
      </c>
      <c r="F157" s="103">
        <v>-1.5725492647116981</v>
      </c>
      <c r="G157" s="103">
        <v>-0.7761350422922515</v>
      </c>
      <c r="H157" s="103">
        <v>-0.80995156886779263</v>
      </c>
      <c r="K157" s="69" t="s">
        <v>59</v>
      </c>
      <c r="L157" s="69">
        <v>-1.6238250816136404</v>
      </c>
      <c r="M157" s="69">
        <v>-1.625433976247266</v>
      </c>
      <c r="N157" s="69">
        <v>-1.6278651572978986</v>
      </c>
      <c r="O157" s="69">
        <v>-1.5895120224139334</v>
      </c>
      <c r="P157" s="69">
        <v>-1.5540008957272669</v>
      </c>
      <c r="Q157" s="69">
        <v>-1.5550357328977544</v>
      </c>
      <c r="R157" s="69">
        <v>-1.5551220811584987</v>
      </c>
      <c r="S157" s="69"/>
      <c r="T157" s="69" t="s">
        <v>59</v>
      </c>
      <c r="U157" s="69">
        <v>-1.6073956688244049</v>
      </c>
      <c r="V157" s="69">
        <v>-1.8076632765349758</v>
      </c>
      <c r="W157" s="69">
        <v>-1.760988925437855</v>
      </c>
      <c r="X157" s="69">
        <v>-1.7158933592662626</v>
      </c>
      <c r="Y157" s="69">
        <v>-1.7565918802236267</v>
      </c>
      <c r="Z157" s="69">
        <v>-1.7636210257455673</v>
      </c>
      <c r="AA157" s="69">
        <v>-1.7636210257455673</v>
      </c>
      <c r="AB157" s="69"/>
      <c r="AC157" s="69" t="s">
        <v>59</v>
      </c>
      <c r="AD157" s="69">
        <v>0.16236284598839967</v>
      </c>
      <c r="AE157" s="69">
        <v>0.11876414637891723</v>
      </c>
      <c r="AF157" s="69">
        <v>0.10530034695229797</v>
      </c>
      <c r="AG157" s="69">
        <v>0.22260411063732385</v>
      </c>
      <c r="AH157" s="69">
        <v>0.20938595179178976</v>
      </c>
      <c r="AI157" s="69">
        <v>0.25298947929813859</v>
      </c>
      <c r="AJ157" s="69">
        <v>0.20314006703088539</v>
      </c>
      <c r="AL157" s="69" t="s">
        <v>59</v>
      </c>
      <c r="AM157" s="69">
        <v>-0.24184226428671166</v>
      </c>
      <c r="AN157" s="69">
        <v>-0.39696395359676262</v>
      </c>
      <c r="AO157" s="69">
        <v>-0.55732289314941752</v>
      </c>
      <c r="AP157" s="69">
        <v>-0.415217004243145</v>
      </c>
      <c r="AQ157" s="69">
        <v>-0.4784760559676059</v>
      </c>
      <c r="AR157" s="69">
        <v>-0.34054338102174553</v>
      </c>
      <c r="AS157" s="69">
        <v>-0.14715683471754704</v>
      </c>
      <c r="AT157" s="69"/>
      <c r="AU157" s="69" t="s">
        <v>59</v>
      </c>
      <c r="AV157" s="69">
        <v>0.47930129326941084</v>
      </c>
      <c r="AW157" s="69">
        <v>-1.7120218342120866E-2</v>
      </c>
      <c r="AX157" s="69">
        <v>0</v>
      </c>
      <c r="AY157" s="69">
        <v>-5.6424069417881318E-3</v>
      </c>
      <c r="AZ157" s="69">
        <v>-2.9211473101774313E-2</v>
      </c>
      <c r="BA157" s="69">
        <v>0.48334396432380189</v>
      </c>
      <c r="BB157" s="69">
        <v>0.48915193141332258</v>
      </c>
      <c r="BC157" s="69"/>
      <c r="BD157" s="69" t="s">
        <v>59</v>
      </c>
      <c r="BE157" s="69">
        <v>-9.0905090088476109E-2</v>
      </c>
      <c r="BF157" s="69">
        <v>-7.6828523000187138E-2</v>
      </c>
      <c r="BG157" s="69">
        <v>-6.2533394403820372E-2</v>
      </c>
      <c r="BH157" s="69">
        <v>-4.7998933870814983E-2</v>
      </c>
      <c r="BI157" s="69">
        <v>-3.3454936720011284E-2</v>
      </c>
      <c r="BJ157" s="69">
        <v>0</v>
      </c>
      <c r="BK157" s="69">
        <v>0.53987101093776813</v>
      </c>
      <c r="BM157" s="11" t="s">
        <v>59</v>
      </c>
      <c r="BN157" s="11">
        <v>-0.64258763692091914</v>
      </c>
      <c r="BO157" s="11">
        <v>-0.65969444410681621</v>
      </c>
      <c r="BP157" s="11">
        <v>-0.68066116790020736</v>
      </c>
      <c r="BQ157" s="11">
        <v>-0.70526409169169679</v>
      </c>
      <c r="BR157" s="11">
        <v>-0.7318332527756729</v>
      </c>
      <c r="BS157" s="11">
        <v>-0.76577856924356791</v>
      </c>
      <c r="BT157" s="11">
        <v>-0.7966030206303778</v>
      </c>
      <c r="BV157" s="11" t="s">
        <v>59</v>
      </c>
      <c r="BW157" s="11">
        <v>-0.70339147685269165</v>
      </c>
      <c r="BX157" s="11">
        <v>-0.85253242139538443</v>
      </c>
      <c r="BY157" s="11">
        <v>-0.9349811361459317</v>
      </c>
      <c r="BZ157" s="11">
        <v>-0.95578094099947486</v>
      </c>
      <c r="CA157" s="11">
        <v>-0.92065566086796347</v>
      </c>
      <c r="CB157" s="11">
        <v>-0.96523378819586925</v>
      </c>
      <c r="CC157" s="11">
        <v>-0.97075571525715265</v>
      </c>
      <c r="CE157" s="11"/>
      <c r="CF157" s="11"/>
      <c r="CG157" s="11"/>
      <c r="CH157" s="11"/>
      <c r="CI157" s="11"/>
      <c r="CJ157" s="11"/>
    </row>
    <row r="158" spans="1:88">
      <c r="A158" s="11" t="s">
        <v>177</v>
      </c>
      <c r="B158" s="103">
        <v>-1.6055374656894674</v>
      </c>
      <c r="C158" s="103">
        <v>-1.2614595680960516</v>
      </c>
      <c r="D158" s="103">
        <v>-1.5435395066687494</v>
      </c>
      <c r="E158" s="103">
        <v>-1.9369308884430356</v>
      </c>
      <c r="F158" s="103">
        <v>-2.1544482507018108</v>
      </c>
      <c r="G158" s="103">
        <v>-1.796622478227079</v>
      </c>
      <c r="H158" s="103">
        <v>-1.4361203190829981</v>
      </c>
      <c r="K158" s="69" t="s">
        <v>177</v>
      </c>
      <c r="L158" s="69">
        <v>-1.8938230581655124</v>
      </c>
      <c r="M158" s="69">
        <v>-1.8947770715962884</v>
      </c>
      <c r="N158" s="69">
        <v>-1.8965896797486341</v>
      </c>
      <c r="O158" s="69">
        <v>-1.9199527954348683</v>
      </c>
      <c r="P158" s="69">
        <v>-1.9477875419314856</v>
      </c>
      <c r="Q158" s="69">
        <v>-1.9475404763424107</v>
      </c>
      <c r="R158" s="69">
        <v>-1.9474688618737972</v>
      </c>
      <c r="S158" s="69"/>
      <c r="T158" s="69" t="s">
        <v>177</v>
      </c>
      <c r="U158" s="69"/>
      <c r="V158" s="69"/>
      <c r="W158" s="69"/>
      <c r="X158" s="69"/>
      <c r="Y158" s="69"/>
      <c r="Z158" s="69"/>
      <c r="AA158" s="69"/>
      <c r="AB158" s="69"/>
      <c r="AC158" s="69" t="s">
        <v>177</v>
      </c>
      <c r="AD158" s="69">
        <v>-0.2548263966745476</v>
      </c>
      <c r="AE158" s="69">
        <v>-0.39660293403081398</v>
      </c>
      <c r="AF158" s="69">
        <v>0.13681423141046059</v>
      </c>
      <c r="AG158" s="69">
        <v>0.36436497017058589</v>
      </c>
      <c r="AH158" s="69">
        <v>0.1992052072806412</v>
      </c>
      <c r="AI158" s="69">
        <v>0.24308300452539411</v>
      </c>
      <c r="AJ158" s="69">
        <v>0.10375457582036997</v>
      </c>
      <c r="AL158" s="69" t="s">
        <v>177</v>
      </c>
      <c r="AM158" s="69">
        <v>-0.65948151586617365</v>
      </c>
      <c r="AN158" s="69">
        <v>-0.52262861620776235</v>
      </c>
      <c r="AO158" s="69">
        <v>-0.47308779857850375</v>
      </c>
      <c r="AP158" s="69">
        <v>-0.37290816257855913</v>
      </c>
      <c r="AQ158" s="69">
        <v>-0.21886128742997749</v>
      </c>
      <c r="AR158" s="69">
        <v>-0.20842279109150436</v>
      </c>
      <c r="AS158" s="69">
        <v>-0.19094744989301082</v>
      </c>
      <c r="AT158" s="69"/>
      <c r="AU158" s="69" t="s">
        <v>177</v>
      </c>
      <c r="AV158" s="69">
        <v>0</v>
      </c>
      <c r="AW158" s="69">
        <v>-1.7120218342120866E-2</v>
      </c>
      <c r="AX158" s="69">
        <v>0</v>
      </c>
      <c r="AY158" s="69">
        <v>-5.6424069417881318E-3</v>
      </c>
      <c r="AZ158" s="69">
        <v>-2.9211473101774313E-2</v>
      </c>
      <c r="BA158" s="69">
        <v>0.48334396432380189</v>
      </c>
      <c r="BB158" s="69">
        <v>-1.7680190292047836E-2</v>
      </c>
      <c r="BC158" s="69"/>
      <c r="BD158" s="69" t="s">
        <v>177</v>
      </c>
      <c r="BE158" s="69">
        <v>-9.0905090088476109E-2</v>
      </c>
      <c r="BF158" s="69">
        <v>-7.6828523000187138E-2</v>
      </c>
      <c r="BG158" s="69">
        <v>-6.2533394403820372E-2</v>
      </c>
      <c r="BH158" s="69">
        <v>-4.7998933870814983E-2</v>
      </c>
      <c r="BI158" s="69">
        <v>-3.3454936720011284E-2</v>
      </c>
      <c r="BJ158" s="69">
        <v>0</v>
      </c>
      <c r="BK158" s="69">
        <v>-3.3325371045541306E-2</v>
      </c>
      <c r="BM158" s="11" t="s">
        <v>177</v>
      </c>
      <c r="BN158" s="11">
        <v>-0.2686004452045288</v>
      </c>
      <c r="BO158" s="11">
        <v>-0.28443067378005904</v>
      </c>
      <c r="BP158" s="11">
        <v>-0.30497125825860433</v>
      </c>
      <c r="BQ158" s="11">
        <v>-0.33035451060380894</v>
      </c>
      <c r="BR158" s="11">
        <v>-0.35833766014933732</v>
      </c>
      <c r="BS158" s="11">
        <v>-0.3951679942093278</v>
      </c>
      <c r="BT158" s="11">
        <v>-0.42559474663233504</v>
      </c>
      <c r="BV158" s="11" t="s">
        <v>177</v>
      </c>
      <c r="BW158" s="11">
        <v>-1.7769872130027276</v>
      </c>
      <c r="BX158" s="11">
        <v>-1.8132677813987756</v>
      </c>
      <c r="BY158" s="11">
        <v>-1.7007514006341273</v>
      </c>
      <c r="BZ158" s="11">
        <v>-1.7341806157493409</v>
      </c>
      <c r="CA158" s="11">
        <v>-1.6662964473257371</v>
      </c>
      <c r="CB158" s="11">
        <v>-1.8675215928080282</v>
      </c>
      <c r="CC158" s="11">
        <v>-1.9843522760294257</v>
      </c>
      <c r="CE158" s="11"/>
      <c r="CF158" s="11"/>
      <c r="CG158" s="11"/>
      <c r="CH158" s="11"/>
      <c r="CI158" s="11"/>
      <c r="CJ158" s="11"/>
    </row>
    <row r="159" spans="1:88">
      <c r="A159" s="11" t="s">
        <v>16</v>
      </c>
      <c r="B159" s="103">
        <v>0.51241473561126361</v>
      </c>
      <c r="C159" s="103">
        <v>0.44800397410117693</v>
      </c>
      <c r="D159" s="103">
        <v>0.49002776915172369</v>
      </c>
      <c r="E159" s="103">
        <v>0.52449680959957179</v>
      </c>
      <c r="F159" s="103">
        <v>0.55942527857102642</v>
      </c>
      <c r="G159" s="103">
        <v>0.3574048336026332</v>
      </c>
      <c r="H159" s="103">
        <v>0.35841213719444154</v>
      </c>
      <c r="K159" s="228" t="s">
        <v>16</v>
      </c>
      <c r="L159" s="228">
        <v>0.75911135923041217</v>
      </c>
      <c r="M159" s="228">
        <v>0.7517226424565463</v>
      </c>
      <c r="N159" s="228">
        <v>0.74383208752663244</v>
      </c>
      <c r="O159" s="228">
        <v>0.7298685589325119</v>
      </c>
      <c r="P159" s="228">
        <v>0.736099343984007</v>
      </c>
      <c r="Q159" s="228">
        <v>0.73742967239462154</v>
      </c>
      <c r="R159" s="228">
        <v>0.73642072613111087</v>
      </c>
      <c r="S159" s="69"/>
      <c r="T159" s="69" t="s">
        <v>16</v>
      </c>
      <c r="U159" s="69"/>
      <c r="V159" s="69"/>
      <c r="W159" s="69"/>
      <c r="X159" s="69"/>
      <c r="Y159" s="69"/>
      <c r="Z159" s="69"/>
      <c r="AA159" s="69"/>
      <c r="AB159" s="69"/>
      <c r="AC159" s="69" t="s">
        <v>16</v>
      </c>
      <c r="AD159" s="69">
        <v>-1.2680002717131338</v>
      </c>
      <c r="AE159" s="69">
        <v>-0.86902275773973425</v>
      </c>
      <c r="AF159" s="69">
        <v>-0.8401161867925806</v>
      </c>
      <c r="AG159" s="69">
        <v>-0.76972190609551028</v>
      </c>
      <c r="AH159" s="69">
        <v>-0.88758926928446469</v>
      </c>
      <c r="AI159" s="69">
        <v>-0.81443317746507582</v>
      </c>
      <c r="AJ159" s="69">
        <v>-0.92600735246406662</v>
      </c>
      <c r="AL159" s="69" t="s">
        <v>16</v>
      </c>
      <c r="AM159" s="69">
        <v>-1.0771207674456358</v>
      </c>
      <c r="AN159" s="69">
        <v>-1.0252872666517614</v>
      </c>
      <c r="AO159" s="69">
        <v>-1.020615913289443</v>
      </c>
      <c r="AP159" s="69">
        <v>-1.0075407875473472</v>
      </c>
      <c r="AQ159" s="69">
        <v>-0.99770559304286266</v>
      </c>
      <c r="AR159" s="69">
        <v>-1.0011463306729516</v>
      </c>
      <c r="AS159" s="69">
        <v>-0.97917852305135888</v>
      </c>
      <c r="AT159" s="69"/>
      <c r="AU159" s="69" t="s">
        <v>16</v>
      </c>
      <c r="AV159" s="69">
        <v>-0.95860258653882169</v>
      </c>
      <c r="AW159" s="69">
        <v>-0.99867940329038207</v>
      </c>
      <c r="AX159" s="69">
        <v>-0.96913699719751523</v>
      </c>
      <c r="AY159" s="69">
        <v>-0.97613640092934517</v>
      </c>
      <c r="AZ159" s="69">
        <v>-0.53164881045229162</v>
      </c>
      <c r="BA159" s="69">
        <v>-0.51828449186528158</v>
      </c>
      <c r="BB159" s="69">
        <v>-0.52451231199741821</v>
      </c>
      <c r="BC159" s="69"/>
      <c r="BD159" s="69" t="s">
        <v>16</v>
      </c>
      <c r="BE159" s="69">
        <v>-0.69227722451993412</v>
      </c>
      <c r="BF159" s="69">
        <v>-0.6774878846380149</v>
      </c>
      <c r="BG159" s="69">
        <v>-0.66007471870699175</v>
      </c>
      <c r="BH159" s="69">
        <v>-0.63770012142654087</v>
      </c>
      <c r="BI159" s="69">
        <v>-0.60887984830420439</v>
      </c>
      <c r="BJ159" s="69">
        <v>-0.5652865398896838</v>
      </c>
      <c r="BK159" s="69">
        <v>-0.6065217530288507</v>
      </c>
      <c r="BM159" s="11" t="s">
        <v>16</v>
      </c>
      <c r="BN159" s="11">
        <v>0.47363752796199421</v>
      </c>
      <c r="BO159" s="11">
        <v>0.47794556145200734</v>
      </c>
      <c r="BP159" s="11">
        <v>0.47213075849596736</v>
      </c>
      <c r="BQ159" s="11">
        <v>0.4575768082712422</v>
      </c>
      <c r="BR159" s="11">
        <v>0.46484594628995923</v>
      </c>
      <c r="BS159" s="11">
        <v>0.49569518087632675</v>
      </c>
      <c r="BT159" s="11">
        <v>0.48399774442827653</v>
      </c>
      <c r="BV159" s="11" t="s">
        <v>16</v>
      </c>
      <c r="BW159" s="11">
        <v>0.59922717367060385</v>
      </c>
      <c r="BX159" s="11">
        <v>0.98179374816355403</v>
      </c>
      <c r="BY159" s="11">
        <v>1.2927699987001975</v>
      </c>
      <c r="BZ159" s="11">
        <v>1.6196096027922455</v>
      </c>
      <c r="CA159" s="11">
        <v>1.8410081801747127</v>
      </c>
      <c r="CB159" s="11">
        <v>1.8030698187946197</v>
      </c>
      <c r="CC159" s="11">
        <v>1.7014817693158069</v>
      </c>
      <c r="CE159" s="11"/>
      <c r="CF159" s="11"/>
      <c r="CG159" s="11"/>
      <c r="CH159" s="11"/>
      <c r="CI159" s="11"/>
      <c r="CJ159" s="11"/>
    </row>
    <row r="160" spans="1:88">
      <c r="A160" s="11" t="s">
        <v>17</v>
      </c>
      <c r="B160" s="103">
        <v>0.34209293658198731</v>
      </c>
      <c r="C160" s="103">
        <v>0.28772096826976007</v>
      </c>
      <c r="D160" s="103">
        <v>0.28635780559482016</v>
      </c>
      <c r="E160" s="103">
        <v>0.30069149145334262</v>
      </c>
      <c r="F160" s="103">
        <v>0.33044955173525631</v>
      </c>
      <c r="G160" s="103">
        <v>0.26332849368617972</v>
      </c>
      <c r="H160" s="103">
        <v>0.25242811290531197</v>
      </c>
      <c r="K160" s="69" t="s">
        <v>17</v>
      </c>
      <c r="L160" s="69">
        <v>0.39053354081562158</v>
      </c>
      <c r="M160" s="69">
        <v>0.49160341716537848</v>
      </c>
      <c r="N160" s="69">
        <v>0.59162782502525157</v>
      </c>
      <c r="O160" s="69">
        <v>0.57621809968068449</v>
      </c>
      <c r="P160" s="69">
        <v>0.57655428408179621</v>
      </c>
      <c r="Q160" s="69">
        <v>0.60103685578723942</v>
      </c>
      <c r="R160" s="69">
        <v>0.60008280053316476</v>
      </c>
      <c r="S160" s="69"/>
      <c r="T160" s="69" t="s">
        <v>17</v>
      </c>
      <c r="U160" s="69">
        <v>0.5142605635905827</v>
      </c>
      <c r="V160" s="69">
        <v>0.40927244756128572</v>
      </c>
      <c r="W160" s="69">
        <v>0.4244766793979578</v>
      </c>
      <c r="X160" s="69">
        <v>0.47555981200572495</v>
      </c>
      <c r="Y160" s="69">
        <v>0.5336043152940847</v>
      </c>
      <c r="Z160" s="69">
        <v>0.62118174884196742</v>
      </c>
      <c r="AA160" s="69">
        <v>0.62118174884196742</v>
      </c>
      <c r="AB160" s="69"/>
      <c r="AC160" s="69" t="s">
        <v>17</v>
      </c>
      <c r="AD160" s="69">
        <v>0.68682932247896189</v>
      </c>
      <c r="AE160" s="69">
        <v>0.69855211183986488</v>
      </c>
      <c r="AF160" s="69">
        <v>0.65154101089378336</v>
      </c>
      <c r="AG160" s="69">
        <v>0.6195345173304575</v>
      </c>
      <c r="AH160" s="69">
        <v>0.31310228649911559</v>
      </c>
      <c r="AI160" s="69">
        <v>0.35391169104547282</v>
      </c>
      <c r="AJ160" s="69">
        <v>0.42691772143391665</v>
      </c>
      <c r="AL160" s="69" t="s">
        <v>17</v>
      </c>
      <c r="AM160" s="69">
        <v>0.63520016403015866</v>
      </c>
      <c r="AN160" s="69">
        <v>0.56646512642090197</v>
      </c>
      <c r="AO160" s="69">
        <v>0.4956157889870042</v>
      </c>
      <c r="AP160" s="69">
        <v>0.4732686707131582</v>
      </c>
      <c r="AQ160" s="69">
        <v>0.43017563391409352</v>
      </c>
      <c r="AR160" s="69">
        <v>0.40813996191628782</v>
      </c>
      <c r="AS160" s="69">
        <v>0.50970239291440966</v>
      </c>
      <c r="AT160" s="69"/>
      <c r="AU160" s="69" t="s">
        <v>17</v>
      </c>
      <c r="AV160" s="69">
        <v>0.47930129326941084</v>
      </c>
      <c r="AW160" s="69">
        <v>0.47365937413200976</v>
      </c>
      <c r="AX160" s="69">
        <v>0.48456849859875761</v>
      </c>
      <c r="AY160" s="69">
        <v>0.47960459005199035</v>
      </c>
      <c r="AZ160" s="69">
        <v>0.47322586424874297</v>
      </c>
      <c r="BA160" s="69">
        <v>0.48334396432380189</v>
      </c>
      <c r="BB160" s="69">
        <v>0.48915193141332258</v>
      </c>
      <c r="BC160" s="69"/>
      <c r="BD160" s="69" t="s">
        <v>17</v>
      </c>
      <c r="BE160" s="69">
        <v>0.51046704434298196</v>
      </c>
      <c r="BF160" s="69">
        <v>0.52383083863764068</v>
      </c>
      <c r="BG160" s="69">
        <v>0.53500792989935098</v>
      </c>
      <c r="BH160" s="69">
        <v>0.54170225368491087</v>
      </c>
      <c r="BI160" s="69">
        <v>0.54196997486418186</v>
      </c>
      <c r="BJ160" s="69">
        <v>0.5652865398896838</v>
      </c>
      <c r="BK160" s="69">
        <v>0.53987101093776813</v>
      </c>
      <c r="BM160" s="11" t="s">
        <v>17</v>
      </c>
      <c r="BN160" s="11">
        <v>-0.28772174545476653</v>
      </c>
      <c r="BO160" s="11">
        <v>-0.30363654041048099</v>
      </c>
      <c r="BP160" s="11">
        <v>-0.32378615115623754</v>
      </c>
      <c r="BQ160" s="11">
        <v>-0.34907038856196682</v>
      </c>
      <c r="BR160" s="11">
        <v>-0.37639375378652601</v>
      </c>
      <c r="BS160" s="11">
        <v>-0.41265722457274279</v>
      </c>
      <c r="BT160" s="11">
        <v>-0.44298643407270344</v>
      </c>
      <c r="BV160" s="11" t="s">
        <v>17</v>
      </c>
      <c r="BW160" s="11">
        <v>0.34152824497664097</v>
      </c>
      <c r="BX160" s="11">
        <v>-7.2822210163194928E-3</v>
      </c>
      <c r="BY160" s="11">
        <v>-0.36411826314602597</v>
      </c>
      <c r="BZ160" s="11">
        <v>-0.42083210023580936</v>
      </c>
      <c r="CA160" s="11">
        <v>-0.45118125851445717</v>
      </c>
      <c r="CB160" s="11">
        <v>-0.5726245431507907</v>
      </c>
      <c r="CC160" s="11">
        <v>-0.66360287814505003</v>
      </c>
      <c r="CE160" s="11"/>
      <c r="CF160" s="11"/>
      <c r="CG160" s="11"/>
      <c r="CH160" s="11"/>
      <c r="CI160" s="11"/>
      <c r="CJ160" s="11"/>
    </row>
    <row r="161" spans="1:88">
      <c r="A161" s="11" t="s">
        <v>18</v>
      </c>
      <c r="B161" s="103">
        <v>0.38031497324601604</v>
      </c>
      <c r="C161" s="103">
        <v>0.33290073577140722</v>
      </c>
      <c r="D161" s="103">
        <v>0.34810223807107837</v>
      </c>
      <c r="E161" s="103">
        <v>0.35257138952511707</v>
      </c>
      <c r="F161" s="103">
        <v>0.35046911045107754</v>
      </c>
      <c r="G161" s="103">
        <v>0.32132123610480035</v>
      </c>
      <c r="H161" s="103">
        <v>0.31859898598542447</v>
      </c>
      <c r="K161" s="69" t="s">
        <v>18</v>
      </c>
      <c r="L161" s="69">
        <v>0.86656099036574863</v>
      </c>
      <c r="M161" s="69">
        <v>0.84303885780897614</v>
      </c>
      <c r="N161" s="69">
        <v>0.83743862815569459</v>
      </c>
      <c r="O161" s="69">
        <v>0.82739826229037094</v>
      </c>
      <c r="P161" s="69">
        <v>0.81953563264161433</v>
      </c>
      <c r="Q161" s="69">
        <v>0.81650540226965207</v>
      </c>
      <c r="R161" s="69">
        <v>0.81546463214075982</v>
      </c>
      <c r="S161" s="69"/>
      <c r="T161" s="69" t="s">
        <v>18</v>
      </c>
      <c r="U161" s="69">
        <v>1.3168930419196685</v>
      </c>
      <c r="V161" s="69">
        <v>1.3436136228847364</v>
      </c>
      <c r="W161" s="69">
        <v>1.3302734105703815</v>
      </c>
      <c r="X161" s="69">
        <v>1.499927999854888</v>
      </c>
      <c r="Y161" s="69">
        <v>1.6022242531713535</v>
      </c>
      <c r="Z161" s="69">
        <v>1.6741478642589094</v>
      </c>
      <c r="AA161" s="69">
        <v>1.6741478642589094</v>
      </c>
      <c r="AB161" s="69"/>
      <c r="AC161" s="69" t="s">
        <v>18</v>
      </c>
      <c r="AD161" s="69">
        <v>0.68682932247896189</v>
      </c>
      <c r="AE161" s="69">
        <v>0.59118397008783752</v>
      </c>
      <c r="AF161" s="69">
        <v>0.64103638274106245</v>
      </c>
      <c r="AG161" s="69">
        <v>0.6833269041204254</v>
      </c>
      <c r="AH161" s="69">
        <v>0.57143867846950958</v>
      </c>
      <c r="AI161" s="69">
        <v>0.60528848840386318</v>
      </c>
      <c r="AJ161" s="69">
        <v>0.59106408111063891</v>
      </c>
      <c r="AL161" s="69" t="s">
        <v>18</v>
      </c>
      <c r="AM161" s="69">
        <v>0.84401978981988968</v>
      </c>
      <c r="AN161" s="69">
        <v>0.81779445164290143</v>
      </c>
      <c r="AO161" s="69">
        <v>0.83255616727065918</v>
      </c>
      <c r="AP161" s="69">
        <v>0.89635708735901687</v>
      </c>
      <c r="AQ161" s="69">
        <v>0.86286691481014088</v>
      </c>
      <c r="AR161" s="69">
        <v>0.76046153506359759</v>
      </c>
      <c r="AS161" s="69">
        <v>0.7286554687917286</v>
      </c>
      <c r="AT161" s="69"/>
      <c r="AU161" s="69" t="s">
        <v>18</v>
      </c>
      <c r="AV161" s="69">
        <v>0.95860258653882169</v>
      </c>
      <c r="AW161" s="69">
        <v>0.96443896660614037</v>
      </c>
      <c r="AX161" s="69">
        <v>0.96913699719751523</v>
      </c>
      <c r="AY161" s="69">
        <v>0.9648515870457689</v>
      </c>
      <c r="AZ161" s="69">
        <v>0.97566320159926034</v>
      </c>
      <c r="BA161" s="69">
        <v>0.98415819241834368</v>
      </c>
      <c r="BB161" s="69">
        <v>0.99598405311869298</v>
      </c>
      <c r="BC161" s="69"/>
      <c r="BD161" s="69" t="s">
        <v>18</v>
      </c>
      <c r="BE161" s="69">
        <v>1.1118391787744399</v>
      </c>
      <c r="BF161" s="69">
        <v>1.1244902002754684</v>
      </c>
      <c r="BG161" s="69">
        <v>1.1325492542025224</v>
      </c>
      <c r="BH161" s="69">
        <v>1.1314034412406369</v>
      </c>
      <c r="BI161" s="69">
        <v>1.1173948864483749</v>
      </c>
      <c r="BJ161" s="69">
        <v>1.1305730797793676</v>
      </c>
      <c r="BK161" s="69">
        <v>1.1130673929210775</v>
      </c>
      <c r="BM161" s="11" t="s">
        <v>18</v>
      </c>
      <c r="BN161" s="11">
        <v>-0.11622914069768243</v>
      </c>
      <c r="BO161" s="11">
        <v>-7.7673304863060705E-2</v>
      </c>
      <c r="BP161" s="11">
        <v>-2.8454352946100221E-2</v>
      </c>
      <c r="BQ161" s="11">
        <v>4.3479634126990845E-2</v>
      </c>
      <c r="BR161" s="11">
        <v>6.1459938056632038E-2</v>
      </c>
      <c r="BS161" s="11">
        <v>4.9205598474180781E-2</v>
      </c>
      <c r="BT161" s="11">
        <v>5.6747148852970941E-2</v>
      </c>
      <c r="BV161" s="11" t="s">
        <v>18</v>
      </c>
      <c r="BW161" s="11">
        <v>0.97137335951913506</v>
      </c>
      <c r="BX161" s="11">
        <v>1.3573576296090311</v>
      </c>
      <c r="BY161" s="11">
        <v>1.6408314430861266</v>
      </c>
      <c r="BZ161" s="11">
        <v>1.2593555817897151</v>
      </c>
      <c r="CA161" s="11">
        <v>0.81915875649392789</v>
      </c>
      <c r="CB161" s="11">
        <v>1.2052532238110467</v>
      </c>
      <c r="CC161" s="11">
        <v>1.5172056704438774</v>
      </c>
      <c r="CE161" s="11"/>
      <c r="CF161" s="11"/>
      <c r="CG161" s="11"/>
      <c r="CH161" s="11"/>
      <c r="CI161" s="11"/>
      <c r="CJ161" s="11"/>
    </row>
    <row r="162" spans="1:88" s="233" customFormat="1">
      <c r="A162" s="233" t="s">
        <v>60</v>
      </c>
      <c r="B162" s="234">
        <v>0.50903794254385359</v>
      </c>
      <c r="C162" s="234">
        <v>0.44560528451902237</v>
      </c>
      <c r="D162" s="234">
        <v>0.48529092625616443</v>
      </c>
      <c r="E162" s="234">
        <v>0.51643499272826854</v>
      </c>
      <c r="F162" s="234">
        <v>0.54954348400099273</v>
      </c>
      <c r="G162" s="234">
        <v>0.34967979220996181</v>
      </c>
      <c r="H162" s="234">
        <v>0.3505037486247467</v>
      </c>
      <c r="K162" s="215" t="s">
        <v>60</v>
      </c>
      <c r="L162" s="215"/>
      <c r="M162" s="215"/>
      <c r="N162" s="215"/>
      <c r="O162" s="215"/>
      <c r="P162" s="215"/>
      <c r="Q162" s="215"/>
      <c r="R162" s="215"/>
      <c r="S162" s="215"/>
      <c r="T162" s="215" t="s">
        <v>60</v>
      </c>
      <c r="U162" s="215">
        <v>0.78719276567101737</v>
      </c>
      <c r="V162" s="215">
        <v>0.73862581645456904</v>
      </c>
      <c r="W162" s="215">
        <v>0.63268058424655682</v>
      </c>
      <c r="X162" s="215">
        <v>0.53356761535638697</v>
      </c>
      <c r="Y162" s="215">
        <v>0.44969908029484457</v>
      </c>
      <c r="Z162" s="215">
        <v>0.49302816052306947</v>
      </c>
      <c r="AA162" s="215">
        <v>0.49302816052306947</v>
      </c>
      <c r="AB162" s="215"/>
      <c r="AC162" s="215" t="s">
        <v>60</v>
      </c>
      <c r="AD162" s="215">
        <v>0.9252231754292175</v>
      </c>
      <c r="AE162" s="215">
        <v>1.0636037937967577</v>
      </c>
      <c r="AF162" s="215">
        <v>1.1557631622243851</v>
      </c>
      <c r="AG162" s="215">
        <v>1.1156975256968746</v>
      </c>
      <c r="AH162" s="215">
        <v>1.2885448699735345</v>
      </c>
      <c r="AI162" s="215">
        <v>1.3030758052090503</v>
      </c>
      <c r="AJ162" s="215">
        <v>1.338058256983222</v>
      </c>
      <c r="AL162" s="215" t="s">
        <v>60</v>
      </c>
      <c r="AM162" s="215">
        <v>1.3451868917152441</v>
      </c>
      <c r="AN162" s="215">
        <v>1.3623413229572336</v>
      </c>
      <c r="AO162" s="215">
        <v>1.4222018292670553</v>
      </c>
      <c r="AP162" s="215">
        <v>1.4040631873340472</v>
      </c>
      <c r="AQ162" s="215">
        <v>1.4686347080646072</v>
      </c>
      <c r="AR162" s="215">
        <v>1.509144878001631</v>
      </c>
      <c r="AS162" s="215">
        <v>1.5168865419500768</v>
      </c>
      <c r="AT162" s="215"/>
      <c r="AU162" s="215" t="s">
        <v>60</v>
      </c>
      <c r="AV162" s="215">
        <v>0.95860258653882169</v>
      </c>
      <c r="AW162" s="215">
        <v>0.96443896660614037</v>
      </c>
      <c r="AX162" s="215">
        <v>0.96913699719751523</v>
      </c>
      <c r="AY162" s="215">
        <v>0.9648515870457689</v>
      </c>
      <c r="AZ162" s="215">
        <v>0.97566320159926034</v>
      </c>
      <c r="BA162" s="215">
        <v>0.98415819241834368</v>
      </c>
      <c r="BB162" s="215">
        <v>0.99598405311869298</v>
      </c>
      <c r="BC162" s="215"/>
      <c r="BD162" s="215" t="s">
        <v>60</v>
      </c>
      <c r="BE162" s="215">
        <v>1.1118391787744399</v>
      </c>
      <c r="BF162" s="215">
        <v>1.1244902002754684</v>
      </c>
      <c r="BG162" s="215">
        <v>1.1325492542025224</v>
      </c>
      <c r="BH162" s="215">
        <v>1.1314034412406369</v>
      </c>
      <c r="BI162" s="215">
        <v>1.1173948864483749</v>
      </c>
      <c r="BJ162" s="215">
        <v>1.1305730797793676</v>
      </c>
      <c r="BK162" s="215">
        <v>1.1130673929210775</v>
      </c>
      <c r="BM162" s="233" t="s">
        <v>60</v>
      </c>
      <c r="BN162" s="233">
        <v>-0.14483530021304691</v>
      </c>
      <c r="BO162" s="233">
        <v>-0.1928761340539222</v>
      </c>
      <c r="BP162" s="233">
        <v>-0.21544431560719393</v>
      </c>
      <c r="BQ162" s="233">
        <v>-0.2451045660360269</v>
      </c>
      <c r="BR162" s="233">
        <v>-0.2256026685133464</v>
      </c>
      <c r="BS162" s="233">
        <v>0.39759776679569347</v>
      </c>
      <c r="BT162" s="233">
        <v>0.84399247388784038</v>
      </c>
      <c r="BV162" s="233" t="s">
        <v>60</v>
      </c>
      <c r="BW162" s="233">
        <v>2.1880923671444426</v>
      </c>
      <c r="BX162" s="233">
        <v>1.4616646206737094</v>
      </c>
      <c r="BY162" s="233">
        <v>0.59660325137939951</v>
      </c>
      <c r="BZ162" s="233">
        <v>0.91985474663518918</v>
      </c>
      <c r="CA162" s="233">
        <v>1.1781835064532247</v>
      </c>
      <c r="CB162" s="233">
        <v>0.87617284896762571</v>
      </c>
      <c r="CC162" s="233">
        <v>0.56500847030336065</v>
      </c>
    </row>
    <row r="163" spans="1:88">
      <c r="A163" s="11" t="s">
        <v>61</v>
      </c>
      <c r="B163" s="103">
        <v>0.51098163777486239</v>
      </c>
      <c r="C163" s="103">
        <v>0.4463021866267457</v>
      </c>
      <c r="D163" s="103">
        <v>0.48996724243777423</v>
      </c>
      <c r="E163" s="103">
        <v>0.52280069890823144</v>
      </c>
      <c r="F163" s="103">
        <v>0.55619361319520777</v>
      </c>
      <c r="G163" s="103">
        <v>0.34924974992187102</v>
      </c>
      <c r="H163" s="103">
        <v>0.34879699502791317</v>
      </c>
      <c r="K163" s="69" t="s">
        <v>61</v>
      </c>
      <c r="L163" s="69"/>
      <c r="M163" s="69"/>
      <c r="N163" s="69"/>
      <c r="O163" s="69"/>
      <c r="P163" s="69"/>
      <c r="Q163" s="69"/>
      <c r="R163" s="69"/>
      <c r="S163" s="69"/>
      <c r="T163" s="69" t="s">
        <v>61</v>
      </c>
      <c r="U163" s="69">
        <v>0.55471566578099851</v>
      </c>
      <c r="V163" s="69">
        <v>0.52463682334566408</v>
      </c>
      <c r="W163" s="69">
        <v>0.4754704392381025</v>
      </c>
      <c r="X163" s="69">
        <v>0.44886226839665067</v>
      </c>
      <c r="Y163" s="69">
        <v>0.42331775646659403</v>
      </c>
      <c r="Z163" s="69">
        <v>0.41768133687312364</v>
      </c>
      <c r="AA163" s="69">
        <v>0.41768133687312364</v>
      </c>
      <c r="AB163" s="69"/>
      <c r="AC163" s="69" t="s">
        <v>61</v>
      </c>
      <c r="AD163" s="69">
        <v>0.9252231754292175</v>
      </c>
      <c r="AE163" s="69">
        <v>1.0206565370959468</v>
      </c>
      <c r="AF163" s="69">
        <v>1.1557631622243851</v>
      </c>
      <c r="AG163" s="69">
        <v>1.1355440460315314</v>
      </c>
      <c r="AH163" s="69">
        <v>1.2433678162053128</v>
      </c>
      <c r="AI163" s="69">
        <v>1.2591158234049968</v>
      </c>
      <c r="AJ163" s="69">
        <v>1.2425199460776299</v>
      </c>
      <c r="AL163" s="69" t="s">
        <v>61</v>
      </c>
      <c r="AM163" s="69">
        <v>1.2616590413993516</v>
      </c>
      <c r="AN163" s="69">
        <v>1.2785648812165671</v>
      </c>
      <c r="AO163" s="69">
        <v>1.2958491874106848</v>
      </c>
      <c r="AP163" s="69">
        <v>1.3194455040048756</v>
      </c>
      <c r="AQ163" s="69">
        <v>1.3820964518853978</v>
      </c>
      <c r="AR163" s="69">
        <v>1.4210644847148035</v>
      </c>
      <c r="AS163" s="69">
        <v>1.4293053115991492</v>
      </c>
      <c r="AT163" s="69"/>
      <c r="AU163" s="69" t="s">
        <v>61</v>
      </c>
      <c r="AV163" s="69">
        <v>0.95860258653882169</v>
      </c>
      <c r="AW163" s="69">
        <v>0.96443896660614037</v>
      </c>
      <c r="AX163" s="69">
        <v>0.96913699719751523</v>
      </c>
      <c r="AY163" s="69">
        <v>0.9648515870457689</v>
      </c>
      <c r="AZ163" s="69">
        <v>0.97566320159926034</v>
      </c>
      <c r="BA163" s="69">
        <v>0.98415819241834368</v>
      </c>
      <c r="BB163" s="69">
        <v>0.99598405311869298</v>
      </c>
      <c r="BC163" s="69"/>
      <c r="BD163" s="69" t="s">
        <v>61</v>
      </c>
      <c r="BE163" s="69">
        <v>1.1118391787744399</v>
      </c>
      <c r="BF163" s="69">
        <v>1.1244902002754684</v>
      </c>
      <c r="BG163" s="69">
        <v>1.1325492542025224</v>
      </c>
      <c r="BH163" s="69">
        <v>1.1314034412406369</v>
      </c>
      <c r="BI163" s="69">
        <v>1.1173948864483749</v>
      </c>
      <c r="BJ163" s="69">
        <v>1.1305730797793676</v>
      </c>
      <c r="BK163" s="69">
        <v>1.1130673929210775</v>
      </c>
      <c r="BM163" s="11" t="s">
        <v>61</v>
      </c>
      <c r="BN163" s="11">
        <v>0.64961204744559053</v>
      </c>
      <c r="BO163" s="11">
        <v>0.63151195901803903</v>
      </c>
      <c r="BP163" s="11">
        <v>0.62057557891768778</v>
      </c>
      <c r="BQ163" s="11">
        <v>0.65339371848551164</v>
      </c>
      <c r="BR163" s="11">
        <v>0.64762136906771128</v>
      </c>
      <c r="BS163" s="11">
        <v>0.67029997179139478</v>
      </c>
      <c r="BT163" s="11">
        <v>0.67317789558479746</v>
      </c>
      <c r="BV163" s="11" t="s">
        <v>61</v>
      </c>
      <c r="BW163" s="11">
        <v>0.37016145927597005</v>
      </c>
      <c r="BX163" s="11">
        <v>0.31609429165875952</v>
      </c>
      <c r="BY163" s="11">
        <v>0.23459478843062703</v>
      </c>
      <c r="BZ163" s="11">
        <v>0.36007303391664691</v>
      </c>
      <c r="CA163" s="11">
        <v>0.46017625965337472</v>
      </c>
      <c r="CB163" s="11">
        <v>0.11767288111071769</v>
      </c>
      <c r="CC163" s="11">
        <v>-0.20287362247689597</v>
      </c>
      <c r="CE163" s="11"/>
      <c r="CF163" s="11"/>
      <c r="CG163" s="11"/>
      <c r="CH163" s="11"/>
      <c r="CI163" s="11"/>
      <c r="CJ163" s="11"/>
    </row>
    <row r="164" spans="1:88">
      <c r="A164" s="11" t="s">
        <v>63</v>
      </c>
      <c r="B164" s="103">
        <v>0.42914405952606582</v>
      </c>
      <c r="C164" s="103">
        <v>0.38034681224653188</v>
      </c>
      <c r="D164" s="103">
        <v>0.40881410293035969</v>
      </c>
      <c r="E164" s="103">
        <v>0.43901491017224525</v>
      </c>
      <c r="F164" s="103">
        <v>0.46539648027883196</v>
      </c>
      <c r="G164" s="103">
        <v>0.28892756577335021</v>
      </c>
      <c r="H164" s="103">
        <v>0.28622292171633579</v>
      </c>
      <c r="K164" s="215" t="s">
        <v>63</v>
      </c>
      <c r="L164" s="69">
        <v>0.78871998909521668</v>
      </c>
      <c r="M164" s="69">
        <v>0.78125945646780914</v>
      </c>
      <c r="N164" s="69">
        <v>0.77330106734067772</v>
      </c>
      <c r="O164" s="69">
        <v>0.75944244480577494</v>
      </c>
      <c r="P164" s="69">
        <v>0.74932134527756233</v>
      </c>
      <c r="Q164" s="69">
        <v>0.74078845004602389</v>
      </c>
      <c r="R164" s="69">
        <v>0.73977815204933295</v>
      </c>
      <c r="S164" s="69"/>
      <c r="T164" s="69" t="s">
        <v>63</v>
      </c>
      <c r="U164" s="69">
        <v>-5.3711091854596722E-2</v>
      </c>
      <c r="V164" s="69">
        <v>-0.10237138290524014</v>
      </c>
      <c r="W164" s="69">
        <v>-5.2120041514815821E-2</v>
      </c>
      <c r="X164" s="69">
        <v>-1.7365418749042428E-4</v>
      </c>
      <c r="Y164" s="69">
        <v>0.10188469614420279</v>
      </c>
      <c r="Z164" s="69">
        <v>7.8131341711054694E-2</v>
      </c>
      <c r="AA164" s="69">
        <v>7.8131341711054694E-2</v>
      </c>
      <c r="AB164" s="69"/>
      <c r="AC164" s="69" t="s">
        <v>63</v>
      </c>
      <c r="AD164" s="69">
        <v>-0.57665809815739255</v>
      </c>
      <c r="AE164" s="69">
        <v>-0.82607550103892335</v>
      </c>
      <c r="AF164" s="69">
        <v>-1.2321489094521234</v>
      </c>
      <c r="AG164" s="69">
        <v>-0.78389799204883648</v>
      </c>
      <c r="AH164" s="69">
        <v>-0.58025804435416839</v>
      </c>
      <c r="AI164" s="69">
        <v>-0.51538147026285286</v>
      </c>
      <c r="AJ164" s="69">
        <v>-0.51884743685969714</v>
      </c>
      <c r="AL164" s="69" t="s">
        <v>63</v>
      </c>
      <c r="AM164" s="69">
        <v>-0.53418974039233502</v>
      </c>
      <c r="AN164" s="69">
        <v>-0.56451683707809563</v>
      </c>
      <c r="AO164" s="69">
        <v>-0.59944044043487432</v>
      </c>
      <c r="AP164" s="69">
        <v>-0.75368773755983198</v>
      </c>
      <c r="AQ164" s="69">
        <v>-0.69482169641562952</v>
      </c>
      <c r="AR164" s="69">
        <v>-0.78094534745588284</v>
      </c>
      <c r="AS164" s="69">
        <v>-0.84780667752496763</v>
      </c>
      <c r="AT164" s="69"/>
      <c r="AU164" s="69" t="s">
        <v>63</v>
      </c>
      <c r="AV164" s="69">
        <v>-1.4379038798082326</v>
      </c>
      <c r="AW164" s="69">
        <v>-0.99867940329038207</v>
      </c>
      <c r="AX164" s="69">
        <v>-0.96913699719751523</v>
      </c>
      <c r="AY164" s="69">
        <v>-0.97613640092934517</v>
      </c>
      <c r="AZ164" s="69">
        <v>-0.53164881045229162</v>
      </c>
      <c r="BA164" s="69">
        <v>-0.51828449186528158</v>
      </c>
      <c r="BB164" s="69">
        <v>-0.52451231199741821</v>
      </c>
      <c r="BC164" s="69"/>
      <c r="BD164" s="69" t="s">
        <v>63</v>
      </c>
      <c r="BE164" s="69">
        <v>-0.69227722451993412</v>
      </c>
      <c r="BF164" s="69">
        <v>-0.6774878846380149</v>
      </c>
      <c r="BG164" s="69">
        <v>-0.66007471870699175</v>
      </c>
      <c r="BH164" s="69">
        <v>-0.63770012142654087</v>
      </c>
      <c r="BI164" s="69">
        <v>-0.60887984830420439</v>
      </c>
      <c r="BJ164" s="69">
        <v>-0.5652865398896838</v>
      </c>
      <c r="BK164" s="69">
        <v>-0.6065217530288507</v>
      </c>
      <c r="BM164" s="11" t="s">
        <v>63</v>
      </c>
      <c r="BN164" s="11">
        <v>-0.5904886571668545</v>
      </c>
      <c r="BO164" s="11">
        <v>-0.60428985134971946</v>
      </c>
      <c r="BP164" s="11">
        <v>-0.61675289745181006</v>
      </c>
      <c r="BQ164" s="11">
        <v>-0.64175738318197828</v>
      </c>
      <c r="BR164" s="11">
        <v>-0.66731377237032863</v>
      </c>
      <c r="BS164" s="11">
        <v>-0.69967654362341214</v>
      </c>
      <c r="BT164" s="11">
        <v>-0.72870732959979023</v>
      </c>
      <c r="BV164" s="11" t="s">
        <v>63</v>
      </c>
      <c r="BW164" s="11">
        <v>0.14113854490271027</v>
      </c>
      <c r="BX164" s="11">
        <v>-5.5653204965343421E-2</v>
      </c>
      <c r="BY164" s="11">
        <v>-0.25271754883903746</v>
      </c>
      <c r="BZ164" s="11">
        <v>-0.2485762232559558</v>
      </c>
      <c r="CA164" s="11">
        <v>-0.23023970060729426</v>
      </c>
      <c r="CB164" s="11">
        <v>-0.35050097712344291</v>
      </c>
      <c r="CC164" s="11">
        <v>-0.44858809046891207</v>
      </c>
      <c r="CE164" s="11"/>
      <c r="CF164" s="11"/>
      <c r="CG164" s="11"/>
      <c r="CH164" s="11"/>
      <c r="CI164" s="11"/>
      <c r="CJ164" s="11"/>
    </row>
    <row r="165" spans="1:88">
      <c r="A165" s="11" t="s">
        <v>64</v>
      </c>
      <c r="B165" s="103">
        <v>0.32697925500695368</v>
      </c>
      <c r="C165" s="103">
        <v>0.28824980362085723</v>
      </c>
      <c r="D165" s="103">
        <v>0.30423416498938805</v>
      </c>
      <c r="E165" s="103">
        <v>0.30725370311100653</v>
      </c>
      <c r="F165" s="103">
        <v>0.29555025313944966</v>
      </c>
      <c r="G165" s="103">
        <v>0.34096235426754251</v>
      </c>
      <c r="H165" s="103">
        <v>0.34085612869843712</v>
      </c>
      <c r="K165" s="69" t="s">
        <v>64</v>
      </c>
      <c r="L165" s="69">
        <v>-0.20449318976894634</v>
      </c>
      <c r="M165" s="69">
        <v>-0.19045340010626308</v>
      </c>
      <c r="N165" s="69">
        <v>-0.15586315700517633</v>
      </c>
      <c r="O165" s="69">
        <v>-0.13256897170744131</v>
      </c>
      <c r="P165" s="69">
        <v>-0.12142570436211161</v>
      </c>
      <c r="Q165" s="69">
        <v>-0.12712403662262667</v>
      </c>
      <c r="R165" s="69">
        <v>-0.1277850450182933</v>
      </c>
      <c r="S165" s="69"/>
      <c r="T165" s="69" t="s">
        <v>64</v>
      </c>
      <c r="U165" s="69">
        <v>0.37289443760669178</v>
      </c>
      <c r="V165" s="69">
        <v>0.37280074626924053</v>
      </c>
      <c r="W165" s="69">
        <v>0.25893285206328748</v>
      </c>
      <c r="X165" s="69">
        <v>0.20131608549565566</v>
      </c>
      <c r="Y165" s="69">
        <v>0.23728130393693037</v>
      </c>
      <c r="Z165" s="69">
        <v>0.22757035581404367</v>
      </c>
      <c r="AA165" s="69">
        <v>0.22757035581404367</v>
      </c>
      <c r="AB165" s="69"/>
      <c r="AC165" s="69" t="s">
        <v>64</v>
      </c>
      <c r="AD165" s="69">
        <v>-1.2250893781820877</v>
      </c>
      <c r="AE165" s="69">
        <v>-1.5776524933031146</v>
      </c>
      <c r="AF165" s="69">
        <v>-1.8905790020646678</v>
      </c>
      <c r="AG165" s="69">
        <v>-0.74845777716552098</v>
      </c>
      <c r="AH165" s="69">
        <v>-0.66488548310309048</v>
      </c>
      <c r="AI165" s="69">
        <v>-0.59772904181129094</v>
      </c>
      <c r="AJ165" s="69">
        <v>-0.56693719067123682</v>
      </c>
      <c r="AL165" s="69" t="s">
        <v>64</v>
      </c>
      <c r="AM165" s="69">
        <v>-1.5782878693409901</v>
      </c>
      <c r="AN165" s="69">
        <v>-1.6117223588364267</v>
      </c>
      <c r="AO165" s="69">
        <v>-1.7366142171422099</v>
      </c>
      <c r="AP165" s="69">
        <v>-1.726791095845307</v>
      </c>
      <c r="AQ165" s="69">
        <v>-0.30539954360918692</v>
      </c>
      <c r="AR165" s="69">
        <v>-0.34054338102174553</v>
      </c>
      <c r="AS165" s="69">
        <v>-0.36610991059486597</v>
      </c>
      <c r="AT165" s="69"/>
      <c r="AU165" s="69" t="s">
        <v>64</v>
      </c>
      <c r="AV165" s="69">
        <v>-1.9172051730776434</v>
      </c>
      <c r="AW165" s="69">
        <v>-1.9802385882386433</v>
      </c>
      <c r="AX165" s="69">
        <v>-1.9382739943950305</v>
      </c>
      <c r="AY165" s="69">
        <v>-1.9466303949169022</v>
      </c>
      <c r="AZ165" s="69">
        <v>-2.9211473101774313E-2</v>
      </c>
      <c r="BA165" s="69">
        <v>-1.7470263770739861E-2</v>
      </c>
      <c r="BB165" s="69">
        <v>-1.7680190292047836E-2</v>
      </c>
      <c r="BC165" s="69"/>
      <c r="BD165" s="69" t="s">
        <v>64</v>
      </c>
      <c r="BE165" s="69">
        <v>-1.2936493589513922</v>
      </c>
      <c r="BF165" s="69">
        <v>-1.2781472462758428</v>
      </c>
      <c r="BG165" s="69">
        <v>-1.2576160430101631</v>
      </c>
      <c r="BH165" s="69">
        <v>-1.2274013089822666</v>
      </c>
      <c r="BI165" s="69">
        <v>-0.60887984830420439</v>
      </c>
      <c r="BJ165" s="69">
        <v>-0.5652865398896838</v>
      </c>
      <c r="BK165" s="69">
        <v>-3.3325371045541306E-2</v>
      </c>
      <c r="BM165" s="11" t="s">
        <v>64</v>
      </c>
      <c r="BN165" s="11">
        <v>-0.54416365184017956</v>
      </c>
      <c r="BO165" s="11">
        <v>-0.52600954814667855</v>
      </c>
      <c r="BP165" s="11">
        <v>-0.53045997477261375</v>
      </c>
      <c r="BQ165" s="11">
        <v>-0.54606189103113811</v>
      </c>
      <c r="BR165" s="11">
        <v>-0.55192733986612563</v>
      </c>
      <c r="BS165" s="11">
        <v>-0.54400125491672302</v>
      </c>
      <c r="BT165" s="11">
        <v>-0.51489904371067863</v>
      </c>
      <c r="BV165" s="11" t="s">
        <v>64</v>
      </c>
      <c r="BW165" s="11">
        <v>-1.4620646557314805</v>
      </c>
      <c r="BX165" s="11">
        <v>-0.56460989788929117</v>
      </c>
      <c r="BY165" s="11">
        <v>0.40165200134216988</v>
      </c>
      <c r="BZ165" s="11">
        <v>9.7743339031701442E-3</v>
      </c>
      <c r="CA165" s="11">
        <v>-0.36832289265942825</v>
      </c>
      <c r="CB165" s="11">
        <v>-1.0997897012562706E-2</v>
      </c>
      <c r="CC165" s="11">
        <v>0.31929400231134458</v>
      </c>
      <c r="CE165" s="11"/>
      <c r="CF165" s="11"/>
      <c r="CG165" s="11"/>
      <c r="CH165" s="11"/>
      <c r="CI165" s="11"/>
      <c r="CJ165" s="11"/>
    </row>
    <row r="166" spans="1:88">
      <c r="A166" s="11" t="s">
        <v>65</v>
      </c>
      <c r="B166" s="103">
        <v>0.47230237927024404</v>
      </c>
      <c r="C166" s="103">
        <v>0.41429651826482344</v>
      </c>
      <c r="D166" s="103">
        <v>0.44662666171397641</v>
      </c>
      <c r="E166" s="103">
        <v>0.47664557319337164</v>
      </c>
      <c r="F166" s="103">
        <v>0.50555081648532318</v>
      </c>
      <c r="G166" s="103">
        <v>0.31300905459071499</v>
      </c>
      <c r="H166" s="103">
        <v>0.31081651028222845</v>
      </c>
      <c r="K166" s="69" t="s">
        <v>65</v>
      </c>
      <c r="L166" s="69">
        <v>0.38736670132715983</v>
      </c>
      <c r="M166" s="69">
        <v>0.43651615896681872</v>
      </c>
      <c r="N166" s="69">
        <v>0.48485823822519958</v>
      </c>
      <c r="O166" s="69">
        <v>0.56504390704812368</v>
      </c>
      <c r="P166" s="69">
        <v>0.62866063460195953</v>
      </c>
      <c r="Q166" s="69">
        <v>0.66261260419510348</v>
      </c>
      <c r="R166" s="69">
        <v>0.66163376790731343</v>
      </c>
      <c r="S166" s="69"/>
      <c r="T166" s="69" t="s">
        <v>65</v>
      </c>
      <c r="U166" s="69">
        <v>0.36531393664112749</v>
      </c>
      <c r="V166" s="69">
        <v>0.26379498610795649</v>
      </c>
      <c r="W166" s="69">
        <v>-7.9061744630359088E-2</v>
      </c>
      <c r="X166" s="69">
        <v>3.4432288069828773E-2</v>
      </c>
      <c r="Y166" s="69">
        <v>0.15575524197449481</v>
      </c>
      <c r="Z166" s="69">
        <v>4.6315737623552455E-2</v>
      </c>
      <c r="AA166" s="69">
        <v>4.6315737623552455E-2</v>
      </c>
      <c r="AB166" s="69"/>
      <c r="AC166" s="69" t="s">
        <v>65</v>
      </c>
      <c r="AD166" s="69">
        <v>-1.6432543724292013E-2</v>
      </c>
      <c r="AE166" s="69">
        <v>-0.57912877500926041</v>
      </c>
      <c r="AF166" s="69">
        <v>-0.91364858386162673</v>
      </c>
      <c r="AG166" s="69">
        <v>-1.0248914532553819</v>
      </c>
      <c r="AH166" s="69">
        <v>-1.086750083783808</v>
      </c>
      <c r="AI166" s="69">
        <v>-1.0082285902068893</v>
      </c>
      <c r="AJ166" s="69">
        <v>-1.0273164338270435</v>
      </c>
      <c r="AL166" s="69" t="s">
        <v>65</v>
      </c>
      <c r="AM166" s="69">
        <v>-0.32537011460260407</v>
      </c>
      <c r="AN166" s="69">
        <v>-0.27129929098576289</v>
      </c>
      <c r="AO166" s="69">
        <v>-0.30461760943667626</v>
      </c>
      <c r="AP166" s="69">
        <v>-0.415217004243145</v>
      </c>
      <c r="AQ166" s="69">
        <v>-0.4784760559676059</v>
      </c>
      <c r="AR166" s="69">
        <v>-0.5167041675954005</v>
      </c>
      <c r="AS166" s="69">
        <v>-0.76022544717404006</v>
      </c>
      <c r="AT166" s="69"/>
      <c r="AU166" s="69" t="s">
        <v>65</v>
      </c>
      <c r="AV166" s="69">
        <v>0</v>
      </c>
      <c r="AW166" s="69">
        <v>-1.7120218342120866E-2</v>
      </c>
      <c r="AX166" s="69">
        <v>0</v>
      </c>
      <c r="AY166" s="69">
        <v>-5.6424069417881318E-3</v>
      </c>
      <c r="AZ166" s="69">
        <v>-2.9211473101774313E-2</v>
      </c>
      <c r="BA166" s="69">
        <v>-1.7470263770739861E-2</v>
      </c>
      <c r="BB166" s="69">
        <v>-1.7680190292047836E-2</v>
      </c>
      <c r="BC166" s="69"/>
      <c r="BD166" s="69" t="s">
        <v>65</v>
      </c>
      <c r="BE166" s="69">
        <v>-9.0905090088476109E-2</v>
      </c>
      <c r="BF166" s="69">
        <v>-7.6828523000187138E-2</v>
      </c>
      <c r="BG166" s="69">
        <v>-6.2533394403820372E-2</v>
      </c>
      <c r="BH166" s="69">
        <v>-4.7998933870814983E-2</v>
      </c>
      <c r="BI166" s="69">
        <v>-3.3454936720011284E-2</v>
      </c>
      <c r="BJ166" s="69">
        <v>-0.5652865398896838</v>
      </c>
      <c r="BK166" s="69">
        <v>-0.6065217530288507</v>
      </c>
      <c r="BM166" s="11" t="s">
        <v>65</v>
      </c>
      <c r="BN166" s="11">
        <v>-0.47538018499009249</v>
      </c>
      <c r="BO166" s="11">
        <v>-0.49243940218927257</v>
      </c>
      <c r="BP166" s="11">
        <v>-0.5152903763275648</v>
      </c>
      <c r="BQ166" s="11">
        <v>-0.53327811029393213</v>
      </c>
      <c r="BR166" s="11">
        <v>-0.55350968858983651</v>
      </c>
      <c r="BS166" s="11">
        <v>-0.74537750279540516</v>
      </c>
      <c r="BT166" s="11">
        <v>-0.60726534054027437</v>
      </c>
      <c r="BV166" s="11" t="s">
        <v>65</v>
      </c>
      <c r="BW166" s="11">
        <v>-0.21671243380684346</v>
      </c>
      <c r="BX166" s="11">
        <v>-0.21578329235214389</v>
      </c>
      <c r="BY166" s="11">
        <v>-0.1970171916855433</v>
      </c>
      <c r="BZ166" s="11">
        <v>-0.32185536772994411</v>
      </c>
      <c r="CA166" s="11">
        <v>-0.42354771885653303</v>
      </c>
      <c r="CB166" s="11">
        <v>-0.20086070864063049</v>
      </c>
      <c r="CC166" s="11">
        <v>1.2141165199242184E-2</v>
      </c>
      <c r="CE166" s="11"/>
      <c r="CF166" s="11"/>
      <c r="CG166" s="11"/>
      <c r="CH166" s="11"/>
      <c r="CI166" s="11"/>
      <c r="CJ166" s="11"/>
    </row>
    <row r="167" spans="1:88">
      <c r="A167" s="11" t="s">
        <v>66</v>
      </c>
      <c r="B167" s="103">
        <v>-1.1887292063739754</v>
      </c>
      <c r="C167" s="103">
        <v>-0.973405832015239</v>
      </c>
      <c r="D167" s="103">
        <v>-1.154719466517246</v>
      </c>
      <c r="E167" s="103">
        <v>-1.3031571611670645</v>
      </c>
      <c r="F167" s="103">
        <v>-1.6326539260947701</v>
      </c>
      <c r="G167" s="103">
        <v>-7.3011666712643386</v>
      </c>
      <c r="H167" s="103">
        <v>-7.3577093471475434</v>
      </c>
      <c r="K167" s="69" t="s">
        <v>66</v>
      </c>
      <c r="L167" s="69">
        <v>-0.40986790954626179</v>
      </c>
      <c r="M167" s="69">
        <v>-0.41442126229473886</v>
      </c>
      <c r="N167" s="69">
        <v>-0.41963365310076184</v>
      </c>
      <c r="O167" s="69">
        <v>-0.43773898119572618</v>
      </c>
      <c r="P167" s="69">
        <v>-0.45577472087065241</v>
      </c>
      <c r="Q167" s="69">
        <v>-0.46038463905961197</v>
      </c>
      <c r="R167" s="69">
        <v>-0.46091152740901781</v>
      </c>
      <c r="S167" s="69"/>
      <c r="T167" s="69" t="s">
        <v>66</v>
      </c>
      <c r="U167" s="69">
        <v>-1.8231894965692668</v>
      </c>
      <c r="V167" s="69">
        <v>-1.9549066818710128</v>
      </c>
      <c r="W167" s="69">
        <v>-1.9709421694094811</v>
      </c>
      <c r="X167" s="69">
        <v>-2.03663533490161</v>
      </c>
      <c r="Y167" s="69">
        <v>-2.0774691680585731</v>
      </c>
      <c r="Z167" s="69">
        <v>-2.0840667266812383</v>
      </c>
      <c r="AA167" s="69">
        <v>-2.0840667266812383</v>
      </c>
      <c r="AB167" s="69"/>
      <c r="AC167" s="69" t="s">
        <v>66</v>
      </c>
      <c r="AD167" s="69">
        <v>-0.17138854814195814</v>
      </c>
      <c r="AE167" s="69">
        <v>0.1402377747293227</v>
      </c>
      <c r="AF167" s="69">
        <v>8.429109064685622E-2</v>
      </c>
      <c r="AG167" s="69">
        <v>-0.85477842181546748</v>
      </c>
      <c r="AH167" s="69">
        <v>-0.1405771407789411</v>
      </c>
      <c r="AI167" s="69">
        <v>-0.69555548019214231</v>
      </c>
      <c r="AJ167" s="69">
        <v>-0.2206909632281511</v>
      </c>
      <c r="AL167" s="69" t="s">
        <v>66</v>
      </c>
      <c r="AM167" s="69">
        <v>-0.40889796491849645</v>
      </c>
      <c r="AN167" s="69">
        <v>-0.39696395359676262</v>
      </c>
      <c r="AO167" s="69">
        <v>-0.43097025129304689</v>
      </c>
      <c r="AP167" s="69">
        <v>-0.415217004243145</v>
      </c>
      <c r="AQ167" s="69">
        <v>-0.5650143121468153</v>
      </c>
      <c r="AR167" s="69">
        <v>-0.4726639709519867</v>
      </c>
      <c r="AS167" s="69">
        <v>-0.58506298647218491</v>
      </c>
      <c r="AT167" s="69"/>
      <c r="AU167" s="69" t="s">
        <v>66</v>
      </c>
      <c r="AV167" s="69">
        <v>-0.95860258653882169</v>
      </c>
      <c r="AW167" s="69">
        <v>-0.99867940329038207</v>
      </c>
      <c r="AX167" s="69">
        <v>-0.96913699719751523</v>
      </c>
      <c r="AY167" s="69">
        <v>-0.97613640092934517</v>
      </c>
      <c r="AZ167" s="69">
        <v>-1.0340861478028089</v>
      </c>
      <c r="BA167" s="69">
        <v>-1.0190987199598234</v>
      </c>
      <c r="BB167" s="69">
        <v>-1.538176555408159</v>
      </c>
      <c r="BC167" s="69"/>
      <c r="BD167" s="69" t="s">
        <v>66</v>
      </c>
      <c r="BE167" s="69">
        <v>-0.69227722451993412</v>
      </c>
      <c r="BF167" s="69">
        <v>-0.6774878846380149</v>
      </c>
      <c r="BG167" s="69">
        <v>-0.66007471870699175</v>
      </c>
      <c r="BH167" s="69">
        <v>-0.63770012142654087</v>
      </c>
      <c r="BI167" s="69">
        <v>-0.60887984830420439</v>
      </c>
      <c r="BJ167" s="69">
        <v>-0.5652865398896838</v>
      </c>
      <c r="BK167" s="69">
        <v>-0.6065217530288507</v>
      </c>
      <c r="BM167" s="11" t="s">
        <v>66</v>
      </c>
      <c r="BN167" s="11">
        <v>-0.27073579676556064</v>
      </c>
      <c r="BO167" s="11">
        <v>-0.28657385588046341</v>
      </c>
      <c r="BP167" s="11">
        <v>-0.30705441535852235</v>
      </c>
      <c r="BQ167" s="11">
        <v>-0.33227872045214196</v>
      </c>
      <c r="BR167" s="11">
        <v>-0.36027238478119727</v>
      </c>
      <c r="BS167" s="11">
        <v>-0.39710188736208007</v>
      </c>
      <c r="BT167" s="11">
        <v>-0.42754050756651168</v>
      </c>
      <c r="BV167" s="11" t="s">
        <v>66</v>
      </c>
      <c r="BW167" s="11">
        <v>-0.87519076264866691</v>
      </c>
      <c r="BX167" s="11">
        <v>-1.1152306736264734</v>
      </c>
      <c r="BY167" s="11">
        <v>-1.2691394205179571</v>
      </c>
      <c r="BZ167" s="11">
        <v>-1.2406494578532727</v>
      </c>
      <c r="CA167" s="11">
        <v>-1.1415972187751262</v>
      </c>
      <c r="CB167" s="11">
        <v>-1.3990375350123359</v>
      </c>
      <c r="CC167" s="11">
        <v>-1.5850613894813581</v>
      </c>
      <c r="CE167" s="11"/>
      <c r="CF167" s="11"/>
      <c r="CG167" s="11"/>
      <c r="CH167" s="11"/>
      <c r="CI167" s="11"/>
      <c r="CJ167" s="11"/>
    </row>
    <row r="168" spans="1:88">
      <c r="A168" s="11" t="s">
        <v>178</v>
      </c>
      <c r="B168" s="103">
        <v>0.44683436049396985</v>
      </c>
      <c r="C168" s="103">
        <v>0.40097280920749773</v>
      </c>
      <c r="D168" s="103">
        <v>0.42120867280916385</v>
      </c>
      <c r="E168" s="103">
        <v>0.44616672312821387</v>
      </c>
      <c r="F168" s="103">
        <v>0.47131001907126302</v>
      </c>
      <c r="G168" s="103">
        <v>0.30406887202713573</v>
      </c>
      <c r="H168" s="103">
        <v>0.30635527818100622</v>
      </c>
      <c r="K168" s="69" t="s">
        <v>178</v>
      </c>
      <c r="L168" s="69">
        <v>0.95903341233470318</v>
      </c>
      <c r="M168" s="69">
        <v>0.95115978379858945</v>
      </c>
      <c r="N168" s="69">
        <v>0.94281120186640133</v>
      </c>
      <c r="O168" s="69">
        <v>0.92955601522655817</v>
      </c>
      <c r="P168" s="69">
        <v>0.92055954699040454</v>
      </c>
      <c r="Q168" s="69">
        <v>0.91146921608796627</v>
      </c>
      <c r="R168" s="69">
        <v>0.91039022796688029</v>
      </c>
      <c r="S168" s="69"/>
      <c r="T168" s="69" t="s">
        <v>178</v>
      </c>
      <c r="U168" s="69">
        <v>0.52328969258505587</v>
      </c>
      <c r="V168" s="69">
        <v>0.49684621710874649</v>
      </c>
      <c r="W168" s="69">
        <v>0.45118728313379963</v>
      </c>
      <c r="X168" s="69">
        <v>0.43405630260288336</v>
      </c>
      <c r="Y168" s="69">
        <v>0.34011124855786867</v>
      </c>
      <c r="Z168" s="69">
        <v>0.47108573668753789</v>
      </c>
      <c r="AA168" s="69">
        <v>0.47108573668753789</v>
      </c>
      <c r="AB168" s="69"/>
      <c r="AC168" s="69" t="s">
        <v>178</v>
      </c>
      <c r="AD168" s="69">
        <v>0.1504431533408869</v>
      </c>
      <c r="AE168" s="69">
        <v>0.11876414637891723</v>
      </c>
      <c r="AF168" s="69">
        <v>-0.81196378334328856</v>
      </c>
      <c r="AG168" s="69">
        <v>-0.57125670274894347</v>
      </c>
      <c r="AH168" s="69">
        <v>-0.46508837207180048</v>
      </c>
      <c r="AI168" s="69">
        <v>-0.40331447439618112</v>
      </c>
      <c r="AJ168" s="69">
        <v>-0.45408656839349043</v>
      </c>
      <c r="AL168" s="69" t="s">
        <v>178</v>
      </c>
      <c r="AM168" s="69">
        <v>-0.40889796491849645</v>
      </c>
      <c r="AN168" s="69">
        <v>-0.48074039533742913</v>
      </c>
      <c r="AO168" s="69">
        <v>-0.38885270400759003</v>
      </c>
      <c r="AP168" s="69">
        <v>-0.49983468757231675</v>
      </c>
      <c r="AQ168" s="69">
        <v>-0.65155256832602482</v>
      </c>
      <c r="AR168" s="69">
        <v>-0.69286495416905536</v>
      </c>
      <c r="AS168" s="69">
        <v>-0.80401606234950385</v>
      </c>
      <c r="AT168" s="69"/>
      <c r="AU168" s="69" t="s">
        <v>178</v>
      </c>
      <c r="AV168" s="69">
        <v>0</v>
      </c>
      <c r="AW168" s="69">
        <v>-1.7120218342120866E-2</v>
      </c>
      <c r="AX168" s="69">
        <v>0</v>
      </c>
      <c r="AY168" s="69">
        <v>-5.6424069417881318E-3</v>
      </c>
      <c r="AZ168" s="69">
        <v>-0.53164881045229162</v>
      </c>
      <c r="BA168" s="69">
        <v>-0.51828449186528158</v>
      </c>
      <c r="BB168" s="69">
        <v>-0.52451231199741821</v>
      </c>
      <c r="BC168" s="69"/>
      <c r="BD168" s="69" t="s">
        <v>178</v>
      </c>
      <c r="BE168" s="69">
        <v>0.51046704434298196</v>
      </c>
      <c r="BF168" s="69">
        <v>0.52383083863764068</v>
      </c>
      <c r="BG168" s="69">
        <v>0.53500792989935098</v>
      </c>
      <c r="BH168" s="69">
        <v>-4.7998933870814983E-2</v>
      </c>
      <c r="BI168" s="69">
        <v>-3.3454936720011284E-2</v>
      </c>
      <c r="BJ168" s="69">
        <v>0</v>
      </c>
      <c r="BK168" s="69">
        <v>-3.3325371045541306E-2</v>
      </c>
      <c r="BM168" s="11" t="s">
        <v>178</v>
      </c>
      <c r="BN168" s="11">
        <v>-0.37610255742672216</v>
      </c>
      <c r="BO168" s="11">
        <v>-0.36118775568513806</v>
      </c>
      <c r="BP168" s="11">
        <v>-0.31770194792269157</v>
      </c>
      <c r="BQ168" s="11">
        <v>-0.27014646363624611</v>
      </c>
      <c r="BR168" s="11">
        <v>-0.22726987643493754</v>
      </c>
      <c r="BS168" s="11">
        <v>-0.22739867075465367</v>
      </c>
      <c r="BT168" s="11">
        <v>-0.21699648660797027</v>
      </c>
      <c r="BV168" s="11" t="s">
        <v>178</v>
      </c>
      <c r="BW168" s="11">
        <v>0.26996660923900473</v>
      </c>
      <c r="BX168" s="11">
        <v>4.0998434297878653E-2</v>
      </c>
      <c r="BY168" s="11">
        <v>-0.1970171916855433</v>
      </c>
      <c r="BZ168" s="11">
        <v>-0.40881476398621713</v>
      </c>
      <c r="CA168" s="11">
        <v>-0.58926445056659094</v>
      </c>
      <c r="CB168" s="11">
        <v>-0.88445782237305792</v>
      </c>
      <c r="CC168" s="11">
        <v>-1.124332133813204</v>
      </c>
      <c r="CE168" s="11"/>
      <c r="CF168" s="11"/>
      <c r="CG168" s="11"/>
      <c r="CH168" s="11"/>
      <c r="CI168" s="11"/>
      <c r="CJ168" s="11"/>
    </row>
    <row r="169" spans="1:88">
      <c r="A169" s="11" t="s">
        <v>105</v>
      </c>
      <c r="B169" s="103">
        <v>0.50264581341777437</v>
      </c>
      <c r="C169" s="103">
        <v>0.43799103853193511</v>
      </c>
      <c r="D169" s="103">
        <v>0.47273705858266485</v>
      </c>
      <c r="E169" s="103">
        <v>0.49802078705271774</v>
      </c>
      <c r="F169" s="103">
        <v>0.52744490742549655</v>
      </c>
      <c r="G169" s="103">
        <v>0.34654089593446513</v>
      </c>
      <c r="H169" s="103">
        <v>0.34589718408330727</v>
      </c>
      <c r="K169" s="69" t="s">
        <v>105</v>
      </c>
      <c r="L169" s="69"/>
      <c r="M169" s="69"/>
      <c r="N169" s="69"/>
      <c r="O169" s="69"/>
      <c r="P169" s="69"/>
      <c r="Q169" s="69"/>
      <c r="R169" s="69"/>
      <c r="S169" s="69"/>
      <c r="T169" s="69" t="s">
        <v>105</v>
      </c>
      <c r="U169" s="69"/>
      <c r="V169" s="69"/>
      <c r="W169" s="69"/>
      <c r="X169" s="69"/>
      <c r="Y169" s="69"/>
      <c r="Z169" s="69"/>
      <c r="AA169" s="69"/>
      <c r="AB169" s="69"/>
      <c r="AC169" s="69" t="s">
        <v>105</v>
      </c>
      <c r="AD169" s="69">
        <v>0.37691731364362968</v>
      </c>
      <c r="AE169" s="69">
        <v>0.1402377747293227</v>
      </c>
      <c r="AF169" s="69">
        <v>0.15782348771590232</v>
      </c>
      <c r="AG169" s="69">
        <v>-0.31608715558907186</v>
      </c>
      <c r="AH169" s="69">
        <v>-0.25511051652936217</v>
      </c>
      <c r="AI169" s="69">
        <v>-0.19899343220832699</v>
      </c>
      <c r="AJ169" s="69">
        <v>-0.39637886381964288</v>
      </c>
      <c r="AL169" s="69" t="s">
        <v>105</v>
      </c>
      <c r="AM169" s="69">
        <v>-1.0353568422876895</v>
      </c>
      <c r="AN169" s="69">
        <v>-1.0671754875220945</v>
      </c>
      <c r="AO169" s="69">
        <v>-1.1469685551458138</v>
      </c>
      <c r="AP169" s="69">
        <v>-1.1344673125411047</v>
      </c>
      <c r="AQ169" s="69">
        <v>-1.2140512334908864</v>
      </c>
      <c r="AR169" s="69">
        <v>-1.3094277071768476</v>
      </c>
      <c r="AS169" s="69">
        <v>-1.373294059630533</v>
      </c>
      <c r="AT169" s="69"/>
      <c r="AU169" s="69" t="s">
        <v>105</v>
      </c>
      <c r="AV169" s="69">
        <v>-1.4379038798082326</v>
      </c>
      <c r="AW169" s="69">
        <v>-1.4894589957645128</v>
      </c>
      <c r="AX169" s="69">
        <v>-1.4537054957962727</v>
      </c>
      <c r="AY169" s="69">
        <v>-1.4613833979231237</v>
      </c>
      <c r="AZ169" s="69">
        <v>-1.5365234851533263</v>
      </c>
      <c r="BA169" s="69">
        <v>-1.5199129480543652</v>
      </c>
      <c r="BB169" s="69">
        <v>-1.538176555408159</v>
      </c>
      <c r="BC169" s="69"/>
      <c r="BD169" s="69" t="s">
        <v>105</v>
      </c>
      <c r="BE169" s="69">
        <v>-1.2936493589513922</v>
      </c>
      <c r="BF169" s="69">
        <v>-1.2781472462758428</v>
      </c>
      <c r="BG169" s="69">
        <v>-1.2576160430101631</v>
      </c>
      <c r="BH169" s="69">
        <v>-1.2274013089822666</v>
      </c>
      <c r="BI169" s="69">
        <v>-1.7597296714725907</v>
      </c>
      <c r="BJ169" s="69">
        <v>-1.6958596196690514</v>
      </c>
      <c r="BK169" s="69">
        <v>-1.7529145169954696</v>
      </c>
      <c r="BM169" s="11" t="s">
        <v>105</v>
      </c>
      <c r="BN169" s="11">
        <v>-0.54416365184017956</v>
      </c>
      <c r="BO169" s="11">
        <v>-0.52600954814667855</v>
      </c>
      <c r="BP169" s="11">
        <v>-0.53045997477261375</v>
      </c>
      <c r="BQ169" s="11">
        <v>-0.54606189103113811</v>
      </c>
      <c r="BR169" s="11">
        <v>-0.55192733986612563</v>
      </c>
      <c r="BS169" s="11">
        <v>-0.54400125491672302</v>
      </c>
      <c r="BT169" s="11">
        <v>-0.51489904371067863</v>
      </c>
      <c r="BV169" s="11" t="s">
        <v>105</v>
      </c>
      <c r="BW169" s="11">
        <v>1.0429349952567708</v>
      </c>
      <c r="BX169" s="11">
        <v>0.23375974101536962</v>
      </c>
      <c r="BY169" s="11">
        <v>-0.61472601178780995</v>
      </c>
      <c r="BZ169" s="11">
        <v>0.35096025679749121</v>
      </c>
      <c r="CA169" s="11">
        <v>1.2610418723082533</v>
      </c>
      <c r="CB169" s="11">
        <v>1.2912405422675874</v>
      </c>
      <c r="CC169" s="11">
        <v>1.271452193963531</v>
      </c>
      <c r="CE169" s="11"/>
      <c r="CF169" s="11"/>
      <c r="CG169" s="11"/>
      <c r="CH169" s="11"/>
      <c r="CI169" s="11"/>
      <c r="CJ169" s="11"/>
    </row>
    <row r="170" spans="1:88" s="233" customFormat="1">
      <c r="A170" s="233" t="s">
        <v>285</v>
      </c>
      <c r="B170" s="234">
        <v>0.51901505313541274</v>
      </c>
      <c r="C170" s="234">
        <v>0.45409435412279625</v>
      </c>
      <c r="D170" s="234">
        <v>0.49609677709860223</v>
      </c>
      <c r="E170" s="234">
        <v>0.52690110330298967</v>
      </c>
      <c r="F170" s="234">
        <v>0.56047470895171758</v>
      </c>
      <c r="G170" s="234">
        <v>0.36322651454425531</v>
      </c>
      <c r="H170" s="234">
        <v>0.36396579215712105</v>
      </c>
      <c r="K170" s="215" t="s">
        <v>293</v>
      </c>
      <c r="L170" s="215"/>
      <c r="M170" s="215"/>
      <c r="N170" s="215"/>
      <c r="O170" s="215"/>
      <c r="P170" s="215"/>
      <c r="Q170" s="215"/>
      <c r="R170" s="215"/>
      <c r="S170" s="215"/>
      <c r="T170" s="215" t="s">
        <v>285</v>
      </c>
      <c r="U170" s="215">
        <v>0.63389594225462653</v>
      </c>
      <c r="V170" s="215">
        <v>0.68080413654406413</v>
      </c>
      <c r="W170" s="215">
        <v>0.74188498674677594</v>
      </c>
      <c r="X170" s="215">
        <v>0.82947331880455233</v>
      </c>
      <c r="Y170" s="215">
        <v>0.46670447849828617</v>
      </c>
      <c r="Z170" s="215">
        <v>0.38526773345055138</v>
      </c>
      <c r="AA170" s="215">
        <v>0.38526773345055138</v>
      </c>
      <c r="AB170" s="215"/>
      <c r="AC170" s="215" t="s">
        <v>293</v>
      </c>
      <c r="AD170" s="215">
        <v>0.8060262489540897</v>
      </c>
      <c r="AE170" s="215">
        <v>0.89181476699351403</v>
      </c>
      <c r="AF170" s="215">
        <v>0.90365208655908424</v>
      </c>
      <c r="AG170" s="215">
        <v>0.90305623639698152</v>
      </c>
      <c r="AH170" s="215">
        <v>0.80114172650229831</v>
      </c>
      <c r="AI170" s="215">
        <v>0.82880332546390978</v>
      </c>
      <c r="AJ170" s="215">
        <v>0.63594785133474263</v>
      </c>
      <c r="AL170" s="215" t="s">
        <v>285</v>
      </c>
      <c r="AM170" s="215">
        <v>1.0528394156096206</v>
      </c>
      <c r="AN170" s="215">
        <v>1.0272355559945676</v>
      </c>
      <c r="AO170" s="215">
        <v>1.0431439036979435</v>
      </c>
      <c r="AP170" s="215">
        <v>1.0655924540173602</v>
      </c>
      <c r="AQ170" s="215">
        <v>0.9926742990789551</v>
      </c>
      <c r="AR170" s="215">
        <v>1.0247027149240799</v>
      </c>
      <c r="AS170" s="215">
        <v>0.94760854466904754</v>
      </c>
      <c r="AT170" s="215"/>
      <c r="AU170" s="215" t="s">
        <v>285</v>
      </c>
      <c r="AV170" s="215">
        <v>0.95860258653882169</v>
      </c>
      <c r="AW170" s="215">
        <v>0.96443896660614037</v>
      </c>
      <c r="AX170" s="215">
        <v>0.96913699719751523</v>
      </c>
      <c r="AY170" s="215">
        <v>0.9648515870457689</v>
      </c>
      <c r="AZ170" s="215">
        <v>0.97566320159926034</v>
      </c>
      <c r="BA170" s="215">
        <v>0.98415819241834368</v>
      </c>
      <c r="BB170" s="215">
        <v>0.99598405311869298</v>
      </c>
      <c r="BC170" s="215"/>
      <c r="BD170" s="215" t="s">
        <v>285</v>
      </c>
      <c r="BE170" s="215">
        <v>1.1118391787744399</v>
      </c>
      <c r="BF170" s="215">
        <v>1.1244902002754684</v>
      </c>
      <c r="BG170" s="215">
        <v>1.1325492542025224</v>
      </c>
      <c r="BH170" s="215">
        <v>1.1314034412406369</v>
      </c>
      <c r="BI170" s="215">
        <v>1.1173948864483749</v>
      </c>
      <c r="BJ170" s="215">
        <v>1.1305730797793676</v>
      </c>
      <c r="BK170" s="215">
        <v>1.1130673929210775</v>
      </c>
      <c r="BM170" s="233" t="s">
        <v>285</v>
      </c>
      <c r="BN170" s="233">
        <v>3.5158466925553351</v>
      </c>
      <c r="BO170" s="233">
        <v>3.513278191350667</v>
      </c>
      <c r="BP170" s="233">
        <v>3.4977054066380924</v>
      </c>
      <c r="BQ170" s="233">
        <v>3.4644370207378143</v>
      </c>
      <c r="BR170" s="233">
        <v>3.4242934691771385</v>
      </c>
      <c r="BS170" s="233">
        <v>3.3580797062974996</v>
      </c>
      <c r="BT170" s="233">
        <v>3.3283375863622013</v>
      </c>
      <c r="BV170" s="233" t="s">
        <v>293</v>
      </c>
      <c r="BW170" s="233">
        <v>0.94274014521980598</v>
      </c>
      <c r="BX170" s="233">
        <v>1.3637709626816372</v>
      </c>
      <c r="BY170" s="233">
        <v>1.6826286402257167</v>
      </c>
      <c r="BZ170" s="233">
        <v>1.758718030153759</v>
      </c>
      <c r="CA170" s="233">
        <v>1.7305162746617597</v>
      </c>
      <c r="CB170" s="233">
        <v>1.553586651440191</v>
      </c>
      <c r="CC170" s="233">
        <v>1.3328905630836176</v>
      </c>
    </row>
    <row r="171" spans="1:88">
      <c r="A171" s="11" t="s">
        <v>286</v>
      </c>
      <c r="B171" s="103">
        <v>-1.3446117530842139</v>
      </c>
      <c r="C171" s="103">
        <v>-1.1574165427576382</v>
      </c>
      <c r="D171" s="103">
        <v>-1.3007741442181791</v>
      </c>
      <c r="E171" s="103">
        <v>-1.4357546737282663</v>
      </c>
      <c r="F171" s="103">
        <v>-1.6981648268615051</v>
      </c>
      <c r="G171" s="103">
        <v>3.9657293183908628E-2</v>
      </c>
      <c r="H171" s="103">
        <v>5.1319475870994093E-2</v>
      </c>
      <c r="K171" s="69" t="s">
        <v>286</v>
      </c>
      <c r="L171" s="69">
        <v>-0.68919843328609731</v>
      </c>
      <c r="M171" s="69">
        <v>-0.69307426870012767</v>
      </c>
      <c r="N171" s="69">
        <v>-0.69764670548184149</v>
      </c>
      <c r="O171" s="69">
        <v>-0.71674172693980853</v>
      </c>
      <c r="P171" s="69">
        <v>-0.73662197095179638</v>
      </c>
      <c r="Q171" s="69">
        <v>-0.74031764060448679</v>
      </c>
      <c r="R171" s="69">
        <v>-0.74073187049128841</v>
      </c>
      <c r="S171" s="69"/>
      <c r="T171" s="69" t="s">
        <v>286</v>
      </c>
      <c r="U171" s="69">
        <v>-1.5669034138198745</v>
      </c>
      <c r="V171" s="69">
        <v>-1.7639473016961018</v>
      </c>
      <c r="W171" s="69">
        <v>-1.8251072494240912</v>
      </c>
      <c r="X171" s="69">
        <v>-1.8896437390998795</v>
      </c>
      <c r="Y171" s="69">
        <v>-1.8697176560465258</v>
      </c>
      <c r="Z171" s="69">
        <v>-1.8159783804391993</v>
      </c>
      <c r="AA171" s="69">
        <v>-1.8159783804391993</v>
      </c>
      <c r="AB171" s="69"/>
      <c r="AC171" s="69" t="s">
        <v>286</v>
      </c>
      <c r="AD171" s="69">
        <v>0.35307792834860413</v>
      </c>
      <c r="AE171" s="69">
        <v>0.39792131493418831</v>
      </c>
      <c r="AF171" s="69">
        <v>0.60952249828289984</v>
      </c>
      <c r="AG171" s="69">
        <v>0.78964754877037191</v>
      </c>
      <c r="AH171" s="69">
        <v>0.13621185061790975</v>
      </c>
      <c r="AI171" s="69">
        <v>0.18178669186903793</v>
      </c>
      <c r="AJ171" s="69">
        <v>0.16338587054667916</v>
      </c>
      <c r="AL171" s="69" t="s">
        <v>286</v>
      </c>
      <c r="AM171" s="69">
        <v>-0.20007833912876544</v>
      </c>
      <c r="AN171" s="69">
        <v>-0.27129929098576289</v>
      </c>
      <c r="AO171" s="69">
        <v>-0.2625000621512194</v>
      </c>
      <c r="AP171" s="69">
        <v>-0.1613639542556298</v>
      </c>
      <c r="AQ171" s="69">
        <v>-0.21886128742997749</v>
      </c>
      <c r="AR171" s="69">
        <v>-0.29650318437833184</v>
      </c>
      <c r="AS171" s="69">
        <v>-0.45369114094579355</v>
      </c>
      <c r="AT171" s="69"/>
      <c r="AU171" s="69" t="s">
        <v>286</v>
      </c>
      <c r="AV171" s="69">
        <v>-0.47930129326941084</v>
      </c>
      <c r="AW171" s="69">
        <v>-0.50789981081625146</v>
      </c>
      <c r="AX171" s="69">
        <v>-0.48456849859875761</v>
      </c>
      <c r="AY171" s="69">
        <v>-5.6424069417881318E-3</v>
      </c>
      <c r="AZ171" s="69">
        <v>-2.9211473101774313E-2</v>
      </c>
      <c r="BA171" s="69">
        <v>-1.7470263770739861E-2</v>
      </c>
      <c r="BB171" s="69">
        <v>-1.7680190292047836E-2</v>
      </c>
      <c r="BC171" s="69"/>
      <c r="BD171" s="69" t="s">
        <v>286</v>
      </c>
      <c r="BE171" s="69">
        <v>-9.0905090088476109E-2</v>
      </c>
      <c r="BF171" s="69">
        <v>-7.6828523000187138E-2</v>
      </c>
      <c r="BG171" s="69">
        <v>-6.2533394403820372E-2</v>
      </c>
      <c r="BH171" s="69">
        <v>-4.7998933870814983E-2</v>
      </c>
      <c r="BI171" s="69">
        <v>-3.3454936720011284E-2</v>
      </c>
      <c r="BJ171" s="69">
        <v>0</v>
      </c>
      <c r="BK171" s="69">
        <v>-3.3325371045541306E-2</v>
      </c>
      <c r="BM171" s="11" t="s">
        <v>286</v>
      </c>
      <c r="BN171" s="11">
        <v>-0.2505237704236869</v>
      </c>
      <c r="BO171" s="11">
        <v>-0.2662908939645573</v>
      </c>
      <c r="BP171" s="11">
        <v>-0.28680781538748235</v>
      </c>
      <c r="BQ171" s="11">
        <v>-0.31222882566050236</v>
      </c>
      <c r="BR171" s="11">
        <v>-0.34027013828290031</v>
      </c>
      <c r="BS171" s="11">
        <v>-0.3772412989420505</v>
      </c>
      <c r="BT171" s="11">
        <v>-0.40766512411352146</v>
      </c>
      <c r="BV171" s="11" t="s">
        <v>298</v>
      </c>
      <c r="BW171" s="11">
        <v>-1.0540948519927569</v>
      </c>
      <c r="BX171" s="11">
        <v>-1.0447291741452167</v>
      </c>
      <c r="BY171" s="11">
        <v>-0.94888429615983538</v>
      </c>
      <c r="BZ171" s="11">
        <v>-0.94830890720590943</v>
      </c>
      <c r="CA171" s="11">
        <v>-0.89302212121003954</v>
      </c>
      <c r="CB171" s="11">
        <v>-0.96798422430811559</v>
      </c>
      <c r="CC171" s="11">
        <v>-1.001455395573031</v>
      </c>
      <c r="CE171" s="11"/>
      <c r="CF171" s="11"/>
      <c r="CG171" s="11"/>
      <c r="CH171" s="11"/>
      <c r="CI171" s="11"/>
      <c r="CJ171" s="11"/>
    </row>
    <row r="172" spans="1:88" s="147" customFormat="1">
      <c r="A172" s="147" t="s">
        <v>287</v>
      </c>
      <c r="B172" s="209">
        <v>0.51001287796192807</v>
      </c>
      <c r="C172" s="209">
        <v>0.44555112363450755</v>
      </c>
      <c r="D172" s="209">
        <v>0.48619973822387441</v>
      </c>
      <c r="E172" s="209">
        <v>0.51690064308958317</v>
      </c>
      <c r="F172" s="209">
        <v>0.54988324301441938</v>
      </c>
      <c r="G172" s="209">
        <v>0.31214153568829389</v>
      </c>
      <c r="H172" s="209">
        <v>0.3106634133329792</v>
      </c>
      <c r="I172" s="210"/>
      <c r="K172" s="208" t="s">
        <v>287</v>
      </c>
      <c r="L172" s="208"/>
      <c r="M172" s="208"/>
      <c r="N172" s="208"/>
      <c r="O172" s="208"/>
      <c r="P172" s="208"/>
      <c r="Q172" s="208"/>
      <c r="R172" s="208"/>
      <c r="S172" s="208"/>
      <c r="T172" s="208" t="s">
        <v>287</v>
      </c>
      <c r="U172" s="208">
        <v>0.53604272775139161</v>
      </c>
      <c r="V172" s="208">
        <v>0.5010900692705974</v>
      </c>
      <c r="W172" s="208">
        <v>0.44091547627578698</v>
      </c>
      <c r="X172" s="208">
        <v>0.3537380299797056</v>
      </c>
      <c r="Y172" s="208">
        <v>0.32713483620829281</v>
      </c>
      <c r="Z172" s="208">
        <v>0.32181097209740944</v>
      </c>
      <c r="AA172" s="208">
        <v>0.32181097209740944</v>
      </c>
      <c r="AB172" s="208"/>
      <c r="AC172" s="208" t="s">
        <v>294</v>
      </c>
      <c r="AD172" s="208">
        <v>0.68682932247896189</v>
      </c>
      <c r="AE172" s="208">
        <v>0.89181476699351403</v>
      </c>
      <c r="AF172" s="208">
        <v>0.87213820210092163</v>
      </c>
      <c r="AG172" s="208">
        <v>0.5628301735171527</v>
      </c>
      <c r="AH172" s="208">
        <v>0.71651428775337622</v>
      </c>
      <c r="AI172" s="208">
        <v>0.74645575391547159</v>
      </c>
      <c r="AJ172" s="208">
        <v>0.40768181990930097</v>
      </c>
      <c r="AL172" s="208" t="s">
        <v>287</v>
      </c>
      <c r="AM172" s="208">
        <v>1.0946033407675668</v>
      </c>
      <c r="AN172" s="208">
        <v>1.0691237768649009</v>
      </c>
      <c r="AO172" s="208">
        <v>1.0852614509834004</v>
      </c>
      <c r="AP172" s="208">
        <v>1.1502101373465321</v>
      </c>
      <c r="AQ172" s="208">
        <v>1.1224816833477693</v>
      </c>
      <c r="AR172" s="208">
        <v>1.1568233048543213</v>
      </c>
      <c r="AS172" s="208">
        <v>1.035189775019975</v>
      </c>
      <c r="AT172" s="208"/>
      <c r="AU172" s="208" t="s">
        <v>287</v>
      </c>
      <c r="AV172" s="208">
        <v>0.95860258653882169</v>
      </c>
      <c r="AW172" s="208">
        <v>0.96443896660614037</v>
      </c>
      <c r="AX172" s="208">
        <v>0.96913699719751523</v>
      </c>
      <c r="AY172" s="208">
        <v>0.9648515870457689</v>
      </c>
      <c r="AZ172" s="208">
        <v>0.97566320159926034</v>
      </c>
      <c r="BA172" s="208">
        <v>0.98415819241834368</v>
      </c>
      <c r="BB172" s="208">
        <v>0.99598405311869298</v>
      </c>
      <c r="BC172" s="208"/>
      <c r="BD172" s="208" t="s">
        <v>287</v>
      </c>
      <c r="BE172" s="208">
        <v>1.1118391787744399</v>
      </c>
      <c r="BF172" s="208">
        <v>1.1244902002754684</v>
      </c>
      <c r="BG172" s="208">
        <v>1.1325492542025224</v>
      </c>
      <c r="BH172" s="208">
        <v>1.1314034412406369</v>
      </c>
      <c r="BI172" s="208">
        <v>1.1173948864483749</v>
      </c>
      <c r="BJ172" s="208">
        <v>1.1305730797793676</v>
      </c>
      <c r="BK172" s="208">
        <v>1.1130673929210775</v>
      </c>
      <c r="BM172" s="147" t="s">
        <v>287</v>
      </c>
      <c r="BN172" s="147">
        <v>2.9787442265527853</v>
      </c>
      <c r="BO172" s="147">
        <v>2.9804935851427921</v>
      </c>
      <c r="BP172" s="147">
        <v>2.9727846493340429</v>
      </c>
      <c r="BQ172" s="147">
        <v>2.9526895332563772</v>
      </c>
      <c r="BR172" s="147">
        <v>2.9206518896959035</v>
      </c>
      <c r="BS172" s="147">
        <v>2.8621941542841136</v>
      </c>
      <c r="BT172" s="147">
        <v>2.8376383180797595</v>
      </c>
      <c r="BV172" s="147" t="s">
        <v>294</v>
      </c>
      <c r="BW172" s="147">
        <v>2.0592643028081485</v>
      </c>
      <c r="BX172" s="147">
        <v>2.3184768863104304</v>
      </c>
      <c r="BY172" s="147">
        <v>2.3926985475604186</v>
      </c>
      <c r="BZ172" s="147">
        <v>2.1756663847175566</v>
      </c>
      <c r="CA172" s="147">
        <v>1.8410081801747127</v>
      </c>
      <c r="CB172" s="147">
        <v>1.7053776368829552</v>
      </c>
      <c r="CC172" s="147">
        <v>1.5172056704438774</v>
      </c>
    </row>
    <row r="173" spans="1:88">
      <c r="A173" s="11" t="s">
        <v>106</v>
      </c>
      <c r="B173" s="103">
        <v>0.46401117938562725</v>
      </c>
      <c r="C173" s="103">
        <v>0.41205842702050755</v>
      </c>
      <c r="D173" s="103">
        <v>0.45157754905242015</v>
      </c>
      <c r="E173" s="103">
        <v>0.48643689148625474</v>
      </c>
      <c r="F173" s="103">
        <v>0.52269067373003453</v>
      </c>
      <c r="G173" s="103">
        <v>0.34424639168333637</v>
      </c>
      <c r="H173" s="103">
        <v>0.34645508993919283</v>
      </c>
      <c r="K173" s="69" t="s">
        <v>106</v>
      </c>
      <c r="L173" s="69">
        <v>0.86269194035521624</v>
      </c>
      <c r="M173" s="69">
        <v>0.87048357904808737</v>
      </c>
      <c r="N173" s="69">
        <v>0.86768098249983938</v>
      </c>
      <c r="O173" s="69">
        <v>0.84409425109216241</v>
      </c>
      <c r="P173" s="69">
        <v>0.84819273951519136</v>
      </c>
      <c r="Q173" s="69">
        <v>0.84244416457873805</v>
      </c>
      <c r="R173" s="69">
        <v>0.84139295544812942</v>
      </c>
      <c r="S173" s="69"/>
      <c r="T173" s="69" t="s">
        <v>106</v>
      </c>
      <c r="U173" s="69">
        <v>0.43310422181624314</v>
      </c>
      <c r="V173" s="69">
        <v>0.24636439297973306</v>
      </c>
      <c r="W173" s="69">
        <v>0.29072547220532619</v>
      </c>
      <c r="X173" s="69">
        <v>0.24978496394070401</v>
      </c>
      <c r="Y173" s="69">
        <v>0.20991570849213537</v>
      </c>
      <c r="Z173" s="69">
        <v>0.20024156768759935</v>
      </c>
      <c r="AA173" s="69">
        <v>0.20024156768759935</v>
      </c>
      <c r="AB173" s="69"/>
      <c r="AC173" s="69" t="s">
        <v>106</v>
      </c>
      <c r="AD173" s="69">
        <v>0.671095328184245</v>
      </c>
      <c r="AE173" s="69">
        <v>0.73591622516957045</v>
      </c>
      <c r="AF173" s="69">
        <v>0.66204563904650426</v>
      </c>
      <c r="AG173" s="69">
        <v>0.83926384960701361</v>
      </c>
      <c r="AH173" s="69">
        <v>0.86286249010113636</v>
      </c>
      <c r="AI173" s="69">
        <v>0.88886132877367297</v>
      </c>
      <c r="AJ173" s="69">
        <v>0.88280858756731317</v>
      </c>
      <c r="AL173" s="69" t="s">
        <v>106</v>
      </c>
      <c r="AM173" s="69">
        <v>0.55167231371426617</v>
      </c>
      <c r="AN173" s="69">
        <v>0.73401800990223498</v>
      </c>
      <c r="AO173" s="69">
        <v>0.79043861998520226</v>
      </c>
      <c r="AP173" s="69">
        <v>0.81173940402984512</v>
      </c>
      <c r="AQ173" s="69">
        <v>0.77632865863093137</v>
      </c>
      <c r="AR173" s="69">
        <v>0.80450173170701134</v>
      </c>
      <c r="AS173" s="69">
        <v>0.81623669914265617</v>
      </c>
      <c r="AT173" s="69"/>
      <c r="AU173" s="69" t="s">
        <v>106</v>
      </c>
      <c r="AV173" s="69">
        <v>0.95860258653882169</v>
      </c>
      <c r="AW173" s="69">
        <v>0.96443896660614037</v>
      </c>
      <c r="AX173" s="69">
        <v>0.96913699719751523</v>
      </c>
      <c r="AY173" s="69">
        <v>0.9648515870457689</v>
      </c>
      <c r="AZ173" s="69">
        <v>0.97566320159926034</v>
      </c>
      <c r="BA173" s="69">
        <v>0.98415819241834368</v>
      </c>
      <c r="BB173" s="69">
        <v>0.99598405311869298</v>
      </c>
      <c r="BC173" s="69"/>
      <c r="BD173" s="69" t="s">
        <v>106</v>
      </c>
      <c r="BE173" s="69">
        <v>1.1118391787744399</v>
      </c>
      <c r="BF173" s="69">
        <v>1.1244902002754684</v>
      </c>
      <c r="BG173" s="69">
        <v>1.1325492542025224</v>
      </c>
      <c r="BH173" s="69">
        <v>1.1314034412406369</v>
      </c>
      <c r="BI173" s="69">
        <v>1.1173948864483749</v>
      </c>
      <c r="BJ173" s="69">
        <v>1.1305730797793676</v>
      </c>
      <c r="BK173" s="69">
        <v>1.1130673929210775</v>
      </c>
      <c r="BM173" s="11" t="s">
        <v>106</v>
      </c>
      <c r="BN173" s="11">
        <v>-3.1879185795382244E-2</v>
      </c>
      <c r="BO173" s="11">
        <v>7.4783343165092863E-3</v>
      </c>
      <c r="BP173" s="11">
        <v>6.196247147344907E-2</v>
      </c>
      <c r="BQ173" s="11">
        <v>0.14119078850610753</v>
      </c>
      <c r="BR173" s="11">
        <v>0.16812093934280758</v>
      </c>
      <c r="BS173" s="11">
        <v>0.16141152140930315</v>
      </c>
      <c r="BT173" s="11">
        <v>0.17756390930413049</v>
      </c>
      <c r="BV173" s="11" t="s">
        <v>106</v>
      </c>
      <c r="BW173" s="11">
        <v>0.1554765520630623</v>
      </c>
      <c r="BX173" s="11">
        <v>0.28167908179026641</v>
      </c>
      <c r="BY173" s="11">
        <v>0.3877488413282662</v>
      </c>
      <c r="BZ173" s="11">
        <v>0.16214174111201962</v>
      </c>
      <c r="CA173" s="11">
        <v>-6.456522201597964E-2</v>
      </c>
      <c r="CB173" s="11">
        <v>0.57732659138814546</v>
      </c>
      <c r="CC173" s="11">
        <v>1.148614464211688</v>
      </c>
      <c r="CE173" s="11"/>
      <c r="CF173" s="11"/>
      <c r="CG173" s="11"/>
      <c r="CH173" s="11"/>
      <c r="CI173" s="11"/>
      <c r="CJ173" s="11"/>
    </row>
    <row r="174" spans="1:88">
      <c r="A174" s="11" t="s">
        <v>288</v>
      </c>
      <c r="B174" s="103">
        <v>0.39774824833116967</v>
      </c>
      <c r="C174" s="103">
        <v>0.36171666482825393</v>
      </c>
      <c r="D174" s="103">
        <v>0.39404710820118272</v>
      </c>
      <c r="E174" s="103">
        <v>0.42548630725614861</v>
      </c>
      <c r="F174" s="103">
        <v>0.44447613928722862</v>
      </c>
      <c r="G174" s="103">
        <v>0.33134509019737957</v>
      </c>
      <c r="H174" s="103">
        <v>0.32994651206830716</v>
      </c>
      <c r="K174" s="69" t="s">
        <v>288</v>
      </c>
      <c r="L174" s="69">
        <v>0.72283783387210088</v>
      </c>
      <c r="M174" s="69">
        <v>0.7247381816273043</v>
      </c>
      <c r="N174" s="69">
        <v>0.72608955091712357</v>
      </c>
      <c r="O174" s="69">
        <v>0.71206286100530636</v>
      </c>
      <c r="P174" s="69">
        <v>0.70162853213028187</v>
      </c>
      <c r="Q174" s="69">
        <v>0.69325089241432292</v>
      </c>
      <c r="R174" s="69">
        <v>0.69225972581024808</v>
      </c>
      <c r="S174" s="69"/>
      <c r="T174" s="69" t="s">
        <v>288</v>
      </c>
      <c r="U174" s="69">
        <v>2.4056714239573364E-2</v>
      </c>
      <c r="V174" s="69">
        <v>1.797208795139223E-2</v>
      </c>
      <c r="W174" s="69">
        <v>8.4066581524665646E-3</v>
      </c>
      <c r="X174" s="69">
        <v>-4.1587490114071653E-2</v>
      </c>
      <c r="Y174" s="69">
        <v>-8.1579667570533462E-2</v>
      </c>
      <c r="Z174" s="69">
        <v>-9.086174078325937E-2</v>
      </c>
      <c r="AA174" s="69">
        <v>-9.086174078325937E-2</v>
      </c>
      <c r="AB174" s="69"/>
      <c r="AC174" s="69" t="s">
        <v>288</v>
      </c>
      <c r="AD174" s="69">
        <v>-0.23480131302672602</v>
      </c>
      <c r="AE174" s="69">
        <v>-0.63281284588527409</v>
      </c>
      <c r="AF174" s="69">
        <v>-0.83297303964873026</v>
      </c>
      <c r="AG174" s="69">
        <v>-0.59960887465559587</v>
      </c>
      <c r="AH174" s="69">
        <v>-0.31555868706430629</v>
      </c>
      <c r="AI174" s="69">
        <v>-0.25781312617149693</v>
      </c>
      <c r="AJ174" s="69">
        <v>-0.35405988046548775</v>
      </c>
      <c r="AL174" s="69" t="s">
        <v>288</v>
      </c>
      <c r="AM174" s="69">
        <v>-1.2859403932353668</v>
      </c>
      <c r="AN174" s="69">
        <v>-1.2347283710034276</v>
      </c>
      <c r="AO174" s="69">
        <v>-1.3154387442876412</v>
      </c>
      <c r="AP174" s="69">
        <v>-1.3460115208640342</v>
      </c>
      <c r="AQ174" s="69">
        <v>-1.3871277458493052</v>
      </c>
      <c r="AR174" s="69">
        <v>-1.3975081004636749</v>
      </c>
      <c r="AS174" s="69">
        <v>-1.4608752899814605</v>
      </c>
      <c r="AT174" s="69"/>
      <c r="AU174" s="69" t="s">
        <v>288</v>
      </c>
      <c r="AV174" s="69">
        <v>-0.47930129326941084</v>
      </c>
      <c r="AW174" s="69">
        <v>-0.50789981081625146</v>
      </c>
      <c r="AX174" s="69">
        <v>-0.96913699719751523</v>
      </c>
      <c r="AY174" s="69">
        <v>-0.97613640092934517</v>
      </c>
      <c r="AZ174" s="69">
        <v>-1.0340861478028089</v>
      </c>
      <c r="BA174" s="69">
        <v>-1.0190987199598234</v>
      </c>
      <c r="BB174" s="69">
        <v>-1.0313444337027886</v>
      </c>
      <c r="BC174" s="69"/>
      <c r="BD174" s="69" t="s">
        <v>288</v>
      </c>
      <c r="BE174" s="69">
        <v>-0.69227722451993412</v>
      </c>
      <c r="BF174" s="69">
        <v>-0.6774878846380149</v>
      </c>
      <c r="BG174" s="69">
        <v>-0.66007471870699175</v>
      </c>
      <c r="BH174" s="69">
        <v>-1.2274013089822666</v>
      </c>
      <c r="BI174" s="69">
        <v>-1.1843047598883976</v>
      </c>
      <c r="BJ174" s="69">
        <v>-1.1305730797793676</v>
      </c>
      <c r="BK174" s="69">
        <v>-1.1797181350121602</v>
      </c>
      <c r="BM174" s="11" t="s">
        <v>288</v>
      </c>
      <c r="BN174" s="11">
        <v>-4.4867366809002466E-3</v>
      </c>
      <c r="BO174" s="11">
        <v>3.7394501173194712E-2</v>
      </c>
      <c r="BP174" s="11">
        <v>9.5251691497252947E-2</v>
      </c>
      <c r="BQ174" s="11">
        <v>0.17911743273642128</v>
      </c>
      <c r="BR174" s="11">
        <v>0.20844621116019835</v>
      </c>
      <c r="BS174" s="11">
        <v>0.20295113732356532</v>
      </c>
      <c r="BT174" s="11">
        <v>0.22118674158848387</v>
      </c>
      <c r="BV174" s="11" t="s">
        <v>288</v>
      </c>
      <c r="BW174" s="11">
        <v>-1.6322733732913028E-2</v>
      </c>
      <c r="BX174" s="11">
        <v>-0.20325019427011407</v>
      </c>
      <c r="BY174" s="11">
        <v>-0.37802142315992965</v>
      </c>
      <c r="BZ174" s="11">
        <v>-0.36988036831410737</v>
      </c>
      <c r="CA174" s="11">
        <v>-0.34068935300150432</v>
      </c>
      <c r="CB174" s="11">
        <v>-0.17658242295809601</v>
      </c>
      <c r="CC174" s="11">
        <v>-1.8558515116636171E-2</v>
      </c>
      <c r="CE174" s="11"/>
      <c r="CF174" s="11"/>
      <c r="CG174" s="11"/>
      <c r="CH174" s="11"/>
      <c r="CI174" s="11"/>
      <c r="CJ174" s="11"/>
    </row>
    <row r="175" spans="1:88" s="233" customFormat="1">
      <c r="A175" s="233" t="s">
        <v>70</v>
      </c>
      <c r="B175" s="234">
        <v>-0.78774299341325837</v>
      </c>
      <c r="C175" s="234">
        <v>-0.59934786006491014</v>
      </c>
      <c r="D175" s="234">
        <v>-0.66827940442542788</v>
      </c>
      <c r="E175" s="234">
        <v>-0.66041344791748746</v>
      </c>
      <c r="F175" s="234">
        <v>-0.71008134875028917</v>
      </c>
      <c r="G175" s="234">
        <v>0.32214427072706869</v>
      </c>
      <c r="H175" s="234">
        <v>0.3253952383469495</v>
      </c>
      <c r="K175" s="215" t="s">
        <v>70</v>
      </c>
      <c r="L175" s="215">
        <v>0.63847962580451245</v>
      </c>
      <c r="M175" s="215">
        <v>0.63138350179632841</v>
      </c>
      <c r="N175" s="215">
        <v>0.6237693175337935</v>
      </c>
      <c r="O175" s="215">
        <v>0.60937837977457099</v>
      </c>
      <c r="P175" s="215">
        <v>0.59826519746936291</v>
      </c>
      <c r="Q175" s="215">
        <v>0.59022403880276564</v>
      </c>
      <c r="R175" s="215">
        <v>0.58927433514471994</v>
      </c>
      <c r="S175" s="215"/>
      <c r="T175" s="215" t="s">
        <v>70</v>
      </c>
      <c r="U175" s="215"/>
      <c r="V175" s="215"/>
      <c r="W175" s="215"/>
      <c r="X175" s="215"/>
      <c r="Y175" s="215"/>
      <c r="Z175" s="215"/>
      <c r="AA175" s="215"/>
      <c r="AB175" s="215"/>
      <c r="AC175" s="215" t="s">
        <v>70</v>
      </c>
      <c r="AD175" s="215">
        <v>-3.0402201745453339</v>
      </c>
      <c r="AE175" s="215">
        <v>-2.4438986609584714</v>
      </c>
      <c r="AF175" s="215">
        <v>-2.0271391680500392</v>
      </c>
      <c r="AG175" s="215">
        <v>-2.2723870171480876</v>
      </c>
      <c r="AH175" s="215">
        <v>-2.6914899373535959</v>
      </c>
      <c r="AI175" s="215">
        <v>-2.569736676260733</v>
      </c>
      <c r="AJ175" s="215">
        <v>-2.7258465384506256</v>
      </c>
      <c r="AL175" s="215" t="s">
        <v>70</v>
      </c>
      <c r="AM175" s="215">
        <v>-1.6200517944989363</v>
      </c>
      <c r="AN175" s="215">
        <v>-1.65361057970676</v>
      </c>
      <c r="AO175" s="215">
        <v>-1.6102615752858391</v>
      </c>
      <c r="AP175" s="215">
        <v>-1.6421734125161351</v>
      </c>
      <c r="AQ175" s="215">
        <v>-1.7332807705661433</v>
      </c>
      <c r="AR175" s="215">
        <v>-1.7498296736109848</v>
      </c>
      <c r="AS175" s="215">
        <v>-1.7236189810342433</v>
      </c>
      <c r="AT175" s="215"/>
      <c r="AU175" s="215" t="s">
        <v>70</v>
      </c>
      <c r="AV175" s="215">
        <v>-1.9172051730776434</v>
      </c>
      <c r="AW175" s="215">
        <v>-1.9802385882386433</v>
      </c>
      <c r="AX175" s="215">
        <v>-1.9382739943950305</v>
      </c>
      <c r="AY175" s="215">
        <v>-1.9466303949169022</v>
      </c>
      <c r="AZ175" s="215">
        <v>-2.0389608225038436</v>
      </c>
      <c r="BA175" s="215">
        <v>-2.020727176148907</v>
      </c>
      <c r="BB175" s="215">
        <v>-2.0450086771135294</v>
      </c>
      <c r="BC175" s="215"/>
      <c r="BD175" s="215" t="s">
        <v>70</v>
      </c>
      <c r="BE175" s="215">
        <v>-1.2936493589513922</v>
      </c>
      <c r="BF175" s="215">
        <v>-1.2781472462758428</v>
      </c>
      <c r="BG175" s="215">
        <v>-1.2576160430101631</v>
      </c>
      <c r="BH175" s="215">
        <v>-1.2274013089822666</v>
      </c>
      <c r="BI175" s="215">
        <v>-1.1843047598883976</v>
      </c>
      <c r="BJ175" s="215">
        <v>-1.1305730797793676</v>
      </c>
      <c r="BK175" s="215">
        <v>-1.1797181350121602</v>
      </c>
      <c r="BM175" s="233" t="s">
        <v>70</v>
      </c>
      <c r="BN175" s="233">
        <v>-0.57933911856372722</v>
      </c>
      <c r="BO175" s="233">
        <v>-0.54408829864110697</v>
      </c>
      <c r="BP175" s="233">
        <v>-0.52340868833176624</v>
      </c>
      <c r="BQ175" s="233">
        <v>-0.48497912669007193</v>
      </c>
      <c r="BR175" s="233">
        <v>-0.33002081683110962</v>
      </c>
      <c r="BS175" s="233">
        <v>-8.004474948876758E-2</v>
      </c>
      <c r="BT175" s="233">
        <v>8.0975249127298046E-2</v>
      </c>
      <c r="BV175" s="233" t="s">
        <v>70</v>
      </c>
      <c r="BW175" s="233">
        <v>-0.11651758376987836</v>
      </c>
      <c r="BX175" s="233">
        <v>-0.25611502780170353</v>
      </c>
      <c r="BY175" s="233">
        <v>-0.37802142315992965</v>
      </c>
      <c r="BZ175" s="233">
        <v>-0.50031946269851668</v>
      </c>
      <c r="CA175" s="233">
        <v>-0.58926445056659094</v>
      </c>
      <c r="CB175" s="233">
        <v>-0.57506477970150527</v>
      </c>
      <c r="CC175" s="233">
        <v>-0.54072613990487672</v>
      </c>
    </row>
    <row r="176" spans="1:88">
      <c r="A176" s="11" t="s">
        <v>71</v>
      </c>
      <c r="B176" s="103">
        <v>-0.14484197385185682</v>
      </c>
      <c r="C176" s="103">
        <v>-7.5482644801199511E-2</v>
      </c>
      <c r="D176" s="103">
        <v>-8.1925494917024777E-2</v>
      </c>
      <c r="E176" s="103">
        <v>-0.13669260488951746</v>
      </c>
      <c r="F176" s="103">
        <v>-0.37975794893097198</v>
      </c>
      <c r="G176" s="103">
        <v>-0.34106927564332318</v>
      </c>
      <c r="H176" s="103">
        <v>-0.32700316661871037</v>
      </c>
      <c r="K176" s="69" t="s">
        <v>71</v>
      </c>
      <c r="L176" s="69">
        <v>-0.76285767834614204</v>
      </c>
      <c r="M176" s="69">
        <v>-0.76655485295825843</v>
      </c>
      <c r="N176" s="69">
        <v>-0.77095853435415673</v>
      </c>
      <c r="O176" s="69">
        <v>-0.79031453719354861</v>
      </c>
      <c r="P176" s="69">
        <v>-0.81068117558578145</v>
      </c>
      <c r="Q176" s="69">
        <v>-0.81413575860004361</v>
      </c>
      <c r="R176" s="69">
        <v>-0.81452028053658621</v>
      </c>
      <c r="S176" s="69"/>
      <c r="T176" s="69" t="s">
        <v>71</v>
      </c>
      <c r="U176" s="69">
        <v>-1.1769242563658868</v>
      </c>
      <c r="V176" s="69">
        <v>-1.3429206378801084</v>
      </c>
      <c r="W176" s="69">
        <v>-1.383609424911928</v>
      </c>
      <c r="X176" s="69">
        <v>-1.4281898626853098</v>
      </c>
      <c r="Y176" s="69">
        <v>-1.3985168565016262</v>
      </c>
      <c r="Z176" s="69">
        <v>-1.4060276206829581</v>
      </c>
      <c r="AA176" s="69">
        <v>-1.4060276206829581</v>
      </c>
      <c r="AB176" s="69"/>
      <c r="AC176" s="69" t="s">
        <v>71</v>
      </c>
      <c r="AD176" s="69">
        <v>-1.7447879776136448</v>
      </c>
      <c r="AE176" s="69">
        <v>-2.5173384699168579</v>
      </c>
      <c r="AF176" s="69">
        <v>-2.2952172785074754</v>
      </c>
      <c r="AG176" s="69">
        <v>-1.9038087823616066</v>
      </c>
      <c r="AH176" s="69">
        <v>-2.5285980251752194</v>
      </c>
      <c r="AI176" s="69">
        <v>-2.4112330798968213</v>
      </c>
      <c r="AJ176" s="69">
        <v>-2.3988362125321561</v>
      </c>
      <c r="AL176" s="69" t="s">
        <v>71</v>
      </c>
      <c r="AM176" s="69">
        <v>-1.4529960938671516</v>
      </c>
      <c r="AN176" s="69">
        <v>-1.486057696225427</v>
      </c>
      <c r="AO176" s="69">
        <v>-1.5260264807149255</v>
      </c>
      <c r="AP176" s="69">
        <v>-1.6421734125161351</v>
      </c>
      <c r="AQ176" s="69">
        <v>-1.6900116424765383</v>
      </c>
      <c r="AR176" s="69">
        <v>-1.5296286903939162</v>
      </c>
      <c r="AS176" s="69">
        <v>-1.373294059630533</v>
      </c>
      <c r="AT176" s="69"/>
      <c r="AU176" s="69" t="s">
        <v>71</v>
      </c>
      <c r="AV176" s="69">
        <v>-0.95860258653882169</v>
      </c>
      <c r="AW176" s="69">
        <v>-0.99867940329038207</v>
      </c>
      <c r="AX176" s="69">
        <v>-1.4537054957962727</v>
      </c>
      <c r="AY176" s="69">
        <v>-1.4613833979231237</v>
      </c>
      <c r="AZ176" s="69">
        <v>-1.5365234851533263</v>
      </c>
      <c r="BA176" s="69">
        <v>-1.5199129480543652</v>
      </c>
      <c r="BB176" s="69">
        <v>-1.538176555408159</v>
      </c>
      <c r="BC176" s="69"/>
      <c r="BD176" s="69" t="s">
        <v>71</v>
      </c>
      <c r="BE176" s="69">
        <v>-1.2936493589513922</v>
      </c>
      <c r="BF176" s="69">
        <v>-1.2781472462758428</v>
      </c>
      <c r="BG176" s="69">
        <v>-1.2576160430101631</v>
      </c>
      <c r="BH176" s="69">
        <v>-1.2274013089822666</v>
      </c>
      <c r="BI176" s="69">
        <v>-1.7597296714725907</v>
      </c>
      <c r="BJ176" s="69">
        <v>-1.6958596196690514</v>
      </c>
      <c r="BK176" s="69">
        <v>-1.7529145169954696</v>
      </c>
      <c r="BM176" s="11" t="s">
        <v>71</v>
      </c>
      <c r="BN176" s="11">
        <v>-0.54416365184017956</v>
      </c>
      <c r="BO176" s="11">
        <v>-0.52600954814667855</v>
      </c>
      <c r="BP176" s="11">
        <v>-0.53045997477261375</v>
      </c>
      <c r="BQ176" s="11">
        <v>-0.54606189103113811</v>
      </c>
      <c r="BR176" s="11">
        <v>-0.55192733986612563</v>
      </c>
      <c r="BS176" s="11">
        <v>-0.54400125491672302</v>
      </c>
      <c r="BT176" s="11">
        <v>-0.51489904371067863</v>
      </c>
      <c r="BV176" s="11" t="s">
        <v>71</v>
      </c>
      <c r="BW176" s="11">
        <v>-1.7054255772650915</v>
      </c>
      <c r="BX176" s="11">
        <v>-1.6751552987506764</v>
      </c>
      <c r="BY176" s="11">
        <v>-1.5058440091458376</v>
      </c>
      <c r="BZ176" s="11">
        <v>-1.6211467039404475</v>
      </c>
      <c r="CA176" s="11">
        <v>-1.6386629076678132</v>
      </c>
      <c r="CB176" s="11">
        <v>-1.3166485314695604</v>
      </c>
      <c r="CC176" s="11">
        <v>-0.97075571525715265</v>
      </c>
      <c r="CE176" s="11"/>
      <c r="CF176" s="11"/>
      <c r="CG176" s="11"/>
      <c r="CH176" s="11"/>
      <c r="CI176" s="11"/>
      <c r="CJ176" s="11"/>
    </row>
    <row r="177" spans="1:88">
      <c r="A177" s="11" t="s">
        <v>107</v>
      </c>
      <c r="B177" s="103">
        <v>-0.477037969867881</v>
      </c>
      <c r="C177" s="103">
        <v>-0.27528617419561441</v>
      </c>
      <c r="D177" s="103">
        <v>-0.32970016575469058</v>
      </c>
      <c r="E177" s="103">
        <v>-0.41110504081343846</v>
      </c>
      <c r="F177" s="103">
        <v>-0.44471367257256489</v>
      </c>
      <c r="G177" s="103">
        <v>-0.19741059956167634</v>
      </c>
      <c r="H177" s="103">
        <v>-0.20754137806102599</v>
      </c>
      <c r="K177" s="69" t="s">
        <v>107</v>
      </c>
      <c r="L177" s="69">
        <v>-1.0181482237504855</v>
      </c>
      <c r="M177" s="69">
        <v>-1.0212261900945041</v>
      </c>
      <c r="N177" s="69">
        <v>-1.0250449937272699</v>
      </c>
      <c r="O177" s="69">
        <v>-1.0453055141075351</v>
      </c>
      <c r="P177" s="69">
        <v>-1.0673579135541085</v>
      </c>
      <c r="Q177" s="69">
        <v>-1.0699769308581346</v>
      </c>
      <c r="R177" s="69">
        <v>-1.0702584900393808</v>
      </c>
      <c r="S177" s="69"/>
      <c r="T177" s="69" t="s">
        <v>107</v>
      </c>
      <c r="U177" s="69"/>
      <c r="V177" s="69"/>
      <c r="W177" s="69"/>
      <c r="X177" s="69"/>
      <c r="Y177" s="69"/>
      <c r="Z177" s="69"/>
      <c r="AA177" s="69"/>
      <c r="AB177" s="69"/>
      <c r="AC177" s="69" t="s">
        <v>107</v>
      </c>
      <c r="AD177" s="69">
        <v>0.32923854305357858</v>
      </c>
      <c r="AE177" s="69">
        <v>-8.5235322949934703E-2</v>
      </c>
      <c r="AF177" s="69">
        <v>0.23135588478494845</v>
      </c>
      <c r="AG177" s="69">
        <v>0.10919542301071423</v>
      </c>
      <c r="AH177" s="69">
        <v>9.8670355233049553E-2</v>
      </c>
      <c r="AI177" s="69">
        <v>0.14525656614454277</v>
      </c>
      <c r="AJ177" s="69">
        <v>-6.6803751031224157E-2</v>
      </c>
      <c r="AL177" s="69" t="s">
        <v>107</v>
      </c>
      <c r="AM177" s="69">
        <v>-0.86830114165590466</v>
      </c>
      <c r="AN177" s="69">
        <v>-0.89962260404076155</v>
      </c>
      <c r="AO177" s="69">
        <v>-0.85214572414761558</v>
      </c>
      <c r="AP177" s="69">
        <v>-0.71137889589524606</v>
      </c>
      <c r="AQ177" s="69">
        <v>-0.69482169641562952</v>
      </c>
      <c r="AR177" s="69">
        <v>-0.69286495416905536</v>
      </c>
      <c r="AS177" s="69">
        <v>-0.71643483199857627</v>
      </c>
      <c r="AT177" s="69"/>
      <c r="AU177" s="69" t="s">
        <v>107</v>
      </c>
      <c r="AV177" s="69">
        <v>0</v>
      </c>
      <c r="AW177" s="69">
        <v>-1.7120218342120866E-2</v>
      </c>
      <c r="AX177" s="69">
        <v>0</v>
      </c>
      <c r="AY177" s="69">
        <v>-5.6424069417881318E-3</v>
      </c>
      <c r="AZ177" s="69">
        <v>-2.9211473101774313E-2</v>
      </c>
      <c r="BA177" s="69">
        <v>-1.7470263770739861E-2</v>
      </c>
      <c r="BB177" s="69">
        <v>-1.7680190292047836E-2</v>
      </c>
      <c r="BC177" s="69"/>
      <c r="BD177" s="69" t="s">
        <v>107</v>
      </c>
      <c r="BE177" s="69">
        <v>-0.69227722451993412</v>
      </c>
      <c r="BF177" s="69">
        <v>-7.6828523000187138E-2</v>
      </c>
      <c r="BG177" s="69">
        <v>-0.66007471870699175</v>
      </c>
      <c r="BH177" s="69">
        <v>-0.63770012142654087</v>
      </c>
      <c r="BI177" s="69">
        <v>-0.60887984830420439</v>
      </c>
      <c r="BJ177" s="69">
        <v>-0.5652865398896838</v>
      </c>
      <c r="BK177" s="69">
        <v>-0.6065217530288507</v>
      </c>
      <c r="BM177" s="11" t="s">
        <v>107</v>
      </c>
      <c r="BN177" s="11">
        <v>-0.57157466160469572</v>
      </c>
      <c r="BO177" s="11">
        <v>-0.5884626295776747</v>
      </c>
      <c r="BP177" s="11">
        <v>-0.60939769669374377</v>
      </c>
      <c r="BQ177" s="11">
        <v>-0.63414709654642321</v>
      </c>
      <c r="BR177" s="11">
        <v>-0.66115572024331326</v>
      </c>
      <c r="BS177" s="11">
        <v>-0.69562601269701052</v>
      </c>
      <c r="BT177" s="11">
        <v>-0.72610532124343363</v>
      </c>
      <c r="BV177" s="11" t="s">
        <v>107</v>
      </c>
      <c r="BW177" s="11">
        <v>-2.0203053345149646</v>
      </c>
      <c r="BX177" s="11">
        <v>-1.7122352033465198</v>
      </c>
      <c r="BY177" s="11">
        <v>-1.2551924019551135</v>
      </c>
      <c r="BZ177" s="11">
        <v>-1.1901189978665196</v>
      </c>
      <c r="CA177" s="11">
        <v>-1.0587388529200972</v>
      </c>
      <c r="CB177" s="11">
        <v>-1.3747592493298011</v>
      </c>
      <c r="CC177" s="11">
        <v>-1.6157610697972362</v>
      </c>
      <c r="CE177" s="11"/>
      <c r="CF177" s="11"/>
      <c r="CG177" s="11"/>
      <c r="CH177" s="11"/>
      <c r="CI177" s="11"/>
      <c r="CJ177" s="11"/>
    </row>
    <row r="178" spans="1:88">
      <c r="A178" s="11" t="s">
        <v>72</v>
      </c>
      <c r="B178" s="103">
        <v>-5.6871972088385361</v>
      </c>
      <c r="C178" s="103">
        <v>-6.9136837254668295</v>
      </c>
      <c r="D178" s="103">
        <v>-6.4639206219825587</v>
      </c>
      <c r="E178" s="103">
        <v>-5.7422474028468633</v>
      </c>
      <c r="F178" s="103">
        <v>-4.8734243424491543</v>
      </c>
      <c r="G178" s="103">
        <v>-2.1388466509171051</v>
      </c>
      <c r="H178" s="103">
        <v>-2.2491227353990184</v>
      </c>
      <c r="K178" s="69" t="s">
        <v>72</v>
      </c>
      <c r="L178" s="69">
        <v>0.12548431710448446</v>
      </c>
      <c r="M178" s="69">
        <v>0.11963246532792302</v>
      </c>
      <c r="N178" s="69">
        <v>0.11319356763220849</v>
      </c>
      <c r="O178" s="69">
        <v>9.6985040998435246E-2</v>
      </c>
      <c r="P178" s="69">
        <v>8.2484394770126507E-2</v>
      </c>
      <c r="Q178" s="69">
        <v>7.6122269256844038E-2</v>
      </c>
      <c r="R178" s="69">
        <v>7.5379464802034613E-2</v>
      </c>
      <c r="S178" s="69"/>
      <c r="T178" s="69" t="s">
        <v>72</v>
      </c>
      <c r="U178" s="69"/>
      <c r="V178" s="69"/>
      <c r="W178" s="69"/>
      <c r="X178" s="69"/>
      <c r="Y178" s="69"/>
      <c r="Z178" s="69"/>
      <c r="AA178" s="69"/>
      <c r="AB178" s="69"/>
      <c r="AC178" s="69" t="s">
        <v>72</v>
      </c>
      <c r="AD178" s="69">
        <v>-1.5063941246633894</v>
      </c>
      <c r="AE178" s="69">
        <v>-0.93344364279095071</v>
      </c>
      <c r="AF178" s="69">
        <v>-0.50396808590551267</v>
      </c>
      <c r="AG178" s="69">
        <v>-0.59960887465559587</v>
      </c>
      <c r="AH178" s="69">
        <v>-0.54971581082072263</v>
      </c>
      <c r="AI178" s="69">
        <v>-0.4856620459446192</v>
      </c>
      <c r="AJ178" s="69">
        <v>-0.59899702654559661</v>
      </c>
      <c r="AL178" s="69" t="s">
        <v>72</v>
      </c>
      <c r="AM178" s="69">
        <v>-1.9123992706045598</v>
      </c>
      <c r="AN178" s="69">
        <v>-1.8630516840584261</v>
      </c>
      <c r="AO178" s="69">
        <v>-1.694496669856753</v>
      </c>
      <c r="AP178" s="69">
        <v>-1.5575557291869635</v>
      </c>
      <c r="AQ178" s="69">
        <v>-1.5602042582077242</v>
      </c>
      <c r="AR178" s="69">
        <v>-1.4415482971070888</v>
      </c>
      <c r="AS178" s="69">
        <v>-1.2419222141041417</v>
      </c>
      <c r="AT178" s="69"/>
      <c r="AU178" s="69" t="s">
        <v>72</v>
      </c>
      <c r="AV178" s="69">
        <v>-1.9172051730776434</v>
      </c>
      <c r="AW178" s="69">
        <v>-1.9802385882386433</v>
      </c>
      <c r="AX178" s="69">
        <v>-1.4537054957962727</v>
      </c>
      <c r="AY178" s="69">
        <v>-1.4613833979231237</v>
      </c>
      <c r="AZ178" s="69">
        <v>-1.5365234851533263</v>
      </c>
      <c r="BA178" s="69">
        <v>-1.5199129480543652</v>
      </c>
      <c r="BB178" s="69">
        <v>-1.0313444337027886</v>
      </c>
      <c r="BC178" s="69"/>
      <c r="BD178" s="69" t="s">
        <v>72</v>
      </c>
      <c r="BE178" s="69">
        <v>-1.8950214933828502</v>
      </c>
      <c r="BF178" s="69">
        <v>-1.8788066079136705</v>
      </c>
      <c r="BG178" s="69">
        <v>-1.8551573673133346</v>
      </c>
      <c r="BH178" s="69">
        <v>-1.8171024965379925</v>
      </c>
      <c r="BI178" s="69">
        <v>-1.7597296714725907</v>
      </c>
      <c r="BJ178" s="69">
        <v>-1.6958596196690514</v>
      </c>
      <c r="BK178" s="69">
        <v>-1.7529145169954696</v>
      </c>
      <c r="BM178" s="11" t="s">
        <v>72</v>
      </c>
      <c r="BN178" s="11">
        <v>-0.5584112869601997</v>
      </c>
      <c r="BO178" s="11">
        <v>-0.57523635430352382</v>
      </c>
      <c r="BP178" s="11">
        <v>-0.59614556744102432</v>
      </c>
      <c r="BQ178" s="11">
        <v>-0.62088153630349774</v>
      </c>
      <c r="BR178" s="11">
        <v>-0.64704025158391454</v>
      </c>
      <c r="BS178" s="11">
        <v>-0.68126910805308616</v>
      </c>
      <c r="BT178" s="11">
        <v>-0.71308870020029724</v>
      </c>
      <c r="BV178" s="11" t="s">
        <v>72</v>
      </c>
      <c r="BW178" s="11">
        <v>-1.6481591486664333</v>
      </c>
      <c r="BX178" s="11">
        <v>-1.4657057767491848</v>
      </c>
      <c r="BY178" s="11">
        <v>-1.1577387062109687</v>
      </c>
      <c r="BZ178" s="11">
        <v>-1.1698314283676696</v>
      </c>
      <c r="CA178" s="11">
        <v>-1.1139636791172023</v>
      </c>
      <c r="CB178" s="11">
        <v>-1.0598446544629874</v>
      </c>
      <c r="CC178" s="11">
        <v>-0.97075571525715265</v>
      </c>
      <c r="CE178" s="11"/>
      <c r="CF178" s="11"/>
      <c r="CG178" s="11"/>
      <c r="CH178" s="11"/>
      <c r="CI178" s="11"/>
      <c r="CJ178" s="11"/>
    </row>
    <row r="179" spans="1:88">
      <c r="B179" s="103"/>
      <c r="C179" s="103"/>
      <c r="D179" s="103"/>
      <c r="E179" s="103"/>
      <c r="F179" s="103"/>
      <c r="G179" s="103"/>
      <c r="H179" s="103"/>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N179" s="11"/>
      <c r="BO179" s="11"/>
      <c r="BP179" s="11"/>
      <c r="BQ179" s="11"/>
      <c r="BR179" s="11"/>
      <c r="BS179" s="11"/>
      <c r="BT179" s="11"/>
      <c r="BW179" s="11"/>
      <c r="BX179" s="11"/>
      <c r="BY179" s="11"/>
      <c r="BZ179" s="11"/>
      <c r="CA179" s="11"/>
      <c r="CB179" s="11"/>
      <c r="CE179" s="11"/>
      <c r="CF179" s="11"/>
      <c r="CG179" s="11"/>
      <c r="CH179" s="11"/>
      <c r="CI179" s="11"/>
      <c r="CJ179" s="11"/>
    </row>
    <row r="180" spans="1:88">
      <c r="B180" s="103"/>
      <c r="C180" s="103"/>
      <c r="D180" s="103"/>
      <c r="E180" s="103"/>
      <c r="F180" s="103"/>
      <c r="G180" s="103"/>
      <c r="H180" s="103"/>
      <c r="L180" s="103"/>
      <c r="M180" s="103"/>
      <c r="N180" s="103"/>
      <c r="O180" s="103"/>
      <c r="P180" s="103"/>
      <c r="Q180" s="103"/>
      <c r="R180" s="103"/>
      <c r="U180" s="103"/>
      <c r="V180" s="103"/>
      <c r="W180" s="103"/>
      <c r="X180" s="103"/>
      <c r="Y180" s="103"/>
      <c r="Z180" s="103"/>
      <c r="AA180" s="103"/>
      <c r="AD180" s="103"/>
      <c r="AE180" s="103"/>
      <c r="AF180" s="103"/>
      <c r="AG180" s="103"/>
      <c r="AH180" s="103"/>
      <c r="AI180" s="103"/>
      <c r="AJ180" s="103"/>
      <c r="AM180" s="103"/>
      <c r="AN180" s="103"/>
      <c r="AO180" s="103"/>
      <c r="AP180" s="103"/>
      <c r="AQ180" s="103"/>
      <c r="AR180" s="103"/>
      <c r="AS180" s="103"/>
      <c r="AV180" s="103"/>
      <c r="AW180" s="103"/>
      <c r="AX180" s="103"/>
      <c r="AY180" s="103"/>
      <c r="AZ180" s="103"/>
      <c r="BA180" s="103"/>
      <c r="BB180" s="103"/>
      <c r="BE180" s="103"/>
      <c r="BF180" s="103"/>
      <c r="BG180" s="103"/>
      <c r="BH180" s="103"/>
      <c r="BI180" s="103"/>
      <c r="BJ180" s="103"/>
      <c r="BK180" s="103"/>
      <c r="BN180" s="103"/>
      <c r="BO180" s="103"/>
      <c r="BP180" s="103"/>
      <c r="BQ180" s="103"/>
      <c r="BR180" s="103"/>
      <c r="BS180" s="103"/>
      <c r="BT180" s="103"/>
      <c r="BW180" s="103"/>
      <c r="BX180" s="103"/>
      <c r="BY180" s="103"/>
      <c r="BZ180" s="103"/>
      <c r="CA180" s="103"/>
      <c r="CB180" s="103"/>
      <c r="CE180" s="103"/>
      <c r="CF180" s="103"/>
      <c r="CG180" s="103"/>
      <c r="CH180" s="103"/>
      <c r="CI180" s="103"/>
    </row>
    <row r="182" spans="1:88" ht="49" customHeight="1">
      <c r="A182" s="163" t="s">
        <v>301</v>
      </c>
      <c r="B182" s="218">
        <v>2007</v>
      </c>
      <c r="C182" s="128">
        <v>2008</v>
      </c>
      <c r="D182" s="128">
        <v>2009</v>
      </c>
      <c r="E182" s="128">
        <v>2010</v>
      </c>
      <c r="F182" s="128">
        <v>2011</v>
      </c>
      <c r="G182" s="128">
        <v>2012</v>
      </c>
      <c r="H182" s="128">
        <v>2013</v>
      </c>
      <c r="K182" s="229" t="s">
        <v>302</v>
      </c>
      <c r="L182" s="218">
        <v>2007</v>
      </c>
      <c r="M182" s="128">
        <v>2008</v>
      </c>
      <c r="N182" s="128">
        <v>2009</v>
      </c>
      <c r="O182" s="128">
        <v>2010</v>
      </c>
      <c r="P182" s="128">
        <v>2011</v>
      </c>
      <c r="Q182" s="128">
        <v>2012</v>
      </c>
      <c r="R182" s="128">
        <v>2013</v>
      </c>
      <c r="T182" s="163" t="s">
        <v>303</v>
      </c>
      <c r="U182" s="218">
        <v>2007</v>
      </c>
      <c r="V182" s="128">
        <v>2008</v>
      </c>
      <c r="W182" s="128">
        <v>2009</v>
      </c>
      <c r="X182" s="128">
        <v>2010</v>
      </c>
      <c r="Y182" s="128">
        <v>2011</v>
      </c>
      <c r="Z182" s="128">
        <v>2012</v>
      </c>
      <c r="AA182" s="128">
        <v>2013</v>
      </c>
      <c r="AC182" s="163" t="s">
        <v>330</v>
      </c>
      <c r="AD182" s="218">
        <v>2007</v>
      </c>
      <c r="AE182" s="128">
        <v>2008</v>
      </c>
      <c r="AF182" s="128">
        <v>2009</v>
      </c>
      <c r="AG182" s="128">
        <v>2010</v>
      </c>
      <c r="AH182" s="128">
        <v>2011</v>
      </c>
      <c r="AI182" s="128">
        <v>2012</v>
      </c>
      <c r="AJ182" s="128">
        <v>2013</v>
      </c>
      <c r="AL182" s="163" t="s">
        <v>304</v>
      </c>
      <c r="AM182" s="218">
        <v>2008</v>
      </c>
      <c r="AN182" s="128">
        <v>2009</v>
      </c>
      <c r="AO182" s="128">
        <v>2010</v>
      </c>
      <c r="AP182" s="128">
        <v>2011</v>
      </c>
      <c r="AQ182" s="128">
        <v>2012</v>
      </c>
      <c r="AR182" s="127">
        <v>2013</v>
      </c>
      <c r="AS182" s="11">
        <v>2014</v>
      </c>
      <c r="AU182" s="166" t="s">
        <v>118</v>
      </c>
      <c r="AV182" s="218">
        <v>2007</v>
      </c>
      <c r="AW182" s="128">
        <v>2008</v>
      </c>
      <c r="AX182" s="128">
        <v>2009</v>
      </c>
      <c r="AY182" s="128">
        <v>2010</v>
      </c>
      <c r="AZ182" s="128">
        <v>2011</v>
      </c>
      <c r="BA182" s="128">
        <v>2012</v>
      </c>
      <c r="BB182" s="127">
        <v>2013</v>
      </c>
      <c r="BD182" s="246" t="s">
        <v>343</v>
      </c>
      <c r="BE182" s="246">
        <v>2007</v>
      </c>
      <c r="BF182" s="128">
        <v>2008</v>
      </c>
      <c r="BG182" s="128">
        <v>2009</v>
      </c>
      <c r="BH182" s="128">
        <v>2010</v>
      </c>
      <c r="BI182" s="128">
        <v>2011</v>
      </c>
      <c r="BJ182" s="128">
        <v>2012</v>
      </c>
      <c r="BK182" s="127">
        <v>2013</v>
      </c>
      <c r="BM182" s="246" t="s">
        <v>347</v>
      </c>
      <c r="BN182" s="128">
        <v>2007</v>
      </c>
      <c r="BO182" s="128">
        <v>2008</v>
      </c>
      <c r="BP182" s="128">
        <v>2009</v>
      </c>
      <c r="BQ182" s="128">
        <v>2010</v>
      </c>
      <c r="BR182" s="128">
        <v>2011</v>
      </c>
      <c r="BS182" s="104">
        <v>2012</v>
      </c>
      <c r="BT182" s="128">
        <v>2013</v>
      </c>
      <c r="BW182" s="11"/>
      <c r="BX182" s="11"/>
      <c r="BY182" s="11"/>
      <c r="BZ182" s="11"/>
      <c r="CA182" s="11"/>
      <c r="CB182" s="11"/>
      <c r="CE182" s="11"/>
      <c r="CF182" s="11"/>
      <c r="CG182" s="11"/>
      <c r="CH182" s="11"/>
      <c r="CI182" s="11"/>
      <c r="CJ182" s="11"/>
    </row>
    <row r="183" spans="1:88">
      <c r="A183" s="11" t="s">
        <v>23</v>
      </c>
      <c r="B183" s="103">
        <v>-0.21881637407354398</v>
      </c>
      <c r="C183" s="103">
        <v>-0.2442974531336253</v>
      </c>
      <c r="D183" s="103">
        <v>-0.12568077204379818</v>
      </c>
      <c r="E183" s="103">
        <v>0.13007334946106999</v>
      </c>
      <c r="F183" s="103">
        <v>0.22580116948253792</v>
      </c>
      <c r="G183" s="103">
        <v>0.285715140991261</v>
      </c>
      <c r="H183" s="103">
        <v>0.34446132117327832</v>
      </c>
      <c r="K183" s="11" t="s">
        <v>23</v>
      </c>
      <c r="L183" s="103">
        <v>-0.85307749701550861</v>
      </c>
      <c r="M183" s="103">
        <v>-0.85394122471330003</v>
      </c>
      <c r="N183" s="103">
        <v>-0.42468224748258604</v>
      </c>
      <c r="O183" s="103">
        <v>0.15133064389235965</v>
      </c>
      <c r="P183" s="103">
        <v>0.67612433659516136</v>
      </c>
      <c r="Q183" s="103">
        <v>1.0555739636480157</v>
      </c>
      <c r="R183" s="103">
        <v>1.0537828475097566</v>
      </c>
      <c r="T183" s="11" t="s">
        <v>23</v>
      </c>
      <c r="U183" s="103">
        <v>-0.33369888641611378</v>
      </c>
      <c r="V183" s="103">
        <v>-0.33369888641611378</v>
      </c>
      <c r="W183" s="103">
        <v>-0.33369888641611378</v>
      </c>
      <c r="X183" s="103">
        <v>-0.33369888641611378</v>
      </c>
      <c r="Y183" s="103">
        <v>-0.15521655075886409</v>
      </c>
      <c r="Z183" s="103">
        <v>-0.31283830302242888</v>
      </c>
      <c r="AA183" s="103">
        <v>-0.60501972016469641</v>
      </c>
      <c r="AC183" s="11" t="s">
        <v>23</v>
      </c>
      <c r="AD183" s="103">
        <v>-0.34243013403881184</v>
      </c>
      <c r="AE183" s="103">
        <v>-0.36099168354597999</v>
      </c>
      <c r="AF183" s="103">
        <v>-0.31371902287388098</v>
      </c>
      <c r="AG183" s="103">
        <v>-0.22385761553653358</v>
      </c>
      <c r="AH183" s="103">
        <v>-0.39504227885124887</v>
      </c>
      <c r="AI183" s="103">
        <v>-0.17437394380853205</v>
      </c>
      <c r="AJ183" s="103">
        <v>-0.37744929857299536</v>
      </c>
      <c r="AL183" s="11" t="s">
        <v>23</v>
      </c>
      <c r="AM183" s="103">
        <v>0.61972568211894297</v>
      </c>
      <c r="AN183" s="103">
        <v>0.14998682042506545</v>
      </c>
      <c r="AO183" s="103">
        <v>-0.34067463398755432</v>
      </c>
      <c r="AP183" s="103">
        <v>-0.29735416772091838</v>
      </c>
      <c r="AQ183" s="103">
        <v>-0.22659331154489562</v>
      </c>
      <c r="AR183" s="103">
        <v>-0.14734156322183747</v>
      </c>
      <c r="AS183" s="11">
        <v>-3.4486478807407635E-2</v>
      </c>
      <c r="AU183" s="11" t="s">
        <v>23</v>
      </c>
      <c r="AV183" s="103">
        <v>-0.55615670970850062</v>
      </c>
      <c r="AW183" s="103">
        <v>-1.1751368224698475</v>
      </c>
      <c r="AX183" s="103">
        <v>-1.3802644775872761</v>
      </c>
      <c r="AY183" s="103">
        <v>-1.5115627530438513</v>
      </c>
      <c r="AZ183" s="103">
        <v>-1.449558703396453</v>
      </c>
      <c r="BA183" s="103">
        <v>-1.4187937016274315</v>
      </c>
      <c r="BB183" s="103">
        <v>-1.6986939266835723</v>
      </c>
      <c r="BD183" s="11" t="s">
        <v>23</v>
      </c>
      <c r="BE183" s="103">
        <v>0.70514014510884571</v>
      </c>
      <c r="BF183" s="103">
        <v>0.64303857588956992</v>
      </c>
      <c r="BG183" s="103">
        <v>0.54161876474510906</v>
      </c>
      <c r="BH183" s="103">
        <v>0.53432463827556265</v>
      </c>
      <c r="BI183" s="103">
        <v>0.56718655873100743</v>
      </c>
      <c r="BJ183" s="103">
        <v>0.49398598258303777</v>
      </c>
      <c r="BK183" s="103">
        <v>0.4933063396335704</v>
      </c>
      <c r="BM183" s="11" t="s">
        <v>23</v>
      </c>
      <c r="BN183" s="103">
        <v>1.0821696183788219</v>
      </c>
      <c r="BO183" s="103">
        <v>1.1403138799236465</v>
      </c>
      <c r="BP183" s="103">
        <v>1.0837708342319059</v>
      </c>
      <c r="BQ183" s="103">
        <v>0.96505421694915205</v>
      </c>
      <c r="BR183" s="103">
        <v>0.96496369298671769</v>
      </c>
      <c r="BS183" s="103">
        <v>0.96643736799848035</v>
      </c>
      <c r="BT183" s="103">
        <v>0.96073482544122391</v>
      </c>
      <c r="BW183" s="11"/>
      <c r="BX183" s="11"/>
      <c r="BY183" s="11"/>
      <c r="BZ183" s="11"/>
      <c r="CA183" s="11"/>
      <c r="CB183" s="11"/>
      <c r="CE183" s="11"/>
      <c r="CF183" s="11"/>
      <c r="CG183" s="11"/>
      <c r="CH183" s="11"/>
      <c r="CI183" s="11"/>
      <c r="CJ183" s="11"/>
    </row>
    <row r="184" spans="1:88">
      <c r="A184" s="11" t="s">
        <v>8</v>
      </c>
      <c r="B184" s="103">
        <v>1.2890155113793773</v>
      </c>
      <c r="C184" s="103">
        <v>1.2340106634785275</v>
      </c>
      <c r="D184" s="103">
        <v>1.2313720460658963</v>
      </c>
      <c r="E184" s="103">
        <v>1.179191609469582</v>
      </c>
      <c r="F184" s="103">
        <v>1.1868751809152596</v>
      </c>
      <c r="G184" s="103">
        <v>1.05624780105455</v>
      </c>
      <c r="H184" s="103">
        <v>1.1045158924511549</v>
      </c>
      <c r="K184" s="11" t="s">
        <v>8</v>
      </c>
      <c r="L184" s="103">
        <v>-0.17803130205225545</v>
      </c>
      <c r="M184" s="103">
        <v>-0.17076001662302387</v>
      </c>
      <c r="N184" s="103">
        <v>0.37668939271153057</v>
      </c>
      <c r="O184" s="103">
        <v>0.91925208076743359</v>
      </c>
      <c r="P184" s="103">
        <v>1.1056302205270323</v>
      </c>
      <c r="Q184" s="103">
        <v>1.1877471646701261</v>
      </c>
      <c r="R184" s="103">
        <v>1.1622845389032517</v>
      </c>
      <c r="T184" s="11" t="s">
        <v>8</v>
      </c>
      <c r="U184" s="103">
        <v>0.9459958276723508</v>
      </c>
      <c r="V184" s="103">
        <v>0.9459958276723508</v>
      </c>
      <c r="W184" s="103">
        <v>0.9459958276723508</v>
      </c>
      <c r="X184" s="103">
        <v>0.9459958276723508</v>
      </c>
      <c r="Y184" s="103">
        <v>0.76086544489638575</v>
      </c>
      <c r="Z184" s="103">
        <v>0.7994756632795389</v>
      </c>
      <c r="AA184" s="103">
        <v>0.83630149684815669</v>
      </c>
      <c r="AC184" s="11" t="s">
        <v>8</v>
      </c>
      <c r="AD184" s="103">
        <v>1.0071474530552982E-2</v>
      </c>
      <c r="AE184" s="103">
        <v>6.1084837281251851E-2</v>
      </c>
      <c r="AF184" s="103">
        <v>6.6350301816362173E-2</v>
      </c>
      <c r="AG184" s="103">
        <v>0.97134585565024112</v>
      </c>
      <c r="AH184" s="103">
        <v>0.96685300705713739</v>
      </c>
      <c r="AI184" s="103">
        <v>1.0985952080578139</v>
      </c>
      <c r="AJ184" s="103">
        <v>1.263498029111318</v>
      </c>
      <c r="AL184" s="11" t="s">
        <v>8</v>
      </c>
      <c r="AM184" s="103">
        <v>2.2935127623821723</v>
      </c>
      <c r="AN184" s="103">
        <v>2.5260921809410042</v>
      </c>
      <c r="AO184" s="103">
        <v>2.4391236549296695</v>
      </c>
      <c r="AP184" s="103">
        <v>1.9752660673050368</v>
      </c>
      <c r="AQ184" s="103">
        <v>1.354220409792616</v>
      </c>
      <c r="AR184" s="103">
        <v>1.5188370588228632</v>
      </c>
      <c r="AS184" s="11">
        <v>1.5256303640299671</v>
      </c>
      <c r="AU184" s="11" t="s">
        <v>8</v>
      </c>
      <c r="AV184" s="103">
        <v>0.64791194120457662</v>
      </c>
      <c r="AW184" s="103">
        <v>0.84631943635958262</v>
      </c>
      <c r="AX184" s="103">
        <v>0.73317216004045638</v>
      </c>
      <c r="AY184" s="103">
        <v>0.5829975483381542</v>
      </c>
      <c r="AZ184" s="103">
        <v>0.25314244673948016</v>
      </c>
      <c r="BA184" s="103">
        <v>0.315447533661327</v>
      </c>
      <c r="BB184" s="103">
        <v>0.27213477746195563</v>
      </c>
      <c r="BD184" s="11" t="s">
        <v>8</v>
      </c>
      <c r="BE184" s="103">
        <v>0.26289422931470852</v>
      </c>
      <c r="BF184" s="103">
        <v>0.26754684419826219</v>
      </c>
      <c r="BG184" s="103">
        <v>0.27296664319792791</v>
      </c>
      <c r="BH184" s="103">
        <v>0.30453350839664151</v>
      </c>
      <c r="BI184" s="103">
        <v>0.29129759266598965</v>
      </c>
      <c r="BJ184" s="103">
        <v>0.25284693679026043</v>
      </c>
      <c r="BK184" s="103">
        <v>0.25219416579876131</v>
      </c>
      <c r="BM184" s="11" t="s">
        <v>8</v>
      </c>
      <c r="BN184" s="103">
        <v>0.23244122377038229</v>
      </c>
      <c r="BO184" s="103">
        <v>0.16617534178335056</v>
      </c>
      <c r="BP184" s="103">
        <v>2.1719605942192938E-2</v>
      </c>
      <c r="BQ184" s="103">
        <v>-8.9370817182190587E-2</v>
      </c>
      <c r="BR184" s="103">
        <v>-0.13943536312525071</v>
      </c>
      <c r="BS184" s="103">
        <v>-0.17924670783465044</v>
      </c>
      <c r="BT184" s="103">
        <v>-0.19273467318734608</v>
      </c>
      <c r="BW184" s="11"/>
      <c r="BX184" s="11"/>
      <c r="BY184" s="11"/>
      <c r="BZ184" s="11"/>
      <c r="CA184" s="11"/>
      <c r="CB184" s="11"/>
      <c r="CE184" s="11"/>
      <c r="CF184" s="11"/>
      <c r="CG184" s="11"/>
      <c r="CH184" s="11"/>
      <c r="CI184" s="11"/>
      <c r="CJ184" s="11"/>
    </row>
    <row r="185" spans="1:88">
      <c r="A185" s="11" t="s">
        <v>87</v>
      </c>
      <c r="B185" s="103">
        <v>1.2862427018478548</v>
      </c>
      <c r="C185" s="103">
        <v>1.2747378578521296</v>
      </c>
      <c r="D185" s="103">
        <v>1.20439956769353</v>
      </c>
      <c r="E185" s="103">
        <v>1.1511023141209671</v>
      </c>
      <c r="F185" s="103">
        <v>1.1616502757254001</v>
      </c>
      <c r="G185" s="103">
        <v>1.0904565921195304</v>
      </c>
      <c r="H185" s="103">
        <v>1.0261677562984759</v>
      </c>
      <c r="K185" s="11" t="s">
        <v>87</v>
      </c>
      <c r="L185" s="103">
        <v>0.7451380179895335</v>
      </c>
      <c r="M185" s="103">
        <v>0.79072946964782898</v>
      </c>
      <c r="N185" s="103">
        <v>0.73218606253149621</v>
      </c>
      <c r="O185" s="103">
        <v>0.59997440626931142</v>
      </c>
      <c r="P185" s="103">
        <v>0.4817291175311203</v>
      </c>
      <c r="Q185" s="103">
        <v>0.33530682305536297</v>
      </c>
      <c r="R185" s="103">
        <v>0.34112501617060437</v>
      </c>
      <c r="T185" s="11" t="s">
        <v>87</v>
      </c>
      <c r="U185" s="103">
        <v>0.47719677399637883</v>
      </c>
      <c r="V185" s="103">
        <v>0.47719677399637883</v>
      </c>
      <c r="W185" s="103">
        <v>0.47719677399637883</v>
      </c>
      <c r="X185" s="103">
        <v>0.47719677399637883</v>
      </c>
      <c r="Y185" s="103">
        <v>0.49912773185202847</v>
      </c>
      <c r="Z185" s="103">
        <v>0.24331868012855498</v>
      </c>
      <c r="AA185" s="103">
        <v>0.25977301004301523</v>
      </c>
      <c r="AC185" s="11" t="s">
        <v>87</v>
      </c>
      <c r="AD185" s="103">
        <v>-8.9093813154896995E-3</v>
      </c>
      <c r="AE185" s="103">
        <v>0.11349956862581019</v>
      </c>
      <c r="AF185" s="103">
        <v>4.6930701284743838E-2</v>
      </c>
      <c r="AG185" s="103">
        <v>1.0455820960966247</v>
      </c>
      <c r="AH185" s="103">
        <v>1.0602401123765699</v>
      </c>
      <c r="AI185" s="103">
        <v>0.99940280661368286</v>
      </c>
      <c r="AJ185" s="103">
        <v>1.1315625655789108</v>
      </c>
      <c r="AL185" s="11" t="s">
        <v>87</v>
      </c>
      <c r="AM185" s="103">
        <v>0.70782993929643179</v>
      </c>
      <c r="AN185" s="103">
        <v>0.81907370900312071</v>
      </c>
      <c r="AO185" s="103">
        <v>0.82684998755465211</v>
      </c>
      <c r="AP185" s="103">
        <v>0.42748615539170515</v>
      </c>
      <c r="AQ185" s="103">
        <v>3.6708783902707709E-2</v>
      </c>
      <c r="AR185" s="103">
        <v>0.1554285663516653</v>
      </c>
      <c r="AS185" s="11">
        <v>0.27756871588905202</v>
      </c>
      <c r="AU185" s="11" t="s">
        <v>87</v>
      </c>
      <c r="AV185" s="103">
        <v>1.1316895241607228</v>
      </c>
      <c r="AW185" s="103">
        <v>1.1003822448463421</v>
      </c>
      <c r="AX185" s="103">
        <v>1.0601126343696086</v>
      </c>
      <c r="AY185" s="103">
        <v>1.2891635928040874</v>
      </c>
      <c r="AZ185" s="103">
        <v>1.3477360432554382</v>
      </c>
      <c r="BA185" s="103">
        <v>1.1825681513057067</v>
      </c>
      <c r="BB185" s="103">
        <v>1.0111955415165281</v>
      </c>
      <c r="BD185" s="11" t="s">
        <v>87</v>
      </c>
      <c r="BE185" s="103">
        <v>8.7170405913882115E-2</v>
      </c>
      <c r="BF185" s="103">
        <v>3.2948842185546418E-2</v>
      </c>
      <c r="BG185" s="103">
        <v>2.6500904616121412E-3</v>
      </c>
      <c r="BH185" s="103">
        <v>-4.9142896375982126E-3</v>
      </c>
      <c r="BI185" s="103">
        <v>1.0624596105507773E-2</v>
      </c>
      <c r="BJ185" s="103">
        <v>7.1808917343613469E-3</v>
      </c>
      <c r="BK185" s="103">
        <v>6.5554971787906355E-3</v>
      </c>
      <c r="BM185" s="11" t="s">
        <v>87</v>
      </c>
      <c r="BN185" s="103">
        <v>-2.5485446307048042E-2</v>
      </c>
      <c r="BO185" s="103">
        <v>-0.1083518476145777</v>
      </c>
      <c r="BP185" s="103">
        <v>-0.13681989720354631</v>
      </c>
      <c r="BQ185" s="103">
        <v>-0.11604600897644381</v>
      </c>
      <c r="BR185" s="103">
        <v>-0.10334834094649935</v>
      </c>
      <c r="BS185" s="103">
        <v>-9.6977303269738746E-2</v>
      </c>
      <c r="BT185" s="103">
        <v>-0.10990621215025545</v>
      </c>
      <c r="BW185" s="11"/>
      <c r="BX185" s="11"/>
      <c r="BY185" s="11"/>
      <c r="BZ185" s="11"/>
      <c r="CA185" s="11"/>
      <c r="CB185" s="11"/>
      <c r="CE185" s="11"/>
      <c r="CF185" s="11"/>
      <c r="CG185" s="11"/>
      <c r="CH185" s="11"/>
      <c r="CI185" s="11"/>
      <c r="CJ185" s="11"/>
    </row>
    <row r="186" spans="1:88">
      <c r="A186" s="11" t="s">
        <v>88</v>
      </c>
      <c r="B186" s="103">
        <v>2.2534757856447173E-2</v>
      </c>
      <c r="C186" s="103">
        <v>0.56472710260566927</v>
      </c>
      <c r="D186" s="103">
        <v>0.51491558929990855</v>
      </c>
      <c r="E186" s="103">
        <v>0.46849859462510612</v>
      </c>
      <c r="F186" s="103">
        <v>1.1029479419358643</v>
      </c>
      <c r="G186" s="103">
        <v>1.3551613329756533</v>
      </c>
      <c r="H186" s="103">
        <v>1.3348354595050569</v>
      </c>
      <c r="K186" s="11" t="s">
        <v>88</v>
      </c>
      <c r="L186" s="103">
        <v>0.97531741926463156</v>
      </c>
      <c r="M186" s="103">
        <v>0.89043609733759432</v>
      </c>
      <c r="N186" s="103">
        <v>0.72340563993248663</v>
      </c>
      <c r="O186" s="103">
        <v>0.51002917671590731</v>
      </c>
      <c r="P186" s="103">
        <v>0.3399751087582798</v>
      </c>
      <c r="Q186" s="103">
        <v>0.17176231364538175</v>
      </c>
      <c r="R186" s="103">
        <v>0.16837227638089733</v>
      </c>
      <c r="T186" s="11" t="s">
        <v>88</v>
      </c>
      <c r="U186" s="103">
        <v>0.14777041195380428</v>
      </c>
      <c r="V186" s="103">
        <v>0.14777041195380428</v>
      </c>
      <c r="W186" s="103">
        <v>0.14777041195380428</v>
      </c>
      <c r="X186" s="103">
        <v>0.14777041195380428</v>
      </c>
      <c r="Y186" s="103">
        <v>0.36825887532984924</v>
      </c>
      <c r="Z186" s="103">
        <v>0.38235792591630036</v>
      </c>
      <c r="AA186" s="103">
        <v>0.25977301004301523</v>
      </c>
      <c r="AC186" s="11" t="s">
        <v>88</v>
      </c>
      <c r="AD186" s="103">
        <v>-2.2467135491234577E-2</v>
      </c>
      <c r="AE186" s="103">
        <v>-0.12650472753085121</v>
      </c>
      <c r="AF186" s="103">
        <v>-0.1861045050946753</v>
      </c>
      <c r="AG186" s="103">
        <v>-2.2594919215227341E-2</v>
      </c>
      <c r="AH186" s="103">
        <v>0.12636905918224778</v>
      </c>
      <c r="AI186" s="103">
        <v>-0.30663047906737328</v>
      </c>
      <c r="AJ186" s="103">
        <v>-0.27849770092369036</v>
      </c>
      <c r="AL186" s="11" t="s">
        <v>88</v>
      </c>
      <c r="AM186" s="103">
        <v>0.17924315745331049</v>
      </c>
      <c r="AN186" s="103">
        <v>0.89173970052749307</v>
      </c>
      <c r="AO186" s="103">
        <v>1.493973556303869</v>
      </c>
      <c r="AP186" s="103">
        <v>1.3092317392636248</v>
      </c>
      <c r="AQ186" s="103">
        <v>1.0028172329785146</v>
      </c>
      <c r="AR186" s="103">
        <v>1.0898132861750149</v>
      </c>
      <c r="AS186" s="11">
        <v>1.0575873546465087</v>
      </c>
      <c r="AU186" s="11" t="s">
        <v>88</v>
      </c>
      <c r="AV186" s="103">
        <v>5.6628228702618626E-2</v>
      </c>
      <c r="AW186" s="103">
        <v>0.62539525506674953</v>
      </c>
      <c r="AX186" s="103">
        <v>1.0717890798813638</v>
      </c>
      <c r="AY186" s="103">
        <v>1.2652257607882924</v>
      </c>
      <c r="AZ186" s="103">
        <v>1.4693575539794328</v>
      </c>
      <c r="BA186" s="103">
        <v>1.5541912731532979</v>
      </c>
      <c r="BB186" s="103">
        <v>1.3807259235438154</v>
      </c>
      <c r="BD186" s="11" t="s">
        <v>88</v>
      </c>
      <c r="BE186" s="103">
        <v>0.80295516399407185</v>
      </c>
      <c r="BF186" s="103">
        <v>0.73086635823835955</v>
      </c>
      <c r="BG186" s="103">
        <v>0.64232493145079528</v>
      </c>
      <c r="BH186" s="103">
        <v>0.63848491076322922</v>
      </c>
      <c r="BI186" s="103">
        <v>1.0340220298966971</v>
      </c>
      <c r="BJ186" s="103">
        <v>1.0507537893163177</v>
      </c>
      <c r="BK186" s="103">
        <v>1.0500121014953885</v>
      </c>
      <c r="BM186" s="11" t="s">
        <v>88</v>
      </c>
      <c r="BN186" s="103"/>
      <c r="BO186" s="103"/>
      <c r="BP186" s="103"/>
      <c r="BQ186" s="103"/>
      <c r="BR186" s="103"/>
      <c r="BS186" s="103"/>
      <c r="BT186" s="103"/>
      <c r="BW186" s="11"/>
      <c r="BX186" s="11"/>
      <c r="BY186" s="11"/>
      <c r="BZ186" s="11"/>
      <c r="CA186" s="11"/>
      <c r="CB186" s="11"/>
      <c r="CE186" s="11"/>
      <c r="CF186" s="11"/>
      <c r="CG186" s="11"/>
      <c r="CH186" s="11"/>
      <c r="CI186" s="11"/>
      <c r="CJ186" s="11"/>
    </row>
    <row r="187" spans="1:88">
      <c r="A187" s="11" t="s">
        <v>24</v>
      </c>
      <c r="B187" s="103">
        <v>-1.0557415487143889</v>
      </c>
      <c r="C187" s="103">
        <v>-1.1135726988731767</v>
      </c>
      <c r="D187" s="103">
        <v>-1.167492749176458</v>
      </c>
      <c r="E187" s="103">
        <v>-1.267622913066399</v>
      </c>
      <c r="F187" s="103">
        <v>-1.3260758888144406</v>
      </c>
      <c r="G187" s="103">
        <v>-1.3765762226366529</v>
      </c>
      <c r="H187" s="103">
        <v>-1.4125479474950597</v>
      </c>
      <c r="K187" s="11" t="s">
        <v>24</v>
      </c>
      <c r="L187" s="103">
        <v>-0.79552242650054628</v>
      </c>
      <c r="M187" s="103">
        <v>-0.7951507443110829</v>
      </c>
      <c r="N187" s="103">
        <v>-0.93758172990023969</v>
      </c>
      <c r="O187" s="103">
        <v>-1.0897809736240105</v>
      </c>
      <c r="P187" s="103">
        <v>-1.2130781867765479</v>
      </c>
      <c r="Q187" s="103">
        <v>-1.30739886067108</v>
      </c>
      <c r="R187" s="103">
        <v>-1.3048750141084555</v>
      </c>
      <c r="T187" s="11" t="s">
        <v>24</v>
      </c>
      <c r="U187" s="103">
        <v>-1.0432325892770438</v>
      </c>
      <c r="V187" s="103">
        <v>-1.0432325892770438</v>
      </c>
      <c r="W187" s="103">
        <v>-1.0432325892770438</v>
      </c>
      <c r="X187" s="103">
        <v>-1.0432325892770438</v>
      </c>
      <c r="Y187" s="103">
        <v>-0.94042968989193521</v>
      </c>
      <c r="Z187" s="103">
        <v>-1.0080345319611574</v>
      </c>
      <c r="AA187" s="103">
        <v>-1.1815482069698373</v>
      </c>
      <c r="AC187" s="11" t="s">
        <v>24</v>
      </c>
      <c r="AD187" s="103">
        <v>-0.50241163331260053</v>
      </c>
      <c r="AE187" s="103">
        <v>-0.4906491768719925</v>
      </c>
      <c r="AF187" s="103">
        <v>-0.42191394012146849</v>
      </c>
      <c r="AG187" s="103">
        <v>-0.82682085738438182</v>
      </c>
      <c r="AH187" s="103">
        <v>-1.0409697573106547</v>
      </c>
      <c r="AI187" s="103">
        <v>-1.2654903596939717</v>
      </c>
      <c r="AJ187" s="103">
        <v>-1.2597677109459682</v>
      </c>
      <c r="AL187" s="11" t="s">
        <v>24</v>
      </c>
      <c r="AM187" s="103">
        <v>-0.61357887347865392</v>
      </c>
      <c r="AN187" s="103">
        <v>-0.71698791097756542</v>
      </c>
      <c r="AO187" s="103">
        <v>-0.7298495078349565</v>
      </c>
      <c r="AP187" s="103">
        <v>-0.89153575747753178</v>
      </c>
      <c r="AQ187" s="103">
        <v>-0.9293996651730988</v>
      </c>
      <c r="AR187" s="103">
        <v>-0.85444663385282382</v>
      </c>
      <c r="AS187" s="11">
        <v>-0.65851730287786514</v>
      </c>
      <c r="AU187" s="11" t="s">
        <v>24</v>
      </c>
      <c r="AV187" s="103">
        <v>-1.2871983906200111</v>
      </c>
      <c r="AW187" s="103">
        <v>-1.3187375403101895</v>
      </c>
      <c r="AX187" s="103">
        <v>-1.1817649038874334</v>
      </c>
      <c r="AY187" s="103">
        <v>-1.1764331048227308</v>
      </c>
      <c r="AZ187" s="103">
        <v>-0.96307266050047202</v>
      </c>
      <c r="BA187" s="103">
        <v>-0.799421831881446</v>
      </c>
      <c r="BB187" s="103">
        <v>-0.83645636861990369</v>
      </c>
      <c r="BD187" s="11" t="s">
        <v>24</v>
      </c>
      <c r="BE187" s="103">
        <v>-1.1481779875666032</v>
      </c>
      <c r="BF187" s="103">
        <v>-1.0813650367555849</v>
      </c>
      <c r="BG187" s="103">
        <v>-0.93726874561608997</v>
      </c>
      <c r="BH187" s="103">
        <v>-0.84755892161770674</v>
      </c>
      <c r="BI187" s="103">
        <v>-0.72422026148561269</v>
      </c>
      <c r="BJ187" s="103">
        <v>-0.66353188472141411</v>
      </c>
      <c r="BK187" s="103">
        <v>-0.66408253665088512</v>
      </c>
      <c r="BM187" s="11" t="s">
        <v>24</v>
      </c>
      <c r="BN187" s="103">
        <v>1.4437434953695856</v>
      </c>
      <c r="BO187" s="103">
        <v>1.7551514756587954</v>
      </c>
      <c r="BP187" s="103">
        <v>1.4150693629704789</v>
      </c>
      <c r="BQ187" s="103">
        <v>1.8483553791928324</v>
      </c>
      <c r="BR187" s="103">
        <v>1.9548034758614277</v>
      </c>
      <c r="BS187" s="103">
        <v>1.9778466439920563</v>
      </c>
      <c r="BT187" s="103">
        <v>1.9790170684236383</v>
      </c>
      <c r="BW187" s="11"/>
      <c r="BX187" s="11"/>
      <c r="BY187" s="11"/>
      <c r="BZ187" s="11"/>
      <c r="CA187" s="11"/>
      <c r="CB187" s="11"/>
      <c r="CE187" s="11"/>
      <c r="CF187" s="11"/>
      <c r="CG187" s="11"/>
      <c r="CH187" s="11"/>
      <c r="CI187" s="11"/>
      <c r="CJ187" s="11"/>
    </row>
    <row r="188" spans="1:88">
      <c r="A188" s="11" t="s">
        <v>89</v>
      </c>
      <c r="B188" s="103">
        <v>1.1153683144677768</v>
      </c>
      <c r="C188" s="103">
        <v>1.0415746700632584</v>
      </c>
      <c r="D188" s="103">
        <v>1.0880807547126987</v>
      </c>
      <c r="E188" s="103">
        <v>1.1453490849531782</v>
      </c>
      <c r="F188" s="103">
        <v>1.2584740073113763</v>
      </c>
      <c r="G188" s="103">
        <v>1.1133731843472865</v>
      </c>
      <c r="H188" s="103">
        <v>1.0772131529166793</v>
      </c>
      <c r="K188" s="11" t="s">
        <v>89</v>
      </c>
      <c r="L188" s="103">
        <v>1.2709134715916721</v>
      </c>
      <c r="M188" s="103">
        <v>1.3237748072420892</v>
      </c>
      <c r="N188" s="103">
        <v>1.2822751008781075</v>
      </c>
      <c r="O188" s="103">
        <v>1.1364190038113573</v>
      </c>
      <c r="P188" s="103">
        <v>0.99689140708063639</v>
      </c>
      <c r="Q188" s="103">
        <v>0.82436895703786406</v>
      </c>
      <c r="R188" s="103">
        <v>0.82911801867674506</v>
      </c>
      <c r="T188" s="11" t="s">
        <v>89</v>
      </c>
      <c r="U188" s="103">
        <v>0.66725044440555592</v>
      </c>
      <c r="V188" s="103">
        <v>0.66725044440555592</v>
      </c>
      <c r="W188" s="103">
        <v>0.66725044440555592</v>
      </c>
      <c r="X188" s="103">
        <v>0.66725044440555592</v>
      </c>
      <c r="Y188" s="103">
        <v>0.76086544489638575</v>
      </c>
      <c r="Z188" s="103">
        <v>0.66043641749179227</v>
      </c>
      <c r="AA188" s="103">
        <v>0.69216937514687071</v>
      </c>
      <c r="AC188" s="11" t="s">
        <v>89</v>
      </c>
      <c r="AD188" s="103">
        <v>2.6340779541446761E-2</v>
      </c>
      <c r="AE188" s="103">
        <v>8.315419784738165E-2</v>
      </c>
      <c r="AF188" s="103">
        <v>7.4672987758484119E-2</v>
      </c>
      <c r="AG188" s="103">
        <v>0.90535808636456661</v>
      </c>
      <c r="AH188" s="103">
        <v>1.1536272176960016</v>
      </c>
      <c r="AI188" s="103">
        <v>1.0489990073357485</v>
      </c>
      <c r="AJ188" s="103">
        <v>0.99138113557572849</v>
      </c>
      <c r="AL188" s="11" t="s">
        <v>89</v>
      </c>
      <c r="AM188" s="103">
        <v>0.44355592898577689</v>
      </c>
      <c r="AN188" s="103">
        <v>0.85541707081259977</v>
      </c>
      <c r="AO188" s="103">
        <v>1.1604117719292604</v>
      </c>
      <c r="AP188" s="103">
        <v>0.13844914188131616</v>
      </c>
      <c r="AQ188" s="103">
        <v>-0.75353121865739947</v>
      </c>
      <c r="AR188" s="103">
        <v>-0.30024682886255522</v>
      </c>
      <c r="AS188" s="11">
        <v>0.27756871588905202</v>
      </c>
      <c r="AU188" s="11" t="s">
        <v>89</v>
      </c>
      <c r="AV188" s="103">
        <v>-7.8754490248672052E-3</v>
      </c>
      <c r="AW188" s="103">
        <v>5.0992383705380687E-2</v>
      </c>
      <c r="AX188" s="103">
        <v>-0.31770793601753156</v>
      </c>
      <c r="AY188" s="103">
        <v>-0.23088874019885439</v>
      </c>
      <c r="AZ188" s="103">
        <v>9.8994252914904896E-3</v>
      </c>
      <c r="BA188" s="103">
        <v>0.19157315971213038</v>
      </c>
      <c r="BB188" s="103">
        <v>0.27213477746195563</v>
      </c>
      <c r="BD188" s="11" t="s">
        <v>89</v>
      </c>
      <c r="BE188" s="103">
        <v>0.18448967616538151</v>
      </c>
      <c r="BF188" s="103">
        <v>0.15640839311610674</v>
      </c>
      <c r="BG188" s="103">
        <v>9.5648163213734039E-2</v>
      </c>
      <c r="BH188" s="103">
        <v>0.1275328798382897</v>
      </c>
      <c r="BI188" s="103">
        <v>0.12170889553577754</v>
      </c>
      <c r="BJ188" s="103">
        <v>0.12043552725837496</v>
      </c>
      <c r="BK188" s="103">
        <v>0.11979751187735679</v>
      </c>
      <c r="BM188" s="11" t="s">
        <v>89</v>
      </c>
      <c r="BN188" s="103">
        <v>0.10318005193019339</v>
      </c>
      <c r="BO188" s="103">
        <v>0.11102682504209523</v>
      </c>
      <c r="BP188" s="103">
        <v>9.5105417192128325E-2</v>
      </c>
      <c r="BQ188" s="103">
        <v>3.6287790703947165E-2</v>
      </c>
      <c r="BR188" s="103">
        <v>-1.6705443356949918E-2</v>
      </c>
      <c r="BS188" s="103">
        <v>-1.1751070210950686E-2</v>
      </c>
      <c r="BT188" s="103">
        <v>-2.410082968054205E-2</v>
      </c>
      <c r="BW188" s="11"/>
      <c r="BX188" s="11"/>
      <c r="BY188" s="11"/>
      <c r="BZ188" s="11"/>
      <c r="CA188" s="11"/>
      <c r="CB188" s="11"/>
      <c r="CE188" s="11"/>
      <c r="CF188" s="11"/>
      <c r="CG188" s="11"/>
      <c r="CH188" s="11"/>
      <c r="CI188" s="11"/>
      <c r="CJ188" s="11"/>
    </row>
    <row r="189" spans="1:88">
      <c r="A189" s="11" t="s">
        <v>25</v>
      </c>
      <c r="B189" s="103">
        <v>-1.0560881499058292</v>
      </c>
      <c r="C189" s="103">
        <v>-1.135633262492211</v>
      </c>
      <c r="D189" s="103">
        <v>-1.1964881634267521</v>
      </c>
      <c r="E189" s="103">
        <v>-1.2869131520407491</v>
      </c>
      <c r="F189" s="103">
        <v>-1.3548084517608987</v>
      </c>
      <c r="G189" s="103">
        <v>-1.4180919909590284</v>
      </c>
      <c r="H189" s="103">
        <v>-1.465192419964523</v>
      </c>
      <c r="K189" s="11" t="s">
        <v>25</v>
      </c>
      <c r="L189" s="103">
        <v>-0.81037044645818979</v>
      </c>
      <c r="M189" s="103">
        <v>-0.81219362231063763</v>
      </c>
      <c r="N189" s="103">
        <v>-0.95722639310033253</v>
      </c>
      <c r="O189" s="103">
        <v>-1.1111893168340472</v>
      </c>
      <c r="P189" s="103">
        <v>-1.235865268008103</v>
      </c>
      <c r="Q189" s="103">
        <v>-1.3306167668430977</v>
      </c>
      <c r="R189" s="103">
        <v>-1.3292121061744093</v>
      </c>
      <c r="T189" s="11" t="s">
        <v>25</v>
      </c>
      <c r="U189" s="103">
        <v>-1.2079457702983309</v>
      </c>
      <c r="V189" s="103">
        <v>-1.2079457702983309</v>
      </c>
      <c r="W189" s="103">
        <v>-1.2079457702983309</v>
      </c>
      <c r="X189" s="103">
        <v>-1.2079457702983309</v>
      </c>
      <c r="Y189" s="103">
        <v>-1.2021674029362925</v>
      </c>
      <c r="Z189" s="103">
        <v>-1.1470737777489035</v>
      </c>
      <c r="AA189" s="103">
        <v>-1.7580766937749781</v>
      </c>
      <c r="AC189" s="11" t="s">
        <v>25</v>
      </c>
      <c r="AD189" s="103">
        <v>-0.34243013403881184</v>
      </c>
      <c r="AE189" s="103">
        <v>-0.45202779588126535</v>
      </c>
      <c r="AF189" s="103">
        <v>-0.41081702553197236</v>
      </c>
      <c r="AG189" s="103">
        <v>-1.1765560345984554</v>
      </c>
      <c r="AH189" s="103">
        <v>-1.1732681565131839</v>
      </c>
      <c r="AI189" s="103">
        <v>-1.2158941589719061</v>
      </c>
      <c r="AJ189" s="103">
        <v>-1.2762596438875189</v>
      </c>
      <c r="AL189" s="11" t="s">
        <v>25</v>
      </c>
      <c r="AM189" s="103">
        <v>-0.70168313065614274</v>
      </c>
      <c r="AN189" s="103">
        <v>-0.82336428829897967</v>
      </c>
      <c r="AO189" s="103">
        <v>-0.84107568678054412</v>
      </c>
      <c r="AP189" s="103">
        <v>-0.94620964619370695</v>
      </c>
      <c r="AQ189" s="103">
        <v>-0.9293996651730988</v>
      </c>
      <c r="AR189" s="103">
        <v>-1.2694807100344248</v>
      </c>
      <c r="AS189" s="11">
        <v>-1.5165497403094363</v>
      </c>
      <c r="AU189" s="11" t="s">
        <v>25</v>
      </c>
      <c r="AV189" s="103">
        <v>-0.44865058016269005</v>
      </c>
      <c r="AW189" s="103">
        <v>-0.45713323326813737</v>
      </c>
      <c r="AX189" s="103">
        <v>-0.52788395522913001</v>
      </c>
      <c r="AY189" s="103">
        <v>-0.75752104454632951</v>
      </c>
      <c r="AZ189" s="103">
        <v>-0.96307266050047202</v>
      </c>
      <c r="BA189" s="103">
        <v>-1.0471705797798403</v>
      </c>
      <c r="BB189" s="103">
        <v>-1.3291635446562855</v>
      </c>
      <c r="BD189" s="11" t="s">
        <v>25</v>
      </c>
      <c r="BE189" s="103">
        <v>-1.4611479134890386</v>
      </c>
      <c r="BF189" s="103">
        <v>-1.3772667243252787</v>
      </c>
      <c r="BG189" s="103">
        <v>-1.2765056772034569</v>
      </c>
      <c r="BH189" s="103">
        <v>-1.3509124407105957</v>
      </c>
      <c r="BI189" s="103">
        <v>-1.3473439363297299</v>
      </c>
      <c r="BJ189" s="103">
        <v>-1.222052078266225</v>
      </c>
      <c r="BK189" s="103">
        <v>-1.2225404900424433</v>
      </c>
      <c r="BM189" s="11" t="s">
        <v>25</v>
      </c>
      <c r="BN189" s="103">
        <v>-2.8178543785367793</v>
      </c>
      <c r="BO189" s="103">
        <v>-2.918039639936258</v>
      </c>
      <c r="BP189" s="103">
        <v>-3.1745675317053306</v>
      </c>
      <c r="BQ189" s="103">
        <v>-3.3058285346628771</v>
      </c>
      <c r="BR189" s="103">
        <v>-3.383182035947335</v>
      </c>
      <c r="BS189" s="103">
        <v>-3.4764583406824876</v>
      </c>
      <c r="BT189" s="103">
        <v>-3.512352296612554</v>
      </c>
      <c r="BW189" s="11"/>
      <c r="BX189" s="11"/>
      <c r="BY189" s="11"/>
      <c r="BZ189" s="11"/>
      <c r="CA189" s="11"/>
      <c r="CB189" s="11"/>
      <c r="CE189" s="11"/>
      <c r="CF189" s="11"/>
      <c r="CG189" s="11"/>
      <c r="CH189" s="11"/>
      <c r="CI189" s="11"/>
      <c r="CJ189" s="11"/>
    </row>
    <row r="190" spans="1:88">
      <c r="A190" s="11" t="s">
        <v>90</v>
      </c>
      <c r="B190" s="103">
        <v>-0.93512433409315732</v>
      </c>
      <c r="C190" s="103">
        <v>-0.98630021645567068</v>
      </c>
      <c r="D190" s="103">
        <v>-1.0646601753818106</v>
      </c>
      <c r="E190" s="103">
        <v>-1.1897851066786709</v>
      </c>
      <c r="F190" s="103">
        <v>-1.2248665154472462</v>
      </c>
      <c r="G190" s="103">
        <v>-1.1856036883537258</v>
      </c>
      <c r="H190" s="103">
        <v>-1.1328741875010357</v>
      </c>
      <c r="K190" s="11" t="s">
        <v>90</v>
      </c>
      <c r="L190" s="103">
        <v>-0.18256887347838618</v>
      </c>
      <c r="M190" s="103">
        <v>-0.16772026814003943</v>
      </c>
      <c r="N190" s="103">
        <v>-0.28102133436159438</v>
      </c>
      <c r="O190" s="103">
        <v>-0.42952773131807293</v>
      </c>
      <c r="P190" s="103">
        <v>-0.55547200808579344</v>
      </c>
      <c r="Q190" s="103">
        <v>-0.67371758141600169</v>
      </c>
      <c r="R190" s="103">
        <v>-0.67196401914049042</v>
      </c>
      <c r="T190" s="11" t="s">
        <v>90</v>
      </c>
      <c r="U190" s="103">
        <v>-1.0305623445830987</v>
      </c>
      <c r="V190" s="103">
        <v>-1.0305623445830987</v>
      </c>
      <c r="W190" s="103">
        <v>-1.0305623445830987</v>
      </c>
      <c r="X190" s="103">
        <v>-1.0305623445830987</v>
      </c>
      <c r="Y190" s="103">
        <v>-1.2021674029362925</v>
      </c>
      <c r="Z190" s="103">
        <v>-1.1470737777489035</v>
      </c>
      <c r="AA190" s="103">
        <v>-1.3256803286711225</v>
      </c>
      <c r="AC190" s="11" t="s">
        <v>90</v>
      </c>
      <c r="AD190" s="103">
        <v>-0.23396810063285345</v>
      </c>
      <c r="AE190" s="103">
        <v>-0.3416809930506165</v>
      </c>
      <c r="AF190" s="103">
        <v>-0.34423553799499551</v>
      </c>
      <c r="AG190" s="103">
        <v>-0.62390846683093348</v>
      </c>
      <c r="AH190" s="103">
        <v>-0.62851004214982942</v>
      </c>
      <c r="AI190" s="103">
        <v>-0.71993215175125191</v>
      </c>
      <c r="AJ190" s="103">
        <v>-0.72377989034556423</v>
      </c>
      <c r="AL190" s="11" t="s">
        <v>90</v>
      </c>
      <c r="AM190" s="103">
        <v>3.0734043201444557E-3</v>
      </c>
      <c r="AN190" s="103">
        <v>-0.3871610182068817</v>
      </c>
      <c r="AO190" s="103">
        <v>-0.7298495078349565</v>
      </c>
      <c r="AP190" s="103">
        <v>-0.99216019927147214</v>
      </c>
      <c r="AQ190" s="103">
        <v>-1.1049343954715012</v>
      </c>
      <c r="AR190" s="103">
        <v>-1.1065883020746115</v>
      </c>
      <c r="AS190" s="11">
        <v>-0.9705327149130939</v>
      </c>
      <c r="AU190" s="11" t="s">
        <v>90</v>
      </c>
      <c r="AV190" s="103">
        <v>-1.0399342926646471</v>
      </c>
      <c r="AW190" s="103">
        <v>-0.67805741456097157</v>
      </c>
      <c r="AX190" s="103">
        <v>-0.22429637192348909</v>
      </c>
      <c r="AY190" s="103">
        <v>-9.923066411198507E-2</v>
      </c>
      <c r="AZ190" s="103">
        <v>-0.11172208543250543</v>
      </c>
      <c r="BA190" s="103">
        <v>-0.18004996213546062</v>
      </c>
      <c r="BB190" s="103">
        <v>-0.22057239857442676</v>
      </c>
      <c r="BD190" s="11" t="s">
        <v>90</v>
      </c>
      <c r="BE190" s="103">
        <v>-2.1995083016589176</v>
      </c>
      <c r="BF190" s="103">
        <v>-2.064762791370867</v>
      </c>
      <c r="BG190" s="103">
        <v>-1.9022671662135648</v>
      </c>
      <c r="BH190" s="103">
        <v>-1.8752017754920018</v>
      </c>
      <c r="BI190" s="103">
        <v>-1.746699398401512</v>
      </c>
      <c r="BJ190" s="103">
        <v>-1.5800036358367304</v>
      </c>
      <c r="BK190" s="103">
        <v>-1.5804521583483209</v>
      </c>
      <c r="BM190" s="11" t="s">
        <v>90</v>
      </c>
      <c r="BN190" s="103">
        <v>0.41203681505986428</v>
      </c>
      <c r="BO190" s="103">
        <v>0.44556410841466748</v>
      </c>
      <c r="BP190" s="103">
        <v>0.44405576689950682</v>
      </c>
      <c r="BQ190" s="103">
        <v>0.40856609631054308</v>
      </c>
      <c r="BR190" s="103">
        <v>0.38552867649394218</v>
      </c>
      <c r="BS190" s="103">
        <v>0.37437594487172049</v>
      </c>
      <c r="BT190" s="103">
        <v>0.36465008681489286</v>
      </c>
      <c r="BW190" s="11"/>
      <c r="BX190" s="11"/>
      <c r="BY190" s="11"/>
      <c r="BZ190" s="11"/>
      <c r="CA190" s="11"/>
      <c r="CB190" s="11"/>
      <c r="CE190" s="11"/>
      <c r="CF190" s="11"/>
      <c r="CG190" s="11"/>
      <c r="CH190" s="11"/>
      <c r="CI190" s="11"/>
      <c r="CJ190" s="11"/>
    </row>
    <row r="191" spans="1:88">
      <c r="A191" s="11" t="s">
        <v>26</v>
      </c>
      <c r="B191" s="103">
        <v>-4.7825284005937739E-2</v>
      </c>
      <c r="C191" s="103">
        <v>-5.0253532435719915E-2</v>
      </c>
      <c r="D191" s="103">
        <v>5.0314649335893843E-2</v>
      </c>
      <c r="E191" s="103">
        <v>-1.7141632185285756E-2</v>
      </c>
      <c r="F191" s="103">
        <v>4.6660578622604018E-2</v>
      </c>
      <c r="G191" s="103">
        <v>4.52558108680624E-2</v>
      </c>
      <c r="H191" s="103">
        <v>7.1368120237937496E-2</v>
      </c>
      <c r="K191" s="11" t="s">
        <v>26</v>
      </c>
      <c r="L191" s="103">
        <v>-0.9000065798266268</v>
      </c>
      <c r="M191" s="103">
        <v>-0.90201827952708813</v>
      </c>
      <c r="N191" s="103">
        <v>-1.0255474469098005</v>
      </c>
      <c r="O191" s="103">
        <v>-1.078431345454919</v>
      </c>
      <c r="P191" s="103">
        <v>-0.76485195893599256</v>
      </c>
      <c r="Q191" s="103">
        <v>7.6807340187899573E-2</v>
      </c>
      <c r="R191" s="103">
        <v>7.7195777872441695E-2</v>
      </c>
      <c r="T191" s="11" t="s">
        <v>26</v>
      </c>
      <c r="U191" s="103">
        <v>0.71793142318133674</v>
      </c>
      <c r="V191" s="103">
        <v>0.71793142318133674</v>
      </c>
      <c r="W191" s="103">
        <v>0.71793142318133674</v>
      </c>
      <c r="X191" s="103">
        <v>0.71793142318133674</v>
      </c>
      <c r="Y191" s="103">
        <v>0.62999658837420647</v>
      </c>
      <c r="Z191" s="103">
        <v>0.52139717170404698</v>
      </c>
      <c r="AA191" s="103">
        <v>0.25977301004301523</v>
      </c>
      <c r="AC191" s="11" t="s">
        <v>26</v>
      </c>
      <c r="AD191" s="103">
        <v>-0.22583344812740663</v>
      </c>
      <c r="AE191" s="103">
        <v>-0.22029950993690273</v>
      </c>
      <c r="AF191" s="103">
        <v>-0.29707365098963678</v>
      </c>
      <c r="AG191" s="103">
        <v>-2.6719154795581745E-2</v>
      </c>
      <c r="AH191" s="103">
        <v>-0.22383258576562298</v>
      </c>
      <c r="AI191" s="103">
        <v>-0.29009841216001853</v>
      </c>
      <c r="AJ191" s="103">
        <v>-0.27849770092369036</v>
      </c>
      <c r="AL191" s="11" t="s">
        <v>26</v>
      </c>
      <c r="AM191" s="103">
        <v>0.61972568211894297</v>
      </c>
      <c r="AN191" s="103">
        <v>0.32768160312275435</v>
      </c>
      <c r="AO191" s="103">
        <v>-7.1128496129458964E-3</v>
      </c>
      <c r="AP191" s="103">
        <v>0.26929917645746698</v>
      </c>
      <c r="AQ191" s="103">
        <v>0.47587932586601045</v>
      </c>
      <c r="AR191" s="103">
        <v>0.55959031997008957</v>
      </c>
      <c r="AS191" s="11">
        <v>0.58958412792428083</v>
      </c>
      <c r="AU191" s="11" t="s">
        <v>26</v>
      </c>
      <c r="AV191" s="103">
        <v>0.78766990961413008</v>
      </c>
      <c r="AW191" s="103">
        <v>0.19459310154572265</v>
      </c>
      <c r="AX191" s="103">
        <v>0.16102632996444011</v>
      </c>
      <c r="AY191" s="103">
        <v>0.47527730426707981</v>
      </c>
      <c r="AZ191" s="103">
        <v>0.37476395746347607</v>
      </c>
      <c r="BA191" s="103">
        <v>6.7698785762933741E-2</v>
      </c>
      <c r="BB191" s="103">
        <v>-9.7395604565330612E-2</v>
      </c>
      <c r="BD191" s="11" t="s">
        <v>26</v>
      </c>
      <c r="BE191" s="103">
        <v>-2.1995083016589176</v>
      </c>
      <c r="BF191" s="103">
        <v>-2.064762791370867</v>
      </c>
      <c r="BG191" s="103">
        <v>-1.9022671662135648</v>
      </c>
      <c r="BH191" s="103">
        <v>-1.8752017754920018</v>
      </c>
      <c r="BI191" s="103">
        <v>-1.746699398401512</v>
      </c>
      <c r="BJ191" s="103">
        <v>-1.5800036358367304</v>
      </c>
      <c r="BK191" s="103">
        <v>-1.5804521583483209</v>
      </c>
      <c r="BM191" s="11" t="s">
        <v>26</v>
      </c>
      <c r="BN191" s="103"/>
      <c r="BO191" s="103"/>
      <c r="BP191" s="103"/>
      <c r="BQ191" s="103"/>
      <c r="BR191" s="103"/>
      <c r="BS191" s="103"/>
      <c r="BT191" s="103"/>
      <c r="BW191" s="11"/>
      <c r="BX191" s="11"/>
      <c r="BY191" s="11"/>
      <c r="BZ191" s="11"/>
      <c r="CA191" s="11"/>
      <c r="CB191" s="11"/>
      <c r="CE191" s="11"/>
      <c r="CF191" s="11"/>
      <c r="CG191" s="11"/>
      <c r="CH191" s="11"/>
      <c r="CI191" s="11"/>
      <c r="CJ191" s="11"/>
    </row>
    <row r="192" spans="1:88">
      <c r="A192" s="11" t="s">
        <v>27</v>
      </c>
      <c r="B192" s="103">
        <v>-1.0921346738156223</v>
      </c>
      <c r="C192" s="103">
        <v>-1.1671968381317526</v>
      </c>
      <c r="D192" s="103">
        <v>-1.2339124771684107</v>
      </c>
      <c r="E192" s="103">
        <v>-1.3116181949377239</v>
      </c>
      <c r="F192" s="103">
        <v>-1.3935488043925701</v>
      </c>
      <c r="G192" s="103">
        <v>-1.4438306076680201</v>
      </c>
      <c r="H192" s="103">
        <v>-1.4816438176112303</v>
      </c>
      <c r="K192" s="11" t="s">
        <v>27</v>
      </c>
      <c r="L192" s="103">
        <v>-0.85622184929162004</v>
      </c>
      <c r="M192" s="103">
        <v>-0.85814132147130806</v>
      </c>
      <c r="N192" s="103">
        <v>-1.0043360928713321</v>
      </c>
      <c r="O192" s="103">
        <v>-1.1576428762310911</v>
      </c>
      <c r="P192" s="103">
        <v>-1.2812708527445453</v>
      </c>
      <c r="Q192" s="103">
        <v>-1.3735930289757594</v>
      </c>
      <c r="R192" s="103">
        <v>-1.3714054916940908</v>
      </c>
      <c r="T192" s="11" t="s">
        <v>27</v>
      </c>
      <c r="U192" s="103">
        <v>-0.94187063172548213</v>
      </c>
      <c r="V192" s="103">
        <v>-0.94187063172548213</v>
      </c>
      <c r="W192" s="103">
        <v>-0.94187063172548213</v>
      </c>
      <c r="X192" s="103">
        <v>-0.94187063172548213</v>
      </c>
      <c r="Y192" s="103">
        <v>-1.5947739725028278</v>
      </c>
      <c r="Z192" s="103">
        <v>-1.5641915151121408</v>
      </c>
      <c r="AA192" s="103">
        <v>-1.1815482069698373</v>
      </c>
      <c r="AC192" s="11" t="s">
        <v>27</v>
      </c>
      <c r="AD192" s="103">
        <v>-0.42648820992842967</v>
      </c>
      <c r="AE192" s="103">
        <v>-0.50444252722582361</v>
      </c>
      <c r="AF192" s="103">
        <v>-0.43301085471096468</v>
      </c>
      <c r="AG192" s="103">
        <v>-1.2318207913752075</v>
      </c>
      <c r="AH192" s="103">
        <v>-1.1577036389599451</v>
      </c>
      <c r="AI192" s="103">
        <v>-1.0588395233520325</v>
      </c>
      <c r="AJ192" s="103">
        <v>-0.94642098505650119</v>
      </c>
      <c r="AL192" s="11" t="s">
        <v>27</v>
      </c>
      <c r="AM192" s="103">
        <v>-0.34930486316799914</v>
      </c>
      <c r="AN192" s="103">
        <v>-0.66449424748549357</v>
      </c>
      <c r="AO192" s="103">
        <v>-0.89664985876595316</v>
      </c>
      <c r="AP192" s="103">
        <v>-0.82239949651872946</v>
      </c>
      <c r="AQ192" s="103">
        <v>-0.66576385350819833</v>
      </c>
      <c r="AR192" s="103">
        <v>-1.1929318619701439</v>
      </c>
      <c r="AS192" s="11">
        <v>-1.6725773376576665</v>
      </c>
      <c r="AU192" s="11" t="s">
        <v>27</v>
      </c>
      <c r="AV192" s="103">
        <v>-0.17988525629816401</v>
      </c>
      <c r="AW192" s="103">
        <v>1.7853756511455317E-2</v>
      </c>
      <c r="AX192" s="103">
        <v>0.16102632996444011</v>
      </c>
      <c r="AY192" s="103">
        <v>-1.544825205670451E-2</v>
      </c>
      <c r="AZ192" s="103">
        <v>-0.35496510688049621</v>
      </c>
      <c r="BA192" s="103">
        <v>-0.30392433608465835</v>
      </c>
      <c r="BB192" s="103">
        <v>-0.22057239857442676</v>
      </c>
      <c r="BD192" s="11" t="s">
        <v>27</v>
      </c>
      <c r="BE192" s="103">
        <v>-1.3298889290824318</v>
      </c>
      <c r="BF192" s="103">
        <v>-1.1863961991520755</v>
      </c>
      <c r="BG192" s="103">
        <v>-1.1209217598346592</v>
      </c>
      <c r="BH192" s="103">
        <v>-1.1105137244610919</v>
      </c>
      <c r="BI192" s="103">
        <v>-1.0116027497316826</v>
      </c>
      <c r="BJ192" s="103">
        <v>-0.92208859336819537</v>
      </c>
      <c r="BK192" s="103">
        <v>-0.92261043235704809</v>
      </c>
      <c r="BM192" s="11" t="s">
        <v>27</v>
      </c>
      <c r="BN192" s="103">
        <v>-2.3955217940450972</v>
      </c>
      <c r="BO192" s="103">
        <v>-2.1678375031089385</v>
      </c>
      <c r="BP192" s="103">
        <v>-2.112679746202367</v>
      </c>
      <c r="BQ192" s="103">
        <v>-1.87157561234166</v>
      </c>
      <c r="BR192" s="103">
        <v>-1.6583245088846672</v>
      </c>
      <c r="BS192" s="103">
        <v>-1.3355405800281628</v>
      </c>
      <c r="BT192" s="103">
        <v>-1.35688606636827</v>
      </c>
      <c r="BW192" s="11"/>
      <c r="BX192" s="11"/>
      <c r="BY192" s="11"/>
      <c r="BZ192" s="11"/>
      <c r="CA192" s="11"/>
      <c r="CB192" s="11"/>
      <c r="CE192" s="11"/>
      <c r="CF192" s="11"/>
      <c r="CG192" s="11"/>
      <c r="CH192" s="11"/>
      <c r="CI192" s="11"/>
      <c r="CJ192" s="11"/>
    </row>
    <row r="193" spans="1:88">
      <c r="A193" s="11" t="s">
        <v>28</v>
      </c>
      <c r="B193" s="103">
        <v>-1.0165756140816327</v>
      </c>
      <c r="C193" s="103">
        <v>-1.0830273030929753</v>
      </c>
      <c r="D193" s="103">
        <v>-1.1425432066820189</v>
      </c>
      <c r="E193" s="103">
        <v>-1.2473173983565571</v>
      </c>
      <c r="F193" s="103">
        <v>-1.3260758888144406</v>
      </c>
      <c r="G193" s="103">
        <v>-1.3782704897650482</v>
      </c>
      <c r="H193" s="103">
        <v>-1.4158382270244012</v>
      </c>
      <c r="K193" s="11" t="s">
        <v>28</v>
      </c>
      <c r="L193" s="103">
        <v>-0.76473393859010641</v>
      </c>
      <c r="M193" s="103">
        <v>-0.76582394360389283</v>
      </c>
      <c r="N193" s="103">
        <v>-0.9091447141362381</v>
      </c>
      <c r="O193" s="103">
        <v>-1.0633514618470536</v>
      </c>
      <c r="P193" s="103">
        <v>-1.1887970877972236</v>
      </c>
      <c r="Q193" s="103">
        <v>-1.2858688175321196</v>
      </c>
      <c r="R193" s="103">
        <v>-1.2851527466262722</v>
      </c>
      <c r="T193" s="11" t="s">
        <v>28</v>
      </c>
      <c r="U193" s="103">
        <v>-1.5753828664227414</v>
      </c>
      <c r="V193" s="103">
        <v>-1.5753828664227414</v>
      </c>
      <c r="W193" s="103">
        <v>-1.5753828664227414</v>
      </c>
      <c r="X193" s="103">
        <v>-1.5753828664227414</v>
      </c>
      <c r="Y193" s="103">
        <v>-1.2021674029362925</v>
      </c>
      <c r="Z193" s="103">
        <v>-1.0080345319611574</v>
      </c>
      <c r="AA193" s="103">
        <v>-1.0374160852685519</v>
      </c>
      <c r="AC193" s="11" t="s">
        <v>28</v>
      </c>
      <c r="AD193" s="103">
        <v>-0.47529612496111101</v>
      </c>
      <c r="AE193" s="103">
        <v>-0.47961449658892763</v>
      </c>
      <c r="AF193" s="103">
        <v>-0.41359125417934645</v>
      </c>
      <c r="AG193" s="103">
        <v>-0.917554040152184</v>
      </c>
      <c r="AH193" s="103">
        <v>-1.1265746038534676</v>
      </c>
      <c r="AI193" s="103">
        <v>-1.1662979582498409</v>
      </c>
      <c r="AJ193" s="103">
        <v>-1.0041427503519293</v>
      </c>
      <c r="AL193" s="11" t="s">
        <v>28</v>
      </c>
      <c r="AM193" s="103">
        <v>-0.5254746163011651</v>
      </c>
      <c r="AN193" s="103">
        <v>-0.5514006715181744</v>
      </c>
      <c r="AO193" s="103">
        <v>-0.50747498491855092</v>
      </c>
      <c r="AP193" s="103">
        <v>-0.88285068208314987</v>
      </c>
      <c r="AQ193" s="103">
        <v>-1.1049343954715012</v>
      </c>
      <c r="AR193" s="103">
        <v>-1.4084347653064639</v>
      </c>
      <c r="AS193" s="11">
        <v>-1.5945635389835515</v>
      </c>
      <c r="AU193" s="11" t="s">
        <v>28</v>
      </c>
      <c r="AV193" s="103">
        <v>-1.3947045201658217</v>
      </c>
      <c r="AW193" s="103">
        <v>-1.2635064949869812</v>
      </c>
      <c r="AX193" s="103">
        <v>-1.2051177949109444</v>
      </c>
      <c r="AY193" s="103">
        <v>-1.2602155168780107</v>
      </c>
      <c r="AZ193" s="103">
        <v>-1.0846941712244673</v>
      </c>
      <c r="BA193" s="103">
        <v>-0.55167308398305215</v>
      </c>
      <c r="BB193" s="103">
        <v>-0.22057239857442676</v>
      </c>
      <c r="BD193" s="11" t="s">
        <v>28</v>
      </c>
      <c r="BE193" s="103">
        <v>-0.70099365269034619</v>
      </c>
      <c r="BF193" s="103">
        <v>-0.65845304901947888</v>
      </c>
      <c r="BG193" s="103">
        <v>-0.62899346605184481</v>
      </c>
      <c r="BH193" s="103">
        <v>-0.57837844731528898</v>
      </c>
      <c r="BI193" s="103">
        <v>-0.65871014730160182</v>
      </c>
      <c r="BJ193" s="103">
        <v>-0.60481365087746719</v>
      </c>
      <c r="BK193" s="103">
        <v>-0.60537084622634441</v>
      </c>
      <c r="BM193" s="11" t="s">
        <v>28</v>
      </c>
      <c r="BN193" s="103">
        <v>-2.0257574050137706</v>
      </c>
      <c r="BO193" s="103">
        <v>-2.1064600905374031</v>
      </c>
      <c r="BP193" s="103">
        <v>-2.0646275668983995</v>
      </c>
      <c r="BQ193" s="103">
        <v>-2.1150077085269534</v>
      </c>
      <c r="BR193" s="103">
        <v>-2.1226895867319948</v>
      </c>
      <c r="BS193" s="103">
        <v>-2.0069145792259619</v>
      </c>
      <c r="BT193" s="103">
        <v>-2.0328223445990727</v>
      </c>
      <c r="BW193" s="11"/>
      <c r="BX193" s="11"/>
      <c r="BY193" s="11"/>
      <c r="BZ193" s="11"/>
      <c r="CA193" s="11"/>
      <c r="CB193" s="11"/>
      <c r="CE193" s="11"/>
      <c r="CF193" s="11"/>
      <c r="CG193" s="11"/>
      <c r="CH193" s="11"/>
      <c r="CI193" s="11"/>
      <c r="CJ193" s="11"/>
    </row>
    <row r="194" spans="1:88">
      <c r="A194" s="11" t="s">
        <v>29</v>
      </c>
      <c r="B194" s="103">
        <v>1.4189909581694975</v>
      </c>
      <c r="C194" s="103">
        <v>1.4047254865612089</v>
      </c>
      <c r="D194" s="103">
        <v>1.4353514137569188</v>
      </c>
      <c r="E194" s="103">
        <v>1.3247144648901175</v>
      </c>
      <c r="F194" s="103">
        <v>1.3053678187326099</v>
      </c>
      <c r="G194" s="103">
        <v>1.1890982596861515</v>
      </c>
      <c r="H194" s="103">
        <v>1.1966437192727157</v>
      </c>
      <c r="K194" s="11" t="s">
        <v>29</v>
      </c>
      <c r="L194" s="103">
        <v>0.46997320341737076</v>
      </c>
      <c r="M194" s="103">
        <v>0.49848382508635852</v>
      </c>
      <c r="N194" s="103">
        <v>0.76899152716441277</v>
      </c>
      <c r="O194" s="103">
        <v>1.1624164719658834</v>
      </c>
      <c r="P194" s="103">
        <v>1.1938454325390693</v>
      </c>
      <c r="Q194" s="103">
        <v>1.220712907226412</v>
      </c>
      <c r="R194" s="103">
        <v>1.2111013225305749</v>
      </c>
      <c r="T194" s="11" t="s">
        <v>29</v>
      </c>
      <c r="U194" s="103">
        <v>1.4654758601241036</v>
      </c>
      <c r="V194" s="103">
        <v>1.4654758601241036</v>
      </c>
      <c r="W194" s="103">
        <v>1.4654758601241036</v>
      </c>
      <c r="X194" s="103">
        <v>1.4654758601241036</v>
      </c>
      <c r="Y194" s="103">
        <v>1.284340870985099</v>
      </c>
      <c r="Z194" s="103">
        <v>1.0775541548550296</v>
      </c>
      <c r="AA194" s="103">
        <v>1.1245657402507261</v>
      </c>
      <c r="AC194" s="11" t="s">
        <v>29</v>
      </c>
      <c r="AD194" s="103">
        <v>0.10497575376076651</v>
      </c>
      <c r="AE194" s="103">
        <v>0.16039695982883595</v>
      </c>
      <c r="AF194" s="103">
        <v>0.14125447529546106</v>
      </c>
      <c r="AG194" s="103">
        <v>1.5058467868642023</v>
      </c>
      <c r="AH194" s="103">
        <v>1.3559659458881048</v>
      </c>
      <c r="AI194" s="103">
        <v>1.4705667134733047</v>
      </c>
      <c r="AJ194" s="103">
        <v>1.354203660289848</v>
      </c>
      <c r="AL194" s="11" t="s">
        <v>29</v>
      </c>
      <c r="AM194" s="103">
        <v>1.2363779599177414</v>
      </c>
      <c r="AN194" s="103">
        <v>1.5756500367346289</v>
      </c>
      <c r="AO194" s="103">
        <v>1.7163869967076595</v>
      </c>
      <c r="AP194" s="103">
        <v>1.4688726074709315</v>
      </c>
      <c r="AQ194" s="103">
        <v>1.0905845981277156</v>
      </c>
      <c r="AR194" s="103">
        <v>1.1404225044779457</v>
      </c>
      <c r="AS194" s="11">
        <v>1.0575873546465087</v>
      </c>
      <c r="AU194" s="11" t="s">
        <v>29</v>
      </c>
      <c r="AV194" s="103">
        <v>0.83067236143245426</v>
      </c>
      <c r="AW194" s="103">
        <v>0.92364289981207481</v>
      </c>
      <c r="AX194" s="103">
        <v>1.025083297834342</v>
      </c>
      <c r="AY194" s="103">
        <v>0.97797177659876111</v>
      </c>
      <c r="AZ194" s="103">
        <v>0.61800697891146683</v>
      </c>
      <c r="BA194" s="103">
        <v>0.6870706555089191</v>
      </c>
      <c r="BB194" s="103">
        <v>0.64166515948924185</v>
      </c>
      <c r="BD194" s="11" t="s">
        <v>29</v>
      </c>
      <c r="BE194" s="103">
        <v>-2.1995083016589176</v>
      </c>
      <c r="BF194" s="103">
        <v>-2.064762791370867</v>
      </c>
      <c r="BG194" s="103">
        <v>-1.9022671662135648</v>
      </c>
      <c r="BH194" s="103">
        <v>-1.8752017754920018</v>
      </c>
      <c r="BI194" s="103">
        <v>-1.746699398401512</v>
      </c>
      <c r="BJ194" s="103">
        <v>-1.5800036358367304</v>
      </c>
      <c r="BK194" s="103">
        <v>-1.5804521583483209</v>
      </c>
      <c r="BM194" s="11" t="s">
        <v>29</v>
      </c>
      <c r="BN194" s="103">
        <v>0.21218832127007722</v>
      </c>
      <c r="BO194" s="103">
        <v>0.18258316494603755</v>
      </c>
      <c r="BP194" s="103">
        <v>0.19006567629282589</v>
      </c>
      <c r="BQ194" s="103">
        <v>0.17587118424368894</v>
      </c>
      <c r="BR194" s="103">
        <v>0.1935184830145481</v>
      </c>
      <c r="BS194" s="103">
        <v>0.17818167774863231</v>
      </c>
      <c r="BT194" s="103">
        <v>0.1671225941091031</v>
      </c>
      <c r="BW194" s="11"/>
      <c r="BX194" s="11"/>
      <c r="BY194" s="11"/>
      <c r="BZ194" s="11"/>
      <c r="CA194" s="11"/>
      <c r="CB194" s="11"/>
      <c r="CE194" s="11"/>
      <c r="CF194" s="11"/>
      <c r="CG194" s="11"/>
      <c r="CH194" s="11"/>
      <c r="CI194" s="11"/>
      <c r="CJ194" s="11"/>
    </row>
    <row r="195" spans="1:88">
      <c r="A195" s="11" t="s">
        <v>30</v>
      </c>
      <c r="B195" s="103">
        <v>0.12616851409710297</v>
      </c>
      <c r="C195" s="103">
        <v>6.7515937961278943E-2</v>
      </c>
      <c r="D195" s="103">
        <v>0.12920914857506627</v>
      </c>
      <c r="E195" s="103">
        <v>0.13007334946106999</v>
      </c>
      <c r="F195" s="103">
        <v>0.26795849299944674</v>
      </c>
      <c r="G195" s="103">
        <v>0.4723087434065677</v>
      </c>
      <c r="H195" s="103">
        <v>0.56161977010981456</v>
      </c>
      <c r="K195" s="11" t="s">
        <v>30</v>
      </c>
      <c r="L195" s="103">
        <v>-0.31010523566812143</v>
      </c>
      <c r="M195" s="103">
        <v>-0.2982900056796417</v>
      </c>
      <c r="N195" s="103">
        <v>0.40343765302283324</v>
      </c>
      <c r="O195" s="103">
        <v>0.89833137570061194</v>
      </c>
      <c r="P195" s="103">
        <v>1.2427765605846937</v>
      </c>
      <c r="Q195" s="103">
        <v>1.3938797069255169</v>
      </c>
      <c r="R195" s="103">
        <v>1.3910723649400101</v>
      </c>
      <c r="T195" s="11" t="s">
        <v>30</v>
      </c>
      <c r="U195" s="103">
        <v>0.60389922093583026</v>
      </c>
      <c r="V195" s="103">
        <v>0.60389922093583026</v>
      </c>
      <c r="W195" s="103">
        <v>0.60389922093583026</v>
      </c>
      <c r="X195" s="103">
        <v>0.60389922093583026</v>
      </c>
      <c r="Y195" s="103">
        <v>0.62999658837420647</v>
      </c>
      <c r="Z195" s="103">
        <v>0.52139717170404698</v>
      </c>
      <c r="AA195" s="103">
        <v>0.54803725344558596</v>
      </c>
      <c r="AC195" s="11" t="s">
        <v>30</v>
      </c>
      <c r="AD195" s="103">
        <v>-0.17431398225957639</v>
      </c>
      <c r="AE195" s="103">
        <v>-0.148574088096981</v>
      </c>
      <c r="AF195" s="103">
        <v>-0.19165296238942336</v>
      </c>
      <c r="AG195" s="103">
        <v>6.3189180856149677E-2</v>
      </c>
      <c r="AH195" s="103">
        <v>0.25088519960815753</v>
      </c>
      <c r="AI195" s="103">
        <v>6.534102634811742E-2</v>
      </c>
      <c r="AJ195" s="103">
        <v>7.6078857319654095E-2</v>
      </c>
      <c r="AL195" s="11" t="s">
        <v>30</v>
      </c>
      <c r="AM195" s="103">
        <v>-0.4374091203454879</v>
      </c>
      <c r="AN195" s="103">
        <v>-0.1192816240595433</v>
      </c>
      <c r="AO195" s="103">
        <v>0.21526167330345958</v>
      </c>
      <c r="AP195" s="103">
        <v>0.68067332024775073</v>
      </c>
      <c r="AQ195" s="103">
        <v>1.0028172329785146</v>
      </c>
      <c r="AR195" s="103">
        <v>1.3162077551232965</v>
      </c>
      <c r="AS195" s="11">
        <v>1.5256303640299671</v>
      </c>
      <c r="AU195" s="11" t="s">
        <v>30</v>
      </c>
      <c r="AV195" s="103">
        <v>1.3574523962069247</v>
      </c>
      <c r="AW195" s="103">
        <v>1.045151199523134</v>
      </c>
      <c r="AX195" s="103">
        <v>1.1768770894871625</v>
      </c>
      <c r="AY195" s="103">
        <v>1.2293190127646016</v>
      </c>
      <c r="AZ195" s="103">
        <v>1.2261145325314433</v>
      </c>
      <c r="BA195" s="103">
        <v>1.0586937773565102</v>
      </c>
      <c r="BB195" s="103">
        <v>0.76484195349833806</v>
      </c>
      <c r="BD195" s="11" t="s">
        <v>30</v>
      </c>
      <c r="BE195" s="103">
        <v>-0.27884462381726677</v>
      </c>
      <c r="BF195" s="103">
        <v>-0.23953565417370604</v>
      </c>
      <c r="BG195" s="103">
        <v>-0.18769296756571119</v>
      </c>
      <c r="BH195" s="103">
        <v>-0.16133827586083879</v>
      </c>
      <c r="BI195" s="103">
        <v>-0.11860347223170598</v>
      </c>
      <c r="BJ195" s="103">
        <v>-9.55195959474779E-2</v>
      </c>
      <c r="BK195" s="103">
        <v>-9.6133545806569715E-2</v>
      </c>
      <c r="BM195" s="11" t="s">
        <v>30</v>
      </c>
      <c r="BN195" s="103">
        <v>0.18806354035059375</v>
      </c>
      <c r="BO195" s="103">
        <v>0.13275199830380238</v>
      </c>
      <c r="BP195" s="103">
        <v>0.15606957664920187</v>
      </c>
      <c r="BQ195" s="103">
        <v>0.33910993654437288</v>
      </c>
      <c r="BR195" s="103">
        <v>0.29088535417608524</v>
      </c>
      <c r="BS195" s="103">
        <v>0.31489151281844446</v>
      </c>
      <c r="BT195" s="103">
        <v>0.30476143211154244</v>
      </c>
      <c r="BW195" s="11"/>
      <c r="BX195" s="11"/>
      <c r="BY195" s="11"/>
      <c r="BZ195" s="11"/>
      <c r="CA195" s="11"/>
      <c r="CB195" s="11"/>
      <c r="CE195" s="11"/>
      <c r="CF195" s="11"/>
      <c r="CG195" s="11"/>
      <c r="CH195" s="11"/>
      <c r="CI195" s="11"/>
      <c r="CJ195" s="11"/>
    </row>
    <row r="196" spans="1:88">
      <c r="A196" s="11" t="s">
        <v>31</v>
      </c>
      <c r="B196" s="103">
        <v>-0.56356785686913413</v>
      </c>
      <c r="C196" s="103">
        <v>-0.43139219311534444</v>
      </c>
      <c r="D196" s="103">
        <v>-0.29763032166763531</v>
      </c>
      <c r="E196" s="103">
        <v>-0.23204166286444874</v>
      </c>
      <c r="F196" s="103">
        <v>-0.2026518444385845</v>
      </c>
      <c r="G196" s="103">
        <v>-0.16265125488644999</v>
      </c>
      <c r="H196" s="103">
        <v>-0.11946809246386716</v>
      </c>
      <c r="K196" s="11" t="s">
        <v>31</v>
      </c>
      <c r="L196" s="103">
        <v>-0.54686796190401887</v>
      </c>
      <c r="M196" s="103">
        <v>-0.17284097584496949</v>
      </c>
      <c r="N196" s="103">
        <v>0.1015818657965124</v>
      </c>
      <c r="O196" s="103">
        <v>0.3482652639066372</v>
      </c>
      <c r="P196" s="103">
        <v>0.61314918830465581</v>
      </c>
      <c r="Q196" s="103">
        <v>0.68388965765686183</v>
      </c>
      <c r="R196" s="103">
        <v>0.69075833145943999</v>
      </c>
      <c r="T196" s="11" t="s">
        <v>31</v>
      </c>
      <c r="U196" s="103">
        <v>0.47719677399637883</v>
      </c>
      <c r="V196" s="103">
        <v>0.47719677399637883</v>
      </c>
      <c r="W196" s="103">
        <v>0.47719677399637883</v>
      </c>
      <c r="X196" s="103">
        <v>0.47719677399637883</v>
      </c>
      <c r="Y196" s="103">
        <v>0.62999658837420647</v>
      </c>
      <c r="Z196" s="103">
        <v>0.52139717170404698</v>
      </c>
      <c r="AA196" s="103">
        <v>0.54803725344558596</v>
      </c>
      <c r="AC196" s="11" t="s">
        <v>31</v>
      </c>
      <c r="AD196" s="103">
        <v>-0.12550606722689506</v>
      </c>
      <c r="AE196" s="103">
        <v>-0.12650472753085121</v>
      </c>
      <c r="AF196" s="103">
        <v>-0.19997564833154555</v>
      </c>
      <c r="AG196" s="103">
        <v>0.68924814195398365</v>
      </c>
      <c r="AH196" s="103">
        <v>0.46100618657687964</v>
      </c>
      <c r="AI196" s="103">
        <v>0.404248397948898</v>
      </c>
      <c r="AJ196" s="103">
        <v>0.57083684556618075</v>
      </c>
      <c r="AL196" s="11" t="s">
        <v>31</v>
      </c>
      <c r="AM196" s="103">
        <v>0.70782993929643179</v>
      </c>
      <c r="AN196" s="103">
        <v>0.55250043681470806</v>
      </c>
      <c r="AO196" s="103">
        <v>0.32644893476166231</v>
      </c>
      <c r="AP196" s="103">
        <v>-0.12055358006700267</v>
      </c>
      <c r="AQ196" s="103">
        <v>-0.49022912320979617</v>
      </c>
      <c r="AR196" s="103">
        <v>-0.1107027983363696</v>
      </c>
      <c r="AS196" s="11">
        <v>0.35554273190193614</v>
      </c>
      <c r="AU196" s="11" t="s">
        <v>31</v>
      </c>
      <c r="AV196" s="103">
        <v>0.26088987483965881</v>
      </c>
      <c r="AW196" s="103">
        <v>0.51493316442033188</v>
      </c>
      <c r="AX196" s="103">
        <v>0.72149571452870109</v>
      </c>
      <c r="AY196" s="103">
        <v>0.67874887640133175</v>
      </c>
      <c r="AZ196" s="103">
        <v>0.61800697891146683</v>
      </c>
      <c r="BA196" s="103">
        <v>0.43932190761052475</v>
      </c>
      <c r="BB196" s="103">
        <v>0.39531157147105067</v>
      </c>
      <c r="BD196" s="11" t="s">
        <v>31</v>
      </c>
      <c r="BE196" s="103">
        <v>-0.30849420556512747</v>
      </c>
      <c r="BF196" s="103">
        <v>-0.2302149374295957</v>
      </c>
      <c r="BG196" s="103">
        <v>-0.19433453279614077</v>
      </c>
      <c r="BH196" s="103">
        <v>-0.1475140925697554</v>
      </c>
      <c r="BI196" s="103">
        <v>-0.10410326834607478</v>
      </c>
      <c r="BJ196" s="103">
        <v>-8.4527351402420611E-2</v>
      </c>
      <c r="BK196" s="103">
        <v>-8.5142526210928729E-2</v>
      </c>
      <c r="BM196" s="11" t="s">
        <v>31</v>
      </c>
      <c r="BN196" s="103">
        <v>0.55023309094430661</v>
      </c>
      <c r="BO196" s="103">
        <v>0.56133041628473934</v>
      </c>
      <c r="BP196" s="103">
        <v>0.63610104132862411</v>
      </c>
      <c r="BQ196" s="103">
        <v>0.38021321949778353</v>
      </c>
      <c r="BR196" s="103">
        <v>0.39693353727684855</v>
      </c>
      <c r="BS196" s="103">
        <v>0.46325473077588397</v>
      </c>
      <c r="BT196" s="103">
        <v>0.45413284281902139</v>
      </c>
      <c r="BW196" s="11"/>
      <c r="BX196" s="11"/>
      <c r="BY196" s="11"/>
      <c r="BZ196" s="11"/>
      <c r="CA196" s="11"/>
      <c r="CB196" s="11"/>
      <c r="CE196" s="11"/>
      <c r="CF196" s="11"/>
      <c r="CG196" s="11"/>
      <c r="CH196" s="11"/>
      <c r="CI196" s="11"/>
      <c r="CJ196" s="11"/>
    </row>
    <row r="197" spans="1:88">
      <c r="A197" s="11" t="s">
        <v>32</v>
      </c>
      <c r="B197" s="103">
        <v>-0.3625391658337484</v>
      </c>
      <c r="C197" s="103">
        <v>-0.32957420718133967</v>
      </c>
      <c r="D197" s="103">
        <v>-0.2605431639056312</v>
      </c>
      <c r="E197" s="103">
        <v>-0.1575881089283607</v>
      </c>
      <c r="F197" s="103">
        <v>-0.13346121165352084</v>
      </c>
      <c r="G197" s="103">
        <v>5.9205109024380378E-2</v>
      </c>
      <c r="H197" s="103">
        <v>7.4658399767278991E-2</v>
      </c>
      <c r="K197" s="11" t="s">
        <v>32</v>
      </c>
      <c r="L197" s="103">
        <v>-0.64858245682688986</v>
      </c>
      <c r="M197" s="103">
        <v>-0.64597813722664288</v>
      </c>
      <c r="N197" s="103">
        <v>-0.40839432409449594</v>
      </c>
      <c r="O197" s="103">
        <v>-6.1207257306111235E-2</v>
      </c>
      <c r="P197" s="103">
        <v>0.29387997143345862</v>
      </c>
      <c r="Q197" s="103">
        <v>0.422945857167628</v>
      </c>
      <c r="R197" s="103">
        <v>0.41481926345612341</v>
      </c>
      <c r="T197" s="11" t="s">
        <v>32</v>
      </c>
      <c r="U197" s="103">
        <v>0.50253726338426863</v>
      </c>
      <c r="V197" s="103">
        <v>0.50253726338426863</v>
      </c>
      <c r="W197" s="103">
        <v>0.50253726338426863</v>
      </c>
      <c r="X197" s="103">
        <v>0.50253726338426863</v>
      </c>
      <c r="Y197" s="103">
        <v>0.36825887532984924</v>
      </c>
      <c r="Z197" s="103">
        <v>0.10427943434080963</v>
      </c>
      <c r="AA197" s="103">
        <v>0.11564088834173047</v>
      </c>
      <c r="AC197" s="11" t="s">
        <v>32</v>
      </c>
      <c r="AD197" s="103">
        <v>-0.31802617652247123</v>
      </c>
      <c r="AE197" s="103">
        <v>-0.33340498283831788</v>
      </c>
      <c r="AF197" s="103">
        <v>-0.3553324525844917</v>
      </c>
      <c r="AG197" s="103">
        <v>-0.4746111388220956</v>
      </c>
      <c r="AH197" s="103">
        <v>-0.30943743230843596</v>
      </c>
      <c r="AI197" s="103">
        <v>-0.1991720441695651</v>
      </c>
      <c r="AJ197" s="103">
        <v>-0.34446543268989371</v>
      </c>
      <c r="AL197" s="11" t="s">
        <v>32</v>
      </c>
      <c r="AM197" s="103">
        <v>0.53162142494145426</v>
      </c>
      <c r="AN197" s="103">
        <v>0.60634168645487818</v>
      </c>
      <c r="AO197" s="103">
        <v>0.60443654715086181</v>
      </c>
      <c r="AP197" s="103">
        <v>1.0229112030792324</v>
      </c>
      <c r="AQ197" s="103">
        <v>1.2661193284261176</v>
      </c>
      <c r="AR197" s="103">
        <v>1.35484779708234</v>
      </c>
      <c r="AS197" s="11">
        <v>1.2916287506688533</v>
      </c>
      <c r="AU197" s="11" t="s">
        <v>32</v>
      </c>
      <c r="AV197" s="103">
        <v>-0.25513954698023161</v>
      </c>
      <c r="AW197" s="103">
        <v>-4.2386616178276063E-3</v>
      </c>
      <c r="AX197" s="103">
        <v>0.16102632996444011</v>
      </c>
      <c r="AY197" s="103">
        <v>0.17605440406965045</v>
      </c>
      <c r="AZ197" s="103">
        <v>0.13152093601548534</v>
      </c>
      <c r="BA197" s="103">
        <v>-0.18004996213546062</v>
      </c>
      <c r="BB197" s="103">
        <v>-0.22057239857442676</v>
      </c>
      <c r="BD197" s="11" t="s">
        <v>32</v>
      </c>
      <c r="BE197" s="103">
        <v>-0.1222452573251889</v>
      </c>
      <c r="BF197" s="103">
        <v>-0.30923686167347314</v>
      </c>
      <c r="BG197" s="103">
        <v>-0.20837716098408066</v>
      </c>
      <c r="BH197" s="103">
        <v>-0.1269693767549466</v>
      </c>
      <c r="BI197" s="103">
        <v>-0.12460202440094056</v>
      </c>
      <c r="BJ197" s="103">
        <v>-8.6253186898625198E-2</v>
      </c>
      <c r="BK197" s="103">
        <v>-8.6868169384157326E-2</v>
      </c>
      <c r="BM197" s="11" t="s">
        <v>32</v>
      </c>
      <c r="BN197" s="103">
        <v>1.0970614584525782</v>
      </c>
      <c r="BO197" s="103">
        <v>1.038068833733935</v>
      </c>
      <c r="BP197" s="103">
        <v>1.1303520284551392</v>
      </c>
      <c r="BQ197" s="103">
        <v>0.97814016009350291</v>
      </c>
      <c r="BR197" s="103">
        <v>0.76222952593533966</v>
      </c>
      <c r="BS197" s="103">
        <v>0.75319785426363695</v>
      </c>
      <c r="BT197" s="103">
        <v>0.74604625624149379</v>
      </c>
      <c r="BW197" s="11"/>
      <c r="BX197" s="11"/>
      <c r="BY197" s="11"/>
      <c r="BZ197" s="11"/>
      <c r="CA197" s="11"/>
      <c r="CB197" s="11"/>
      <c r="CE197" s="11"/>
      <c r="CF197" s="11"/>
      <c r="CG197" s="11"/>
      <c r="CH197" s="11"/>
      <c r="CI197" s="11"/>
      <c r="CJ197" s="11"/>
    </row>
    <row r="198" spans="1:88">
      <c r="A198" s="11" t="s">
        <v>91</v>
      </c>
      <c r="B198" s="103">
        <v>-0.13378237948313718</v>
      </c>
      <c r="C198" s="103">
        <v>-0.10252009854850902</v>
      </c>
      <c r="D198" s="103">
        <v>-0.11455462471519702</v>
      </c>
      <c r="E198" s="103">
        <v>-0.1575881089283607</v>
      </c>
      <c r="F198" s="103">
        <v>-0.1718775827179623</v>
      </c>
      <c r="G198" s="103">
        <v>1.0050439330687921E-2</v>
      </c>
      <c r="H198" s="103">
        <v>-0.11420364521692071</v>
      </c>
      <c r="K198" s="11" t="s">
        <v>91</v>
      </c>
      <c r="L198" s="103">
        <v>1.083835155461456</v>
      </c>
      <c r="M198" s="103">
        <v>1.1166495398226348</v>
      </c>
      <c r="N198" s="103">
        <v>1.0505376782152174</v>
      </c>
      <c r="O198" s="103">
        <v>0.89700853292526095</v>
      </c>
      <c r="P198" s="103">
        <v>0.75328429727950708</v>
      </c>
      <c r="Q198" s="103">
        <v>0.57561924113746965</v>
      </c>
      <c r="R198" s="103">
        <v>0.56463934807806249</v>
      </c>
      <c r="T198" s="11" t="s">
        <v>91</v>
      </c>
      <c r="U198" s="103">
        <v>0.41384555052665312</v>
      </c>
      <c r="V198" s="103">
        <v>0.41384555052665312</v>
      </c>
      <c r="W198" s="103">
        <v>0.41384555052665312</v>
      </c>
      <c r="X198" s="103">
        <v>0.41384555052665312</v>
      </c>
      <c r="Y198" s="103">
        <v>0.23739001880767122</v>
      </c>
      <c r="Z198" s="103">
        <v>0.24331868012855498</v>
      </c>
      <c r="AA198" s="103">
        <v>0.40390513174429993</v>
      </c>
      <c r="AC198" s="11" t="s">
        <v>91</v>
      </c>
      <c r="AD198" s="103">
        <v>-0.27464136316008786</v>
      </c>
      <c r="AE198" s="103">
        <v>-0.21478216979537026</v>
      </c>
      <c r="AF198" s="103">
        <v>-0.19165296238942336</v>
      </c>
      <c r="AG198" s="103">
        <v>-1.3521600938447179E-2</v>
      </c>
      <c r="AH198" s="103">
        <v>-0.24717936209548136</v>
      </c>
      <c r="AI198" s="103">
        <v>0.13973532743121544</v>
      </c>
      <c r="AJ198" s="103">
        <v>-0.19603803621593593</v>
      </c>
      <c r="AL198" s="11" t="s">
        <v>91</v>
      </c>
      <c r="AM198" s="103">
        <v>0.26734741463079936</v>
      </c>
      <c r="AN198" s="103">
        <v>-3.8488651457408873E-2</v>
      </c>
      <c r="AO198" s="103">
        <v>-0.34067463398755432</v>
      </c>
      <c r="AP198" s="103">
        <v>-0.24704194682394812</v>
      </c>
      <c r="AQ198" s="103">
        <v>-0.1388259463956944</v>
      </c>
      <c r="AR198" s="103">
        <v>0.43150858726122759</v>
      </c>
      <c r="AS198" s="11">
        <v>1.0575873546465087</v>
      </c>
      <c r="AU198" s="11" t="s">
        <v>91</v>
      </c>
      <c r="AV198" s="103">
        <v>-0.70666529107263476</v>
      </c>
      <c r="AW198" s="103">
        <v>-0.2914400972985115</v>
      </c>
      <c r="AX198" s="103">
        <v>-1.4120352711890683E-2</v>
      </c>
      <c r="AY198" s="103">
        <v>-0.17104416015936766</v>
      </c>
      <c r="AZ198" s="103">
        <v>-0.35496510688049621</v>
      </c>
      <c r="BA198" s="103">
        <v>-0.427798710033855</v>
      </c>
      <c r="BB198" s="103">
        <v>-0.22057239857442676</v>
      </c>
      <c r="BD198" s="11" t="s">
        <v>91</v>
      </c>
      <c r="BE198" s="103">
        <v>0.23736317467780463</v>
      </c>
      <c r="BF198" s="103">
        <v>0.20423698532302795</v>
      </c>
      <c r="BG198" s="103">
        <v>0.16298490850619146</v>
      </c>
      <c r="BH198" s="103">
        <v>0.16496672489324415</v>
      </c>
      <c r="BI198" s="103">
        <v>0.14623630884998121</v>
      </c>
      <c r="BJ198" s="103">
        <v>0.10939018008266535</v>
      </c>
      <c r="BK198" s="103">
        <v>0.10875339556869351</v>
      </c>
      <c r="BM198" s="11" t="s">
        <v>91</v>
      </c>
      <c r="BN198" s="103">
        <v>0.63511657936470867</v>
      </c>
      <c r="BO198" s="103">
        <v>0.66327161389736211</v>
      </c>
      <c r="BP198" s="103">
        <v>0.69150814603625921</v>
      </c>
      <c r="BQ198" s="103">
        <v>0.64360976740330311</v>
      </c>
      <c r="BR198" s="103">
        <v>0.632350290452381</v>
      </c>
      <c r="BS198" s="103">
        <v>0.6415340958478396</v>
      </c>
      <c r="BT198" s="103">
        <v>0.63362369390362694</v>
      </c>
      <c r="BW198" s="11"/>
      <c r="BX198" s="11"/>
      <c r="BY198" s="11"/>
      <c r="BZ198" s="11"/>
      <c r="CA198" s="11"/>
      <c r="CB198" s="11"/>
      <c r="CE198" s="11"/>
      <c r="CF198" s="11"/>
      <c r="CG198" s="11"/>
      <c r="CH198" s="11"/>
      <c r="CI198" s="11"/>
      <c r="CJ198" s="11"/>
    </row>
    <row r="199" spans="1:88">
      <c r="A199" s="11" t="s">
        <v>92</v>
      </c>
      <c r="B199" s="103">
        <v>0.68177022397593623</v>
      </c>
      <c r="C199" s="103">
        <v>0.93873850426991345</v>
      </c>
      <c r="D199" s="103">
        <v>0.90028487404509661</v>
      </c>
      <c r="E199" s="103">
        <v>0.93620228344180378</v>
      </c>
      <c r="F199" s="103">
        <v>0.88332473179140969</v>
      </c>
      <c r="G199" s="103">
        <v>0.87125379726898255</v>
      </c>
      <c r="H199" s="103">
        <v>0.8120232034108168</v>
      </c>
      <c r="K199" s="11" t="s">
        <v>92</v>
      </c>
      <c r="L199" s="103">
        <v>0.84431953174455909</v>
      </c>
      <c r="M199" s="103">
        <v>0.88569259450424542</v>
      </c>
      <c r="N199" s="103">
        <v>0.82779024972152015</v>
      </c>
      <c r="O199" s="103">
        <v>0.69669065168940314</v>
      </c>
      <c r="P199" s="103">
        <v>0.57845733137786315</v>
      </c>
      <c r="Q199" s="103">
        <v>0.43164334445141717</v>
      </c>
      <c r="R199" s="103">
        <v>0.44533960674600526</v>
      </c>
      <c r="T199" s="11" t="s">
        <v>92</v>
      </c>
      <c r="U199" s="103">
        <v>-0.23233692886455221</v>
      </c>
      <c r="V199" s="103">
        <v>-0.23233692886455221</v>
      </c>
      <c r="W199" s="103">
        <v>-0.23233692886455221</v>
      </c>
      <c r="X199" s="103">
        <v>-0.23233692886455221</v>
      </c>
      <c r="Y199" s="103">
        <v>-0.41695426380322131</v>
      </c>
      <c r="Z199" s="103">
        <v>-0.45187754881017428</v>
      </c>
      <c r="AA199" s="103">
        <v>-0.31675547676212629</v>
      </c>
      <c r="AC199" s="11" t="s">
        <v>92</v>
      </c>
      <c r="AD199" s="103">
        <v>-0.15533312641353358</v>
      </c>
      <c r="AE199" s="103">
        <v>-0.11271137717702001</v>
      </c>
      <c r="AF199" s="103">
        <v>-7.5135359199713814E-2</v>
      </c>
      <c r="AG199" s="103">
        <v>0.76100984105215419</v>
      </c>
      <c r="AH199" s="103">
        <v>0.795643313971512</v>
      </c>
      <c r="AI199" s="103">
        <v>0.71009163573496781</v>
      </c>
      <c r="AJ199" s="103">
        <v>0.86769163851409692</v>
      </c>
      <c r="AL199" s="11" t="s">
        <v>92</v>
      </c>
      <c r="AM199" s="103">
        <v>-0.34930486316799914</v>
      </c>
      <c r="AN199" s="103">
        <v>-0.51640489585679317</v>
      </c>
      <c r="AO199" s="103">
        <v>-0.61866224637675382</v>
      </c>
      <c r="AP199" s="103">
        <v>-0.48431285016429848</v>
      </c>
      <c r="AQ199" s="103">
        <v>-0.31436067669409667</v>
      </c>
      <c r="AR199" s="103">
        <v>-0.76390808932229548</v>
      </c>
      <c r="AS199" s="11">
        <v>-1.2045343282742076</v>
      </c>
      <c r="AU199" s="11" t="s">
        <v>92</v>
      </c>
      <c r="AV199" s="103">
        <v>-0.99693184084632291</v>
      </c>
      <c r="AW199" s="103">
        <v>-0.64491878736704611</v>
      </c>
      <c r="AX199" s="103">
        <v>-7.250258027066761E-2</v>
      </c>
      <c r="AY199" s="103">
        <v>-7.5292832096190171E-2</v>
      </c>
      <c r="AZ199" s="103">
        <v>-0.47658661760449106</v>
      </c>
      <c r="BA199" s="103">
        <v>-0.427798710033855</v>
      </c>
      <c r="BB199" s="103">
        <v>-0.83645636861990369</v>
      </c>
      <c r="BD199" s="11" t="s">
        <v>92</v>
      </c>
      <c r="BE199" s="103">
        <v>0.22294832978945556</v>
      </c>
      <c r="BF199" s="103">
        <v>0.27242912439755823</v>
      </c>
      <c r="BG199" s="103">
        <v>0.32096043573898825</v>
      </c>
      <c r="BH199" s="103">
        <v>0.35588731630358778</v>
      </c>
      <c r="BI199" s="103">
        <v>0.35587459873478627</v>
      </c>
      <c r="BJ199" s="103">
        <v>0.30563095165879617</v>
      </c>
      <c r="BK199" s="103">
        <v>0.3049722985430468</v>
      </c>
      <c r="BM199" s="11" t="s">
        <v>92</v>
      </c>
      <c r="BN199" s="103">
        <v>0.50928053074148094</v>
      </c>
      <c r="BO199" s="103">
        <v>0.44601988128029729</v>
      </c>
      <c r="BP199" s="103">
        <v>0.44078691116454344</v>
      </c>
      <c r="BQ199" s="103">
        <v>0.32686283590927523</v>
      </c>
      <c r="BR199" s="103">
        <v>0.25105345233727483</v>
      </c>
      <c r="BS199" s="103">
        <v>0.2707130164981732</v>
      </c>
      <c r="BT199" s="103">
        <v>0.26028272364764865</v>
      </c>
      <c r="BW199" s="11"/>
      <c r="BX199" s="11"/>
      <c r="BY199" s="11"/>
      <c r="BZ199" s="11"/>
      <c r="CA199" s="11"/>
      <c r="CB199" s="11"/>
      <c r="CE199" s="11"/>
      <c r="CF199" s="11"/>
      <c r="CG199" s="11"/>
      <c r="CH199" s="11"/>
      <c r="CI199" s="11"/>
      <c r="CJ199" s="11"/>
    </row>
    <row r="200" spans="1:88">
      <c r="A200" s="11" t="s">
        <v>93</v>
      </c>
      <c r="B200" s="103">
        <v>1.8290201676433961</v>
      </c>
      <c r="C200" s="103">
        <v>1.6871007008848486</v>
      </c>
      <c r="D200" s="103">
        <v>1.6558514244510159</v>
      </c>
      <c r="E200" s="103">
        <v>1.6096685213182358</v>
      </c>
      <c r="F200" s="103">
        <v>1.5351135479912252</v>
      </c>
      <c r="G200" s="103">
        <v>1.4966474605140934</v>
      </c>
      <c r="H200" s="103">
        <v>1.4871655308749785</v>
      </c>
      <c r="K200" s="11" t="s">
        <v>93</v>
      </c>
      <c r="L200" s="103">
        <v>1.7071855554586979</v>
      </c>
      <c r="M200" s="103">
        <v>1.7764961523991234</v>
      </c>
      <c r="N200" s="103">
        <v>1.7640863139908993</v>
      </c>
      <c r="O200" s="103">
        <v>1.639343250900718</v>
      </c>
      <c r="P200" s="103">
        <v>1.5173764527075053</v>
      </c>
      <c r="Q200" s="103">
        <v>1.3359279834849964</v>
      </c>
      <c r="R200" s="103">
        <v>1.3466804999351047</v>
      </c>
      <c r="T200" s="11" t="s">
        <v>93</v>
      </c>
      <c r="U200" s="103">
        <v>0.89531484889657009</v>
      </c>
      <c r="V200" s="103">
        <v>0.89531484889657009</v>
      </c>
      <c r="W200" s="103">
        <v>0.89531484889657009</v>
      </c>
      <c r="X200" s="103">
        <v>0.89531484889657009</v>
      </c>
      <c r="Y200" s="103">
        <v>1.4152097275072784</v>
      </c>
      <c r="Z200" s="103">
        <v>1.2165934006427761</v>
      </c>
      <c r="AA200" s="103">
        <v>0.69216937514687071</v>
      </c>
      <c r="AC200" s="11" t="s">
        <v>93</v>
      </c>
      <c r="AD200" s="103">
        <v>7.5148694574128094E-2</v>
      </c>
      <c r="AE200" s="103">
        <v>0.17694898025343342</v>
      </c>
      <c r="AF200" s="103">
        <v>0.18841636230081971</v>
      </c>
      <c r="AG200" s="103">
        <v>1.8052662899979492</v>
      </c>
      <c r="AH200" s="103">
        <v>1.5894337091866855</v>
      </c>
      <c r="AI200" s="103">
        <v>1.5284289476490474</v>
      </c>
      <c r="AJ200" s="103">
        <v>1.4696471908807041</v>
      </c>
      <c r="AL200" s="11" t="s">
        <v>93</v>
      </c>
      <c r="AM200" s="103">
        <v>2.4696825155153386</v>
      </c>
      <c r="AN200" s="103">
        <v>2.0575883074837216</v>
      </c>
      <c r="AO200" s="103">
        <v>1.3827862948456662</v>
      </c>
      <c r="AP200" s="103">
        <v>1.0531367958614426</v>
      </c>
      <c r="AQ200" s="103">
        <v>0.65141405616441261</v>
      </c>
      <c r="AR200" s="103">
        <v>0.35894305029531404</v>
      </c>
      <c r="AS200" s="11">
        <v>-3.4486478807407635E-2</v>
      </c>
      <c r="AU200" s="11" t="s">
        <v>93</v>
      </c>
      <c r="AV200" s="103">
        <v>1.6369683330260325</v>
      </c>
      <c r="AW200" s="103">
        <v>1.6637389071430686</v>
      </c>
      <c r="AX200" s="103">
        <v>1.387053108698761</v>
      </c>
      <c r="AY200" s="103">
        <v>0.85828261651978877</v>
      </c>
      <c r="AZ200" s="103">
        <v>1.1044930218074474</v>
      </c>
      <c r="BA200" s="103">
        <v>0.81094502945811575</v>
      </c>
      <c r="BB200" s="103">
        <v>0.64166515948924185</v>
      </c>
      <c r="BD200" s="11" t="s">
        <v>93</v>
      </c>
      <c r="BE200" s="103">
        <v>0.47402594551667832</v>
      </c>
      <c r="BF200" s="103">
        <v>0.48259797166761487</v>
      </c>
      <c r="BG200" s="103">
        <v>0.4498326564510946</v>
      </c>
      <c r="BH200" s="103">
        <v>0.43774691435979507</v>
      </c>
      <c r="BI200" s="103">
        <v>0.36397634697323389</v>
      </c>
      <c r="BJ200" s="103">
        <v>0.29336424397808003</v>
      </c>
      <c r="BK200" s="103">
        <v>0.29270695783486766</v>
      </c>
      <c r="BM200" s="11" t="s">
        <v>93</v>
      </c>
      <c r="BN200" s="103">
        <v>0.6211182496953801</v>
      </c>
      <c r="BO200" s="103">
        <v>0.62832902753238018</v>
      </c>
      <c r="BP200" s="103">
        <v>0.56467654351966712</v>
      </c>
      <c r="BQ200" s="103">
        <v>0.43171814956593191</v>
      </c>
      <c r="BR200" s="103">
        <v>0.41497704836622512</v>
      </c>
      <c r="BS200" s="103">
        <v>0.32028337654257244</v>
      </c>
      <c r="BT200" s="103">
        <v>0.31018993590044325</v>
      </c>
      <c r="BW200" s="11"/>
      <c r="BX200" s="11"/>
      <c r="BY200" s="11"/>
      <c r="BZ200" s="11"/>
      <c r="CA200" s="11"/>
      <c r="CB200" s="11"/>
      <c r="CE200" s="11"/>
      <c r="CF200" s="11"/>
      <c r="CG200" s="11"/>
      <c r="CH200" s="11"/>
      <c r="CI200" s="11"/>
      <c r="CJ200" s="11"/>
    </row>
    <row r="201" spans="1:88">
      <c r="A201" s="11" t="s">
        <v>33</v>
      </c>
      <c r="B201" s="103">
        <v>-0.74380047641810065</v>
      </c>
      <c r="C201" s="103">
        <v>-0.56036164196508387</v>
      </c>
      <c r="D201" s="103">
        <v>-0.44260739291910567</v>
      </c>
      <c r="E201" s="103">
        <v>-0.41039176706589564</v>
      </c>
      <c r="F201" s="103">
        <v>-0.43655317158733764</v>
      </c>
      <c r="G201" s="103">
        <v>-0.40061867677566299</v>
      </c>
      <c r="H201" s="103">
        <v>-0.2986671054151932</v>
      </c>
      <c r="K201" s="11" t="s">
        <v>33</v>
      </c>
      <c r="L201" s="103">
        <v>0.7318552942591825</v>
      </c>
      <c r="M201" s="103">
        <v>0.75598054815878579</v>
      </c>
      <c r="N201" s="103">
        <v>0.67255554976639942</v>
      </c>
      <c r="O201" s="103">
        <v>0.51623470771886093</v>
      </c>
      <c r="P201" s="103">
        <v>0.37334401465515826</v>
      </c>
      <c r="Q201" s="103">
        <v>0.20877103053230403</v>
      </c>
      <c r="R201" s="103">
        <v>0.19730772392758736</v>
      </c>
      <c r="T201" s="11" t="s">
        <v>33</v>
      </c>
      <c r="U201" s="103">
        <v>-0.7898276953981398</v>
      </c>
      <c r="V201" s="103">
        <v>-0.7898276953981398</v>
      </c>
      <c r="W201" s="103">
        <v>-0.7898276953981398</v>
      </c>
      <c r="X201" s="103">
        <v>-0.7898276953981398</v>
      </c>
      <c r="Y201" s="103">
        <v>-0.54782312032539993</v>
      </c>
      <c r="Z201" s="103">
        <v>-0.45187754881017428</v>
      </c>
      <c r="AA201" s="103">
        <v>-0.17262335506084028</v>
      </c>
      <c r="AC201" s="11" t="s">
        <v>33</v>
      </c>
      <c r="AD201" s="103">
        <v>-0.44546906577447243</v>
      </c>
      <c r="AE201" s="103">
        <v>-0.48789050680122636</v>
      </c>
      <c r="AF201" s="103">
        <v>-0.44688199794783479</v>
      </c>
      <c r="AG201" s="103">
        <v>-0.7690815592594169</v>
      </c>
      <c r="AH201" s="103">
        <v>-0.85419554667179043</v>
      </c>
      <c r="AI201" s="103">
        <v>-0.57940958303873358</v>
      </c>
      <c r="AJ201" s="103">
        <v>-1.0041427503519293</v>
      </c>
      <c r="AL201" s="11" t="s">
        <v>33</v>
      </c>
      <c r="AM201" s="103">
        <v>-0.70168313065614274</v>
      </c>
      <c r="AN201" s="103">
        <v>-0.64564877350670469</v>
      </c>
      <c r="AO201" s="103">
        <v>-0.50747498491855092</v>
      </c>
      <c r="AP201" s="103">
        <v>-0.48016161368724797</v>
      </c>
      <c r="AQ201" s="103">
        <v>-0.40246175806059503</v>
      </c>
      <c r="AR201" s="103">
        <v>-0.36194004326529133</v>
      </c>
      <c r="AS201" s="11">
        <v>-0.26848809216852138</v>
      </c>
      <c r="AU201" s="11" t="s">
        <v>33</v>
      </c>
      <c r="AV201" s="103">
        <v>-0.95392938902799873</v>
      </c>
      <c r="AW201" s="103">
        <v>-1.6501238122494408</v>
      </c>
      <c r="AX201" s="103">
        <v>-1.4970289327048301</v>
      </c>
      <c r="AY201" s="103">
        <v>-0.78145887656212387</v>
      </c>
      <c r="AZ201" s="103">
        <v>-0.35496510688049621</v>
      </c>
      <c r="BA201" s="103">
        <v>-0.18004996213546062</v>
      </c>
      <c r="BB201" s="103">
        <v>0.14895798345286057</v>
      </c>
      <c r="BD201" s="11" t="s">
        <v>33</v>
      </c>
      <c r="BE201" s="103">
        <v>-4.8291001526313921E-3</v>
      </c>
      <c r="BF201" s="103">
        <v>-2.1271098645907687E-2</v>
      </c>
      <c r="BG201" s="103">
        <v>-4.2273392118909008E-2</v>
      </c>
      <c r="BH201" s="103">
        <v>-3.7798605549413264E-2</v>
      </c>
      <c r="BI201" s="103">
        <v>-4.1896060665123663E-2</v>
      </c>
      <c r="BJ201" s="103">
        <v>-5.1948887497142153E-2</v>
      </c>
      <c r="BK201" s="103">
        <v>-5.2567692771673953E-2</v>
      </c>
      <c r="BM201" s="11" t="s">
        <v>33</v>
      </c>
      <c r="BN201" s="103">
        <v>0.44286292401253663</v>
      </c>
      <c r="BO201" s="103">
        <v>0.42297803085121549</v>
      </c>
      <c r="BP201" s="103">
        <v>0.43533881827293425</v>
      </c>
      <c r="BQ201" s="103">
        <v>0.41561237338826817</v>
      </c>
      <c r="BR201" s="103">
        <v>0.38450734567756334</v>
      </c>
      <c r="BS201" s="103">
        <v>0.39872629717422858</v>
      </c>
      <c r="BT201" s="103">
        <v>0.38916591037766535</v>
      </c>
      <c r="BW201" s="11"/>
      <c r="BX201" s="11"/>
      <c r="BY201" s="11"/>
      <c r="BZ201" s="11"/>
      <c r="CA201" s="11"/>
      <c r="CB201" s="11"/>
      <c r="CE201" s="11"/>
      <c r="CF201" s="11"/>
      <c r="CG201" s="11"/>
      <c r="CH201" s="11"/>
      <c r="CI201" s="11"/>
      <c r="CJ201" s="11"/>
    </row>
    <row r="202" spans="1:88">
      <c r="A202" s="11" t="s">
        <v>9</v>
      </c>
      <c r="B202" s="103">
        <v>-0.56252805329481315</v>
      </c>
      <c r="C202" s="103">
        <v>-0.58717371159437182</v>
      </c>
      <c r="D202" s="103">
        <v>-0.40585739113675617</v>
      </c>
      <c r="E202" s="103">
        <v>-0.329508133471691</v>
      </c>
      <c r="F202" s="103">
        <v>-0.15103506402131539</v>
      </c>
      <c r="G202" s="103">
        <v>-0.10619371197196341</v>
      </c>
      <c r="H202" s="103">
        <v>4.2464178393717966E-3</v>
      </c>
      <c r="K202" s="11" t="s">
        <v>9</v>
      </c>
      <c r="L202" s="103">
        <v>-0.85341941170783975</v>
      </c>
      <c r="M202" s="103">
        <v>-0.85470264752823877</v>
      </c>
      <c r="N202" s="103">
        <v>-0.94449705387838845</v>
      </c>
      <c r="O202" s="103">
        <v>-0.97092864097720666</v>
      </c>
      <c r="P202" s="103">
        <v>-0.80931393267780671</v>
      </c>
      <c r="Q202" s="103">
        <v>-0.65296354184714067</v>
      </c>
      <c r="R202" s="103">
        <v>-0.65720080243867218</v>
      </c>
      <c r="T202" s="11" t="s">
        <v>9</v>
      </c>
      <c r="U202" s="103">
        <v>-0.35903937580400364</v>
      </c>
      <c r="V202" s="103">
        <v>-0.35903937580400364</v>
      </c>
      <c r="W202" s="103">
        <v>-0.35903937580400364</v>
      </c>
      <c r="X202" s="103">
        <v>-0.35903937580400364</v>
      </c>
      <c r="Y202" s="103">
        <v>-0.28608540728104331</v>
      </c>
      <c r="Z202" s="103">
        <v>-0.45187754881017428</v>
      </c>
      <c r="AA202" s="103">
        <v>-0.46088759846341104</v>
      </c>
      <c r="AC202" s="11" t="s">
        <v>9</v>
      </c>
      <c r="AD202" s="103">
        <v>-0.38852649823634416</v>
      </c>
      <c r="AE202" s="103">
        <v>-0.33616365290908407</v>
      </c>
      <c r="AF202" s="103">
        <v>-0.31371902287388098</v>
      </c>
      <c r="AG202" s="103">
        <v>-0.73113859192015418</v>
      </c>
      <c r="AH202" s="103">
        <v>-0.90088909933150663</v>
      </c>
      <c r="AI202" s="103">
        <v>-0.93484902154686889</v>
      </c>
      <c r="AJ202" s="103">
        <v>-0.7979935885825431</v>
      </c>
      <c r="AL202" s="11" t="s">
        <v>9</v>
      </c>
      <c r="AM202" s="103">
        <v>-0.17309634881302158</v>
      </c>
      <c r="AN202" s="103">
        <v>-9.6372659541873712E-2</v>
      </c>
      <c r="AO202" s="103">
        <v>-7.1128496129458964E-3</v>
      </c>
      <c r="AP202" s="103">
        <v>0.62167602395639876</v>
      </c>
      <c r="AQ202" s="103">
        <v>1.0905845981277156</v>
      </c>
      <c r="AR202" s="103">
        <v>0.612181572297812</v>
      </c>
      <c r="AS202" s="11">
        <v>-3.4486478807407635E-2</v>
      </c>
      <c r="AU202" s="11" t="s">
        <v>9</v>
      </c>
      <c r="AV202" s="103">
        <v>-0.15838403038900145</v>
      </c>
      <c r="AW202" s="103">
        <v>-7.0515916005678345E-2</v>
      </c>
      <c r="AX202" s="103">
        <v>0.12599699342917459</v>
      </c>
      <c r="AY202" s="103">
        <v>-3.9386084072499411E-2</v>
      </c>
      <c r="AZ202" s="103">
        <v>-0.59820812832848647</v>
      </c>
      <c r="BA202" s="103">
        <v>-0.67554745793224935</v>
      </c>
      <c r="BB202" s="103">
        <v>-0.71327957461080804</v>
      </c>
      <c r="BD202" s="11" t="s">
        <v>344</v>
      </c>
      <c r="BE202" s="103">
        <v>-0.76593672370848997</v>
      </c>
      <c r="BF202" s="103">
        <v>-0.42813369983596433</v>
      </c>
      <c r="BG202" s="103">
        <v>-0.46500659510683462</v>
      </c>
      <c r="BH202" s="103">
        <v>-0.42626454133291752</v>
      </c>
      <c r="BI202" s="103">
        <v>-0.41079961345308774</v>
      </c>
      <c r="BJ202" s="103">
        <v>-0.30036299368930547</v>
      </c>
      <c r="BK202" s="103">
        <v>-0.3009541162905548</v>
      </c>
      <c r="BM202" s="11" t="s">
        <v>344</v>
      </c>
      <c r="BN202" s="103">
        <v>-7.8351478568876143E-2</v>
      </c>
      <c r="BO202" s="103">
        <v>-0.12324042789183083</v>
      </c>
      <c r="BP202" s="103">
        <v>-0.16787402668570184</v>
      </c>
      <c r="BQ202" s="103">
        <v>-0.31065747112320019</v>
      </c>
      <c r="BR202" s="103">
        <v>-0.38812941691371805</v>
      </c>
      <c r="BS202" s="103">
        <v>-0.24481872796355539</v>
      </c>
      <c r="BT202" s="103">
        <v>-0.25875228378139159</v>
      </c>
      <c r="BW202" s="11"/>
      <c r="BX202" s="11"/>
      <c r="BY202" s="11"/>
      <c r="BZ202" s="11"/>
      <c r="CA202" s="11"/>
      <c r="CB202" s="11"/>
      <c r="CE202" s="11"/>
      <c r="CF202" s="11"/>
      <c r="CG202" s="11"/>
      <c r="CH202" s="11"/>
      <c r="CI202" s="11"/>
      <c r="CJ202" s="11"/>
    </row>
    <row r="203" spans="1:88">
      <c r="A203" s="11" t="s">
        <v>94</v>
      </c>
      <c r="B203" s="103">
        <v>1.1760235229698328</v>
      </c>
      <c r="C203" s="103">
        <v>1.197016795255839</v>
      </c>
      <c r="D203" s="103">
        <v>1.1723697496263445</v>
      </c>
      <c r="E203" s="103">
        <v>1.114890812888415</v>
      </c>
      <c r="F203" s="103">
        <v>1.086080843103689</v>
      </c>
      <c r="G203" s="103">
        <v>1.0359856459195511</v>
      </c>
      <c r="H203" s="103">
        <v>1.0059489885906729</v>
      </c>
      <c r="K203" s="11" t="s">
        <v>94</v>
      </c>
      <c r="L203" s="103">
        <v>0.85306018361344449</v>
      </c>
      <c r="M203" s="103">
        <v>0.91451174642886657</v>
      </c>
      <c r="N203" s="103">
        <v>0.87267257129713893</v>
      </c>
      <c r="O203" s="103">
        <v>0.75222620064968315</v>
      </c>
      <c r="P203" s="103">
        <v>0.64415316617700136</v>
      </c>
      <c r="Q203" s="103">
        <v>0.50155213961737233</v>
      </c>
      <c r="R203" s="103">
        <v>0.51819865884284755</v>
      </c>
      <c r="T203" s="11" t="s">
        <v>94</v>
      </c>
      <c r="U203" s="103">
        <v>1.0600280299178573</v>
      </c>
      <c r="V203" s="103">
        <v>1.0600280299178573</v>
      </c>
      <c r="W203" s="103">
        <v>1.0600280299178573</v>
      </c>
      <c r="X203" s="103">
        <v>1.0600280299178573</v>
      </c>
      <c r="Y203" s="103">
        <v>1.284340870985099</v>
      </c>
      <c r="Z203" s="103">
        <v>1.2165934006427761</v>
      </c>
      <c r="AA203" s="103">
        <v>1.7010942270558675</v>
      </c>
      <c r="AC203" s="11" t="s">
        <v>94</v>
      </c>
      <c r="AD203" s="103">
        <v>-0.14991002474323567</v>
      </c>
      <c r="AE203" s="103">
        <v>-9.8918026823188954E-2</v>
      </c>
      <c r="AF203" s="103">
        <v>-7.7909587847087902E-2</v>
      </c>
      <c r="AG203" s="103">
        <v>0.91608109887348887</v>
      </c>
      <c r="AH203" s="103">
        <v>1.2314498054621952</v>
      </c>
      <c r="AI203" s="103">
        <v>0.8919443717158746</v>
      </c>
      <c r="AJ203" s="103">
        <v>0.97488920263417744</v>
      </c>
      <c r="AL203" s="11" t="s">
        <v>94</v>
      </c>
      <c r="AM203" s="103">
        <v>1.6768604845833737</v>
      </c>
      <c r="AN203" s="103">
        <v>1.7223918022152311</v>
      </c>
      <c r="AO203" s="103">
        <v>1.5495866457766629</v>
      </c>
      <c r="AP203" s="103">
        <v>1.5380088684297339</v>
      </c>
      <c r="AQ203" s="103">
        <v>1.354220409792616</v>
      </c>
      <c r="AR203" s="103">
        <v>1.1792549769248335</v>
      </c>
      <c r="AS203" s="11">
        <v>0.82358574128539497</v>
      </c>
      <c r="AU203" s="11" t="s">
        <v>94</v>
      </c>
      <c r="AV203" s="103">
        <v>1.8627312050722342</v>
      </c>
      <c r="AW203" s="103">
        <v>1.7079237434016354</v>
      </c>
      <c r="AX203" s="103">
        <v>1.5972291279103583</v>
      </c>
      <c r="AY203" s="103">
        <v>1.4327905848988536</v>
      </c>
      <c r="AZ203" s="103">
        <v>1.4693575539794328</v>
      </c>
      <c r="BA203" s="103">
        <v>1.4303168992041011</v>
      </c>
      <c r="BB203" s="103">
        <v>1.6270795115620056</v>
      </c>
      <c r="BD203" s="11" t="s">
        <v>94</v>
      </c>
      <c r="BE203" s="103">
        <v>0.92654911183306465</v>
      </c>
      <c r="BF203" s="103">
        <v>0.94060911560011395</v>
      </c>
      <c r="BG203" s="103">
        <v>0.86800887307653529</v>
      </c>
      <c r="BH203" s="103">
        <v>0.75538386485168585</v>
      </c>
      <c r="BI203" s="103">
        <v>0.60552545327437424</v>
      </c>
      <c r="BJ203" s="103">
        <v>0.44900805442041219</v>
      </c>
      <c r="BK203" s="103">
        <v>0.44833342370358059</v>
      </c>
      <c r="BM203" s="11" t="s">
        <v>94</v>
      </c>
      <c r="BN203" s="103">
        <v>0.59758914237884575</v>
      </c>
      <c r="BO203" s="103">
        <v>0.57864978517868604</v>
      </c>
      <c r="BP203" s="103">
        <v>0.51449960798797556</v>
      </c>
      <c r="BQ203" s="103">
        <v>0.34850497264800762</v>
      </c>
      <c r="BR203" s="103">
        <v>0.29139601958427469</v>
      </c>
      <c r="BS203" s="103">
        <v>0.29767233511881103</v>
      </c>
      <c r="BT203" s="103">
        <v>0.28742524259215063</v>
      </c>
      <c r="BW203" s="11"/>
      <c r="BX203" s="11"/>
      <c r="BY203" s="11"/>
      <c r="BZ203" s="11"/>
      <c r="CA203" s="11"/>
      <c r="CB203" s="11"/>
      <c r="CE203" s="11"/>
      <c r="CF203" s="11"/>
      <c r="CG203" s="11"/>
      <c r="CH203" s="11"/>
      <c r="CI203" s="11"/>
      <c r="CJ203" s="11"/>
    </row>
    <row r="204" spans="1:88">
      <c r="A204" s="11" t="s">
        <v>34</v>
      </c>
      <c r="B204" s="103">
        <v>-1.1053055190903545</v>
      </c>
      <c r="C204" s="103">
        <v>-1.1831483225947466</v>
      </c>
      <c r="D204" s="103">
        <v>-1.2538046799680314</v>
      </c>
      <c r="E204" s="103">
        <v>-1.3674583603897899</v>
      </c>
      <c r="F204" s="103">
        <v>-1.457648074191793</v>
      </c>
      <c r="G204" s="103">
        <v>-1.5183007551749665</v>
      </c>
      <c r="H204" s="103">
        <v>-1.5639008058447668</v>
      </c>
      <c r="K204" s="11" t="s">
        <v>34</v>
      </c>
      <c r="L204" s="103">
        <v>-0.85030149987714232</v>
      </c>
      <c r="M204" s="103">
        <v>-0.85206053760009315</v>
      </c>
      <c r="N204" s="103">
        <v>-0.9979486299234871</v>
      </c>
      <c r="O204" s="103">
        <v>-1.1511978616799168</v>
      </c>
      <c r="P204" s="103">
        <v>-1.2748339218353009</v>
      </c>
      <c r="Q204" s="103">
        <v>-1.3673747140225327</v>
      </c>
      <c r="R204" s="103">
        <v>-1.3651789568647064</v>
      </c>
      <c r="T204" s="11" t="s">
        <v>34</v>
      </c>
      <c r="U204" s="103">
        <v>-1.7781067815258644</v>
      </c>
      <c r="V204" s="103">
        <v>-1.7781067815258644</v>
      </c>
      <c r="W204" s="103">
        <v>-1.7781067815258644</v>
      </c>
      <c r="X204" s="103">
        <v>-1.7781067815258644</v>
      </c>
      <c r="Y204" s="103">
        <v>-1.4639051159806491</v>
      </c>
      <c r="Z204" s="103">
        <v>-1.2861130235366496</v>
      </c>
      <c r="AA204" s="103">
        <v>-1.4698124503724079</v>
      </c>
      <c r="AC204" s="11" t="s">
        <v>34</v>
      </c>
      <c r="AD204" s="103">
        <v>-0.53223869249923916</v>
      </c>
      <c r="AE204" s="103">
        <v>-0.5292705578627197</v>
      </c>
      <c r="AF204" s="103">
        <v>-0.43855931200571274</v>
      </c>
      <c r="AG204" s="103">
        <v>-1.2532668163930516</v>
      </c>
      <c r="AH204" s="103">
        <v>-1.2588730030559967</v>
      </c>
      <c r="AI204" s="103">
        <v>-1.240692259332939</v>
      </c>
      <c r="AJ204" s="103">
        <v>-1.1773080462382137</v>
      </c>
      <c r="AL204" s="11" t="s">
        <v>34</v>
      </c>
      <c r="AM204" s="103">
        <v>-1.1421268940999636</v>
      </c>
      <c r="AN204" s="103">
        <v>-1.1181746733136961</v>
      </c>
      <c r="AO204" s="103">
        <v>-0.95226294823874691</v>
      </c>
      <c r="AP204" s="103">
        <v>-0.49735959337788527</v>
      </c>
      <c r="AQ204" s="103">
        <v>-5.1058581246493338E-2</v>
      </c>
      <c r="AR204" s="103">
        <v>-0.61208043441350324</v>
      </c>
      <c r="AS204" s="11">
        <v>-1.2045343282742076</v>
      </c>
      <c r="AU204" s="11" t="s">
        <v>34</v>
      </c>
      <c r="AV204" s="103">
        <v>-0.67441345220889193</v>
      </c>
      <c r="AW204" s="103">
        <v>-0.86584296865988031</v>
      </c>
      <c r="AX204" s="103">
        <v>-0.62129551932317295</v>
      </c>
      <c r="AY204" s="103">
        <v>-0.50617380838048887</v>
      </c>
      <c r="AZ204" s="103">
        <v>-0.35496510688049621</v>
      </c>
      <c r="BA204" s="103">
        <v>-0.55167308398305215</v>
      </c>
      <c r="BB204" s="103">
        <v>-0.59010278060171295</v>
      </c>
      <c r="BD204" s="11" t="s">
        <v>34</v>
      </c>
      <c r="BE204" s="103">
        <v>-2.1995083016589176</v>
      </c>
      <c r="BF204" s="103">
        <v>-2.064762791370867</v>
      </c>
      <c r="BG204" s="103">
        <v>-1.9022671662135648</v>
      </c>
      <c r="BH204" s="103">
        <v>-1.8752017754920018</v>
      </c>
      <c r="BI204" s="103">
        <v>-1.746699398401512</v>
      </c>
      <c r="BJ204" s="103">
        <v>-1.5800036358367304</v>
      </c>
      <c r="BK204" s="103">
        <v>-1.5804521583483209</v>
      </c>
      <c r="BM204" s="11" t="s">
        <v>34</v>
      </c>
      <c r="BN204" s="103"/>
      <c r="BO204" s="103"/>
      <c r="BP204" s="103"/>
      <c r="BQ204" s="103"/>
      <c r="BR204" s="103"/>
      <c r="BS204" s="103"/>
      <c r="BT204" s="103"/>
      <c r="BW204" s="11"/>
      <c r="BX204" s="11"/>
      <c r="BY204" s="11"/>
      <c r="BZ204" s="11"/>
      <c r="CA204" s="11"/>
      <c r="CB204" s="11"/>
      <c r="CE204" s="11"/>
      <c r="CF204" s="11"/>
      <c r="CG204" s="11"/>
      <c r="CH204" s="11"/>
      <c r="CI204" s="11"/>
      <c r="CJ204" s="11"/>
    </row>
    <row r="205" spans="1:88">
      <c r="A205" s="11" t="s">
        <v>35</v>
      </c>
      <c r="B205" s="103">
        <v>1.6817146612812601</v>
      </c>
      <c r="C205" s="103">
        <v>1.6412826072145468</v>
      </c>
      <c r="D205" s="103">
        <v>1.5091885733012722</v>
      </c>
      <c r="E205" s="103">
        <v>1.5477367014532173</v>
      </c>
      <c r="F205" s="103">
        <v>1.4980028211086891</v>
      </c>
      <c r="G205" s="103">
        <v>1.4176009812511217</v>
      </c>
      <c r="H205" s="103">
        <v>1.3846634526974038</v>
      </c>
      <c r="K205" s="11" t="s">
        <v>35</v>
      </c>
      <c r="L205" s="103">
        <v>1.1271767321854229</v>
      </c>
      <c r="M205" s="103">
        <v>1.1831689075791809</v>
      </c>
      <c r="N205" s="103">
        <v>1.1421392859357165</v>
      </c>
      <c r="O205" s="103">
        <v>1.0109499240557627</v>
      </c>
      <c r="P205" s="103">
        <v>0.88772185802838965</v>
      </c>
      <c r="Q205" s="103">
        <v>0.72444004952118812</v>
      </c>
      <c r="R205" s="103">
        <v>0.73191716485453739</v>
      </c>
      <c r="T205" s="11" t="s">
        <v>35</v>
      </c>
      <c r="U205" s="103">
        <v>1.351443657878596</v>
      </c>
      <c r="V205" s="103">
        <v>1.351443657878596</v>
      </c>
      <c r="W205" s="103">
        <v>1.351443657878596</v>
      </c>
      <c r="X205" s="103">
        <v>1.351443657878596</v>
      </c>
      <c r="Y205" s="103">
        <v>1.1534720144629209</v>
      </c>
      <c r="Z205" s="103">
        <v>1.7727503837937588</v>
      </c>
      <c r="AA205" s="103">
        <v>1.9893584704584384</v>
      </c>
      <c r="AC205" s="11" t="s">
        <v>35</v>
      </c>
      <c r="AD205" s="103">
        <v>4.8033186222638462E-2</v>
      </c>
      <c r="AE205" s="103">
        <v>0.14384493940423873</v>
      </c>
      <c r="AF205" s="103">
        <v>0.17177099041657556</v>
      </c>
      <c r="AG205" s="103">
        <v>1.602353899444501</v>
      </c>
      <c r="AH205" s="103">
        <v>1.7372966259424529</v>
      </c>
      <c r="AI205" s="103">
        <v>1.6276213490931783</v>
      </c>
      <c r="AJ205" s="103">
        <v>1.7335181179455186</v>
      </c>
      <c r="AL205" s="11" t="s">
        <v>35</v>
      </c>
      <c r="AM205" s="103">
        <v>-8.5030852857344214E-2</v>
      </c>
      <c r="AN205" s="103">
        <v>0.21728319945163163</v>
      </c>
      <c r="AO205" s="103">
        <v>0.49324928569265891</v>
      </c>
      <c r="AP205" s="103">
        <v>0.96825644448507087</v>
      </c>
      <c r="AQ205" s="103">
        <v>1.2661193284261176</v>
      </c>
      <c r="AR205" s="103">
        <v>1.0152657151843101</v>
      </c>
      <c r="AS205" s="11">
        <v>0.58958412792428083</v>
      </c>
      <c r="AU205" s="11" t="s">
        <v>35</v>
      </c>
      <c r="AV205" s="103">
        <v>1.1424401371153046</v>
      </c>
      <c r="AW205" s="103">
        <v>1.1666594992341919</v>
      </c>
      <c r="AX205" s="103">
        <v>0.93167173374029855</v>
      </c>
      <c r="AY205" s="103">
        <v>0.97797177659876111</v>
      </c>
      <c r="AZ205" s="103">
        <v>0.9828715110834525</v>
      </c>
      <c r="BA205" s="103">
        <v>1.1825681513057067</v>
      </c>
      <c r="BB205" s="103">
        <v>1.3807259235438154</v>
      </c>
      <c r="BD205" s="11" t="s">
        <v>35</v>
      </c>
      <c r="BE205" s="103">
        <v>0.14791868080049583</v>
      </c>
      <c r="BF205" s="103">
        <v>0.14046552904713308</v>
      </c>
      <c r="BG205" s="103">
        <v>8.7633038264115962E-2</v>
      </c>
      <c r="BH205" s="103">
        <v>7.3752656388335919E-2</v>
      </c>
      <c r="BI205" s="103">
        <v>6.9662198442715206E-2</v>
      </c>
      <c r="BJ205" s="103">
        <v>2.6204909165601819E-2</v>
      </c>
      <c r="BK205" s="103">
        <v>2.5577394619072696E-2</v>
      </c>
      <c r="BM205" s="11" t="s">
        <v>35</v>
      </c>
      <c r="BN205" s="103">
        <v>0.74352917510164174</v>
      </c>
      <c r="BO205" s="103">
        <v>0.7143181748479458</v>
      </c>
      <c r="BP205" s="103">
        <v>0.75459706172105856</v>
      </c>
      <c r="BQ205" s="103">
        <v>0.70903948312505738</v>
      </c>
      <c r="BR205" s="103">
        <v>0.66826709082840319</v>
      </c>
      <c r="BS205" s="103">
        <v>0.68206003932273163</v>
      </c>
      <c r="BT205" s="103">
        <v>0.67442502883310185</v>
      </c>
      <c r="BW205" s="11"/>
      <c r="BX205" s="11"/>
      <c r="BY205" s="11"/>
      <c r="BZ205" s="11"/>
      <c r="CA205" s="11"/>
      <c r="CB205" s="11"/>
      <c r="CE205" s="11"/>
      <c r="CF205" s="11"/>
      <c r="CG205" s="11"/>
      <c r="CH205" s="11"/>
      <c r="CI205" s="11"/>
      <c r="CJ205" s="11"/>
    </row>
    <row r="206" spans="1:88">
      <c r="A206" s="11" t="s">
        <v>36</v>
      </c>
      <c r="B206" s="103">
        <v>1.1725575110554298</v>
      </c>
      <c r="C206" s="103">
        <v>1.200410728120306</v>
      </c>
      <c r="D206" s="103">
        <v>1.1413513994981228</v>
      </c>
      <c r="E206" s="103">
        <v>1.2225100408505787</v>
      </c>
      <c r="F206" s="103">
        <v>1.1306129334015289</v>
      </c>
      <c r="G206" s="103">
        <v>1.1372865808198267</v>
      </c>
      <c r="H206" s="103">
        <v>1.0689742929752084</v>
      </c>
      <c r="K206" s="11" t="s">
        <v>36</v>
      </c>
      <c r="L206" s="103">
        <v>-0.72252308604053572</v>
      </c>
      <c r="M206" s="103">
        <v>-0.71961621849590718</v>
      </c>
      <c r="N206" s="103">
        <v>-0.19911851552758103</v>
      </c>
      <c r="O206" s="103">
        <v>0.30824327526088069</v>
      </c>
      <c r="P206" s="103">
        <v>0.4859033490215221</v>
      </c>
      <c r="Q206" s="103">
        <v>0.56004975059038675</v>
      </c>
      <c r="R206" s="103">
        <v>0.56589814382716319</v>
      </c>
      <c r="T206" s="11" t="s">
        <v>36</v>
      </c>
      <c r="U206" s="103">
        <v>1.123379253387583</v>
      </c>
      <c r="V206" s="103">
        <v>1.123379253387583</v>
      </c>
      <c r="W206" s="103">
        <v>1.123379253387583</v>
      </c>
      <c r="X206" s="103">
        <v>1.123379253387583</v>
      </c>
      <c r="Y206" s="103">
        <v>1.1534720144629209</v>
      </c>
      <c r="Z206" s="103">
        <v>0.93851490906728419</v>
      </c>
      <c r="AA206" s="103">
        <v>0.40390513174429993</v>
      </c>
      <c r="AC206" s="11" t="s">
        <v>36</v>
      </c>
      <c r="AD206" s="103">
        <v>0.17547607547463967</v>
      </c>
      <c r="AE206" s="103">
        <v>8.315419784738165E-2</v>
      </c>
      <c r="AF206" s="103">
        <v>4.4156472637369854E-2</v>
      </c>
      <c r="AG206" s="103">
        <v>0.92185502868598534</v>
      </c>
      <c r="AH206" s="103">
        <v>0.95907074828051797</v>
      </c>
      <c r="AI206" s="103">
        <v>1.0737971076967809</v>
      </c>
      <c r="AJ206" s="103">
        <v>1.0326109679296058</v>
      </c>
      <c r="AL206" s="11" t="s">
        <v>36</v>
      </c>
      <c r="AM206" s="103">
        <v>2.4696825155153386</v>
      </c>
      <c r="AN206" s="103">
        <v>1.9687512821821702</v>
      </c>
      <c r="AO206" s="103">
        <v>1.2160248614020541</v>
      </c>
      <c r="AP206" s="103">
        <v>1.021476443928178</v>
      </c>
      <c r="AQ206" s="103">
        <v>0.73918142131361364</v>
      </c>
      <c r="AR206" s="103">
        <v>1.2019232883928379</v>
      </c>
      <c r="AS206" s="11">
        <v>1.6036441627040821</v>
      </c>
      <c r="AU206" s="11" t="s">
        <v>36</v>
      </c>
      <c r="AV206" s="103">
        <v>0.88442542620535936</v>
      </c>
      <c r="AW206" s="103">
        <v>0.92364289981207481</v>
      </c>
      <c r="AX206" s="103">
        <v>0.82658372413449988</v>
      </c>
      <c r="AY206" s="103">
        <v>0.89418936454348052</v>
      </c>
      <c r="AZ206" s="103">
        <v>0.86125000035945654</v>
      </c>
      <c r="BA206" s="103">
        <v>0.81094502945811575</v>
      </c>
      <c r="BB206" s="103">
        <v>0.64166515948924185</v>
      </c>
      <c r="BD206" s="11" t="s">
        <v>36</v>
      </c>
      <c r="BE206" s="103">
        <v>0.21148890944832094</v>
      </c>
      <c r="BF206" s="103">
        <v>0.17678969372989492</v>
      </c>
      <c r="BG206" s="103">
        <v>0.14315716997155131</v>
      </c>
      <c r="BH206" s="103">
        <v>0.12697416573299192</v>
      </c>
      <c r="BI206" s="103">
        <v>0.10592011377675517</v>
      </c>
      <c r="BJ206" s="103">
        <v>9.0538746201045406E-2</v>
      </c>
      <c r="BK206" s="103">
        <v>8.9904062445734387E-2</v>
      </c>
      <c r="BM206" s="11" t="s">
        <v>36</v>
      </c>
      <c r="BN206" s="103">
        <v>0.351724862761158</v>
      </c>
      <c r="BO206" s="103">
        <v>0.30943994587977791</v>
      </c>
      <c r="BP206" s="103">
        <v>0.32654040322756062</v>
      </c>
      <c r="BQ206" s="103">
        <v>0.34649175062580151</v>
      </c>
      <c r="BR206" s="103">
        <v>0.3782091389765514</v>
      </c>
      <c r="BS206" s="103">
        <v>0.37472380704746905</v>
      </c>
      <c r="BT206" s="103">
        <v>0.3650003128657881</v>
      </c>
      <c r="BW206" s="11"/>
      <c r="BX206" s="11"/>
      <c r="BY206" s="11"/>
      <c r="BZ206" s="11"/>
      <c r="CA206" s="11"/>
      <c r="CB206" s="11"/>
      <c r="CE206" s="11"/>
      <c r="CF206" s="11"/>
      <c r="CG206" s="11"/>
      <c r="CH206" s="11"/>
      <c r="CI206" s="11"/>
      <c r="CJ206" s="11"/>
    </row>
    <row r="207" spans="1:88">
      <c r="A207" s="11" t="s">
        <v>37</v>
      </c>
      <c r="B207" s="103">
        <v>1.4869247916918</v>
      </c>
      <c r="C207" s="103">
        <v>1.4488466137992775</v>
      </c>
      <c r="D207" s="103">
        <v>1.3915211364018232</v>
      </c>
      <c r="E207" s="103">
        <v>1.3822467565680037</v>
      </c>
      <c r="F207" s="103">
        <v>1.2470037311044859</v>
      </c>
      <c r="G207" s="103">
        <v>1.1675100094707254</v>
      </c>
      <c r="H207" s="103">
        <v>1.1361486398462437</v>
      </c>
      <c r="K207" s="11" t="s">
        <v>37</v>
      </c>
      <c r="L207" s="103">
        <v>-0.86769058205707073</v>
      </c>
      <c r="M207" s="103">
        <v>-0.86852535753629034</v>
      </c>
      <c r="N207" s="103">
        <v>-0.85630067845156843</v>
      </c>
      <c r="O207" s="103">
        <v>-0.57299736367942622</v>
      </c>
      <c r="P207" s="103">
        <v>-8.640766273806276E-2</v>
      </c>
      <c r="Q207" s="103">
        <v>0.17902178850869169</v>
      </c>
      <c r="R207" s="103">
        <v>0.18899919728597447</v>
      </c>
      <c r="T207" s="11" t="s">
        <v>37</v>
      </c>
      <c r="U207" s="103">
        <v>1.0726982746118023</v>
      </c>
      <c r="V207" s="103">
        <v>1.0726982746118023</v>
      </c>
      <c r="W207" s="103">
        <v>1.0726982746118023</v>
      </c>
      <c r="X207" s="103">
        <v>1.0726982746118023</v>
      </c>
      <c r="Y207" s="103">
        <v>0.76086544489638575</v>
      </c>
      <c r="Z207" s="103">
        <v>0.93851490906728419</v>
      </c>
      <c r="AA207" s="103">
        <v>1.1245657402507261</v>
      </c>
      <c r="AC207" s="11" t="s">
        <v>37</v>
      </c>
      <c r="AD207" s="103">
        <v>0.33003447307813027</v>
      </c>
      <c r="AE207" s="103">
        <v>0.25970908237642004</v>
      </c>
      <c r="AF207" s="103">
        <v>7.7447216405858332E-2</v>
      </c>
      <c r="AG207" s="103">
        <v>1.3870688021499888</v>
      </c>
      <c r="AH207" s="103">
        <v>1.3014901344517698</v>
      </c>
      <c r="AI207" s="103">
        <v>1.3217781113071081</v>
      </c>
      <c r="AJ207" s="103">
        <v>1.3459576938190725</v>
      </c>
      <c r="AL207" s="11" t="s">
        <v>37</v>
      </c>
      <c r="AM207" s="103">
        <v>-0.5254746163011651</v>
      </c>
      <c r="AN207" s="103">
        <v>0.39634630039200486</v>
      </c>
      <c r="AO207" s="103">
        <v>1.2715990333874636</v>
      </c>
      <c r="AP207" s="103">
        <v>1.4013624068833239</v>
      </c>
      <c r="AQ207" s="103">
        <v>1.354220409792616</v>
      </c>
      <c r="AR207" s="103">
        <v>1.0660673639750846</v>
      </c>
      <c r="AS207" s="11">
        <v>0.58958412792428083</v>
      </c>
      <c r="AU207" s="11" t="s">
        <v>37</v>
      </c>
      <c r="AV207" s="103">
        <v>0.41139845620379306</v>
      </c>
      <c r="AW207" s="103">
        <v>0.44865591003248217</v>
      </c>
      <c r="AX207" s="103">
        <v>0.51131969531710375</v>
      </c>
      <c r="AY207" s="103">
        <v>0.57102863233025736</v>
      </c>
      <c r="AZ207" s="103">
        <v>0.25314244673948016</v>
      </c>
      <c r="BA207" s="103">
        <v>0.315447533661327</v>
      </c>
      <c r="BB207" s="103">
        <v>0.64166515948924185</v>
      </c>
      <c r="BD207" s="11" t="s">
        <v>37</v>
      </c>
      <c r="BE207" s="103">
        <v>-0.15494559989598081</v>
      </c>
      <c r="BF207" s="103">
        <v>-0.16104634231520634</v>
      </c>
      <c r="BG207" s="103">
        <v>-0.16949734116798923</v>
      </c>
      <c r="BH207" s="103">
        <v>-0.1634773527211219</v>
      </c>
      <c r="BI207" s="103">
        <v>-0.15850495258705893</v>
      </c>
      <c r="BJ207" s="103">
        <v>-0.18647112659746243</v>
      </c>
      <c r="BK207" s="103">
        <v>-0.18707494103571956</v>
      </c>
      <c r="BM207" s="11" t="s">
        <v>37</v>
      </c>
      <c r="BN207" s="103">
        <v>0.22722907974456874</v>
      </c>
      <c r="BO207" s="103">
        <v>0.16207338599267881</v>
      </c>
      <c r="BP207" s="103">
        <v>-0.1075636383756217</v>
      </c>
      <c r="BQ207" s="103">
        <v>-0.14641210781141134</v>
      </c>
      <c r="BR207" s="103">
        <v>-0.20105565571349485</v>
      </c>
      <c r="BS207" s="103">
        <v>-0.26656011394793955</v>
      </c>
      <c r="BT207" s="103">
        <v>-0.28064141196244036</v>
      </c>
      <c r="BW207" s="11"/>
      <c r="BX207" s="11"/>
      <c r="BY207" s="11"/>
      <c r="BZ207" s="11"/>
      <c r="CA207" s="11"/>
      <c r="CB207" s="11"/>
      <c r="CE207" s="11"/>
      <c r="CF207" s="11"/>
      <c r="CG207" s="11"/>
      <c r="CH207" s="11"/>
      <c r="CI207" s="11"/>
      <c r="CJ207" s="11"/>
    </row>
    <row r="208" spans="1:88">
      <c r="A208" s="11" t="s">
        <v>10</v>
      </c>
      <c r="B208" s="103">
        <v>-0.98468830446912314</v>
      </c>
      <c r="C208" s="103">
        <v>-1.0535000871721139</v>
      </c>
      <c r="D208" s="103">
        <v>-1.0885982499372859</v>
      </c>
      <c r="E208" s="103">
        <v>-1.1288685625491444</v>
      </c>
      <c r="F208" s="103">
        <v>-1.0187367583560607</v>
      </c>
      <c r="G208" s="103">
        <v>-1.1590335966274052</v>
      </c>
      <c r="H208" s="103">
        <v>-1.2217117347932551</v>
      </c>
      <c r="K208" s="11" t="s">
        <v>10</v>
      </c>
      <c r="L208" s="103">
        <v>-0.56328585536477449</v>
      </c>
      <c r="M208" s="103">
        <v>-0.56289840990294526</v>
      </c>
      <c r="N208" s="103">
        <v>-0.70000562532803234</v>
      </c>
      <c r="O208" s="103">
        <v>-0.85595478505462863</v>
      </c>
      <c r="P208" s="103">
        <v>-0.98480842402155611</v>
      </c>
      <c r="Q208" s="103">
        <v>-1.091500693617482</v>
      </c>
      <c r="R208" s="103">
        <v>-1.0929926637641689</v>
      </c>
      <c r="T208" s="11" t="s">
        <v>10</v>
      </c>
      <c r="U208" s="103">
        <v>-0.66312524845868837</v>
      </c>
      <c r="V208" s="103">
        <v>-0.66312524845868837</v>
      </c>
      <c r="W208" s="103">
        <v>-0.66312524845868837</v>
      </c>
      <c r="X208" s="103">
        <v>-0.66312524845868837</v>
      </c>
      <c r="Y208" s="103">
        <v>-0.80956083336975659</v>
      </c>
      <c r="Z208" s="103">
        <v>-0.72995604038566619</v>
      </c>
      <c r="AA208" s="103">
        <v>-0.60501972016469641</v>
      </c>
      <c r="AC208" s="11" t="s">
        <v>10</v>
      </c>
      <c r="AD208" s="103">
        <v>-0.27464136316008786</v>
      </c>
      <c r="AE208" s="103">
        <v>-0.38306104411210978</v>
      </c>
      <c r="AF208" s="103">
        <v>-0.38307473905823197</v>
      </c>
      <c r="AG208" s="103">
        <v>-0.46141358496496104</v>
      </c>
      <c r="AH208" s="103">
        <v>-0.76859070012897746</v>
      </c>
      <c r="AI208" s="103">
        <v>-0.76126231901963981</v>
      </c>
      <c r="AJ208" s="103">
        <v>-0.7732556891702167</v>
      </c>
      <c r="AL208" s="11" t="s">
        <v>10</v>
      </c>
      <c r="AM208" s="103">
        <v>-0.34930486316799914</v>
      </c>
      <c r="AN208" s="103">
        <v>-0.6052626532529306</v>
      </c>
      <c r="AO208" s="103">
        <v>-0.78546259730775025</v>
      </c>
      <c r="AP208" s="103">
        <v>-0.86836917971850858</v>
      </c>
      <c r="AQ208" s="103">
        <v>-0.8412985838066005</v>
      </c>
      <c r="AR208" s="103">
        <v>-0.80364498506204907</v>
      </c>
      <c r="AS208" s="11">
        <v>-0.65851730287786514</v>
      </c>
      <c r="AU208" s="11" t="s">
        <v>10</v>
      </c>
      <c r="AV208" s="103">
        <v>-1.1259391963012955</v>
      </c>
      <c r="AW208" s="103">
        <v>-1.1972292405991309</v>
      </c>
      <c r="AX208" s="103">
        <v>-1.2051177949109444</v>
      </c>
      <c r="AY208" s="103">
        <v>-1.0088682807121701</v>
      </c>
      <c r="AZ208" s="103">
        <v>-0.96307266050047202</v>
      </c>
      <c r="BA208" s="103">
        <v>-0.67554745793224935</v>
      </c>
      <c r="BB208" s="103">
        <v>-0.34374919258352182</v>
      </c>
      <c r="BD208" s="11" t="s">
        <v>10</v>
      </c>
      <c r="BE208" s="103">
        <v>-1.2110617950292686</v>
      </c>
      <c r="BF208" s="103">
        <v>-1.3037839688893296</v>
      </c>
      <c r="BG208" s="103">
        <v>-0.9441850227903571</v>
      </c>
      <c r="BH208" s="103">
        <v>-0.92967393183633618</v>
      </c>
      <c r="BI208" s="103">
        <v>-0.87025908713660749</v>
      </c>
      <c r="BJ208" s="103">
        <v>-0.7691928440621274</v>
      </c>
      <c r="BK208" s="103">
        <v>-0.76973172138724544</v>
      </c>
      <c r="BM208" s="11" t="s">
        <v>10</v>
      </c>
      <c r="BN208" s="103">
        <v>-0.50157757346498288</v>
      </c>
      <c r="BO208" s="103">
        <v>-0.50836849934935524</v>
      </c>
      <c r="BP208" s="103">
        <v>-0.58563378961406554</v>
      </c>
      <c r="BQ208" s="103">
        <v>-0.57069864899170897</v>
      </c>
      <c r="BR208" s="103">
        <v>-0.52924329137685377</v>
      </c>
      <c r="BS208" s="103">
        <v>-1.1530868688472069</v>
      </c>
      <c r="BT208" s="103">
        <v>-0.40006849531824601</v>
      </c>
      <c r="BW208" s="11"/>
      <c r="BX208" s="11"/>
      <c r="BY208" s="11"/>
      <c r="BZ208" s="11"/>
      <c r="CA208" s="11"/>
      <c r="CB208" s="11"/>
      <c r="CE208" s="11"/>
      <c r="CF208" s="11"/>
      <c r="CG208" s="11"/>
      <c r="CH208" s="11"/>
      <c r="CI208" s="11"/>
      <c r="CJ208" s="11"/>
    </row>
    <row r="209" spans="1:88">
      <c r="A209" s="11" t="s">
        <v>95</v>
      </c>
      <c r="B209" s="103">
        <v>0.12547531171422246</v>
      </c>
      <c r="C209" s="103">
        <v>9.8061333741480572E-2</v>
      </c>
      <c r="D209" s="103">
        <v>0.15753025086605107</v>
      </c>
      <c r="E209" s="103">
        <v>0.10976783475122778</v>
      </c>
      <c r="F209" s="103">
        <v>0.24772970402012101</v>
      </c>
      <c r="G209" s="103">
        <v>0.26146971447738937</v>
      </c>
      <c r="H209" s="103">
        <v>0.34335249697189041</v>
      </c>
      <c r="K209" s="11" t="s">
        <v>95</v>
      </c>
      <c r="L209" s="103">
        <v>0.71376464581951382</v>
      </c>
      <c r="M209" s="103">
        <v>0.76219026217921415</v>
      </c>
      <c r="N209" s="103">
        <v>0.70801617664270189</v>
      </c>
      <c r="O209" s="103">
        <v>0.58612696976990086</v>
      </c>
      <c r="P209" s="103">
        <v>0.47625272832838111</v>
      </c>
      <c r="Q209" s="103">
        <v>0.33975824635415086</v>
      </c>
      <c r="R209" s="103">
        <v>0.3644160576417026</v>
      </c>
      <c r="T209" s="11" t="s">
        <v>95</v>
      </c>
      <c r="U209" s="103">
        <v>-1.3219779725438381</v>
      </c>
      <c r="V209" s="103">
        <v>-1.3219779725438381</v>
      </c>
      <c r="W209" s="103">
        <v>-1.3219779725438381</v>
      </c>
      <c r="X209" s="103">
        <v>-1.3219779725438381</v>
      </c>
      <c r="Y209" s="103">
        <v>-1.333036259458471</v>
      </c>
      <c r="Z209" s="103">
        <v>-1.4251522693243954</v>
      </c>
      <c r="AA209" s="103">
        <v>-1.4698124503724079</v>
      </c>
      <c r="AC209" s="11" t="s">
        <v>95</v>
      </c>
      <c r="AD209" s="103">
        <v>-0.26650671065464099</v>
      </c>
      <c r="AE209" s="103">
        <v>-0.24236887050303252</v>
      </c>
      <c r="AF209" s="103">
        <v>-0.21107256292104171</v>
      </c>
      <c r="AG209" s="103">
        <v>-0.32118957523290304</v>
      </c>
      <c r="AH209" s="103">
        <v>-0.32500194986167485</v>
      </c>
      <c r="AI209" s="103">
        <v>-0.17437394380853205</v>
      </c>
      <c r="AJ209" s="103">
        <v>-6.4102572683528702E-2</v>
      </c>
      <c r="AL209" s="11" t="s">
        <v>95</v>
      </c>
      <c r="AM209" s="103">
        <v>-0.78978738783363156</v>
      </c>
      <c r="AN209" s="103">
        <v>-0.48545187863970668</v>
      </c>
      <c r="AO209" s="103">
        <v>-0.11830011107114885</v>
      </c>
      <c r="AP209" s="103">
        <v>-8.7420208738655775E-2</v>
      </c>
      <c r="AQ209" s="103">
        <v>-5.1058581246493338E-2</v>
      </c>
      <c r="AR209" s="103">
        <v>0.4444014299467649</v>
      </c>
      <c r="AS209" s="11">
        <v>0.97961333863362454</v>
      </c>
      <c r="AU209" s="11" t="s">
        <v>95</v>
      </c>
      <c r="AV209" s="103">
        <v>-0.31964322470771744</v>
      </c>
      <c r="AW209" s="103">
        <v>-0.39085597888028761</v>
      </c>
      <c r="AX209" s="103">
        <v>-0.38776660908806471</v>
      </c>
      <c r="AY209" s="103">
        <v>-0.57798730442787194</v>
      </c>
      <c r="AZ209" s="103">
        <v>-0.71982963905248176</v>
      </c>
      <c r="BA209" s="103">
        <v>-1.1710449537290375</v>
      </c>
      <c r="BB209" s="103">
        <v>-1.3291635446562855</v>
      </c>
      <c r="BD209" s="11" t="s">
        <v>95</v>
      </c>
      <c r="BE209" s="103">
        <v>-0.10188142883212441</v>
      </c>
      <c r="BF209" s="103">
        <v>-0.14082482541703151</v>
      </c>
      <c r="BG209" s="103">
        <v>-0.17765790185258024</v>
      </c>
      <c r="BH209" s="103">
        <v>-0.19778239878640833</v>
      </c>
      <c r="BI209" s="103">
        <v>-0.21468398561892724</v>
      </c>
      <c r="BJ209" s="103">
        <v>-0.20682270979501388</v>
      </c>
      <c r="BK209" s="103">
        <v>-0.20742425630156186</v>
      </c>
      <c r="BM209" s="11" t="s">
        <v>95</v>
      </c>
      <c r="BN209" s="103">
        <v>9.3947111084464546E-2</v>
      </c>
      <c r="BO209" s="103">
        <v>5.967641551442452E-2</v>
      </c>
      <c r="BP209" s="103">
        <v>3.6592899536279123E-2</v>
      </c>
      <c r="BQ209" s="103">
        <v>-1.7956592161505797E-3</v>
      </c>
      <c r="BR209" s="103">
        <v>0.12747242355532437</v>
      </c>
      <c r="BS209" s="103">
        <v>0.11069641565310248</v>
      </c>
      <c r="BT209" s="103">
        <v>9.9178740235126281E-2</v>
      </c>
      <c r="BW209" s="11"/>
      <c r="BX209" s="11"/>
      <c r="BY209" s="11"/>
      <c r="BZ209" s="11"/>
      <c r="CA209" s="11"/>
      <c r="CB209" s="11"/>
      <c r="CE209" s="11"/>
      <c r="CF209" s="11"/>
      <c r="CG209" s="11"/>
      <c r="CH209" s="11"/>
      <c r="CI209" s="11"/>
      <c r="CJ209" s="11"/>
    </row>
    <row r="210" spans="1:88">
      <c r="A210" s="11" t="s">
        <v>174</v>
      </c>
      <c r="B210" s="103">
        <v>-0.86857690533661591</v>
      </c>
      <c r="C210" s="103">
        <v>-0.94048212278536847</v>
      </c>
      <c r="D210" s="103">
        <v>-0.99891475934916685</v>
      </c>
      <c r="E210" s="103">
        <v>-1.1095783235747942</v>
      </c>
      <c r="F210" s="103">
        <v>-1.1911300576581816</v>
      </c>
      <c r="G210" s="103">
        <v>-1.2420651332721562</v>
      </c>
      <c r="H210" s="103">
        <v>-1.2776464867920598</v>
      </c>
      <c r="K210" s="11" t="s">
        <v>174</v>
      </c>
      <c r="L210" s="103">
        <v>-0.70013949721664392</v>
      </c>
      <c r="M210" s="103">
        <v>-0.69815454034109314</v>
      </c>
      <c r="N210" s="103">
        <v>-0.83680532919003603</v>
      </c>
      <c r="O210" s="103">
        <v>-0.98920481106639424</v>
      </c>
      <c r="P210" s="103">
        <v>-1.1137019097203584</v>
      </c>
      <c r="Q210" s="103">
        <v>-1.2124233746167352</v>
      </c>
      <c r="R210" s="103">
        <v>-1.2107895670849322</v>
      </c>
      <c r="T210" s="11" t="s">
        <v>174</v>
      </c>
      <c r="U210" s="103">
        <v>-1.930149717853207</v>
      </c>
      <c r="V210" s="103">
        <v>-1.930149717853207</v>
      </c>
      <c r="W210" s="103">
        <v>-1.930149717853207</v>
      </c>
      <c r="X210" s="103">
        <v>-1.930149717853207</v>
      </c>
      <c r="Y210" s="103">
        <v>-1.9873805420693638</v>
      </c>
      <c r="Z210" s="103">
        <v>-2.1203484982631249</v>
      </c>
      <c r="AA210" s="103">
        <v>-1.9022088154762635</v>
      </c>
      <c r="AC210" s="11" t="s">
        <v>174</v>
      </c>
      <c r="AD210" s="103"/>
      <c r="AE210" s="103"/>
      <c r="AF210" s="103"/>
      <c r="AG210" s="103"/>
      <c r="AH210" s="103"/>
      <c r="AI210" s="103"/>
      <c r="AJ210" s="103"/>
      <c r="AL210" s="11" t="s">
        <v>174</v>
      </c>
      <c r="AM210" s="103">
        <v>-1.0540613981442863</v>
      </c>
      <c r="AN210" s="103">
        <v>-1.1599083797155685</v>
      </c>
      <c r="AO210" s="103">
        <v>-1.1190243816823586</v>
      </c>
      <c r="AP210" s="103">
        <v>-1.2337736403090132</v>
      </c>
      <c r="AQ210" s="103">
        <v>-1.1927017606207022</v>
      </c>
      <c r="AR210" s="103">
        <v>-1.421308364943217</v>
      </c>
      <c r="AS210" s="11">
        <v>-1.5165497403094363</v>
      </c>
      <c r="AU210" s="11" t="s">
        <v>174</v>
      </c>
      <c r="AV210" s="103">
        <v>-1.9107339419857117</v>
      </c>
      <c r="AW210" s="103">
        <v>-2.0036025023179751</v>
      </c>
      <c r="AX210" s="103">
        <v>-2.2209685544336666</v>
      </c>
      <c r="AY210" s="103">
        <v>-2.2296977135176821</v>
      </c>
      <c r="AZ210" s="103">
        <v>-2.1792877677404245</v>
      </c>
      <c r="BA210" s="103">
        <v>-2.2859143192718112</v>
      </c>
      <c r="BB210" s="103">
        <v>-1.945047514701763</v>
      </c>
      <c r="BD210" s="11" t="s">
        <v>174</v>
      </c>
      <c r="BE210" s="103">
        <v>-2.1995083016589176</v>
      </c>
      <c r="BF210" s="103">
        <v>-2.064762791370867</v>
      </c>
      <c r="BG210" s="103">
        <v>-1.9022671662135648</v>
      </c>
      <c r="BH210" s="103">
        <v>-1.8752017754920018</v>
      </c>
      <c r="BI210" s="103">
        <v>-1.746699398401512</v>
      </c>
      <c r="BJ210" s="103">
        <v>-1.5800036358367304</v>
      </c>
      <c r="BK210" s="103">
        <v>-1.5804521583483209</v>
      </c>
      <c r="BM210" s="11" t="s">
        <v>174</v>
      </c>
      <c r="BN210" s="103"/>
      <c r="BO210" s="103"/>
      <c r="BP210" s="103"/>
      <c r="BQ210" s="103"/>
      <c r="BR210" s="103"/>
      <c r="BS210" s="103"/>
      <c r="BT210" s="103"/>
      <c r="BW210" s="11"/>
      <c r="BX210" s="11"/>
      <c r="BY210" s="11"/>
      <c r="BZ210" s="11"/>
      <c r="CA210" s="11"/>
      <c r="CB210" s="11"/>
      <c r="CE210" s="11"/>
      <c r="CF210" s="11"/>
      <c r="CG210" s="11"/>
      <c r="CH210" s="11"/>
      <c r="CI210" s="11"/>
      <c r="CJ210" s="11"/>
    </row>
    <row r="211" spans="1:88">
      <c r="A211" s="11" t="s">
        <v>96</v>
      </c>
      <c r="B211" s="103">
        <v>0.72925458720326009</v>
      </c>
      <c r="C211" s="103">
        <v>0.871878026839917</v>
      </c>
      <c r="D211" s="103">
        <v>0.81835597098903279</v>
      </c>
      <c r="E211" s="103">
        <v>0.80692383978914217</v>
      </c>
      <c r="F211" s="103">
        <v>0.79999527237334245</v>
      </c>
      <c r="G211" s="103">
        <v>0.77659752431916174</v>
      </c>
      <c r="H211" s="103">
        <v>0.76377125411302438</v>
      </c>
      <c r="K211" s="11" t="s">
        <v>96</v>
      </c>
      <c r="L211" s="103">
        <v>1.0878439969659619</v>
      </c>
      <c r="M211" s="103">
        <v>1.1558719076430641</v>
      </c>
      <c r="N211" s="103">
        <v>1.1272087643045363</v>
      </c>
      <c r="O211" s="103">
        <v>1.0109685658952201</v>
      </c>
      <c r="P211" s="103">
        <v>0.90434849756683322</v>
      </c>
      <c r="Q211" s="103">
        <v>0.76203140987497386</v>
      </c>
      <c r="R211" s="103">
        <v>0.78496834391774772</v>
      </c>
      <c r="T211" s="11" t="s">
        <v>96</v>
      </c>
      <c r="U211" s="103">
        <v>-0.80249794009208519</v>
      </c>
      <c r="V211" s="103">
        <v>-0.80249794009208519</v>
      </c>
      <c r="W211" s="103">
        <v>-0.80249794009208519</v>
      </c>
      <c r="X211" s="103">
        <v>-0.80249794009208519</v>
      </c>
      <c r="Y211" s="103">
        <v>-0.94042968989193521</v>
      </c>
      <c r="Z211" s="103">
        <v>-0.45187754881017428</v>
      </c>
      <c r="AA211" s="103">
        <v>-0.31675547676212629</v>
      </c>
      <c r="AC211" s="11" t="s">
        <v>96</v>
      </c>
      <c r="AD211" s="103">
        <v>-0.21498724478681078</v>
      </c>
      <c r="AE211" s="103">
        <v>-0.19547147930000675</v>
      </c>
      <c r="AF211" s="103">
        <v>-0.13894261808931666</v>
      </c>
      <c r="AG211" s="103">
        <v>0.82864730456997027</v>
      </c>
      <c r="AH211" s="103">
        <v>0.54661103311969261</v>
      </c>
      <c r="AI211" s="103">
        <v>0.58610113392980423</v>
      </c>
      <c r="AJ211" s="103">
        <v>0.40591751615067184</v>
      </c>
      <c r="AL211" s="11" t="s">
        <v>96</v>
      </c>
      <c r="AM211" s="103">
        <v>-0.34930486316799914</v>
      </c>
      <c r="AN211" s="103">
        <v>-0.131389167297841</v>
      </c>
      <c r="AO211" s="103">
        <v>0.10407441184525684</v>
      </c>
      <c r="AP211" s="103">
        <v>0.22332949325768775</v>
      </c>
      <c r="AQ211" s="103">
        <v>0.30034459556760834</v>
      </c>
      <c r="AR211" s="103">
        <v>-3.2133430149728574E-2</v>
      </c>
      <c r="AS211" s="11">
        <v>-0.42447590685552034</v>
      </c>
      <c r="AU211" s="11" t="s">
        <v>96</v>
      </c>
      <c r="AV211" s="103">
        <v>-0.17988525629816401</v>
      </c>
      <c r="AW211" s="103">
        <v>-0.12574696132888663</v>
      </c>
      <c r="AX211" s="103">
        <v>-0.30603149050577638</v>
      </c>
      <c r="AY211" s="103">
        <v>-0.54208055640418074</v>
      </c>
      <c r="AZ211" s="103">
        <v>-0.47658661760449106</v>
      </c>
      <c r="BA211" s="103">
        <v>-0.30392433608465835</v>
      </c>
      <c r="BB211" s="103">
        <v>-0.46692598659261741</v>
      </c>
      <c r="BD211" s="11" t="s">
        <v>96</v>
      </c>
      <c r="BE211" s="103">
        <v>0.57615016406429398</v>
      </c>
      <c r="BF211" s="103">
        <v>0.48204760553605774</v>
      </c>
      <c r="BG211" s="103">
        <v>0.31141015580910031</v>
      </c>
      <c r="BH211" s="103">
        <v>0.28713355483165193</v>
      </c>
      <c r="BI211" s="103">
        <v>0.20894709868834963</v>
      </c>
      <c r="BJ211" s="103">
        <v>0.1470399452152529</v>
      </c>
      <c r="BK211" s="103">
        <v>0.14639896510158948</v>
      </c>
      <c r="BM211" s="11" t="s">
        <v>96</v>
      </c>
      <c r="BN211" s="103">
        <v>0.30779393454358173</v>
      </c>
      <c r="BO211" s="103">
        <v>0.20187754959104953</v>
      </c>
      <c r="BP211" s="103">
        <v>0.23207047248710905</v>
      </c>
      <c r="BQ211" s="103">
        <v>0.16714722214745564</v>
      </c>
      <c r="BR211" s="103">
        <v>8.6619190900135104E-2</v>
      </c>
      <c r="BS211" s="103">
        <v>6.669185042070741E-2</v>
      </c>
      <c r="BT211" s="103">
        <v>5.4875144796682006E-2</v>
      </c>
      <c r="BW211" s="11"/>
      <c r="BX211" s="11"/>
      <c r="BY211" s="11"/>
      <c r="BZ211" s="11"/>
      <c r="CA211" s="11"/>
      <c r="CB211" s="11"/>
      <c r="CE211" s="11"/>
      <c r="CF211" s="11"/>
      <c r="CG211" s="11"/>
      <c r="CH211" s="11"/>
      <c r="CI211" s="11"/>
      <c r="CJ211" s="11"/>
    </row>
    <row r="212" spans="1:88">
      <c r="A212" s="11" t="s">
        <v>38</v>
      </c>
      <c r="B212" s="103">
        <v>2.0220770312756544</v>
      </c>
      <c r="C212" s="103">
        <v>1.8900578861799651</v>
      </c>
      <c r="D212" s="103">
        <v>1.8635395079182386</v>
      </c>
      <c r="E212" s="103">
        <v>1.7677131108098407</v>
      </c>
      <c r="F212" s="103">
        <v>1.7041221835709666</v>
      </c>
      <c r="G212" s="103">
        <v>1.6278302420000461</v>
      </c>
      <c r="H212" s="103">
        <v>1.5502434797319837</v>
      </c>
      <c r="K212" s="11" t="s">
        <v>38</v>
      </c>
      <c r="L212" s="103">
        <v>2.5160641512369919</v>
      </c>
      <c r="M212" s="103">
        <v>2.5631019823229884</v>
      </c>
      <c r="N212" s="103">
        <v>2.5973557442850108</v>
      </c>
      <c r="O212" s="103">
        <v>2.5025949715304852</v>
      </c>
      <c r="P212" s="103">
        <v>2.3847263072456819</v>
      </c>
      <c r="Q212" s="103">
        <v>2.1697214245674212</v>
      </c>
      <c r="R212" s="103">
        <v>2.1714648526235441</v>
      </c>
      <c r="T212" s="11" t="s">
        <v>38</v>
      </c>
      <c r="U212" s="103">
        <v>1.2374114556330895</v>
      </c>
      <c r="V212" s="103">
        <v>1.2374114556330895</v>
      </c>
      <c r="W212" s="103">
        <v>1.2374114556330895</v>
      </c>
      <c r="X212" s="103">
        <v>1.2374114556330895</v>
      </c>
      <c r="Y212" s="103">
        <v>1.1534720144629209</v>
      </c>
      <c r="Z212" s="103">
        <v>0.7994756632795389</v>
      </c>
      <c r="AA212" s="103">
        <v>0.83630149684815669</v>
      </c>
      <c r="AC212" s="11" t="s">
        <v>38</v>
      </c>
      <c r="AD212" s="103">
        <v>-3.4862796451917734E-3</v>
      </c>
      <c r="AE212" s="103">
        <v>8.0395527776615489E-2</v>
      </c>
      <c r="AF212" s="103">
        <v>0.22725556336405639</v>
      </c>
      <c r="AG212" s="103">
        <v>1.4043905915874784</v>
      </c>
      <c r="AH212" s="103">
        <v>1.2625788405686731</v>
      </c>
      <c r="AI212" s="103">
        <v>1.3713743120291735</v>
      </c>
      <c r="AJ212" s="103">
        <v>1.189284330874339</v>
      </c>
      <c r="AL212" s="11" t="s">
        <v>38</v>
      </c>
      <c r="AM212" s="103">
        <v>-0.8778528837893087</v>
      </c>
      <c r="AN212" s="103">
        <v>-0.97682325242548673</v>
      </c>
      <c r="AO212" s="103">
        <v>-0.95226294823874691</v>
      </c>
      <c r="AP212" s="103">
        <v>-0.8497364408768171</v>
      </c>
      <c r="AQ212" s="103">
        <v>-0.66576385350819833</v>
      </c>
      <c r="AR212" s="103">
        <v>-0.51376769817408352</v>
      </c>
      <c r="AS212" s="11">
        <v>-0.26848809216852138</v>
      </c>
      <c r="AU212" s="11" t="s">
        <v>38</v>
      </c>
      <c r="AV212" s="103">
        <v>1.5402128164348021</v>
      </c>
      <c r="AW212" s="103">
        <v>1.3433988442684592</v>
      </c>
      <c r="AX212" s="103">
        <v>1.2702886535812059</v>
      </c>
      <c r="AY212" s="103">
        <v>1.1455366007093213</v>
      </c>
      <c r="AZ212" s="103">
        <v>1.1044930218074474</v>
      </c>
      <c r="BA212" s="103">
        <v>0.81094502945811575</v>
      </c>
      <c r="BB212" s="103">
        <v>0.64166515948924185</v>
      </c>
      <c r="BD212" s="11" t="s">
        <v>38</v>
      </c>
      <c r="BE212" s="103">
        <v>1.3576406833683603</v>
      </c>
      <c r="BF212" s="103">
        <v>1.291511908833149</v>
      </c>
      <c r="BG212" s="103">
        <v>1.1241535214160463</v>
      </c>
      <c r="BH212" s="103">
        <v>0.99906303106229588</v>
      </c>
      <c r="BI212" s="103">
        <v>0.77835040632798824</v>
      </c>
      <c r="BJ212" s="103">
        <v>0.68325703388603443</v>
      </c>
      <c r="BK212" s="103">
        <v>0.68255629902373094</v>
      </c>
      <c r="BM212" s="11" t="s">
        <v>38</v>
      </c>
      <c r="BN212" s="103">
        <v>0.89259649423992671</v>
      </c>
      <c r="BO212" s="103">
        <v>0.69532763878002091</v>
      </c>
      <c r="BP212" s="103">
        <v>0.66797238474452236</v>
      </c>
      <c r="BQ212" s="103">
        <v>0.53103710266151616</v>
      </c>
      <c r="BR212" s="103">
        <v>0.40663618003245544</v>
      </c>
      <c r="BS212" s="103">
        <v>0.39594339976822845</v>
      </c>
      <c r="BT212" s="103">
        <v>0.38636410197049215</v>
      </c>
      <c r="BW212" s="11"/>
      <c r="BX212" s="11"/>
      <c r="BY212" s="11"/>
      <c r="BZ212" s="11"/>
      <c r="CA212" s="11"/>
      <c r="CB212" s="11"/>
      <c r="CE212" s="11"/>
      <c r="CF212" s="11"/>
      <c r="CG212" s="11"/>
      <c r="CH212" s="11"/>
      <c r="CI212" s="11"/>
      <c r="CJ212" s="11"/>
    </row>
    <row r="213" spans="1:88">
      <c r="A213" s="11" t="s">
        <v>11</v>
      </c>
      <c r="B213" s="103">
        <v>-0.98122229255472004</v>
      </c>
      <c r="C213" s="103">
        <v>-1.0497667610212005</v>
      </c>
      <c r="D213" s="103">
        <v>-1.0993872412862324</v>
      </c>
      <c r="E213" s="103">
        <v>-1.1390213199040653</v>
      </c>
      <c r="F213" s="103">
        <v>-1.1550320478238822</v>
      </c>
      <c r="G213" s="103">
        <v>-1.1497320414134546</v>
      </c>
      <c r="H213" s="103">
        <v>-1.1295839079716943</v>
      </c>
      <c r="K213" s="11" t="s">
        <v>11</v>
      </c>
      <c r="L213" s="103">
        <v>-0.90006706302345763</v>
      </c>
      <c r="M213" s="103">
        <v>-0.90209220282999447</v>
      </c>
      <c r="N213" s="103">
        <v>-1.0385008387187697</v>
      </c>
      <c r="O213" s="103">
        <v>-1.1595776056869753</v>
      </c>
      <c r="P213" s="103">
        <v>-1.2015752725485902</v>
      </c>
      <c r="Q213" s="103">
        <v>-1.1602383976124406</v>
      </c>
      <c r="R213" s="103">
        <v>-1.158574355267306</v>
      </c>
      <c r="T213" s="11" t="s">
        <v>11</v>
      </c>
      <c r="U213" s="103">
        <v>0.51520750807821469</v>
      </c>
      <c r="V213" s="103">
        <v>0.51520750807821469</v>
      </c>
      <c r="W213" s="103">
        <v>0.51520750807821469</v>
      </c>
      <c r="X213" s="103">
        <v>0.51520750807821469</v>
      </c>
      <c r="Y213" s="103">
        <v>0.62999658837420647</v>
      </c>
      <c r="Z213" s="103">
        <v>0.7994756632795389</v>
      </c>
      <c r="AA213" s="103">
        <v>0.40390513174429993</v>
      </c>
      <c r="AC213" s="11" t="s">
        <v>11</v>
      </c>
      <c r="AD213" s="103">
        <v>-2.7890237161532501E-2</v>
      </c>
      <c r="AE213" s="103">
        <v>-0.16788477859234452</v>
      </c>
      <c r="AF213" s="103">
        <v>-0.2610086785737743</v>
      </c>
      <c r="AG213" s="103">
        <v>-0.29314477328649119</v>
      </c>
      <c r="AH213" s="103">
        <v>-0.293872914755197</v>
      </c>
      <c r="AI213" s="103">
        <v>-0.29836444561369563</v>
      </c>
      <c r="AJ213" s="103">
        <v>-0.49289282916385146</v>
      </c>
      <c r="AL213" s="11" t="s">
        <v>11</v>
      </c>
      <c r="AM213" s="103">
        <v>-0.17309634881302158</v>
      </c>
      <c r="AN213" s="103">
        <v>-0.27406744223956248</v>
      </c>
      <c r="AO213" s="103">
        <v>-0.34067463398755432</v>
      </c>
      <c r="AP213" s="103">
        <v>-0.49879435252893961</v>
      </c>
      <c r="AQ213" s="103">
        <v>-0.5779964883589972</v>
      </c>
      <c r="AR213" s="103">
        <v>-0.19902839225669375</v>
      </c>
      <c r="AS213" s="11">
        <v>0.27756871588905202</v>
      </c>
      <c r="AU213" s="11" t="s">
        <v>11</v>
      </c>
      <c r="AV213" s="103">
        <v>0.55115642461334646</v>
      </c>
      <c r="AW213" s="103">
        <v>0.48179453722640653</v>
      </c>
      <c r="AX213" s="103">
        <v>0.42958457673481543</v>
      </c>
      <c r="AY213" s="103">
        <v>0.27180573213282794</v>
      </c>
      <c r="AZ213" s="103">
        <v>0.13152093601548534</v>
      </c>
      <c r="BA213" s="103">
        <v>6.7698785762933741E-2</v>
      </c>
      <c r="BB213" s="103">
        <v>0.14895798345286057</v>
      </c>
      <c r="BD213" s="11" t="s">
        <v>11</v>
      </c>
      <c r="BE213" s="103">
        <v>-0.87454380900483408</v>
      </c>
      <c r="BF213" s="103">
        <v>-0.82508971065799508</v>
      </c>
      <c r="BG213" s="103">
        <v>-0.76846633589086555</v>
      </c>
      <c r="BH213" s="103">
        <v>-0.71960540987442845</v>
      </c>
      <c r="BI213" s="103">
        <v>-0.58955646809627771</v>
      </c>
      <c r="BJ213" s="103">
        <v>-0.54282960524839419</v>
      </c>
      <c r="BK213" s="103">
        <v>-0.54339370795092445</v>
      </c>
      <c r="BM213" s="11" t="s">
        <v>11</v>
      </c>
      <c r="BN213" s="103">
        <v>-0.65972891504825659</v>
      </c>
      <c r="BO213" s="103">
        <v>-0.3494556935329578</v>
      </c>
      <c r="BP213" s="103">
        <v>-3.025520024372955E-2</v>
      </c>
      <c r="BQ213" s="103">
        <v>-8.7693132163684268E-2</v>
      </c>
      <c r="BR213" s="103">
        <v>5.1213055932304276E-2</v>
      </c>
      <c r="BS213" s="103">
        <v>3.2775288285069176E-2</v>
      </c>
      <c r="BT213" s="103">
        <v>2.0728104834246964E-2</v>
      </c>
      <c r="BW213" s="11"/>
      <c r="BX213" s="11"/>
      <c r="BY213" s="11"/>
      <c r="BZ213" s="11"/>
      <c r="CA213" s="11"/>
      <c r="CB213" s="11"/>
      <c r="CE213" s="11"/>
      <c r="CF213" s="11"/>
      <c r="CG213" s="11"/>
      <c r="CH213" s="11"/>
      <c r="CI213" s="11"/>
      <c r="CJ213" s="11"/>
    </row>
    <row r="214" spans="1:88">
      <c r="A214" s="11" t="s">
        <v>39</v>
      </c>
      <c r="B214" s="103">
        <v>-0.91757679165455142</v>
      </c>
      <c r="C214" s="103">
        <v>-0.92970708560235504</v>
      </c>
      <c r="D214" s="103">
        <v>-1.0386991649484076</v>
      </c>
      <c r="E214" s="103">
        <v>-1.023279886057965</v>
      </c>
      <c r="F214" s="103">
        <v>-1.1199461317232551</v>
      </c>
      <c r="G214" s="103">
        <v>-1.0793233214484446</v>
      </c>
      <c r="H214" s="103">
        <v>-1.1058938953604358</v>
      </c>
      <c r="K214" s="11" t="s">
        <v>39</v>
      </c>
      <c r="L214" s="103">
        <v>-0.89868599143141781</v>
      </c>
      <c r="M214" s="103">
        <v>-0.90068703751752521</v>
      </c>
      <c r="N214" s="103">
        <v>-0.9123271525103851</v>
      </c>
      <c r="O214" s="103">
        <v>-0.64573389409298421</v>
      </c>
      <c r="P214" s="103">
        <v>-0.49594773169564299</v>
      </c>
      <c r="Q214" s="103">
        <v>-0.36827791988168496</v>
      </c>
      <c r="R214" s="103">
        <v>-0.37076834059260605</v>
      </c>
      <c r="T214" s="11" t="s">
        <v>39</v>
      </c>
      <c r="U214" s="103">
        <v>0.10975967787196839</v>
      </c>
      <c r="V214" s="103">
        <v>0.10975967787196839</v>
      </c>
      <c r="W214" s="103">
        <v>0.10975967787196839</v>
      </c>
      <c r="X214" s="103">
        <v>0.10975967787196839</v>
      </c>
      <c r="Y214" s="103">
        <v>0.10652116228549316</v>
      </c>
      <c r="Z214" s="103">
        <v>0.10427943434080963</v>
      </c>
      <c r="AA214" s="103">
        <v>0.40390513174429993</v>
      </c>
      <c r="AC214" s="11" t="s">
        <v>39</v>
      </c>
      <c r="AD214" s="103">
        <v>-0.26108360898434307</v>
      </c>
      <c r="AE214" s="103">
        <v>-0.21754083986613656</v>
      </c>
      <c r="AF214" s="103">
        <v>-0.30262210828438485</v>
      </c>
      <c r="AG214" s="103">
        <v>-0.84909172951829681</v>
      </c>
      <c r="AH214" s="103">
        <v>-0.88532458177826778</v>
      </c>
      <c r="AI214" s="103">
        <v>-0.64553785066815383</v>
      </c>
      <c r="AJ214" s="103">
        <v>-0.64956619210858502</v>
      </c>
      <c r="AL214" s="11" t="s">
        <v>39</v>
      </c>
      <c r="AM214" s="103">
        <v>-0.96595714096679763</v>
      </c>
      <c r="AN214" s="103">
        <v>-0.84623178862747706</v>
      </c>
      <c r="AO214" s="103">
        <v>-0.61866224637675382</v>
      </c>
      <c r="AP214" s="103">
        <v>-0.58512859317837929</v>
      </c>
      <c r="AQ214" s="103">
        <v>-0.49022912320979617</v>
      </c>
      <c r="AR214" s="103">
        <v>-0.78986696213242991</v>
      </c>
      <c r="AS214" s="11">
        <v>-1.048546513587209</v>
      </c>
      <c r="AU214" s="11" t="s">
        <v>39</v>
      </c>
      <c r="AV214" s="103">
        <v>-1.512961262666213</v>
      </c>
      <c r="AW214" s="103">
        <v>-1.0536285227587892</v>
      </c>
      <c r="AX214" s="103">
        <v>-0.59794262829966205</v>
      </c>
      <c r="AY214" s="103">
        <v>-0.27876440423044208</v>
      </c>
      <c r="AZ214" s="103">
        <v>-0.23334359615650027</v>
      </c>
      <c r="BA214" s="103">
        <v>-0.30392433608465835</v>
      </c>
      <c r="BB214" s="103">
        <v>-0.22057239857442676</v>
      </c>
      <c r="BD214" s="11" t="s">
        <v>39</v>
      </c>
      <c r="BE214" s="103">
        <v>-0.32815254561788931</v>
      </c>
      <c r="BF214" s="103">
        <v>-0.45132009234607529</v>
      </c>
      <c r="BG214" s="103">
        <v>-0.37873088521568249</v>
      </c>
      <c r="BH214" s="103">
        <v>-0.4830937474717823</v>
      </c>
      <c r="BI214" s="103">
        <v>-0.48923994009078209</v>
      </c>
      <c r="BJ214" s="103">
        <v>-0.20637133743446817</v>
      </c>
      <c r="BK214" s="103">
        <v>-0.2069729342408714</v>
      </c>
      <c r="BM214" s="11" t="s">
        <v>39</v>
      </c>
      <c r="BN214" s="103">
        <v>0.21993207810842913</v>
      </c>
      <c r="BO214" s="103">
        <v>0.26720499366471201</v>
      </c>
      <c r="BP214" s="103">
        <v>0.21441865151830544</v>
      </c>
      <c r="BQ214" s="103">
        <v>0.7858774569726561</v>
      </c>
      <c r="BR214" s="103">
        <v>0.78010281522198521</v>
      </c>
      <c r="BS214" s="103">
        <v>0.53387075245316451</v>
      </c>
      <c r="BT214" s="103">
        <v>0.52522873115106861</v>
      </c>
      <c r="BW214" s="11"/>
      <c r="BX214" s="11"/>
      <c r="BY214" s="11"/>
      <c r="BZ214" s="11"/>
      <c r="CA214" s="11"/>
      <c r="CB214" s="11"/>
      <c r="CE214" s="11"/>
      <c r="CF214" s="11"/>
      <c r="CG214" s="11"/>
      <c r="CH214" s="11"/>
      <c r="CI214" s="11"/>
      <c r="CJ214" s="11"/>
    </row>
    <row r="215" spans="1:88">
      <c r="A215" s="11" t="s">
        <v>40</v>
      </c>
      <c r="B215" s="103">
        <v>1.0016250524133921</v>
      </c>
      <c r="C215" s="103">
        <v>1.0191747131577773</v>
      </c>
      <c r="D215" s="103">
        <v>0.99974588804319808</v>
      </c>
      <c r="E215" s="103">
        <v>0.97106008369369956</v>
      </c>
      <c r="F215" s="103">
        <v>1.0317642340688158</v>
      </c>
      <c r="G215" s="103">
        <v>0.98716531480323333</v>
      </c>
      <c r="H215" s="103">
        <v>0.94815193837826073</v>
      </c>
      <c r="K215" s="11" t="s">
        <v>40</v>
      </c>
      <c r="L215" s="103">
        <v>1.4266529397787224</v>
      </c>
      <c r="M215" s="103">
        <v>1.4538102651955969</v>
      </c>
      <c r="N215" s="103">
        <v>1.4132789167160471</v>
      </c>
      <c r="O215" s="103">
        <v>1.2825601156344237</v>
      </c>
      <c r="P215" s="103">
        <v>1.1617118374966131</v>
      </c>
      <c r="Q215" s="103">
        <v>0.99548506796003478</v>
      </c>
      <c r="R215" s="103">
        <v>1.0104398651996123</v>
      </c>
      <c r="T215" s="11" t="s">
        <v>40</v>
      </c>
      <c r="U215" s="103">
        <v>0.51520750807821469</v>
      </c>
      <c r="V215" s="103">
        <v>0.51520750807821469</v>
      </c>
      <c r="W215" s="103">
        <v>0.51520750807821469</v>
      </c>
      <c r="X215" s="103">
        <v>0.51520750807821469</v>
      </c>
      <c r="Y215" s="103">
        <v>0.62999658837420647</v>
      </c>
      <c r="Z215" s="103">
        <v>0.93851490906728419</v>
      </c>
      <c r="AA215" s="103">
        <v>1.1245657402507261</v>
      </c>
      <c r="AC215" s="11" t="s">
        <v>40</v>
      </c>
      <c r="AD215" s="103">
        <v>-3.4862796451917734E-3</v>
      </c>
      <c r="AE215" s="103">
        <v>6.9360847493550593E-2</v>
      </c>
      <c r="AF215" s="103">
        <v>6.3576073168987945E-2</v>
      </c>
      <c r="AG215" s="103">
        <v>1.3219058799803856</v>
      </c>
      <c r="AH215" s="103">
        <v>1.4960466038672535</v>
      </c>
      <c r="AI215" s="103">
        <v>1.4953648138343372</v>
      </c>
      <c r="AJ215" s="103">
        <v>1.4036794591145008</v>
      </c>
      <c r="AL215" s="11" t="s">
        <v>40</v>
      </c>
      <c r="AM215" s="103">
        <v>-0.17309634881302158</v>
      </c>
      <c r="AN215" s="103">
        <v>0.22941147478451535</v>
      </c>
      <c r="AO215" s="103">
        <v>0.60443654715086181</v>
      </c>
      <c r="AP215" s="103">
        <v>-0.13484378121150328</v>
      </c>
      <c r="AQ215" s="103">
        <v>-0.75353121865739947</v>
      </c>
      <c r="AR215" s="103">
        <v>-0.26253045324516183</v>
      </c>
      <c r="AS215" s="11">
        <v>0.35554273190193614</v>
      </c>
      <c r="AU215" s="11" t="s">
        <v>40</v>
      </c>
      <c r="AV215" s="103">
        <v>1.1101882982515612</v>
      </c>
      <c r="AW215" s="103">
        <v>0.87945806355350797</v>
      </c>
      <c r="AX215" s="103">
        <v>0.39455524019954885</v>
      </c>
      <c r="AY215" s="103">
        <v>0.27180573213282794</v>
      </c>
      <c r="AZ215" s="103">
        <v>0.37476395746347607</v>
      </c>
      <c r="BA215" s="103">
        <v>0.43932190761052475</v>
      </c>
      <c r="BB215" s="103">
        <v>0.39531157147105067</v>
      </c>
      <c r="BD215" s="11" t="s">
        <v>40</v>
      </c>
      <c r="BE215" s="103">
        <v>0.17440309819456565</v>
      </c>
      <c r="BF215" s="103">
        <v>3.3019857170263282E-2</v>
      </c>
      <c r="BG215" s="103">
        <v>-4.4131737621340782E-2</v>
      </c>
      <c r="BH215" s="103">
        <v>-0.16911238355455419</v>
      </c>
      <c r="BI215" s="103">
        <v>-0.20335338707703993</v>
      </c>
      <c r="BJ215" s="103">
        <v>-0.2119471136529755</v>
      </c>
      <c r="BK215" s="103">
        <v>-0.21254808910822554</v>
      </c>
      <c r="BM215" s="11" t="s">
        <v>40</v>
      </c>
      <c r="BN215" s="103">
        <v>0.76422883280416065</v>
      </c>
      <c r="BO215" s="103">
        <v>0.72616826935433121</v>
      </c>
      <c r="BP215" s="103">
        <v>0.68398977784584425</v>
      </c>
      <c r="BQ215" s="103">
        <v>0.57667013516489429</v>
      </c>
      <c r="BR215" s="103">
        <v>0.45651116823233495</v>
      </c>
      <c r="BS215" s="103">
        <v>0.42098947642224144</v>
      </c>
      <c r="BT215" s="103">
        <v>0.41158037763506278</v>
      </c>
      <c r="BW215" s="11"/>
      <c r="BX215" s="11"/>
      <c r="BY215" s="11"/>
      <c r="BZ215" s="11"/>
      <c r="CA215" s="11"/>
      <c r="CB215" s="11"/>
      <c r="CE215" s="11"/>
      <c r="CF215" s="11"/>
      <c r="CG215" s="11"/>
      <c r="CH215" s="11"/>
      <c r="CI215" s="11"/>
      <c r="CJ215" s="11"/>
    </row>
    <row r="216" spans="1:88">
      <c r="A216" s="11" t="s">
        <v>41</v>
      </c>
      <c r="B216" s="103">
        <v>0.54999460667104716</v>
      </c>
      <c r="C216" s="103">
        <v>0.81723570772200116</v>
      </c>
      <c r="D216" s="103">
        <v>0.85611744071034601</v>
      </c>
      <c r="E216" s="103">
        <v>0.89153015108015121</v>
      </c>
      <c r="F216" s="103">
        <v>0.82880249984416987</v>
      </c>
      <c r="G216" s="103">
        <v>0.78390436085976667</v>
      </c>
      <c r="H216" s="103">
        <v>0.70310178987149707</v>
      </c>
      <c r="K216" s="11" t="s">
        <v>41</v>
      </c>
      <c r="L216" s="103">
        <v>1.5759382494379506</v>
      </c>
      <c r="M216" s="103">
        <v>1.6115573457435264</v>
      </c>
      <c r="N216" s="103">
        <v>1.5422609550018687</v>
      </c>
      <c r="O216" s="103">
        <v>1.3793453975738699</v>
      </c>
      <c r="P216" s="103">
        <v>1.2204702216669527</v>
      </c>
      <c r="Q216" s="103">
        <v>1.0126141478111299</v>
      </c>
      <c r="R216" s="103">
        <v>0.98692125251286567</v>
      </c>
      <c r="T216" s="11" t="s">
        <v>41</v>
      </c>
      <c r="U216" s="103">
        <v>1.3007626791028153</v>
      </c>
      <c r="V216" s="103">
        <v>1.3007626791028153</v>
      </c>
      <c r="W216" s="103">
        <v>1.3007626791028153</v>
      </c>
      <c r="X216" s="103">
        <v>1.3007626791028153</v>
      </c>
      <c r="Y216" s="103">
        <v>1.1534720144629209</v>
      </c>
      <c r="Z216" s="103">
        <v>0.93851490906728419</v>
      </c>
      <c r="AA216" s="103">
        <v>0.98043361854944144</v>
      </c>
      <c r="AC216" s="11" t="s">
        <v>41</v>
      </c>
      <c r="AD216" s="103">
        <v>1.9368220251061528E-3</v>
      </c>
      <c r="AE216" s="103">
        <v>3.3498136573589722E-2</v>
      </c>
      <c r="AF216" s="103">
        <v>1.9188414811003557E-2</v>
      </c>
      <c r="AG216" s="103">
        <v>1.316131950167889</v>
      </c>
      <c r="AH216" s="103">
        <v>1.2859256168985309</v>
      </c>
      <c r="AI216" s="103">
        <v>1.3383101782144633</v>
      </c>
      <c r="AJ216" s="103">
        <v>1.3047278614651951</v>
      </c>
      <c r="AL216" s="11" t="s">
        <v>41</v>
      </c>
      <c r="AM216" s="103">
        <v>9.1177661497633331E-2</v>
      </c>
      <c r="AN216" s="103">
        <v>0.31153130144016178</v>
      </c>
      <c r="AO216" s="103">
        <v>0.49324928569265891</v>
      </c>
      <c r="AP216" s="103">
        <v>1.2703210710870327</v>
      </c>
      <c r="AQ216" s="103">
        <v>1.7930572355386218</v>
      </c>
      <c r="AR216" s="103">
        <v>1.6209599187215908</v>
      </c>
      <c r="AS216" s="11">
        <v>1.2136149519947383</v>
      </c>
      <c r="AU216" s="11" t="s">
        <v>41</v>
      </c>
      <c r="AV216" s="103">
        <v>0.93817849097826433</v>
      </c>
      <c r="AW216" s="103">
        <v>0.89050427261814946</v>
      </c>
      <c r="AX216" s="103">
        <v>0.18437922098795151</v>
      </c>
      <c r="AY216" s="103">
        <v>0.39149489221179928</v>
      </c>
      <c r="AZ216" s="103">
        <v>0.86125000035945654</v>
      </c>
      <c r="BA216" s="103">
        <v>0.6870706555089191</v>
      </c>
      <c r="BB216" s="103">
        <v>0.64166515948924185</v>
      </c>
      <c r="BD216" s="11" t="s">
        <v>41</v>
      </c>
      <c r="BE216" s="103">
        <v>0.29193365889798306</v>
      </c>
      <c r="BF216" s="103">
        <v>0.22964259610554644</v>
      </c>
      <c r="BG216" s="103">
        <v>0.19336481758942151</v>
      </c>
      <c r="BH216" s="103">
        <v>0.21453264766323701</v>
      </c>
      <c r="BI216" s="103">
        <v>0.2103689777210567</v>
      </c>
      <c r="BJ216" s="103">
        <v>0.17416211382099167</v>
      </c>
      <c r="BK216" s="103">
        <v>0.17351811127779021</v>
      </c>
      <c r="BM216" s="11" t="s">
        <v>41</v>
      </c>
      <c r="BN216" s="103">
        <v>0.50764242833336715</v>
      </c>
      <c r="BO216" s="103">
        <v>0.55814000622532722</v>
      </c>
      <c r="BP216" s="103">
        <v>0.5931155884138527</v>
      </c>
      <c r="BQ216" s="103">
        <v>0.57381807063343315</v>
      </c>
      <c r="BR216" s="103">
        <v>0.52783410357618599</v>
      </c>
      <c r="BS216" s="103">
        <v>0.51978233433528365</v>
      </c>
      <c r="BT216" s="103">
        <v>0.51104457608974907</v>
      </c>
      <c r="BW216" s="11"/>
      <c r="BX216" s="11"/>
      <c r="BY216" s="11"/>
      <c r="BZ216" s="11"/>
      <c r="CA216" s="11"/>
      <c r="CB216" s="11"/>
      <c r="CE216" s="11"/>
      <c r="CF216" s="11"/>
      <c r="CG216" s="11"/>
      <c r="CH216" s="11"/>
      <c r="CI216" s="11"/>
      <c r="CJ216" s="11"/>
    </row>
    <row r="217" spans="1:88">
      <c r="A217" s="11" t="s">
        <v>12</v>
      </c>
      <c r="B217" s="103">
        <v>0.29565649671141958</v>
      </c>
      <c r="C217" s="103">
        <v>0.31289728406223066</v>
      </c>
      <c r="D217" s="103">
        <v>0.37432154578394761</v>
      </c>
      <c r="E217" s="103">
        <v>0.42382646226345333</v>
      </c>
      <c r="F217" s="103">
        <v>0.34016770409896091</v>
      </c>
      <c r="G217" s="103">
        <v>0.28671145278267968</v>
      </c>
      <c r="H217" s="103">
        <v>0.29705826399405599</v>
      </c>
      <c r="K217" s="11" t="s">
        <v>12</v>
      </c>
      <c r="L217" s="103">
        <v>-0.86351134332358281</v>
      </c>
      <c r="M217" s="103">
        <v>-0.86454494054599484</v>
      </c>
      <c r="N217" s="103">
        <v>-0.16694255131884703</v>
      </c>
      <c r="O217" s="103">
        <v>0.25381118712842027</v>
      </c>
      <c r="P217" s="103">
        <v>0.41267683170322561</v>
      </c>
      <c r="Q217" s="103">
        <v>0.55769521123872801</v>
      </c>
      <c r="R217" s="103">
        <v>0.56444829159675269</v>
      </c>
      <c r="T217" s="11" t="s">
        <v>12</v>
      </c>
      <c r="U217" s="103">
        <v>-0.67579549315263321</v>
      </c>
      <c r="V217" s="103">
        <v>-0.67579549315263321</v>
      </c>
      <c r="W217" s="103">
        <v>-0.67579549315263321</v>
      </c>
      <c r="X217" s="103">
        <v>-0.67579549315263321</v>
      </c>
      <c r="Y217" s="103">
        <v>-0.80956083336975659</v>
      </c>
      <c r="Z217" s="103">
        <v>-0.8689952861734116</v>
      </c>
      <c r="AA217" s="103">
        <v>-1.1815482069698373</v>
      </c>
      <c r="AC217" s="11" t="s">
        <v>12</v>
      </c>
      <c r="AD217" s="103">
        <v>-5.2294194677873107E-2</v>
      </c>
      <c r="AE217" s="103">
        <v>-0.10995270710625385</v>
      </c>
      <c r="AF217" s="103">
        <v>-0.15836221862093489</v>
      </c>
      <c r="AG217" s="103">
        <v>0.21578589732927089</v>
      </c>
      <c r="AH217" s="103">
        <v>0.39096585758730557</v>
      </c>
      <c r="AI217" s="103">
        <v>0.6604954350129022</v>
      </c>
      <c r="AJ217" s="103">
        <v>0.49662314732920187</v>
      </c>
      <c r="AL217" s="11" t="s">
        <v>12</v>
      </c>
      <c r="AM217" s="103">
        <v>-0.26120060599051037</v>
      </c>
      <c r="AN217" s="103">
        <v>-0.29158606216483929</v>
      </c>
      <c r="AO217" s="103">
        <v>-0.28510046200214534</v>
      </c>
      <c r="AP217" s="103">
        <v>-0.32034857438181497</v>
      </c>
      <c r="AQ217" s="103">
        <v>-0.31436067669409667</v>
      </c>
      <c r="AR217" s="103">
        <v>0.2548381563717948</v>
      </c>
      <c r="AS217" s="11">
        <v>0.90159953995950959</v>
      </c>
      <c r="AU217" s="11" t="s">
        <v>12</v>
      </c>
      <c r="AV217" s="103">
        <v>1.4864597516618971</v>
      </c>
      <c r="AW217" s="103">
        <v>0.53702558254961585</v>
      </c>
      <c r="AX217" s="103">
        <v>-0.41111950011157505</v>
      </c>
      <c r="AY217" s="103">
        <v>-0.38648464830151752</v>
      </c>
      <c r="AZ217" s="103">
        <v>-0.59820812832848647</v>
      </c>
      <c r="BA217" s="103">
        <v>-0.55167308398305215</v>
      </c>
      <c r="BB217" s="103">
        <v>-0.95963316262899923</v>
      </c>
      <c r="BD217" s="11" t="s">
        <v>12</v>
      </c>
      <c r="BE217" s="103">
        <v>0.4700408891917246</v>
      </c>
      <c r="BF217" s="103">
        <v>0.43709512021017621</v>
      </c>
      <c r="BG217" s="103">
        <v>0.39909174447165685</v>
      </c>
      <c r="BH217" s="103">
        <v>0.39464611195110566</v>
      </c>
      <c r="BI217" s="103">
        <v>0.3672200085165977</v>
      </c>
      <c r="BJ217" s="103">
        <v>0.30871090423663827</v>
      </c>
      <c r="BK217" s="103">
        <v>0.30805190789834713</v>
      </c>
      <c r="BM217" s="11" t="s">
        <v>12</v>
      </c>
      <c r="BN217" s="103">
        <v>0.29037048165728874</v>
      </c>
      <c r="BO217" s="103">
        <v>0.25079717050202505</v>
      </c>
      <c r="BP217" s="103">
        <v>0.25429869148486278</v>
      </c>
      <c r="BQ217" s="103">
        <v>0.19399018244355876</v>
      </c>
      <c r="BR217" s="103">
        <v>0.10772669443865025</v>
      </c>
      <c r="BS217" s="103">
        <v>9.0520409459594595E-2</v>
      </c>
      <c r="BT217" s="103">
        <v>7.8865629283113636E-2</v>
      </c>
      <c r="BW217" s="11"/>
      <c r="BX217" s="11"/>
      <c r="BY217" s="11"/>
      <c r="BZ217" s="11"/>
      <c r="CA217" s="11"/>
      <c r="CB217" s="11"/>
      <c r="CE217" s="11"/>
      <c r="CF217" s="11"/>
      <c r="CG217" s="11"/>
      <c r="CH217" s="11"/>
      <c r="CI217" s="11"/>
      <c r="CJ217" s="11"/>
    </row>
    <row r="218" spans="1:88">
      <c r="A218" s="11" t="s">
        <v>97</v>
      </c>
      <c r="B218" s="103">
        <v>-0.38680124923457082</v>
      </c>
      <c r="C218" s="103">
        <v>-0.39745286447067618</v>
      </c>
      <c r="D218" s="103">
        <v>-0.45272207230874317</v>
      </c>
      <c r="E218" s="103">
        <v>-0.4564176004082045</v>
      </c>
      <c r="F218" s="103">
        <v>-0.23171197660863149</v>
      </c>
      <c r="G218" s="103">
        <v>-0.44529450762912631</v>
      </c>
      <c r="H218" s="103">
        <v>-0.38269045481118374</v>
      </c>
      <c r="K218" s="11" t="s">
        <v>97</v>
      </c>
      <c r="L218" s="103">
        <v>0.28475559499969538</v>
      </c>
      <c r="M218" s="103">
        <v>0.31800777064230534</v>
      </c>
      <c r="N218" s="103">
        <v>0.23452064807993939</v>
      </c>
      <c r="O218" s="103">
        <v>9.5855894658817914E-2</v>
      </c>
      <c r="P218" s="103">
        <v>-2.5382272318621758E-2</v>
      </c>
      <c r="Q218" s="103">
        <v>-0.1560647398475441</v>
      </c>
      <c r="R218" s="103">
        <v>-0.1478044043555311</v>
      </c>
      <c r="T218" s="11" t="s">
        <v>97</v>
      </c>
      <c r="U218" s="103">
        <v>-0.33369888641611378</v>
      </c>
      <c r="V218" s="103">
        <v>-0.33369888641611378</v>
      </c>
      <c r="W218" s="103">
        <v>-0.33369888641611378</v>
      </c>
      <c r="X218" s="103">
        <v>-0.33369888641611378</v>
      </c>
      <c r="Y218" s="103">
        <v>-0.28608540728104331</v>
      </c>
      <c r="Z218" s="103">
        <v>-0.17379905723468231</v>
      </c>
      <c r="AA218" s="103">
        <v>-2.8491233359555539E-2</v>
      </c>
      <c r="AC218" s="11" t="s">
        <v>97</v>
      </c>
      <c r="AD218" s="103">
        <v>-0.28277601566553479</v>
      </c>
      <c r="AE218" s="103">
        <v>-0.33064631276755158</v>
      </c>
      <c r="AF218" s="103">
        <v>-0.30262210828438485</v>
      </c>
      <c r="AG218" s="103">
        <v>-0.75835854675049486</v>
      </c>
      <c r="AH218" s="103">
        <v>-0.72189714746926159</v>
      </c>
      <c r="AI218" s="103">
        <v>-0.57114354958505587</v>
      </c>
      <c r="AJ218" s="103">
        <v>-0.60009039328393254</v>
      </c>
      <c r="AL218" s="11" t="s">
        <v>97</v>
      </c>
      <c r="AM218" s="103">
        <v>-0.70168313065614274</v>
      </c>
      <c r="AN218" s="103">
        <v>-0.7937381251354052</v>
      </c>
      <c r="AO218" s="103">
        <v>-0.78546259730775025</v>
      </c>
      <c r="AP218" s="103">
        <v>-1.0698093645265299</v>
      </c>
      <c r="AQ218" s="103">
        <v>-1.1927017606207022</v>
      </c>
      <c r="AR218" s="103">
        <v>-1.3835919893258239</v>
      </c>
      <c r="AS218" s="11">
        <v>-1.4385757242965527</v>
      </c>
      <c r="AU218" s="11" t="s">
        <v>97</v>
      </c>
      <c r="AV218" s="103">
        <v>0.16413435824842962</v>
      </c>
      <c r="AW218" s="103">
        <v>0.15040826528715581</v>
      </c>
      <c r="AX218" s="103">
        <v>-0.11920836231768937</v>
      </c>
      <c r="AY218" s="103">
        <v>-0.20695090818305947</v>
      </c>
      <c r="AZ218" s="103">
        <v>-0.11172208543250543</v>
      </c>
      <c r="BA218" s="103">
        <v>-5.6175588186264003E-2</v>
      </c>
      <c r="BB218" s="103">
        <v>-0.34374919258352182</v>
      </c>
      <c r="BD218" s="11" t="s">
        <v>97</v>
      </c>
      <c r="BE218" s="103">
        <v>2.0722814061399513</v>
      </c>
      <c r="BF218" s="103">
        <v>1.9127509951377468</v>
      </c>
      <c r="BG218" s="103">
        <v>1.7944668239061889</v>
      </c>
      <c r="BH218" s="103">
        <v>1.7672310728062037</v>
      </c>
      <c r="BI218" s="103">
        <v>1.6916855162436661</v>
      </c>
      <c r="BJ218" s="103">
        <v>1.1419044548312491</v>
      </c>
      <c r="BK218" s="103">
        <v>1.1411526093983726</v>
      </c>
      <c r="BM218" s="11" t="s">
        <v>97</v>
      </c>
      <c r="BN218" s="103"/>
      <c r="BO218" s="103"/>
      <c r="BP218" s="103"/>
      <c r="BQ218" s="103"/>
      <c r="BR218" s="103"/>
      <c r="BS218" s="103"/>
      <c r="BT218" s="103"/>
      <c r="BW218" s="11"/>
      <c r="BX218" s="11"/>
      <c r="BY218" s="11"/>
      <c r="BZ218" s="11"/>
      <c r="CA218" s="11"/>
      <c r="CB218" s="11"/>
      <c r="CE218" s="11"/>
      <c r="CF218" s="11"/>
      <c r="CG218" s="11"/>
      <c r="CH218" s="11"/>
      <c r="CI218" s="11"/>
      <c r="CJ218" s="11"/>
    </row>
    <row r="219" spans="1:88">
      <c r="A219" s="11" t="s">
        <v>13</v>
      </c>
      <c r="B219" s="103">
        <v>1.4571170892279324</v>
      </c>
      <c r="C219" s="103">
        <v>1.3606043593231403</v>
      </c>
      <c r="D219" s="103">
        <v>1.3578055384363648</v>
      </c>
      <c r="E219" s="103">
        <v>1.2539835886508337</v>
      </c>
      <c r="F219" s="103">
        <v>1.1722475862105823</v>
      </c>
      <c r="G219" s="103">
        <v>1.2970392573243277</v>
      </c>
      <c r="H219" s="103">
        <v>1.2114499771547522</v>
      </c>
      <c r="K219" s="11" t="s">
        <v>13</v>
      </c>
      <c r="L219" s="103">
        <v>-0.90294772829752246</v>
      </c>
      <c r="M219" s="103">
        <v>-0.89691299596538188</v>
      </c>
      <c r="N219" s="103">
        <v>-1.0203669247890117</v>
      </c>
      <c r="O219" s="103">
        <v>-1.1309999778739204</v>
      </c>
      <c r="P219" s="103">
        <v>-1.0717301842342117</v>
      </c>
      <c r="Q219" s="103">
        <v>-0.7340598899643177</v>
      </c>
      <c r="R219" s="103">
        <v>-0.7251267093474284</v>
      </c>
      <c r="T219" s="11" t="s">
        <v>13</v>
      </c>
      <c r="U219" s="103">
        <v>0.29981334828114548</v>
      </c>
      <c r="V219" s="103">
        <v>0.29981334828114548</v>
      </c>
      <c r="W219" s="103">
        <v>0.29981334828114548</v>
      </c>
      <c r="X219" s="103">
        <v>0.29981334828114548</v>
      </c>
      <c r="Y219" s="103">
        <v>0.10652116228549316</v>
      </c>
      <c r="Z219" s="103">
        <v>0.10427943434080963</v>
      </c>
      <c r="AA219" s="103">
        <v>0.54803725344558596</v>
      </c>
      <c r="AC219" s="11" t="s">
        <v>13</v>
      </c>
      <c r="AD219" s="103">
        <v>0.21886088883702309</v>
      </c>
      <c r="AE219" s="103">
        <v>0.16591429997036852</v>
      </c>
      <c r="AF219" s="103">
        <v>0.12738333205859093</v>
      </c>
      <c r="AG219" s="103">
        <v>1.0101136701055746</v>
      </c>
      <c r="AH219" s="103">
        <v>0.95128848950389899</v>
      </c>
      <c r="AI219" s="103">
        <v>1.0242009069747158</v>
      </c>
      <c r="AJ219" s="103">
        <v>1.0491029008711563</v>
      </c>
      <c r="AL219" s="11" t="s">
        <v>13</v>
      </c>
      <c r="AM219" s="103">
        <v>1.2363779599177414</v>
      </c>
      <c r="AN219" s="103">
        <v>1.6348816309671916</v>
      </c>
      <c r="AO219" s="103">
        <v>1.8275742581658623</v>
      </c>
      <c r="AP219" s="103">
        <v>1.6241518078590329</v>
      </c>
      <c r="AQ219" s="103">
        <v>1.2661193284261176</v>
      </c>
      <c r="AR219" s="103">
        <v>1.5057710286982662</v>
      </c>
      <c r="AS219" s="11">
        <v>1.6036441627040821</v>
      </c>
      <c r="AU219" s="11" t="s">
        <v>13</v>
      </c>
      <c r="AV219" s="103">
        <v>-0.27664077288939326</v>
      </c>
      <c r="AW219" s="103">
        <v>-0.4019021879449291</v>
      </c>
      <c r="AX219" s="103">
        <v>-0.38776660908806471</v>
      </c>
      <c r="AY219" s="103">
        <v>-0.2189198241909564</v>
      </c>
      <c r="AZ219" s="103">
        <v>-0.23334359615650027</v>
      </c>
      <c r="BA219" s="103">
        <v>6.7698785762933741E-2</v>
      </c>
      <c r="BB219" s="103">
        <v>0.64166515948924185</v>
      </c>
      <c r="BD219" s="11" t="s">
        <v>13</v>
      </c>
      <c r="BE219" s="103">
        <v>-0.5223334719974484</v>
      </c>
      <c r="BF219" s="103">
        <v>-0.49297038088261469</v>
      </c>
      <c r="BG219" s="103">
        <v>-0.46812538364569811</v>
      </c>
      <c r="BH219" s="103">
        <v>-0.44928356247118789</v>
      </c>
      <c r="BI219" s="103">
        <v>-0.4196567349276612</v>
      </c>
      <c r="BJ219" s="103">
        <v>-0.38227380147071033</v>
      </c>
      <c r="BK219" s="103">
        <v>-0.38285579612763765</v>
      </c>
      <c r="BM219" s="11" t="s">
        <v>13</v>
      </c>
      <c r="BN219" s="103">
        <v>0.43273647276238325</v>
      </c>
      <c r="BO219" s="103">
        <v>0.39117521311612741</v>
      </c>
      <c r="BP219" s="103">
        <v>0.39453260251480504</v>
      </c>
      <c r="BQ219" s="103">
        <v>0.35068596317206918</v>
      </c>
      <c r="BR219" s="103">
        <v>0.3317385868312745</v>
      </c>
      <c r="BS219" s="103">
        <v>0.32271841177282018</v>
      </c>
      <c r="BT219" s="103">
        <v>0.31264151825671738</v>
      </c>
      <c r="BW219" s="11"/>
      <c r="BX219" s="11"/>
      <c r="BY219" s="11"/>
      <c r="BZ219" s="11"/>
      <c r="CA219" s="11"/>
      <c r="CB219" s="11"/>
      <c r="CE219" s="11"/>
      <c r="CF219" s="11"/>
      <c r="CG219" s="11"/>
      <c r="CH219" s="11"/>
      <c r="CI219" s="11"/>
      <c r="CJ219" s="11"/>
    </row>
    <row r="220" spans="1:88">
      <c r="A220" s="11" t="s">
        <v>42</v>
      </c>
      <c r="B220" s="103">
        <v>-0.42492738029300609</v>
      </c>
      <c r="C220" s="103">
        <v>-0.41781646165747721</v>
      </c>
      <c r="D220" s="103">
        <v>-0.39540555576746417</v>
      </c>
      <c r="E220" s="103">
        <v>-0.47232358693091431</v>
      </c>
      <c r="F220" s="103">
        <v>-0.31735580092140458</v>
      </c>
      <c r="G220" s="103">
        <v>-0.20583155594566455</v>
      </c>
      <c r="H220" s="103">
        <v>-0.1721125649333303</v>
      </c>
      <c r="K220" s="11" t="s">
        <v>42</v>
      </c>
      <c r="L220" s="103">
        <v>1.2176386381563022</v>
      </c>
      <c r="M220" s="103">
        <v>1.2390537422416579</v>
      </c>
      <c r="N220" s="103">
        <v>1.162295163020584</v>
      </c>
      <c r="O220" s="103">
        <v>0.99287984220689485</v>
      </c>
      <c r="P220" s="103">
        <v>0.83165527247027238</v>
      </c>
      <c r="Q220" s="103">
        <v>0.63471032204539957</v>
      </c>
      <c r="R220" s="103">
        <v>0.60656932374757266</v>
      </c>
      <c r="T220" s="11" t="s">
        <v>42</v>
      </c>
      <c r="U220" s="103">
        <v>-0.18165595008877142</v>
      </c>
      <c r="V220" s="103">
        <v>-0.18165595008877142</v>
      </c>
      <c r="W220" s="103">
        <v>-0.18165595008877142</v>
      </c>
      <c r="X220" s="103">
        <v>-0.18165595008877142</v>
      </c>
      <c r="Y220" s="103">
        <v>-0.15521655075886409</v>
      </c>
      <c r="Z220" s="103">
        <v>0.24331868012855498</v>
      </c>
      <c r="AA220" s="103">
        <v>0.54803725344558596</v>
      </c>
      <c r="AC220" s="11" t="s">
        <v>42</v>
      </c>
      <c r="AD220" s="103">
        <v>-0.2881991173358327</v>
      </c>
      <c r="AE220" s="103">
        <v>-0.24512754057379868</v>
      </c>
      <c r="AF220" s="103">
        <v>-0.26655713586852237</v>
      </c>
      <c r="AG220" s="103">
        <v>2.9370449097241329E-2</v>
      </c>
      <c r="AH220" s="103">
        <v>-0.18492129188252623</v>
      </c>
      <c r="AI220" s="103">
        <v>-0.20743807762324279</v>
      </c>
      <c r="AJ220" s="103">
        <v>-0.28674366739446533</v>
      </c>
      <c r="AL220" s="11" t="s">
        <v>42</v>
      </c>
      <c r="AM220" s="103">
        <v>0.97210394960708646</v>
      </c>
      <c r="AN220" s="103">
        <v>0.51615707500522867</v>
      </c>
      <c r="AO220" s="103">
        <v>-7.1128496129458964E-3</v>
      </c>
      <c r="AP220" s="103">
        <v>-0.48576673943736665</v>
      </c>
      <c r="AQ220" s="103">
        <v>-0.8412985838066005</v>
      </c>
      <c r="AR220" s="103">
        <v>-0.65272175344612293</v>
      </c>
      <c r="AS220" s="11">
        <v>-0.34650189084263638</v>
      </c>
      <c r="AU220" s="11" t="s">
        <v>42</v>
      </c>
      <c r="AV220" s="103">
        <v>6.7378841657200386E-2</v>
      </c>
      <c r="AW220" s="103">
        <v>0.58121041880818269</v>
      </c>
      <c r="AX220" s="103">
        <v>0.59305481389939108</v>
      </c>
      <c r="AY220" s="103">
        <v>0.2957435641486218</v>
      </c>
      <c r="AZ220" s="103">
        <v>0.13152093601548534</v>
      </c>
      <c r="BA220" s="103">
        <v>0.43932190761052475</v>
      </c>
      <c r="BB220" s="103">
        <v>0.76484195349833806</v>
      </c>
      <c r="BD220" s="11" t="s">
        <v>42</v>
      </c>
      <c r="BE220" s="103">
        <v>-8.5235715092006961E-2</v>
      </c>
      <c r="BF220" s="103">
        <v>-0.10355971218676881</v>
      </c>
      <c r="BG220" s="103">
        <v>-0.12958331168097947</v>
      </c>
      <c r="BH220" s="103">
        <v>-7.5312266905124714E-2</v>
      </c>
      <c r="BI220" s="103">
        <v>-4.1644269586415109E-2</v>
      </c>
      <c r="BJ220" s="103">
        <v>-5.3077318398506837E-2</v>
      </c>
      <c r="BK220" s="103">
        <v>-5.369599792340049E-2</v>
      </c>
      <c r="BM220" s="11" t="s">
        <v>42</v>
      </c>
      <c r="BN220" s="103">
        <v>0.72163817019322118</v>
      </c>
      <c r="BO220" s="103">
        <v>0.55889962766804591</v>
      </c>
      <c r="BP220" s="103">
        <v>0.51793190650968812</v>
      </c>
      <c r="BQ220" s="103">
        <v>0.43507351960294455</v>
      </c>
      <c r="BR220" s="103">
        <v>0.45821338625963431</v>
      </c>
      <c r="BS220" s="103">
        <v>0.35802642261146428</v>
      </c>
      <c r="BT220" s="103">
        <v>0.34818946242274484</v>
      </c>
      <c r="BW220" s="11"/>
      <c r="BX220" s="11"/>
      <c r="BY220" s="11"/>
      <c r="BZ220" s="11"/>
      <c r="CA220" s="11"/>
      <c r="CB220" s="11"/>
      <c r="CE220" s="11"/>
      <c r="CF220" s="11"/>
      <c r="CG220" s="11"/>
      <c r="CH220" s="11"/>
      <c r="CI220" s="11"/>
      <c r="CJ220" s="11"/>
    </row>
    <row r="221" spans="1:88">
      <c r="A221" s="11" t="s">
        <v>43</v>
      </c>
      <c r="B221" s="103">
        <v>-0.97879608421463771</v>
      </c>
      <c r="C221" s="103">
        <v>-0.82508840539349637</v>
      </c>
      <c r="D221" s="103">
        <v>-0.65838721989803861</v>
      </c>
      <c r="E221" s="103">
        <v>-0.32341647905873833</v>
      </c>
      <c r="F221" s="103">
        <v>0.21230658636691205</v>
      </c>
      <c r="G221" s="103">
        <v>0.20320401686570727</v>
      </c>
      <c r="H221" s="103">
        <v>0.1503348289421324</v>
      </c>
      <c r="K221" s="11" t="s">
        <v>43</v>
      </c>
      <c r="L221" s="103">
        <v>-0.69079593277786566</v>
      </c>
      <c r="M221" s="103">
        <v>-0.68844563421531935</v>
      </c>
      <c r="N221" s="103">
        <v>-0.82966468611350286</v>
      </c>
      <c r="O221" s="103">
        <v>-0.98222946846580939</v>
      </c>
      <c r="P221" s="103">
        <v>-1.1069245390334124</v>
      </c>
      <c r="Q221" s="103">
        <v>-1.2059597582590911</v>
      </c>
      <c r="R221" s="103">
        <v>-1.2044829972344073</v>
      </c>
      <c r="T221" s="11" t="s">
        <v>43</v>
      </c>
      <c r="U221" s="103">
        <v>-0.6251145143768525</v>
      </c>
      <c r="V221" s="103">
        <v>-0.6251145143768525</v>
      </c>
      <c r="W221" s="103">
        <v>-0.6251145143768525</v>
      </c>
      <c r="X221" s="103">
        <v>-0.6251145143768525</v>
      </c>
      <c r="Y221" s="103">
        <v>-0.67869197684757854</v>
      </c>
      <c r="Z221" s="103">
        <v>-0.17379905723468231</v>
      </c>
      <c r="AA221" s="103">
        <v>-0.17262335506084028</v>
      </c>
      <c r="AC221" s="11" t="s">
        <v>43</v>
      </c>
      <c r="AD221" s="103">
        <v>-0.33158393069821601</v>
      </c>
      <c r="AE221" s="103">
        <v>-0.33064631276755158</v>
      </c>
      <c r="AF221" s="103">
        <v>-0.27487982181064458</v>
      </c>
      <c r="AG221" s="103">
        <v>-0.63958056203628122</v>
      </c>
      <c r="AH221" s="103">
        <v>-0.58959874826673264</v>
      </c>
      <c r="AI221" s="103">
        <v>-0.58767561649241062</v>
      </c>
      <c r="AJ221" s="103">
        <v>-0.5671065274008309</v>
      </c>
      <c r="AL221" s="11" t="s">
        <v>43</v>
      </c>
      <c r="AM221" s="103">
        <v>-0.78978738783363156</v>
      </c>
      <c r="AN221" s="103">
        <v>0.13651095894408322</v>
      </c>
      <c r="AO221" s="103">
        <v>1.0492245104710576</v>
      </c>
      <c r="AP221" s="103">
        <v>1.6444297371939331</v>
      </c>
      <c r="AQ221" s="103">
        <v>1.9689256820543213</v>
      </c>
      <c r="AR221" s="103">
        <v>1.5337119355331925</v>
      </c>
      <c r="AS221" s="11">
        <v>0.82358574128539497</v>
      </c>
      <c r="AU221" s="11" t="s">
        <v>43</v>
      </c>
      <c r="AV221" s="103">
        <v>-0.12613219152525901</v>
      </c>
      <c r="AW221" s="103">
        <v>-0.13679317039352809</v>
      </c>
      <c r="AX221" s="103">
        <v>-0.20094348089997768</v>
      </c>
      <c r="AY221" s="103">
        <v>-0.26679548822254512</v>
      </c>
      <c r="AZ221" s="103">
        <v>-0.23334359615650027</v>
      </c>
      <c r="BA221" s="103">
        <v>0.56319628155972135</v>
      </c>
      <c r="BB221" s="103">
        <v>0.64166515948924185</v>
      </c>
      <c r="BD221" s="11" t="s">
        <v>43</v>
      </c>
      <c r="BE221" s="103">
        <v>0.47604707456187001</v>
      </c>
      <c r="BF221" s="103">
        <v>0.41339386906086711</v>
      </c>
      <c r="BG221" s="103">
        <v>0.36056743422994397</v>
      </c>
      <c r="BH221" s="103">
        <v>0.3544346596298133</v>
      </c>
      <c r="BI221" s="103">
        <v>0.34512163854993616</v>
      </c>
      <c r="BJ221" s="103">
        <v>0.32477445000900468</v>
      </c>
      <c r="BK221" s="103">
        <v>0.32411366358762933</v>
      </c>
      <c r="BM221" s="11" t="s">
        <v>43</v>
      </c>
      <c r="BN221" s="103">
        <v>0.28515833763147352</v>
      </c>
      <c r="BO221" s="103">
        <v>0.2246661928725607</v>
      </c>
      <c r="BP221" s="103">
        <v>0.14381136764308927</v>
      </c>
      <c r="BQ221" s="103">
        <v>0.1139646070607991</v>
      </c>
      <c r="BR221" s="103">
        <v>9.9215604302151386E-2</v>
      </c>
      <c r="BS221" s="103">
        <v>8.756358096571823E-2</v>
      </c>
      <c r="BT221" s="103">
        <v>7.5888707850490872E-2</v>
      </c>
      <c r="BW221" s="11"/>
      <c r="BX221" s="11"/>
      <c r="BY221" s="11"/>
      <c r="BZ221" s="11"/>
      <c r="CA221" s="11"/>
      <c r="CB221" s="11"/>
      <c r="CE221" s="11"/>
      <c r="CF221" s="11"/>
      <c r="CG221" s="11"/>
      <c r="CH221" s="11"/>
      <c r="CI221" s="11"/>
      <c r="CJ221" s="11"/>
    </row>
    <row r="222" spans="1:88">
      <c r="A222" s="11" t="s">
        <v>44</v>
      </c>
      <c r="B222" s="103">
        <v>-0.84258181597859194</v>
      </c>
      <c r="C222" s="103">
        <v>-0.90416704113557345</v>
      </c>
      <c r="D222" s="103">
        <v>-0.93350649929617791</v>
      </c>
      <c r="E222" s="103">
        <v>-0.91904491054744197</v>
      </c>
      <c r="F222" s="103">
        <v>-0.55013735966595134</v>
      </c>
      <c r="G222" s="103">
        <v>-0.50142382640097782</v>
      </c>
      <c r="H222" s="103">
        <v>-0.34320710045908615</v>
      </c>
      <c r="K222" s="11" t="s">
        <v>44</v>
      </c>
      <c r="L222" s="103">
        <v>-0.64863637313793987</v>
      </c>
      <c r="M222" s="103">
        <v>-0.64914296374651281</v>
      </c>
      <c r="N222" s="103">
        <v>-0.78934572375386325</v>
      </c>
      <c r="O222" s="103">
        <v>-0.94523594195271243</v>
      </c>
      <c r="P222" s="103">
        <v>-1.0735403216180686</v>
      </c>
      <c r="Q222" s="103">
        <v>-1.1771054777346293</v>
      </c>
      <c r="R222" s="103">
        <v>-1.1787693549160738</v>
      </c>
      <c r="T222" s="11" t="s">
        <v>44</v>
      </c>
      <c r="U222" s="103">
        <v>-0.18165595008877142</v>
      </c>
      <c r="V222" s="103">
        <v>-0.18165595008877142</v>
      </c>
      <c r="W222" s="103">
        <v>-0.18165595008877142</v>
      </c>
      <c r="X222" s="103">
        <v>-0.18165595008877142</v>
      </c>
      <c r="Y222" s="103">
        <v>0.23739001880767122</v>
      </c>
      <c r="Z222" s="103">
        <v>0.38235792591630036</v>
      </c>
      <c r="AA222" s="103">
        <v>0.25977301004301523</v>
      </c>
      <c r="AC222" s="11" t="s">
        <v>44</v>
      </c>
      <c r="AD222" s="103">
        <v>-0.39394959990664208</v>
      </c>
      <c r="AE222" s="103">
        <v>-0.3416809930506165</v>
      </c>
      <c r="AF222" s="103">
        <v>-0.33313862340549938</v>
      </c>
      <c r="AG222" s="103">
        <v>-0.73608767461657987</v>
      </c>
      <c r="AH222" s="103">
        <v>-0.82306651156531319</v>
      </c>
      <c r="AI222" s="103">
        <v>-0.7860604193806725</v>
      </c>
      <c r="AJ222" s="103">
        <v>-0.64132022563780977</v>
      </c>
      <c r="AL222" s="11" t="s">
        <v>44</v>
      </c>
      <c r="AM222" s="103">
        <v>-0.96595714096679763</v>
      </c>
      <c r="AN222" s="103">
        <v>-0.63891084276621368</v>
      </c>
      <c r="AO222" s="103">
        <v>-0.22948737252935159</v>
      </c>
      <c r="AP222" s="103">
        <v>-0.69589199963976989</v>
      </c>
      <c r="AQ222" s="103">
        <v>-1.0171670303223002</v>
      </c>
      <c r="AR222" s="103">
        <v>-0.41455053864179814</v>
      </c>
      <c r="AS222" s="11">
        <v>0.35554273190193614</v>
      </c>
      <c r="AU222" s="11" t="s">
        <v>44</v>
      </c>
      <c r="AV222" s="103">
        <v>-0.35189506357146083</v>
      </c>
      <c r="AW222" s="103">
        <v>-0.24725526103994469</v>
      </c>
      <c r="AX222" s="103">
        <v>-0.16591414436471111</v>
      </c>
      <c r="AY222" s="103">
        <v>-0.1351374121356769</v>
      </c>
      <c r="AZ222" s="103">
        <v>9.8994252914904896E-3</v>
      </c>
      <c r="BA222" s="103">
        <v>6.7698785762933741E-2</v>
      </c>
      <c r="BB222" s="103">
        <v>0.14895798345286057</v>
      </c>
      <c r="BD222" s="11" t="s">
        <v>44</v>
      </c>
      <c r="BE222" s="103">
        <v>-0.8597285517584754</v>
      </c>
      <c r="BF222" s="103">
        <v>-0.81727806233912137</v>
      </c>
      <c r="BG222" s="103">
        <v>-0.76680190470173104</v>
      </c>
      <c r="BH222" s="103">
        <v>-0.75352733769608227</v>
      </c>
      <c r="BI222" s="103">
        <v>-0.70597281389920041</v>
      </c>
      <c r="BJ222" s="103">
        <v>-0.64717627448045933</v>
      </c>
      <c r="BK222" s="103">
        <v>-0.64772874903997979</v>
      </c>
      <c r="BM222" s="11" t="s">
        <v>44</v>
      </c>
      <c r="BN222" s="103">
        <v>-0.37291207522774317</v>
      </c>
      <c r="BO222" s="103">
        <v>-0.33988446335472317</v>
      </c>
      <c r="BP222" s="103">
        <v>-0.49475960018207404</v>
      </c>
      <c r="BQ222" s="103">
        <v>-0.55509617831959868</v>
      </c>
      <c r="BR222" s="103">
        <v>-0.59222535838693902</v>
      </c>
      <c r="BS222" s="103">
        <v>-0.62468422388272327</v>
      </c>
      <c r="BT222" s="103">
        <v>-0.64119913136068385</v>
      </c>
      <c r="BW222" s="11"/>
      <c r="BX222" s="11"/>
      <c r="BY222" s="11"/>
      <c r="BZ222" s="11"/>
      <c r="CA222" s="11"/>
      <c r="CB222" s="11"/>
      <c r="CE222" s="11"/>
      <c r="CF222" s="11"/>
      <c r="CG222" s="11"/>
      <c r="CH222" s="11"/>
      <c r="CI222" s="11"/>
      <c r="CJ222" s="11"/>
    </row>
    <row r="223" spans="1:88">
      <c r="A223" s="11" t="s">
        <v>98</v>
      </c>
      <c r="B223" s="103">
        <v>-1.0846527763276959</v>
      </c>
      <c r="C223" s="103">
        <v>-1.1746634904335795</v>
      </c>
      <c r="D223" s="103">
        <v>-1.2359354130463382</v>
      </c>
      <c r="E223" s="103">
        <v>-1.3163561483700204</v>
      </c>
      <c r="F223" s="103">
        <v>-1.3824157733221787</v>
      </c>
      <c r="G223" s="103">
        <v>-1.4230539555889188</v>
      </c>
      <c r="H223" s="103">
        <v>-1.4487410223178159</v>
      </c>
      <c r="K223" s="11" t="s">
        <v>98</v>
      </c>
      <c r="L223" s="103">
        <v>-0.83319555550202384</v>
      </c>
      <c r="M223" s="103">
        <v>-0.8351113473813716</v>
      </c>
      <c r="N223" s="103">
        <v>-0.98079364861228313</v>
      </c>
      <c r="O223" s="103">
        <v>-1.134495079416092</v>
      </c>
      <c r="P223" s="103">
        <v>-1.2587035244558054</v>
      </c>
      <c r="Q223" s="103">
        <v>-1.3522889784494301</v>
      </c>
      <c r="R223" s="103">
        <v>-1.3505487692046096</v>
      </c>
      <c r="T223" s="11" t="s">
        <v>98</v>
      </c>
      <c r="U223" s="103">
        <v>-0.49841206743740052</v>
      </c>
      <c r="V223" s="103">
        <v>-0.49841206743740052</v>
      </c>
      <c r="W223" s="103">
        <v>-0.49841206743740052</v>
      </c>
      <c r="X223" s="103">
        <v>-0.49841206743740052</v>
      </c>
      <c r="Y223" s="103">
        <v>-0.67869197684757854</v>
      </c>
      <c r="Z223" s="103">
        <v>-1.1470737777489035</v>
      </c>
      <c r="AA223" s="103">
        <v>-1.0374160852685519</v>
      </c>
      <c r="AC223" s="11" t="s">
        <v>98</v>
      </c>
      <c r="AD223" s="103">
        <v>-0.26650671065464099</v>
      </c>
      <c r="AE223" s="103">
        <v>-0.37478503389981122</v>
      </c>
      <c r="AF223" s="103">
        <v>-0.37475205311610987</v>
      </c>
      <c r="AG223" s="103">
        <v>-0.9992139046432057</v>
      </c>
      <c r="AH223" s="103">
        <v>-1.0954455687469904</v>
      </c>
      <c r="AI223" s="103">
        <v>-1.0836376237130652</v>
      </c>
      <c r="AJ223" s="103">
        <v>-0.99589678388115366</v>
      </c>
      <c r="AL223" s="11" t="s">
        <v>98</v>
      </c>
      <c r="AM223" s="103">
        <v>-1.0540613981442863</v>
      </c>
      <c r="AN223" s="103">
        <v>-1.1599083797155685</v>
      </c>
      <c r="AO223" s="103">
        <v>-1.1190243816823586</v>
      </c>
      <c r="AP223" s="103">
        <v>-1.2337736403090132</v>
      </c>
      <c r="AQ223" s="103">
        <v>-1.1927017606207022</v>
      </c>
      <c r="AR223" s="103">
        <v>-1.3081207519934686</v>
      </c>
      <c r="AS223" s="11">
        <v>-1.2825481269483228</v>
      </c>
      <c r="AU223" s="11" t="s">
        <v>98</v>
      </c>
      <c r="AV223" s="103">
        <v>-0.68516406516347272</v>
      </c>
      <c r="AW223" s="103">
        <v>-0.74433466894882128</v>
      </c>
      <c r="AX223" s="103">
        <v>-0.90153021160530344</v>
      </c>
      <c r="AY223" s="103">
        <v>-0.63783188446735761</v>
      </c>
      <c r="AZ223" s="103">
        <v>-0.71982963905248176</v>
      </c>
      <c r="BA223" s="103">
        <v>-1.1710449537290375</v>
      </c>
      <c r="BB223" s="103">
        <v>-1.2059867506471904</v>
      </c>
      <c r="BD223" s="11" t="s">
        <v>98</v>
      </c>
      <c r="BE223" s="103">
        <v>-1.2302815882137339</v>
      </c>
      <c r="BF223" s="103">
        <v>-1.0981127373180182</v>
      </c>
      <c r="BG223" s="103">
        <v>-0.9639912152901865</v>
      </c>
      <c r="BH223" s="103">
        <v>-0.8906038526158665</v>
      </c>
      <c r="BI223" s="103">
        <v>-0.78564247345058991</v>
      </c>
      <c r="BJ223" s="103">
        <v>-0.71858603705034219</v>
      </c>
      <c r="BK223" s="103">
        <v>-0.71913055387687919</v>
      </c>
      <c r="BM223" s="11" t="s">
        <v>98</v>
      </c>
      <c r="BN223" s="103">
        <v>0.18434058033215547</v>
      </c>
      <c r="BO223" s="103">
        <v>0.10388638348055576</v>
      </c>
      <c r="BP223" s="103">
        <v>0.22471554708343966</v>
      </c>
      <c r="BQ223" s="103">
        <v>0.41108262383830069</v>
      </c>
      <c r="BR223" s="103">
        <v>0.46178804411696417</v>
      </c>
      <c r="BS223" s="103">
        <v>0.36585332156583994</v>
      </c>
      <c r="BT223" s="103">
        <v>0.35606954856791978</v>
      </c>
      <c r="BW223" s="11"/>
      <c r="BX223" s="11"/>
      <c r="BY223" s="11"/>
      <c r="BZ223" s="11"/>
      <c r="CA223" s="11"/>
      <c r="CB223" s="11"/>
      <c r="CE223" s="11"/>
      <c r="CF223" s="11"/>
      <c r="CG223" s="11"/>
      <c r="CH223" s="11"/>
      <c r="CI223" s="11"/>
      <c r="CJ223" s="11"/>
    </row>
    <row r="224" spans="1:88">
      <c r="A224" s="11" t="s">
        <v>99</v>
      </c>
      <c r="B224" s="103">
        <v>0.81243887314893704</v>
      </c>
      <c r="C224" s="103">
        <v>0.69539351788764192</v>
      </c>
      <c r="D224" s="103">
        <v>0.61269082339973746</v>
      </c>
      <c r="E224" s="103">
        <v>0.51249387649643074</v>
      </c>
      <c r="F224" s="103">
        <v>0.56316574737318537</v>
      </c>
      <c r="G224" s="103">
        <v>0.6178412875702648</v>
      </c>
      <c r="H224" s="103">
        <v>0.57708408389771937</v>
      </c>
      <c r="K224" s="11" t="s">
        <v>99</v>
      </c>
      <c r="L224" s="103">
        <v>1.4753720908295069</v>
      </c>
      <c r="M224" s="103">
        <v>1.5087627346750208</v>
      </c>
      <c r="N224" s="103">
        <v>1.451721404820477</v>
      </c>
      <c r="O224" s="103">
        <v>1.2915310675854579</v>
      </c>
      <c r="P224" s="103">
        <v>1.1376828371609793</v>
      </c>
      <c r="Q224" s="103">
        <v>0.93807926224719274</v>
      </c>
      <c r="R224" s="103">
        <v>0.9190147925001243</v>
      </c>
      <c r="T224" s="11" t="s">
        <v>99</v>
      </c>
      <c r="U224" s="103">
        <v>1.1740602321633637</v>
      </c>
      <c r="V224" s="103">
        <v>1.1740602321633637</v>
      </c>
      <c r="W224" s="103">
        <v>1.1740602321633637</v>
      </c>
      <c r="X224" s="103">
        <v>1.1740602321633637</v>
      </c>
      <c r="Y224" s="103">
        <v>1.284340870985099</v>
      </c>
      <c r="Z224" s="103">
        <v>1.3556326464305215</v>
      </c>
      <c r="AA224" s="103">
        <v>1.4128299836532969</v>
      </c>
      <c r="AC224" s="11" t="s">
        <v>99</v>
      </c>
      <c r="AD224" s="103">
        <v>-5.5005745513022009E-2</v>
      </c>
      <c r="AE224" s="103">
        <v>3.15276579516119E-3</v>
      </c>
      <c r="AF224" s="103">
        <v>-7.5135359199713814E-2</v>
      </c>
      <c r="AG224" s="103">
        <v>0.49293452832910262</v>
      </c>
      <c r="AH224" s="103">
        <v>0.49991748045997636</v>
      </c>
      <c r="AI224" s="103">
        <v>0.58610113392980423</v>
      </c>
      <c r="AJ224" s="103">
        <v>0.4883771808584263</v>
      </c>
      <c r="AL224" s="11" t="s">
        <v>99</v>
      </c>
      <c r="AM224" s="103">
        <v>3.0734043201444557E-3</v>
      </c>
      <c r="AN224" s="103">
        <v>0.7679068995645606</v>
      </c>
      <c r="AO224" s="103">
        <v>1.4383993843184597</v>
      </c>
      <c r="AP224" s="103">
        <v>0.97984929842558977</v>
      </c>
      <c r="AQ224" s="103">
        <v>0.47587932586601045</v>
      </c>
      <c r="AR224" s="103">
        <v>0.22000823807205916</v>
      </c>
      <c r="AS224" s="11">
        <v>-0.11246049482029133</v>
      </c>
      <c r="AU224" s="11" t="s">
        <v>99</v>
      </c>
      <c r="AV224" s="103">
        <v>1.3144499443886004</v>
      </c>
      <c r="AW224" s="103">
        <v>1.2992140080098924</v>
      </c>
      <c r="AX224" s="103">
        <v>1.1301713074401407</v>
      </c>
      <c r="AY224" s="103">
        <v>1.0856920206698355</v>
      </c>
      <c r="AZ224" s="103">
        <v>1.3477360432554382</v>
      </c>
      <c r="BA224" s="103">
        <v>1.5541912731532979</v>
      </c>
      <c r="BB224" s="103">
        <v>1.5039027175529105</v>
      </c>
      <c r="BD224" s="11" t="s">
        <v>99</v>
      </c>
      <c r="BE224" s="103">
        <v>9.7237916629554305E-2</v>
      </c>
      <c r="BF224" s="103">
        <v>6.3094703197926455E-2</v>
      </c>
      <c r="BG224" s="103">
        <v>1.2943708592472566E-2</v>
      </c>
      <c r="BH224" s="103">
        <v>8.8199406825322638E-2</v>
      </c>
      <c r="BI224" s="103">
        <v>2.370292095843168E-2</v>
      </c>
      <c r="BJ224" s="103">
        <v>6.8490002927836455E-3</v>
      </c>
      <c r="BK224" s="103">
        <v>6.2236427224006234E-3</v>
      </c>
      <c r="BM224" s="11" t="s">
        <v>99</v>
      </c>
      <c r="BN224" s="103"/>
      <c r="BO224" s="103"/>
      <c r="BP224" s="103"/>
      <c r="BQ224" s="103"/>
      <c r="BR224" s="103"/>
      <c r="BS224" s="103"/>
      <c r="BT224" s="103"/>
      <c r="BW224" s="11"/>
      <c r="BX224" s="11"/>
      <c r="BY224" s="11"/>
      <c r="BZ224" s="11"/>
      <c r="CA224" s="11"/>
      <c r="CB224" s="11"/>
      <c r="CE224" s="11"/>
      <c r="CF224" s="11"/>
      <c r="CG224" s="11"/>
      <c r="CH224" s="11"/>
      <c r="CI224" s="11"/>
      <c r="CJ224" s="11"/>
    </row>
    <row r="225" spans="1:88">
      <c r="A225" s="11" t="s">
        <v>46</v>
      </c>
      <c r="B225" s="103">
        <v>-1.0900550666669806</v>
      </c>
      <c r="C225" s="103">
        <v>-1.1451362745127183</v>
      </c>
      <c r="D225" s="103">
        <v>-1.211323026531554</v>
      </c>
      <c r="E225" s="103">
        <v>-1.3285394571959257</v>
      </c>
      <c r="F225" s="103">
        <v>-1.4272852621816348</v>
      </c>
      <c r="G225" s="103">
        <v>-1.49551391698806</v>
      </c>
      <c r="H225" s="103">
        <v>-1.5507396877274009</v>
      </c>
      <c r="K225" s="11" t="s">
        <v>46</v>
      </c>
      <c r="L225" s="103">
        <v>-0.82476291855211725</v>
      </c>
      <c r="M225" s="103">
        <v>-0.82677079493477523</v>
      </c>
      <c r="N225" s="103">
        <v>-0.97234761142984205</v>
      </c>
      <c r="O225" s="103">
        <v>-1.1262743709888901</v>
      </c>
      <c r="P225" s="103">
        <v>-1.2507767644347316</v>
      </c>
      <c r="Q225" s="103">
        <v>-1.3448944975991948</v>
      </c>
      <c r="R225" s="103">
        <v>-1.3434145880330541</v>
      </c>
      <c r="T225" s="11" t="s">
        <v>46</v>
      </c>
      <c r="U225" s="103">
        <v>-0.95454087641942753</v>
      </c>
      <c r="V225" s="103">
        <v>-0.95454087641942753</v>
      </c>
      <c r="W225" s="103">
        <v>-0.95454087641942753</v>
      </c>
      <c r="X225" s="103">
        <v>-0.95454087641942753</v>
      </c>
      <c r="Y225" s="103">
        <v>-0.54782312032539993</v>
      </c>
      <c r="Z225" s="103">
        <v>-3.4759811446936954E-2</v>
      </c>
      <c r="AA225" s="103">
        <v>-0.17262335506084028</v>
      </c>
      <c r="AC225" s="11" t="s">
        <v>46</v>
      </c>
      <c r="AD225" s="103">
        <v>-0.32887237986306711</v>
      </c>
      <c r="AE225" s="103">
        <v>-0.43823444552743429</v>
      </c>
      <c r="AF225" s="103">
        <v>-0.38307473905823197</v>
      </c>
      <c r="AG225" s="103">
        <v>-0.96704486711643944</v>
      </c>
      <c r="AH225" s="103">
        <v>-1.0954455687469904</v>
      </c>
      <c r="AI225" s="103">
        <v>-0.91005092118583608</v>
      </c>
      <c r="AJ225" s="103">
        <v>-1.11134031447201</v>
      </c>
      <c r="AL225" s="11" t="s">
        <v>46</v>
      </c>
      <c r="AM225" s="103">
        <v>-0.78978738783363156</v>
      </c>
      <c r="AN225" s="103">
        <v>-0.78163058189710732</v>
      </c>
      <c r="AO225" s="103">
        <v>-0.67427533584954757</v>
      </c>
      <c r="AP225" s="103">
        <v>-1.0151546059323686</v>
      </c>
      <c r="AQ225" s="103">
        <v>-1.1927017606207022</v>
      </c>
      <c r="AR225" s="103">
        <v>-1.4590439836093947</v>
      </c>
      <c r="AS225" s="11">
        <v>-1.5945635389835515</v>
      </c>
      <c r="AU225" s="11" t="s">
        <v>46</v>
      </c>
      <c r="AV225" s="103">
        <v>2.4376389838876186E-2</v>
      </c>
      <c r="AW225" s="103">
        <v>0.1725006834164397</v>
      </c>
      <c r="AX225" s="103">
        <v>5.5938320358641429E-2</v>
      </c>
      <c r="AY225" s="103">
        <v>-0.15907524415147073</v>
      </c>
      <c r="AZ225" s="103">
        <v>9.8994252914904896E-3</v>
      </c>
      <c r="BA225" s="103">
        <v>-0.30392433608465835</v>
      </c>
      <c r="BB225" s="103">
        <v>-0.22057239857442676</v>
      </c>
      <c r="BD225" s="11" t="s">
        <v>46</v>
      </c>
      <c r="BE225" s="103">
        <v>-1.179562689532506</v>
      </c>
      <c r="BF225" s="103">
        <v>-1.2243892159756875</v>
      </c>
      <c r="BG225" s="103">
        <v>-1.212627070498133</v>
      </c>
      <c r="BH225" s="103">
        <v>-1.2003868791132852</v>
      </c>
      <c r="BI225" s="103">
        <v>-1.0489122631003291</v>
      </c>
      <c r="BJ225" s="103">
        <v>-1.0148456134603634</v>
      </c>
      <c r="BK225" s="103">
        <v>-1.0153571158289605</v>
      </c>
      <c r="BM225" s="11" t="s">
        <v>46</v>
      </c>
      <c r="BN225" s="103">
        <v>-2.8515099371034656</v>
      </c>
      <c r="BO225" s="103">
        <v>-2.9168242456279114</v>
      </c>
      <c r="BP225" s="103">
        <v>-3.0376024764103517</v>
      </c>
      <c r="BQ225" s="103">
        <v>-2.8813742249807293</v>
      </c>
      <c r="BR225" s="103">
        <v>-2.7741284257795438</v>
      </c>
      <c r="BS225" s="103">
        <v>-2.8541329082654614</v>
      </c>
      <c r="BT225" s="103">
        <v>-2.885797891558199</v>
      </c>
      <c r="BW225" s="11"/>
      <c r="BX225" s="11"/>
      <c r="BY225" s="11"/>
      <c r="BZ225" s="11"/>
      <c r="CA225" s="11"/>
      <c r="CB225" s="11"/>
      <c r="CE225" s="11"/>
      <c r="CF225" s="11"/>
      <c r="CG225" s="11"/>
      <c r="CH225" s="11"/>
      <c r="CI225" s="11"/>
      <c r="CJ225" s="11"/>
    </row>
    <row r="226" spans="1:88">
      <c r="A226" s="11" t="s">
        <v>47</v>
      </c>
      <c r="B226" s="103">
        <v>-0.41730215408131904</v>
      </c>
      <c r="C226" s="103">
        <v>-0.4582042627446325</v>
      </c>
      <c r="D226" s="103">
        <v>-0.51307299266691342</v>
      </c>
      <c r="E226" s="103">
        <v>-0.43408153422737827</v>
      </c>
      <c r="F226" s="103">
        <v>-0.31566897803195121</v>
      </c>
      <c r="G226" s="103">
        <v>-0.39115794573674861</v>
      </c>
      <c r="H226" s="103">
        <v>-0.34320710045908615</v>
      </c>
      <c r="K226" s="11" t="s">
        <v>47</v>
      </c>
      <c r="L226" s="103">
        <v>0.46681445174517483</v>
      </c>
      <c r="M226" s="103">
        <v>0.50138330000840792</v>
      </c>
      <c r="N226" s="103">
        <v>0.42518014473426052</v>
      </c>
      <c r="O226" s="103">
        <v>0.28694276620602627</v>
      </c>
      <c r="P226" s="103">
        <v>0.16491596387731208</v>
      </c>
      <c r="Q226" s="103">
        <v>2.6769977383648436E-2</v>
      </c>
      <c r="R226" s="103">
        <v>3.3867589424028205E-2</v>
      </c>
      <c r="T226" s="11" t="s">
        <v>47</v>
      </c>
      <c r="U226" s="103">
        <v>8.3977203204068165E-3</v>
      </c>
      <c r="V226" s="103">
        <v>8.3977203204068165E-3</v>
      </c>
      <c r="W226" s="103">
        <v>8.3977203204068165E-3</v>
      </c>
      <c r="X226" s="103">
        <v>8.3977203204068165E-3</v>
      </c>
      <c r="Y226" s="103">
        <v>-0.28608540728104331</v>
      </c>
      <c r="Z226" s="103">
        <v>-3.4759811446936954E-2</v>
      </c>
      <c r="AA226" s="103">
        <v>-2.8491233359555539E-2</v>
      </c>
      <c r="AC226" s="11" t="s">
        <v>47</v>
      </c>
      <c r="AD226" s="103">
        <v>-0.32887237986306711</v>
      </c>
      <c r="AE226" s="103">
        <v>-0.30305961205988935</v>
      </c>
      <c r="AF226" s="103">
        <v>-0.30817056557913292</v>
      </c>
      <c r="AG226" s="103">
        <v>-0.13229958565266062</v>
      </c>
      <c r="AH226" s="103">
        <v>-2.1493857573519758E-2</v>
      </c>
      <c r="AI226" s="103">
        <v>-0.14957584344749955</v>
      </c>
      <c r="AJ226" s="103">
        <v>0.10081675673198019</v>
      </c>
      <c r="AL226" s="11" t="s">
        <v>47</v>
      </c>
      <c r="AM226" s="103">
        <v>-0.70168313065614274</v>
      </c>
      <c r="AN226" s="103">
        <v>-0.85296971936796806</v>
      </c>
      <c r="AO226" s="103">
        <v>-0.89664985876595316</v>
      </c>
      <c r="AP226" s="103">
        <v>-0.97352746042978067</v>
      </c>
      <c r="AQ226" s="103">
        <v>-0.9293996651730988</v>
      </c>
      <c r="AR226" s="103">
        <v>-0.59031654623836449</v>
      </c>
      <c r="AS226" s="11">
        <v>-0.11246049482029133</v>
      </c>
      <c r="AU226" s="11" t="s">
        <v>47</v>
      </c>
      <c r="AV226" s="103">
        <v>-0.57765793561766265</v>
      </c>
      <c r="AW226" s="103">
        <v>-7.0515916005678345E-2</v>
      </c>
      <c r="AX226" s="103">
        <v>-9.5855471294179012E-2</v>
      </c>
      <c r="AY226" s="103">
        <v>6.8334159998574992E-2</v>
      </c>
      <c r="AZ226" s="103">
        <v>9.8994252914904896E-3</v>
      </c>
      <c r="BA226" s="103">
        <v>6.7698785762933741E-2</v>
      </c>
      <c r="BB226" s="103">
        <v>0.14895798345286057</v>
      </c>
      <c r="BD226" s="11" t="s">
        <v>47</v>
      </c>
      <c r="BE226" s="103">
        <v>3.5822287812924222E-2</v>
      </c>
      <c r="BF226" s="103">
        <v>0.13267163447443867</v>
      </c>
      <c r="BG226" s="103">
        <v>2.5063353173548408E-2</v>
      </c>
      <c r="BH226" s="103">
        <v>5.5123531791691174E-2</v>
      </c>
      <c r="BI226" s="103">
        <v>0.1836495008980962</v>
      </c>
      <c r="BJ226" s="103">
        <v>0.17834394598487249</v>
      </c>
      <c r="BK226" s="103">
        <v>0.17769947742830611</v>
      </c>
      <c r="BM226" s="11" t="s">
        <v>47</v>
      </c>
      <c r="BN226" s="103">
        <v>0.54442527331554391</v>
      </c>
      <c r="BO226" s="103">
        <v>0.49782606367359616</v>
      </c>
      <c r="BP226" s="103">
        <v>0.59540378742832778</v>
      </c>
      <c r="BQ226" s="103">
        <v>0.56861724707606243</v>
      </c>
      <c r="BR226" s="103">
        <v>0.56528290017677651</v>
      </c>
      <c r="BS226" s="103">
        <v>0.54604592860442236</v>
      </c>
      <c r="BT226" s="103">
        <v>0.53748664293245874</v>
      </c>
      <c r="BW226" s="11"/>
      <c r="BX226" s="11"/>
      <c r="BY226" s="11"/>
      <c r="BZ226" s="11"/>
      <c r="CA226" s="11"/>
      <c r="CB226" s="11"/>
      <c r="CE226" s="11"/>
      <c r="CF226" s="11"/>
      <c r="CG226" s="11"/>
      <c r="CH226" s="11"/>
      <c r="CI226" s="11"/>
      <c r="CJ226" s="11"/>
    </row>
    <row r="227" spans="1:88">
      <c r="A227" s="11" t="s">
        <v>14</v>
      </c>
      <c r="B227" s="103">
        <v>-0.3968526837863402</v>
      </c>
      <c r="C227" s="103">
        <v>-0.46159819560909926</v>
      </c>
      <c r="D227" s="103">
        <v>-0.38394225245920838</v>
      </c>
      <c r="E227" s="103">
        <v>-0.34202986754276032</v>
      </c>
      <c r="F227" s="103">
        <v>-0.24056165682153585</v>
      </c>
      <c r="G227" s="103">
        <v>-0.24734732426804001</v>
      </c>
      <c r="H227" s="103">
        <v>-0.19646063345045714</v>
      </c>
      <c r="K227" s="11" t="s">
        <v>14</v>
      </c>
      <c r="L227" s="103">
        <v>-0.85984306891224538</v>
      </c>
      <c r="M227" s="103">
        <v>-0.86104227608770068</v>
      </c>
      <c r="N227" s="103">
        <v>-0.89211982925864941</v>
      </c>
      <c r="O227" s="103">
        <v>-0.63313399211919286</v>
      </c>
      <c r="P227" s="103">
        <v>-0.15743978422666849</v>
      </c>
      <c r="Q227" s="103">
        <v>0.1957729898701194</v>
      </c>
      <c r="R227" s="103">
        <v>0.19005811852589111</v>
      </c>
      <c r="T227" s="11" t="s">
        <v>14</v>
      </c>
      <c r="U227" s="103">
        <v>-0.34636913111005868</v>
      </c>
      <c r="V227" s="103">
        <v>-0.34636913111005868</v>
      </c>
      <c r="W227" s="103">
        <v>-0.34636913111005868</v>
      </c>
      <c r="X227" s="103">
        <v>-0.34636913111005868</v>
      </c>
      <c r="Y227" s="103">
        <v>0.10652116228549316</v>
      </c>
      <c r="Z227" s="103">
        <v>0.24331868012855498</v>
      </c>
      <c r="AA227" s="103">
        <v>0.11564088834173047</v>
      </c>
      <c r="AC227" s="11" t="s">
        <v>14</v>
      </c>
      <c r="AD227" s="103">
        <v>-0.21498724478681078</v>
      </c>
      <c r="AE227" s="103">
        <v>-0.27271424128146093</v>
      </c>
      <c r="AF227" s="103">
        <v>-0.29984787963701087</v>
      </c>
      <c r="AG227" s="103">
        <v>-0.62885754952735917</v>
      </c>
      <c r="AH227" s="103">
        <v>-0.5117761605005392</v>
      </c>
      <c r="AI227" s="103">
        <v>-0.24876824489163066</v>
      </c>
      <c r="AJ227" s="103">
        <v>-0.30323560033601649</v>
      </c>
      <c r="AL227" s="11" t="s">
        <v>14</v>
      </c>
      <c r="AM227" s="103">
        <v>1.7649647417608625</v>
      </c>
      <c r="AN227" s="103">
        <v>1.1179268524621317</v>
      </c>
      <c r="AO227" s="103">
        <v>0.32644893476166231</v>
      </c>
      <c r="AP227" s="103">
        <v>0.58420011493086066</v>
      </c>
      <c r="AQ227" s="103">
        <v>0.73918142131361364</v>
      </c>
      <c r="AR227" s="103">
        <v>0.52275912459677765</v>
      </c>
      <c r="AS227" s="11">
        <v>0.19955491721493743</v>
      </c>
      <c r="AU227" s="11" t="s">
        <v>14</v>
      </c>
      <c r="AV227" s="103">
        <v>0.30389232665798305</v>
      </c>
      <c r="AW227" s="103">
        <v>-5.9469706941035899E-2</v>
      </c>
      <c r="AX227" s="103">
        <v>-0.15423769885295593</v>
      </c>
      <c r="AY227" s="103">
        <v>-0.32664006826203079</v>
      </c>
      <c r="AZ227" s="103">
        <v>-0.11172208543250543</v>
      </c>
      <c r="BA227" s="103">
        <v>6.7698785762933741E-2</v>
      </c>
      <c r="BB227" s="103">
        <v>-9.7395604565330612E-2</v>
      </c>
      <c r="BD227" s="11" t="s">
        <v>14</v>
      </c>
      <c r="BE227" s="103">
        <v>-0.35738264775259709</v>
      </c>
      <c r="BF227" s="103">
        <v>-0.35264477108175918</v>
      </c>
      <c r="BG227" s="103">
        <v>-0.34329304446061676</v>
      </c>
      <c r="BH227" s="103">
        <v>-0.34068550366144157</v>
      </c>
      <c r="BI227" s="103">
        <v>-0.32505734553284349</v>
      </c>
      <c r="BJ227" s="103">
        <v>-0.30717340607048232</v>
      </c>
      <c r="BK227" s="103">
        <v>-0.3077637697356802</v>
      </c>
      <c r="BM227" s="11" t="s">
        <v>14</v>
      </c>
      <c r="BN227" s="103">
        <v>0.58537783351836636</v>
      </c>
      <c r="BO227" s="103">
        <v>0.70034114030195227</v>
      </c>
      <c r="BP227" s="103">
        <v>0.85495093278444534</v>
      </c>
      <c r="BQ227" s="103">
        <v>0.87848566999421507</v>
      </c>
      <c r="BR227" s="103">
        <v>0.89057676519372608</v>
      </c>
      <c r="BS227" s="103">
        <v>0.8939081043545769</v>
      </c>
      <c r="BT227" s="103">
        <v>0.88771269382924722</v>
      </c>
      <c r="BW227" s="11"/>
      <c r="BX227" s="11"/>
      <c r="BY227" s="11"/>
      <c r="BZ227" s="11"/>
      <c r="CA227" s="11"/>
      <c r="CB227" s="11"/>
      <c r="CE227" s="11"/>
      <c r="CF227" s="11"/>
      <c r="CG227" s="11"/>
      <c r="CH227" s="11"/>
      <c r="CI227" s="11"/>
      <c r="CJ227" s="11"/>
    </row>
    <row r="228" spans="1:88">
      <c r="A228" s="11" t="s">
        <v>48</v>
      </c>
      <c r="B228" s="103">
        <v>-0.37293720157695803</v>
      </c>
      <c r="C228" s="103">
        <v>-7.5029242346327643E-2</v>
      </c>
      <c r="D228" s="103">
        <v>0.12044309310404695</v>
      </c>
      <c r="E228" s="103">
        <v>0.3669710210758953</v>
      </c>
      <c r="F228" s="103">
        <v>6.0744962633963742E-2</v>
      </c>
      <c r="G228" s="103">
        <v>0.27296326359106771</v>
      </c>
      <c r="H228" s="103">
        <v>0.21614041952896157</v>
      </c>
      <c r="K228" s="11" t="s">
        <v>48</v>
      </c>
      <c r="L228" s="103">
        <v>-0.12379925290162377</v>
      </c>
      <c r="M228" s="103">
        <v>-0.10734581308472513</v>
      </c>
      <c r="N228" s="103">
        <v>-0.21874479724622087</v>
      </c>
      <c r="O228" s="103">
        <v>-0.36912794582409736</v>
      </c>
      <c r="P228" s="103">
        <v>-0.49892763260188583</v>
      </c>
      <c r="Q228" s="103">
        <v>-0.62377678428721428</v>
      </c>
      <c r="R228" s="103">
        <v>-0.62708971445844064</v>
      </c>
      <c r="T228" s="11" t="s">
        <v>48</v>
      </c>
      <c r="U228" s="103">
        <v>-0.86584916356181096</v>
      </c>
      <c r="V228" s="103">
        <v>-0.86584916356181096</v>
      </c>
      <c r="W228" s="103">
        <v>-0.86584916356181096</v>
      </c>
      <c r="X228" s="103">
        <v>-0.86584916356181096</v>
      </c>
      <c r="Y228" s="103">
        <v>-0.94042968989193521</v>
      </c>
      <c r="Z228" s="103">
        <v>-0.59091679459792024</v>
      </c>
      <c r="AA228" s="103">
        <v>-0.89328396356726647</v>
      </c>
      <c r="AC228" s="11" t="s">
        <v>48</v>
      </c>
      <c r="AD228" s="103">
        <v>-0.39123804907149318</v>
      </c>
      <c r="AE228" s="103">
        <v>-0.35547434340444767</v>
      </c>
      <c r="AF228" s="103">
        <v>-0.36088090987923965</v>
      </c>
      <c r="AG228" s="103">
        <v>-0.77073125349155869</v>
      </c>
      <c r="AH228" s="103">
        <v>-0.68298585358616481</v>
      </c>
      <c r="AI228" s="103">
        <v>-0.73646421865860723</v>
      </c>
      <c r="AJ228" s="103">
        <v>-0.61658232622548315</v>
      </c>
      <c r="AL228" s="11" t="s">
        <v>48</v>
      </c>
      <c r="AM228" s="103">
        <v>-1.1421268940999636</v>
      </c>
      <c r="AN228" s="103">
        <v>-0.94045915852142126</v>
      </c>
      <c r="AO228" s="103">
        <v>-0.61866224637675382</v>
      </c>
      <c r="AP228" s="103">
        <v>-0.23275174567944751</v>
      </c>
      <c r="AQ228" s="103">
        <v>0.12447614905190876</v>
      </c>
      <c r="AR228" s="103">
        <v>0.5456198665526264</v>
      </c>
      <c r="AS228" s="11">
        <v>0.97961333863362454</v>
      </c>
      <c r="AU228" s="11" t="s">
        <v>48</v>
      </c>
      <c r="AV228" s="103">
        <v>-0.2121370951619074</v>
      </c>
      <c r="AW228" s="103">
        <v>-0.49027186046206223</v>
      </c>
      <c r="AX228" s="103">
        <v>-0.30603149050577638</v>
      </c>
      <c r="AY228" s="103">
        <v>-0.3386089842699288</v>
      </c>
      <c r="AZ228" s="103">
        <v>-0.47658661760449106</v>
      </c>
      <c r="BA228" s="103">
        <v>-0.30392433608465835</v>
      </c>
      <c r="BB228" s="103">
        <v>-0.34374919258352182</v>
      </c>
      <c r="BD228" s="11" t="s">
        <v>48</v>
      </c>
      <c r="BE228" s="103">
        <v>-0.489785667467803</v>
      </c>
      <c r="BF228" s="103">
        <v>-0.48782179449063001</v>
      </c>
      <c r="BG228" s="103">
        <v>-0.48643412672617659</v>
      </c>
      <c r="BH228" s="103">
        <v>-0.45258795732252088</v>
      </c>
      <c r="BI228" s="103">
        <v>-0.42675131885127443</v>
      </c>
      <c r="BJ228" s="103">
        <v>-0.39690357621546046</v>
      </c>
      <c r="BK228" s="103">
        <v>-0.39748394056531444</v>
      </c>
      <c r="BM228" s="11" t="s">
        <v>48</v>
      </c>
      <c r="BN228" s="103">
        <v>-1.1213759573346507</v>
      </c>
      <c r="BO228" s="103">
        <v>-1.1346004167252597</v>
      </c>
      <c r="BP228" s="103">
        <v>-1.167490110437607</v>
      </c>
      <c r="BQ228" s="103">
        <v>-1.0973239763009039</v>
      </c>
      <c r="BR228" s="103">
        <v>-1.1088485296723622</v>
      </c>
      <c r="BS228" s="103">
        <v>-1.1485646605624562</v>
      </c>
      <c r="BT228" s="103">
        <v>-1.1686395640112477</v>
      </c>
      <c r="BW228" s="11"/>
      <c r="BX228" s="11"/>
      <c r="BY228" s="11"/>
      <c r="BZ228" s="11"/>
      <c r="CA228" s="11"/>
      <c r="CB228" s="11"/>
      <c r="CE228" s="11"/>
      <c r="CF228" s="11"/>
      <c r="CG228" s="11"/>
      <c r="CH228" s="11"/>
      <c r="CI228" s="11"/>
      <c r="CJ228" s="11"/>
    </row>
    <row r="229" spans="1:88">
      <c r="A229" s="11" t="s">
        <v>175</v>
      </c>
      <c r="B229" s="103">
        <v>-1.0865890547525774</v>
      </c>
      <c r="C229" s="103">
        <v>-1.1454756677991649</v>
      </c>
      <c r="D229" s="103">
        <v>-1.1816533003219505</v>
      </c>
      <c r="E229" s="103">
        <v>-1.2517169265436894</v>
      </c>
      <c r="F229" s="103">
        <v>-1.349691409266786</v>
      </c>
      <c r="G229" s="103">
        <v>-1.4064974671819555</v>
      </c>
      <c r="H229" s="103">
        <v>-1.4487410223178159</v>
      </c>
      <c r="K229" s="11" t="s">
        <v>175</v>
      </c>
      <c r="L229" s="103">
        <v>-0.82620954669911284</v>
      </c>
      <c r="M229" s="103">
        <v>-0.82778733996991982</v>
      </c>
      <c r="N229" s="103">
        <v>-0.97294490634648667</v>
      </c>
      <c r="O229" s="103">
        <v>-1.1264415735138911</v>
      </c>
      <c r="P229" s="103">
        <v>-1.2505531374808341</v>
      </c>
      <c r="Q229" s="103">
        <v>-1.3443301665713125</v>
      </c>
      <c r="R229" s="103">
        <v>-1.342504748025918</v>
      </c>
      <c r="T229" s="11" t="s">
        <v>175</v>
      </c>
      <c r="U229" s="103">
        <v>-0.52375255682529087</v>
      </c>
      <c r="V229" s="103">
        <v>-0.52375255682529087</v>
      </c>
      <c r="W229" s="103">
        <v>-0.52375255682529087</v>
      </c>
      <c r="X229" s="103">
        <v>-0.52375255682529087</v>
      </c>
      <c r="Y229" s="103">
        <v>-0.94042968989193521</v>
      </c>
      <c r="Z229" s="103">
        <v>-1.4251522693243954</v>
      </c>
      <c r="AA229" s="103">
        <v>-1.3256803286711225</v>
      </c>
      <c r="AC229" s="11" t="s">
        <v>175</v>
      </c>
      <c r="AD229" s="103">
        <v>-0.52952714166409021</v>
      </c>
      <c r="AE229" s="103">
        <v>-0.55961592864114806</v>
      </c>
      <c r="AF229" s="103">
        <v>-0.37475205311610987</v>
      </c>
      <c r="AG229" s="103">
        <v>-1.9449011232185245</v>
      </c>
      <c r="AH229" s="103">
        <v>-1.025405239757416</v>
      </c>
      <c r="AI229" s="103">
        <v>-1.1001696906204204</v>
      </c>
      <c r="AJ229" s="103">
        <v>-0.92168308564417478</v>
      </c>
      <c r="AL229" s="11" t="s">
        <v>175</v>
      </c>
      <c r="AM229" s="103">
        <v>0.53162142494145426</v>
      </c>
      <c r="AN229" s="103">
        <v>-7.485274536147446E-2</v>
      </c>
      <c r="AO229" s="103">
        <v>-0.67427533584954757</v>
      </c>
      <c r="AP229" s="103">
        <v>-0.76340220022737737</v>
      </c>
      <c r="AQ229" s="103">
        <v>-0.75353121865739947</v>
      </c>
      <c r="AR229" s="103">
        <v>-0.86622337970886687</v>
      </c>
      <c r="AS229" s="11">
        <v>-0.89251891623897894</v>
      </c>
      <c r="AU229" s="11" t="s">
        <v>175</v>
      </c>
      <c r="AV229" s="103">
        <v>-1.1796922610742011</v>
      </c>
      <c r="AW229" s="103">
        <v>-0.86584296865988031</v>
      </c>
      <c r="AX229" s="103">
        <v>-0.55123684625264036</v>
      </c>
      <c r="AY229" s="103">
        <v>-0.26679548822254512</v>
      </c>
      <c r="AZ229" s="103">
        <v>-0.59820812832848647</v>
      </c>
      <c r="BA229" s="103">
        <v>-0.9232962058306432</v>
      </c>
      <c r="BB229" s="103">
        <v>-0.95963316262899923</v>
      </c>
      <c r="BD229" s="11" t="s">
        <v>175</v>
      </c>
      <c r="BE229" s="103">
        <v>-1.013925444102495</v>
      </c>
      <c r="BF229" s="103">
        <v>-0.96085260769078118</v>
      </c>
      <c r="BG229" s="103">
        <v>-0.90310750742356405</v>
      </c>
      <c r="BH229" s="103">
        <v>-0.88329267946654066</v>
      </c>
      <c r="BI229" s="103">
        <v>-0.8218411438249339</v>
      </c>
      <c r="BJ229" s="103">
        <v>-0.75103174437898945</v>
      </c>
      <c r="BK229" s="103">
        <v>-0.75157264553357783</v>
      </c>
      <c r="BM229" s="11" t="s">
        <v>175</v>
      </c>
      <c r="BN229" s="103">
        <v>-1.9813797215939821</v>
      </c>
      <c r="BO229" s="103">
        <v>-1.907135423968459</v>
      </c>
      <c r="BP229" s="103">
        <v>-1.804590093182036</v>
      </c>
      <c r="BQ229" s="103">
        <v>-1.7762831032904898</v>
      </c>
      <c r="BR229" s="103">
        <v>-1.6363658963325023</v>
      </c>
      <c r="BS229" s="103">
        <v>-1.5813052071956484</v>
      </c>
      <c r="BT229" s="103">
        <v>-1.6043207713268524</v>
      </c>
      <c r="BW229" s="11"/>
      <c r="BX229" s="11"/>
      <c r="BY229" s="11"/>
      <c r="BZ229" s="11"/>
      <c r="CA229" s="11"/>
      <c r="CB229" s="11"/>
      <c r="CE229" s="11"/>
      <c r="CF229" s="11"/>
      <c r="CG229" s="11"/>
      <c r="CH229" s="11"/>
      <c r="CI229" s="11"/>
      <c r="CJ229" s="11"/>
    </row>
    <row r="230" spans="1:88">
      <c r="A230" s="11" t="s">
        <v>176</v>
      </c>
      <c r="B230" s="103">
        <v>-1.1106040653979632</v>
      </c>
      <c r="C230" s="103">
        <v>-1.1909543681830204</v>
      </c>
      <c r="D230" s="103">
        <v>-1.2645936713169779</v>
      </c>
      <c r="E230" s="103">
        <v>-1.3843796226479916</v>
      </c>
      <c r="F230" s="103">
        <v>-1.461696449126481</v>
      </c>
      <c r="G230" s="103">
        <v>-1.5320411505888187</v>
      </c>
      <c r="H230" s="103">
        <v>-1.5869327625501568</v>
      </c>
      <c r="K230" s="11" t="s">
        <v>176</v>
      </c>
      <c r="L230" s="103"/>
      <c r="M230" s="103"/>
      <c r="N230" s="103"/>
      <c r="O230" s="103"/>
      <c r="P230" s="103"/>
      <c r="Q230" s="103"/>
      <c r="R230" s="103"/>
      <c r="T230" s="11" t="s">
        <v>176</v>
      </c>
      <c r="U230" s="103">
        <v>-1.676744823974303</v>
      </c>
      <c r="V230" s="103">
        <v>-1.676744823974303</v>
      </c>
      <c r="W230" s="103">
        <v>-1.676744823974303</v>
      </c>
      <c r="X230" s="103">
        <v>-1.676744823974303</v>
      </c>
      <c r="Y230" s="103">
        <v>-1.7256428290250065</v>
      </c>
      <c r="Z230" s="103">
        <v>-1.8422700066876327</v>
      </c>
      <c r="AA230" s="103">
        <v>-1.9022088154762635</v>
      </c>
      <c r="AC230" s="11" t="s">
        <v>176</v>
      </c>
      <c r="AD230" s="103">
        <v>4.3187257515822521</v>
      </c>
      <c r="AE230" s="103">
        <v>4.2901260557658718</v>
      </c>
      <c r="AF230" s="103">
        <v>4.3164685895933879</v>
      </c>
      <c r="AG230" s="103">
        <v>-1.5238166704643159</v>
      </c>
      <c r="AH230" s="103">
        <v>-1.5468165777909124</v>
      </c>
      <c r="AI230" s="103">
        <v>-1.6705259989241728</v>
      </c>
      <c r="AJ230" s="103">
        <v>-1.6555741015431893</v>
      </c>
      <c r="AL230" s="11" t="s">
        <v>176</v>
      </c>
      <c r="AM230" s="103">
        <v>-1.1421268940999636</v>
      </c>
      <c r="AN230" s="103">
        <v>-1.2070116986152475</v>
      </c>
      <c r="AO230" s="103">
        <v>-1.1190243816823586</v>
      </c>
      <c r="AP230" s="103">
        <v>-1.2337736403090132</v>
      </c>
      <c r="AQ230" s="103">
        <v>-1.1927017606207022</v>
      </c>
      <c r="AR230" s="103">
        <v>-1.609967215225321</v>
      </c>
      <c r="AS230" s="11">
        <v>-1.9065789510187803</v>
      </c>
      <c r="AU230" s="11" t="s">
        <v>176</v>
      </c>
      <c r="AV230" s="103">
        <v>-1.4807094238024701</v>
      </c>
      <c r="AW230" s="103">
        <v>-1.5617541397323071</v>
      </c>
      <c r="AX230" s="103">
        <v>-1.7539107339634497</v>
      </c>
      <c r="AY230" s="103">
        <v>-1.7509410732017952</v>
      </c>
      <c r="AZ230" s="103">
        <v>-1.6928017248444438</v>
      </c>
      <c r="BA230" s="103">
        <v>-1.6665424495258256</v>
      </c>
      <c r="BB230" s="103">
        <v>-1.5755171326744766</v>
      </c>
      <c r="BD230" s="11" t="s">
        <v>176</v>
      </c>
      <c r="BE230" s="103">
        <v>0.39495403843733468</v>
      </c>
      <c r="BF230" s="103">
        <v>0.34378586872854061</v>
      </c>
      <c r="BG230" s="103">
        <v>0.28346225540513942</v>
      </c>
      <c r="BH230" s="103">
        <v>0.27751968140549149</v>
      </c>
      <c r="BI230" s="103">
        <v>0.24467180938512406</v>
      </c>
      <c r="BJ230" s="103">
        <v>0.20490853696876052</v>
      </c>
      <c r="BK230" s="103">
        <v>0.20426110811777143</v>
      </c>
      <c r="BM230" s="11" t="s">
        <v>176</v>
      </c>
      <c r="BN230" s="103">
        <v>0.33236547066527583</v>
      </c>
      <c r="BO230" s="103">
        <v>0.29576675991087154</v>
      </c>
      <c r="BP230" s="103">
        <v>0.28290117916579399</v>
      </c>
      <c r="BQ230" s="103">
        <v>0.51459578948015272</v>
      </c>
      <c r="BR230" s="103">
        <v>0.49310885581927383</v>
      </c>
      <c r="BS230" s="103">
        <v>0.48430039240876716</v>
      </c>
      <c r="BT230" s="103">
        <v>0.4753215188982759</v>
      </c>
      <c r="BW230" s="11"/>
      <c r="BX230" s="11"/>
      <c r="BY230" s="11"/>
      <c r="BZ230" s="11"/>
      <c r="CA230" s="11"/>
      <c r="CB230" s="11"/>
      <c r="CE230" s="11"/>
      <c r="CF230" s="11"/>
      <c r="CG230" s="11"/>
      <c r="CH230" s="11"/>
      <c r="CI230" s="11"/>
      <c r="CJ230" s="11"/>
    </row>
    <row r="231" spans="1:88">
      <c r="A231" s="11" t="s">
        <v>49</v>
      </c>
      <c r="B231" s="103">
        <v>-0.95052691746231921</v>
      </c>
      <c r="C231" s="103">
        <v>-1.0175582101152236</v>
      </c>
      <c r="D231" s="103">
        <v>-1.0528597160939002</v>
      </c>
      <c r="E231" s="103">
        <v>-1.0002669693868105</v>
      </c>
      <c r="F231" s="103">
        <v>-1.0899206842909874</v>
      </c>
      <c r="G231" s="103">
        <v>-1.1377310255858279</v>
      </c>
      <c r="H231" s="103">
        <v>-1.1690672623237919</v>
      </c>
      <c r="K231" s="11" t="s">
        <v>49</v>
      </c>
      <c r="L231" s="103">
        <v>-0.38119338216479565</v>
      </c>
      <c r="M231" s="103">
        <v>-0.37353206938710592</v>
      </c>
      <c r="N231" s="103">
        <v>-0.49973792586523264</v>
      </c>
      <c r="O231" s="103">
        <v>-0.65351338737610287</v>
      </c>
      <c r="P231" s="103">
        <v>-0.78327039082214689</v>
      </c>
      <c r="Q231" s="103">
        <v>-0.89833745649127117</v>
      </c>
      <c r="R231" s="103">
        <v>-0.90167675946830961</v>
      </c>
      <c r="T231" s="11" t="s">
        <v>49</v>
      </c>
      <c r="U231" s="103">
        <v>-0.52375255682529087</v>
      </c>
      <c r="V231" s="103">
        <v>-0.52375255682529087</v>
      </c>
      <c r="W231" s="103">
        <v>-0.52375255682529087</v>
      </c>
      <c r="X231" s="103">
        <v>-0.52375255682529087</v>
      </c>
      <c r="Y231" s="103">
        <v>-1.0712985464141138</v>
      </c>
      <c r="Z231" s="103">
        <v>-1.1470737777489035</v>
      </c>
      <c r="AA231" s="103">
        <v>-0.89328396356726647</v>
      </c>
      <c r="AC231" s="11" t="s">
        <v>49</v>
      </c>
      <c r="AD231" s="103">
        <v>-0.39666115074179115</v>
      </c>
      <c r="AE231" s="103">
        <v>-0.42168242510283693</v>
      </c>
      <c r="AF231" s="103">
        <v>-0.3553324525844917</v>
      </c>
      <c r="AG231" s="103">
        <v>-0.6049369831613024</v>
      </c>
      <c r="AH231" s="103">
        <v>-0.41838905518110675</v>
      </c>
      <c r="AI231" s="103">
        <v>-0.9431150550005466</v>
      </c>
      <c r="AJ231" s="103">
        <v>-0.92168308564417478</v>
      </c>
      <c r="AL231" s="11" t="s">
        <v>49</v>
      </c>
      <c r="AM231" s="103">
        <v>-0.96595714096679763</v>
      </c>
      <c r="AN231" s="103">
        <v>-1.0831788976523149</v>
      </c>
      <c r="AO231" s="103">
        <v>-1.0634502096969496</v>
      </c>
      <c r="AP231" s="103">
        <v>-1.1561436051759697</v>
      </c>
      <c r="AQ231" s="103">
        <v>-1.1049343954715012</v>
      </c>
      <c r="AR231" s="103">
        <v>-1.0688526834084338</v>
      </c>
      <c r="AS231" s="11">
        <v>-0.89251891623897894</v>
      </c>
      <c r="AU231" s="11" t="s">
        <v>49</v>
      </c>
      <c r="AV231" s="103">
        <v>-1.5882155533482805</v>
      </c>
      <c r="AW231" s="103">
        <v>-1.4954768853444569</v>
      </c>
      <c r="AX231" s="103">
        <v>-1.158412012863923</v>
      </c>
      <c r="AY231" s="103">
        <v>-1.0567439447437588</v>
      </c>
      <c r="AZ231" s="103">
        <v>-1.3279371926724581</v>
      </c>
      <c r="BA231" s="103">
        <v>-1.5426680755766287</v>
      </c>
      <c r="BB231" s="103">
        <v>-1.452340338665381</v>
      </c>
      <c r="BD231" s="11" t="s">
        <v>49</v>
      </c>
      <c r="BE231" s="103">
        <v>0.23425521208944372</v>
      </c>
      <c r="BF231" s="103">
        <v>0.20134312469580895</v>
      </c>
      <c r="BG231" s="103">
        <v>0.16035090575057104</v>
      </c>
      <c r="BH231" s="103">
        <v>0.16236471348857148</v>
      </c>
      <c r="BI231" s="103">
        <v>0.14382207674236339</v>
      </c>
      <c r="BJ231" s="103">
        <v>0.11451458394062695</v>
      </c>
      <c r="BK231" s="103">
        <v>0.11387722837535719</v>
      </c>
      <c r="BM231" s="11" t="s">
        <v>49</v>
      </c>
      <c r="BN231" s="103">
        <v>0.76259073039604686</v>
      </c>
      <c r="BO231" s="103">
        <v>0.73467602951276012</v>
      </c>
      <c r="BP231" s="103">
        <v>0.75508739008130277</v>
      </c>
      <c r="BQ231" s="103">
        <v>0.72782955533233051</v>
      </c>
      <c r="BR231" s="103">
        <v>0.70946076708905081</v>
      </c>
      <c r="BS231" s="103">
        <v>0.70536680509799021</v>
      </c>
      <c r="BT231" s="103">
        <v>0.69789017424318478</v>
      </c>
      <c r="BW231" s="11"/>
      <c r="BX231" s="11"/>
      <c r="BY231" s="11"/>
      <c r="BZ231" s="11"/>
      <c r="CA231" s="11"/>
      <c r="CB231" s="11"/>
      <c r="CE231" s="11"/>
      <c r="CF231" s="11"/>
      <c r="CG231" s="11"/>
      <c r="CH231" s="11"/>
      <c r="CI231" s="11"/>
      <c r="CJ231" s="11"/>
    </row>
    <row r="232" spans="1:88">
      <c r="A232" s="11" t="s">
        <v>50</v>
      </c>
      <c r="B232" s="103">
        <v>-1.0692589951805613</v>
      </c>
      <c r="C232" s="103">
        <v>-1.1397059819295714</v>
      </c>
      <c r="D232" s="103">
        <v>-1.2055913748774261</v>
      </c>
      <c r="E232" s="103">
        <v>-1.1244690343620118</v>
      </c>
      <c r="F232" s="103">
        <v>-1.1911300576581816</v>
      </c>
      <c r="G232" s="103">
        <v>-1.1972513523142512</v>
      </c>
      <c r="H232" s="103">
        <v>-1.1888089394998405</v>
      </c>
      <c r="K232" s="11" t="s">
        <v>50</v>
      </c>
      <c r="L232" s="103">
        <v>-0.55197583390722083</v>
      </c>
      <c r="M232" s="103">
        <v>-0.54646995110860319</v>
      </c>
      <c r="N232" s="103">
        <v>-0.67800708744799298</v>
      </c>
      <c r="O232" s="103">
        <v>-0.82948071032176407</v>
      </c>
      <c r="P232" s="103">
        <v>-0.95465211976815711</v>
      </c>
      <c r="Q232" s="103">
        <v>-1.0592366626366172</v>
      </c>
      <c r="R232" s="103">
        <v>-1.057887796203872</v>
      </c>
      <c r="T232" s="11" t="s">
        <v>50</v>
      </c>
      <c r="U232" s="103">
        <v>-1.2586267490741117</v>
      </c>
      <c r="V232" s="103">
        <v>-1.2586267490741117</v>
      </c>
      <c r="W232" s="103">
        <v>-1.2586267490741117</v>
      </c>
      <c r="X232" s="103">
        <v>-1.2586267490741117</v>
      </c>
      <c r="Y232" s="103">
        <v>-1.2021674029362925</v>
      </c>
      <c r="Z232" s="103">
        <v>-1.0080345319611574</v>
      </c>
      <c r="AA232" s="103">
        <v>-1.3256803286711225</v>
      </c>
      <c r="AC232" s="11" t="s">
        <v>50</v>
      </c>
      <c r="AD232" s="103">
        <v>-0.5105462858180474</v>
      </c>
      <c r="AE232" s="103">
        <v>-0.55409858849961557</v>
      </c>
      <c r="AF232" s="103">
        <v>-0.46907582712682711</v>
      </c>
      <c r="AG232" s="103">
        <v>-1.9712962309327944</v>
      </c>
      <c r="AH232" s="103">
        <v>-1.0487520160872743</v>
      </c>
      <c r="AI232" s="103">
        <v>-1.2241601924255838</v>
      </c>
      <c r="AJ232" s="103">
        <v>-1.3092435097706205</v>
      </c>
      <c r="AL232" s="11" t="s">
        <v>50</v>
      </c>
      <c r="AM232" s="103">
        <v>-1.0540613981442863</v>
      </c>
      <c r="AN232" s="103">
        <v>-1.0414451912504423</v>
      </c>
      <c r="AO232" s="103">
        <v>-0.89664985876595316</v>
      </c>
      <c r="AP232" s="103">
        <v>-1.0741519022237209</v>
      </c>
      <c r="AQ232" s="103">
        <v>-1.1049343954715012</v>
      </c>
      <c r="AR232" s="103">
        <v>-1.1443239207407891</v>
      </c>
      <c r="AS232" s="11">
        <v>-1.048546513587209</v>
      </c>
      <c r="AU232" s="11" t="s">
        <v>50</v>
      </c>
      <c r="AV232" s="103">
        <v>-1.0721861315283905</v>
      </c>
      <c r="AW232" s="103">
        <v>-1.3187375403101895</v>
      </c>
      <c r="AX232" s="103">
        <v>-1.3802644775872761</v>
      </c>
      <c r="AY232" s="103">
        <v>-1.4995938370359545</v>
      </c>
      <c r="AZ232" s="103">
        <v>-1.449558703396453</v>
      </c>
      <c r="BA232" s="103">
        <v>-1.4187937016274315</v>
      </c>
      <c r="BB232" s="103">
        <v>-1.5755171326744766</v>
      </c>
      <c r="BD232" s="11" t="s">
        <v>50</v>
      </c>
      <c r="BE232" s="103">
        <v>-1.049028260821345</v>
      </c>
      <c r="BF232" s="103">
        <v>-0.9935372544067953</v>
      </c>
      <c r="BG232" s="103">
        <v>-0.9348124976476585</v>
      </c>
      <c r="BH232" s="103">
        <v>-0.88988550590905513</v>
      </c>
      <c r="BI232" s="103">
        <v>-0.80344558383928111</v>
      </c>
      <c r="BJ232" s="103">
        <v>-0.73454337756140353</v>
      </c>
      <c r="BK232" s="103">
        <v>-0.73508611614011632</v>
      </c>
      <c r="BM232" s="11" t="s">
        <v>50</v>
      </c>
      <c r="BN232" s="103">
        <v>-0.23754524895731288</v>
      </c>
      <c r="BO232" s="103">
        <v>-0.11442881915631312</v>
      </c>
      <c r="BP232" s="103">
        <v>0.14822432288529017</v>
      </c>
      <c r="BQ232" s="103">
        <v>0.81221711176320954</v>
      </c>
      <c r="BR232" s="103">
        <v>1.179443164426468</v>
      </c>
      <c r="BS232" s="103">
        <v>1.38943777371067</v>
      </c>
      <c r="BT232" s="103">
        <v>1.4263603601085058</v>
      </c>
      <c r="BW232" s="11"/>
      <c r="BX232" s="11"/>
      <c r="BY232" s="11"/>
      <c r="BZ232" s="11"/>
      <c r="CA232" s="11"/>
      <c r="CB232" s="11"/>
      <c r="CE232" s="11"/>
      <c r="CF232" s="11"/>
      <c r="CG232" s="11"/>
      <c r="CH232" s="11"/>
      <c r="CI232" s="11"/>
      <c r="CJ232" s="11"/>
    </row>
    <row r="233" spans="1:88">
      <c r="A233" s="11" t="s">
        <v>100</v>
      </c>
      <c r="B233" s="103">
        <v>1.8564016617671812</v>
      </c>
      <c r="C233" s="103">
        <v>1.7685550896320528</v>
      </c>
      <c r="D233" s="103">
        <v>1.7499179427746441</v>
      </c>
      <c r="E233" s="103">
        <v>1.6773535703510432</v>
      </c>
      <c r="F233" s="103">
        <v>1.5894286503491322</v>
      </c>
      <c r="G233" s="103">
        <v>1.5165743864528969</v>
      </c>
      <c r="H233" s="103">
        <v>1.4650120788039225</v>
      </c>
      <c r="K233" s="11" t="s">
        <v>100</v>
      </c>
      <c r="L233" s="103">
        <v>-0.84224085093435586</v>
      </c>
      <c r="M233" s="103">
        <v>-0.84253854414105789</v>
      </c>
      <c r="N233" s="103">
        <v>-0.72358656895805085</v>
      </c>
      <c r="O233" s="103">
        <v>-0.37826374991277961</v>
      </c>
      <c r="P233" s="103">
        <v>8.3003748390838628E-2</v>
      </c>
      <c r="Q233" s="103">
        <v>0.86788291620097824</v>
      </c>
      <c r="R233" s="103">
        <v>0.87966528783166464</v>
      </c>
      <c r="T233" s="11" t="s">
        <v>100</v>
      </c>
      <c r="U233" s="103">
        <v>1.2374114556330895</v>
      </c>
      <c r="V233" s="103">
        <v>1.2374114556330895</v>
      </c>
      <c r="W233" s="103">
        <v>1.2374114556330895</v>
      </c>
      <c r="X233" s="103">
        <v>1.2374114556330895</v>
      </c>
      <c r="Y233" s="103">
        <v>1.284340870985099</v>
      </c>
      <c r="Z233" s="103">
        <v>1.494671892218268</v>
      </c>
      <c r="AA233" s="103">
        <v>1.556962105354583</v>
      </c>
      <c r="AC233" s="11" t="s">
        <v>100</v>
      </c>
      <c r="AD233" s="103">
        <v>8.599489791472395E-2</v>
      </c>
      <c r="AE233" s="103">
        <v>0.16315562989960211</v>
      </c>
      <c r="AF233" s="103">
        <v>0.1606740758270794</v>
      </c>
      <c r="AG233" s="103">
        <v>1.5041970926320607</v>
      </c>
      <c r="AH233" s="103">
        <v>1.6361272618464016</v>
      </c>
      <c r="AI233" s="103">
        <v>1.7598778843520198</v>
      </c>
      <c r="AJ233" s="103">
        <v>1.7252721514747429</v>
      </c>
      <c r="AL233" s="11" t="s">
        <v>100</v>
      </c>
      <c r="AM233" s="103">
        <v>0.88399969242959764</v>
      </c>
      <c r="AN233" s="103">
        <v>1.1206220247583278</v>
      </c>
      <c r="AO233" s="103">
        <v>1.2160248614020541</v>
      </c>
      <c r="AP233" s="103">
        <v>1.8270458819401225</v>
      </c>
      <c r="AQ233" s="103">
        <v>2.1444604123527231</v>
      </c>
      <c r="AR233" s="103">
        <v>2.0877193100356171</v>
      </c>
      <c r="AS233" s="11">
        <v>1.7596717600523122</v>
      </c>
      <c r="AU233" s="11" t="s">
        <v>100</v>
      </c>
      <c r="AV233" s="103">
        <v>0.71241561893206251</v>
      </c>
      <c r="AW233" s="103">
        <v>0.44865591003248217</v>
      </c>
      <c r="AX233" s="103">
        <v>0.42958457673481543</v>
      </c>
      <c r="AY233" s="103">
        <v>0.65481104438553683</v>
      </c>
      <c r="AZ233" s="103">
        <v>0.73962848963546168</v>
      </c>
      <c r="BA233" s="103">
        <v>0.9348194034073124</v>
      </c>
      <c r="BB233" s="103">
        <v>1.0111955415165281</v>
      </c>
      <c r="BD233" s="11" t="s">
        <v>100</v>
      </c>
      <c r="BE233" s="103">
        <v>-0.11240655367123654</v>
      </c>
      <c r="BF233" s="103">
        <v>-0.10696843145318624</v>
      </c>
      <c r="BG233" s="103">
        <v>-0.10961013741136642</v>
      </c>
      <c r="BH233" s="103">
        <v>-0.10396631887682763</v>
      </c>
      <c r="BI233" s="103">
        <v>-0.10063743820385043</v>
      </c>
      <c r="BJ233" s="103">
        <v>-0.1203849027504877</v>
      </c>
      <c r="BK233" s="103">
        <v>-0.12099608167931776</v>
      </c>
      <c r="BM233" s="11" t="s">
        <v>100</v>
      </c>
      <c r="BN233" s="103">
        <v>8.20336390254605E-2</v>
      </c>
      <c r="BO233" s="103">
        <v>5.6182156877926992E-2</v>
      </c>
      <c r="BP233" s="103">
        <v>6.8300800165426251E-2</v>
      </c>
      <c r="BQ233" s="103">
        <v>9.4838997849824344E-2</v>
      </c>
      <c r="BR233" s="103">
        <v>9.0364070560194146E-2</v>
      </c>
      <c r="BS233" s="103">
        <v>3.2949219372943463E-2</v>
      </c>
      <c r="BT233" s="103">
        <v>2.090321785969456E-2</v>
      </c>
      <c r="BW233" s="11"/>
      <c r="BX233" s="11"/>
      <c r="BY233" s="11"/>
      <c r="BZ233" s="11"/>
      <c r="CA233" s="11"/>
      <c r="CB233" s="11"/>
      <c r="CE233" s="11"/>
      <c r="CF233" s="11"/>
      <c r="CG233" s="11"/>
      <c r="CH233" s="11"/>
      <c r="CI233" s="11"/>
      <c r="CJ233" s="11"/>
    </row>
    <row r="234" spans="1:88">
      <c r="A234" s="11" t="s">
        <v>51</v>
      </c>
      <c r="B234" s="103">
        <v>1.2997601483140273</v>
      </c>
      <c r="C234" s="103">
        <v>1.2462288217906081</v>
      </c>
      <c r="D234" s="103">
        <v>1.415122054977644</v>
      </c>
      <c r="E234" s="103">
        <v>1.3301292688127417</v>
      </c>
      <c r="F234" s="103">
        <v>1.2456542884459654</v>
      </c>
      <c r="G234" s="103">
        <v>1.1558856450282511</v>
      </c>
      <c r="H234" s="103">
        <v>1.0972772774866038</v>
      </c>
      <c r="K234" s="11" t="s">
        <v>51</v>
      </c>
      <c r="L234" s="103">
        <v>1.485269766819326</v>
      </c>
      <c r="M234" s="103">
        <v>1.5629686589502927</v>
      </c>
      <c r="N234" s="103">
        <v>1.5537180264093033</v>
      </c>
      <c r="O234" s="103">
        <v>1.4386111327079341</v>
      </c>
      <c r="P234" s="103">
        <v>1.3275174694441985</v>
      </c>
      <c r="Q234" s="103">
        <v>1.1618761139423774</v>
      </c>
      <c r="R234" s="103">
        <v>1.1604310178130055</v>
      </c>
      <c r="T234" s="11" t="s">
        <v>51</v>
      </c>
      <c r="U234" s="103">
        <v>0.62923971032372117</v>
      </c>
      <c r="V234" s="103">
        <v>0.62923971032372117</v>
      </c>
      <c r="W234" s="103">
        <v>0.62923971032372117</v>
      </c>
      <c r="X234" s="103">
        <v>0.62923971032372117</v>
      </c>
      <c r="Y234" s="103">
        <v>0.76086544489638575</v>
      </c>
      <c r="Z234" s="103">
        <v>0.7994756632795389</v>
      </c>
      <c r="AA234" s="103">
        <v>0.98043361854944144</v>
      </c>
      <c r="AC234" s="11" t="s">
        <v>51</v>
      </c>
      <c r="AD234" s="103">
        <v>-8.7544355534809562E-2</v>
      </c>
      <c r="AE234" s="103">
        <v>-2.167526484173465E-2</v>
      </c>
      <c r="AF234" s="103">
        <v>0.1551256185323312</v>
      </c>
      <c r="AG234" s="103">
        <v>1.2963356193821867</v>
      </c>
      <c r="AH234" s="103">
        <v>1.332619169558247</v>
      </c>
      <c r="AI234" s="103">
        <v>1.2143196764092998</v>
      </c>
      <c r="AJ234" s="103">
        <v>1.2222681967574407</v>
      </c>
      <c r="AL234" s="11" t="s">
        <v>51</v>
      </c>
      <c r="AM234" s="103">
        <v>1.9411344948940286</v>
      </c>
      <c r="AN234" s="103">
        <v>2.0414380058011288</v>
      </c>
      <c r="AO234" s="103">
        <v>1.8831484301512711</v>
      </c>
      <c r="AP234" s="103">
        <v>1.3494049954931446</v>
      </c>
      <c r="AQ234" s="103">
        <v>0.73918142131361364</v>
      </c>
      <c r="AR234" s="103">
        <v>0.86234120649480805</v>
      </c>
      <c r="AS234" s="11">
        <v>0.90159953995950959</v>
      </c>
      <c r="AU234" s="11" t="s">
        <v>51</v>
      </c>
      <c r="AV234" s="103">
        <v>0.32539355256714464</v>
      </c>
      <c r="AW234" s="103">
        <v>0.34924002845070706</v>
      </c>
      <c r="AX234" s="103">
        <v>0.4879668042935924</v>
      </c>
      <c r="AY234" s="103">
        <v>0.85828261651978877</v>
      </c>
      <c r="AZ234" s="103">
        <v>0.86125000035945654</v>
      </c>
      <c r="BA234" s="103">
        <v>0.9348194034073124</v>
      </c>
      <c r="BB234" s="103">
        <v>1.0111955415165281</v>
      </c>
      <c r="BD234" s="11" t="s">
        <v>51</v>
      </c>
      <c r="BE234" s="103">
        <v>0.59455006527759668</v>
      </c>
      <c r="BF234" s="103">
        <v>0.53481173918081282</v>
      </c>
      <c r="BG234" s="103">
        <v>0.43708279035180259</v>
      </c>
      <c r="BH234" s="103">
        <v>0.46292097561849999</v>
      </c>
      <c r="BI234" s="103">
        <v>0.39694616704413793</v>
      </c>
      <c r="BJ234" s="103">
        <v>0.36023373162717837</v>
      </c>
      <c r="BK234" s="103">
        <v>0.35956899370835016</v>
      </c>
      <c r="BM234" s="11" t="s">
        <v>51</v>
      </c>
      <c r="BN234" s="103">
        <v>0.60801343043047618</v>
      </c>
      <c r="BO234" s="103">
        <v>0.76369356862455107</v>
      </c>
      <c r="BP234" s="103">
        <v>0.60373936955248542</v>
      </c>
      <c r="BQ234" s="103">
        <v>0.76859730128204129</v>
      </c>
      <c r="BR234" s="103">
        <v>0.80904052168607865</v>
      </c>
      <c r="BS234" s="103">
        <v>0.78589689878415325</v>
      </c>
      <c r="BT234" s="103">
        <v>0.77896750502579371</v>
      </c>
      <c r="BW234" s="11"/>
      <c r="BX234" s="11"/>
      <c r="BY234" s="11"/>
      <c r="BZ234" s="11"/>
      <c r="CA234" s="11"/>
      <c r="CB234" s="11"/>
      <c r="CE234" s="11"/>
      <c r="CF234" s="11"/>
      <c r="CG234" s="11"/>
      <c r="CH234" s="11"/>
      <c r="CI234" s="11"/>
      <c r="CJ234" s="11"/>
    </row>
    <row r="235" spans="1:88">
      <c r="A235" s="11" t="s">
        <v>52</v>
      </c>
      <c r="B235" s="103">
        <v>-0.88348075656854974</v>
      </c>
      <c r="C235" s="103">
        <v>-0.66014326818040869</v>
      </c>
      <c r="D235" s="103">
        <v>-0.5976991435602137</v>
      </c>
      <c r="E235" s="103">
        <v>-0.58061966538340581</v>
      </c>
      <c r="F235" s="103">
        <v>-0.53563068281665349</v>
      </c>
      <c r="G235" s="103">
        <v>-0.47817499614044773</v>
      </c>
      <c r="H235" s="103">
        <v>-0.3761098957525007</v>
      </c>
      <c r="K235" s="11" t="s">
        <v>52</v>
      </c>
      <c r="L235" s="103">
        <v>-0.71866182881697604</v>
      </c>
      <c r="M235" s="103">
        <v>-0.71458749294081303</v>
      </c>
      <c r="N235" s="103">
        <v>-0.85131926742754616</v>
      </c>
      <c r="O235" s="103">
        <v>-1.0010269033500534</v>
      </c>
      <c r="P235" s="103">
        <v>-1.1226267935662548</v>
      </c>
      <c r="Q235" s="103">
        <v>-1.2182165564807332</v>
      </c>
      <c r="R235" s="103">
        <v>-1.2192683719610948</v>
      </c>
      <c r="T235" s="11" t="s">
        <v>52</v>
      </c>
      <c r="U235" s="103">
        <v>-0.3970501098858395</v>
      </c>
      <c r="V235" s="103">
        <v>-0.3970501098858395</v>
      </c>
      <c r="W235" s="103">
        <v>-0.3970501098858395</v>
      </c>
      <c r="X235" s="103">
        <v>-0.3970501098858395</v>
      </c>
      <c r="Y235" s="103">
        <v>-0.15521655075886409</v>
      </c>
      <c r="Z235" s="103">
        <v>-0.17379905723468231</v>
      </c>
      <c r="AA235" s="103">
        <v>-0.46088759846341104</v>
      </c>
      <c r="AC235" s="11" t="s">
        <v>52</v>
      </c>
      <c r="AD235" s="103">
        <v>-0.38039184573089735</v>
      </c>
      <c r="AE235" s="103">
        <v>-0.31409429234295422</v>
      </c>
      <c r="AF235" s="103">
        <v>-0.37475205311610987</v>
      </c>
      <c r="AG235" s="103">
        <v>-0.81857238622367268</v>
      </c>
      <c r="AH235" s="103">
        <v>-1.1577036389599451</v>
      </c>
      <c r="AI235" s="103">
        <v>-1.0919036571667426</v>
      </c>
      <c r="AJ235" s="103">
        <v>-0.97940485093960283</v>
      </c>
      <c r="AL235" s="11" t="s">
        <v>52</v>
      </c>
      <c r="AM235" s="103">
        <v>-0.8778528837893087</v>
      </c>
      <c r="AN235" s="103">
        <v>-1.0360548466580497</v>
      </c>
      <c r="AO235" s="103">
        <v>-1.0634502096969496</v>
      </c>
      <c r="AP235" s="103">
        <v>-0.85407897857400805</v>
      </c>
      <c r="AQ235" s="103">
        <v>-0.5779964883589972</v>
      </c>
      <c r="AR235" s="103">
        <v>-0.76500494310300526</v>
      </c>
      <c r="AS235" s="11">
        <v>-0.89251891623897894</v>
      </c>
      <c r="AU235" s="11" t="s">
        <v>52</v>
      </c>
      <c r="AV235" s="103">
        <v>-0.35189506357146083</v>
      </c>
      <c r="AW235" s="103">
        <v>-0.26934767916922858</v>
      </c>
      <c r="AX235" s="103">
        <v>-0.46950172767035303</v>
      </c>
      <c r="AY235" s="103">
        <v>-0.74555212853843256</v>
      </c>
      <c r="AZ235" s="103">
        <v>-0.71982963905248176</v>
      </c>
      <c r="BA235" s="103">
        <v>-0.55167308398305215</v>
      </c>
      <c r="BB235" s="103">
        <v>-0.71327957461080804</v>
      </c>
      <c r="BD235" s="11" t="s">
        <v>52</v>
      </c>
      <c r="BE235" s="103">
        <v>-2.1995083016589176</v>
      </c>
      <c r="BF235" s="103">
        <v>-2.064762791370867</v>
      </c>
      <c r="BG235" s="103">
        <v>-1.9022671662135648</v>
      </c>
      <c r="BH235" s="103">
        <v>-1.8752017754920018</v>
      </c>
      <c r="BI235" s="103">
        <v>-1.746699398401512</v>
      </c>
      <c r="BJ235" s="103">
        <v>-1.5800036358367304</v>
      </c>
      <c r="BK235" s="103">
        <v>-1.5804521583483209</v>
      </c>
      <c r="BM235" s="11" t="s">
        <v>52</v>
      </c>
      <c r="BN235" s="103">
        <v>-1.4556977669904418</v>
      </c>
      <c r="BO235" s="103">
        <v>-1.209043318111527</v>
      </c>
      <c r="BP235" s="103">
        <v>-1.0635404980657601</v>
      </c>
      <c r="BQ235" s="103">
        <v>-1.0203182339514552</v>
      </c>
      <c r="BR235" s="103">
        <v>-1.0642504173571139</v>
      </c>
      <c r="BS235" s="103">
        <v>-1.1069951305603127</v>
      </c>
      <c r="BT235" s="103">
        <v>-1.1267875509290812</v>
      </c>
      <c r="BW235" s="11"/>
      <c r="BX235" s="11"/>
      <c r="BY235" s="11"/>
      <c r="BZ235" s="11"/>
      <c r="CA235" s="11"/>
      <c r="CB235" s="11"/>
      <c r="CE235" s="11"/>
      <c r="CF235" s="11"/>
      <c r="CG235" s="11"/>
      <c r="CH235" s="11"/>
      <c r="CI235" s="11"/>
      <c r="CJ235" s="11"/>
    </row>
    <row r="236" spans="1:88">
      <c r="A236" s="11" t="s">
        <v>53</v>
      </c>
      <c r="B236" s="103">
        <v>1.8948743940170572</v>
      </c>
      <c r="C236" s="103">
        <v>1.8754639748627575</v>
      </c>
      <c r="D236" s="103">
        <v>1.8325211577900169</v>
      </c>
      <c r="E236" s="103">
        <v>1.7677131108098407</v>
      </c>
      <c r="F236" s="103">
        <v>1.6592626756636155</v>
      </c>
      <c r="G236" s="103">
        <v>1.5760244915444104</v>
      </c>
      <c r="H236" s="103">
        <v>1.5011064452407981</v>
      </c>
      <c r="K236" s="11" t="s">
        <v>53</v>
      </c>
      <c r="L236" s="103">
        <v>1.6885827118426195</v>
      </c>
      <c r="M236" s="103">
        <v>1.7730734778175092</v>
      </c>
      <c r="N236" s="103">
        <v>1.7755829953897264</v>
      </c>
      <c r="O236" s="103">
        <v>1.663668024166759</v>
      </c>
      <c r="P236" s="103">
        <v>1.5535435615565365</v>
      </c>
      <c r="Q236" s="103">
        <v>1.3814399385230445</v>
      </c>
      <c r="R236" s="103">
        <v>1.3670643080480784</v>
      </c>
      <c r="T236" s="11" t="s">
        <v>53</v>
      </c>
      <c r="U236" s="103">
        <v>1.5288270835938294</v>
      </c>
      <c r="V236" s="103">
        <v>1.5288270835938294</v>
      </c>
      <c r="W236" s="103">
        <v>1.5288270835938294</v>
      </c>
      <c r="X236" s="103">
        <v>1.5288270835938294</v>
      </c>
      <c r="Y236" s="103">
        <v>1.4152097275072784</v>
      </c>
      <c r="Z236" s="103">
        <v>1.494671892218268</v>
      </c>
      <c r="AA236" s="103">
        <v>1.4128299836532969</v>
      </c>
      <c r="AC236" s="11" t="s">
        <v>53</v>
      </c>
      <c r="AD236" s="103">
        <v>-5.2294194677873107E-2</v>
      </c>
      <c r="AE236" s="103">
        <v>0.11625823869657635</v>
      </c>
      <c r="AF236" s="103">
        <v>0.15235138988495722</v>
      </c>
      <c r="AG236" s="103">
        <v>1.1981788125697463</v>
      </c>
      <c r="AH236" s="103">
        <v>1.3170546520050082</v>
      </c>
      <c r="AI236" s="103">
        <v>1.3052460443997531</v>
      </c>
      <c r="AJ236" s="103">
        <v>1.3129738279359708</v>
      </c>
      <c r="AL236" s="11" t="s">
        <v>53</v>
      </c>
      <c r="AM236" s="103">
        <v>0.88399969242959764</v>
      </c>
      <c r="AN236" s="103">
        <v>0.9133010788970648</v>
      </c>
      <c r="AO236" s="103">
        <v>0.82684998755465211</v>
      </c>
      <c r="AP236" s="103">
        <v>1.0316154085956284</v>
      </c>
      <c r="AQ236" s="103">
        <v>1.0905845981277156</v>
      </c>
      <c r="AR236" s="103">
        <v>0.87631165991227111</v>
      </c>
      <c r="AS236" s="11">
        <v>0.51157032925016621</v>
      </c>
      <c r="AU236" s="11" t="s">
        <v>53</v>
      </c>
      <c r="AV236" s="103">
        <v>1.0886870723423985</v>
      </c>
      <c r="AW236" s="103">
        <v>1.266075380815967</v>
      </c>
      <c r="AX236" s="103">
        <v>0.99005396129907541</v>
      </c>
      <c r="AY236" s="103">
        <v>0.97797177659876111</v>
      </c>
      <c r="AZ236" s="103">
        <v>0.9828715110834525</v>
      </c>
      <c r="BA236" s="103">
        <v>0.9348194034073124</v>
      </c>
      <c r="BB236" s="103">
        <v>1.0111955415165281</v>
      </c>
      <c r="BD236" s="11" t="s">
        <v>53</v>
      </c>
      <c r="BE236" s="103">
        <v>0.80034295003943723</v>
      </c>
      <c r="BF236" s="103">
        <v>0.80001719960656925</v>
      </c>
      <c r="BG236" s="103">
        <v>0.73246276808178301</v>
      </c>
      <c r="BH236" s="103">
        <v>0.70074162535355822</v>
      </c>
      <c r="BI236" s="103">
        <v>0.60058590475970841</v>
      </c>
      <c r="BJ236" s="103">
        <v>0.51275776251867922</v>
      </c>
      <c r="BK236" s="103">
        <v>0.51207602768699612</v>
      </c>
      <c r="BM236" s="11" t="s">
        <v>53</v>
      </c>
      <c r="BN236" s="103">
        <v>0.31375067057308292</v>
      </c>
      <c r="BO236" s="103">
        <v>0.22816045150905825</v>
      </c>
      <c r="BP236" s="103">
        <v>0.21278422365082378</v>
      </c>
      <c r="BQ236" s="103">
        <v>0.2288860308284956</v>
      </c>
      <c r="BR236" s="103">
        <v>0.22211574587318134</v>
      </c>
      <c r="BS236" s="103">
        <v>0.19905340829364121</v>
      </c>
      <c r="BT236" s="103">
        <v>0.18813615716291004</v>
      </c>
      <c r="BW236" s="11"/>
      <c r="BX236" s="11"/>
      <c r="BY236" s="11"/>
      <c r="BZ236" s="11"/>
      <c r="CA236" s="11"/>
      <c r="CB236" s="11"/>
      <c r="CE236" s="11"/>
      <c r="CF236" s="11"/>
      <c r="CG236" s="11"/>
      <c r="CH236" s="11"/>
      <c r="CI236" s="11"/>
      <c r="CJ236" s="11"/>
    </row>
    <row r="237" spans="1:88">
      <c r="A237" s="11" t="s">
        <v>54</v>
      </c>
      <c r="B237" s="103">
        <v>-0.88244095299422864</v>
      </c>
      <c r="C237" s="103">
        <v>-0.9608457199721695</v>
      </c>
      <c r="D237" s="103">
        <v>-1.0191441181284417</v>
      </c>
      <c r="E237" s="103">
        <v>-1.1221000576458635</v>
      </c>
      <c r="F237" s="103">
        <v>-1.1911300576581816</v>
      </c>
      <c r="G237" s="103">
        <v>-1.2367511149268922</v>
      </c>
      <c r="H237" s="103">
        <v>-1.2677756482040357</v>
      </c>
      <c r="K237" s="11" t="s">
        <v>54</v>
      </c>
      <c r="L237" s="103">
        <v>-0.89618210161230771</v>
      </c>
      <c r="M237" s="103">
        <v>-0.89816694042724243</v>
      </c>
      <c r="N237" s="103">
        <v>-1.0293751153588948</v>
      </c>
      <c r="O237" s="103">
        <v>-1.146887691554114</v>
      </c>
      <c r="P237" s="103">
        <v>-1.1854957261648045</v>
      </c>
      <c r="Q237" s="103">
        <v>-1.1913681726675762</v>
      </c>
      <c r="R237" s="103">
        <v>-1.1904442876853929</v>
      </c>
      <c r="T237" s="11" t="s">
        <v>54</v>
      </c>
      <c r="U237" s="103">
        <v>-0.21966668417060617</v>
      </c>
      <c r="V237" s="103">
        <v>-0.21966668417060617</v>
      </c>
      <c r="W237" s="103">
        <v>-0.21966668417060617</v>
      </c>
      <c r="X237" s="103">
        <v>-0.21966668417060617</v>
      </c>
      <c r="Y237" s="103">
        <v>-0.54782312032539993</v>
      </c>
      <c r="Z237" s="103">
        <v>-0.72995604038566619</v>
      </c>
      <c r="AA237" s="103">
        <v>-0.60501972016469641</v>
      </c>
      <c r="AC237" s="11" t="s">
        <v>54</v>
      </c>
      <c r="AD237" s="103">
        <v>-0.38852649823634416</v>
      </c>
      <c r="AE237" s="103">
        <v>-0.41340641489053837</v>
      </c>
      <c r="AF237" s="103">
        <v>-0.38030051041085799</v>
      </c>
      <c r="AG237" s="103">
        <v>-0.93405098247360252</v>
      </c>
      <c r="AH237" s="103">
        <v>-1.2744375206092353</v>
      </c>
      <c r="AI237" s="103">
        <v>-1.3646827611381025</v>
      </c>
      <c r="AJ237" s="103">
        <v>-1.2927515768290698</v>
      </c>
      <c r="AL237" s="11" t="s">
        <v>54</v>
      </c>
      <c r="AM237" s="103">
        <v>-0.78978738783363156</v>
      </c>
      <c r="AN237" s="103">
        <v>-0.6631673934319815</v>
      </c>
      <c r="AO237" s="103">
        <v>-0.45190081293314194</v>
      </c>
      <c r="AP237" s="103">
        <v>-0.65409268303905521</v>
      </c>
      <c r="AQ237" s="103">
        <v>-0.75353121865739947</v>
      </c>
      <c r="AR237" s="103">
        <v>-0.86622337970886687</v>
      </c>
      <c r="AS237" s="11">
        <v>-0.89251891623897894</v>
      </c>
      <c r="AU237" s="11" t="s">
        <v>54</v>
      </c>
      <c r="AV237" s="103">
        <v>-0.26589015993481241</v>
      </c>
      <c r="AW237" s="103">
        <v>-0.55654911484991254</v>
      </c>
      <c r="AX237" s="103">
        <v>-0.64464841034668385</v>
      </c>
      <c r="AY237" s="103">
        <v>-0.67373863249104948</v>
      </c>
      <c r="AZ237" s="103">
        <v>-0.96307266050047202</v>
      </c>
      <c r="BA237" s="103">
        <v>-1.1710449537290375</v>
      </c>
      <c r="BB237" s="103">
        <v>-1.2059867506471904</v>
      </c>
      <c r="BD237" s="11" t="s">
        <v>54</v>
      </c>
      <c r="BE237" s="103">
        <v>-0.59126159934054601</v>
      </c>
      <c r="BF237" s="103">
        <v>-0.56874336957568805</v>
      </c>
      <c r="BG237" s="103">
        <v>-0.54157042980701775</v>
      </c>
      <c r="BH237" s="103">
        <v>-0.46871085007540092</v>
      </c>
      <c r="BI237" s="103">
        <v>-0.38388759051111426</v>
      </c>
      <c r="BJ237" s="103">
        <v>-0.31255004742404291</v>
      </c>
      <c r="BK237" s="103">
        <v>-0.31313981192920026</v>
      </c>
      <c r="BM237" s="11" t="s">
        <v>54</v>
      </c>
      <c r="BN237" s="103">
        <v>-2.436772191049398</v>
      </c>
      <c r="BO237" s="103">
        <v>-2.4334011594828047</v>
      </c>
      <c r="BP237" s="103">
        <v>-2.3262994684822464</v>
      </c>
      <c r="BQ237" s="103">
        <v>-2.5753644776051408</v>
      </c>
      <c r="BR237" s="103">
        <v>-2.716423234654088</v>
      </c>
      <c r="BS237" s="103">
        <v>-2.7984749601454371</v>
      </c>
      <c r="BT237" s="103">
        <v>-2.8297617234147134</v>
      </c>
      <c r="BW237" s="11"/>
      <c r="BX237" s="11"/>
      <c r="BY237" s="11"/>
      <c r="BZ237" s="11"/>
      <c r="CA237" s="11"/>
      <c r="CB237" s="11"/>
      <c r="CE237" s="11"/>
      <c r="CF237" s="11"/>
      <c r="CG237" s="11"/>
      <c r="CH237" s="11"/>
      <c r="CI237" s="11"/>
      <c r="CJ237" s="11"/>
    </row>
    <row r="238" spans="1:88">
      <c r="A238" s="11" t="s">
        <v>101</v>
      </c>
      <c r="B238" s="103">
        <v>-0.24469476074403959</v>
      </c>
      <c r="C238" s="103">
        <v>-0.1608957438173384</v>
      </c>
      <c r="D238" s="103">
        <v>-0.21334132675398967</v>
      </c>
      <c r="E238" s="103">
        <v>-0.21613567634173883</v>
      </c>
      <c r="F238" s="103">
        <v>-0.27990833277554278</v>
      </c>
      <c r="G238" s="103">
        <v>-0.29882687698778548</v>
      </c>
      <c r="H238" s="103">
        <v>-0.33662654140040316</v>
      </c>
      <c r="K238" s="11" t="s">
        <v>101</v>
      </c>
      <c r="L238" s="103">
        <v>-0.87827518263537052</v>
      </c>
      <c r="M238" s="103">
        <v>-0.8797976228536396</v>
      </c>
      <c r="N238" s="103">
        <v>-0.90389197935492993</v>
      </c>
      <c r="O238" s="103">
        <v>-0.75205607047780754</v>
      </c>
      <c r="P238" s="103">
        <v>-0.2245635172109566</v>
      </c>
      <c r="Q238" s="103">
        <v>0.16312514959481139</v>
      </c>
      <c r="R238" s="103">
        <v>0.15658924338603297</v>
      </c>
      <c r="T238" s="11" t="s">
        <v>101</v>
      </c>
      <c r="U238" s="103">
        <v>9.7089433178023474E-2</v>
      </c>
      <c r="V238" s="103">
        <v>9.7089433178023474E-2</v>
      </c>
      <c r="W238" s="103">
        <v>9.7089433178023474E-2</v>
      </c>
      <c r="X238" s="103">
        <v>9.7089433178023474E-2</v>
      </c>
      <c r="Y238" s="103">
        <v>0.10652116228549316</v>
      </c>
      <c r="Z238" s="103">
        <v>0.24331868012855498</v>
      </c>
      <c r="AA238" s="103">
        <v>0.11564088834173047</v>
      </c>
      <c r="AC238" s="11" t="s">
        <v>101</v>
      </c>
      <c r="AD238" s="103">
        <v>-0.35869943904970564</v>
      </c>
      <c r="AE238" s="103">
        <v>-0.36099168354597999</v>
      </c>
      <c r="AF238" s="103">
        <v>-0.34978399528974358</v>
      </c>
      <c r="AG238" s="103">
        <v>-0.63793086780413932</v>
      </c>
      <c r="AH238" s="103">
        <v>-0.41838905518110675</v>
      </c>
      <c r="AI238" s="103">
        <v>-0.314896512521051</v>
      </c>
      <c r="AJ238" s="103">
        <v>-0.41043316445609701</v>
      </c>
      <c r="AL238" s="11" t="s">
        <v>101</v>
      </c>
      <c r="AM238" s="103">
        <v>-0.61357887347865392</v>
      </c>
      <c r="AN238" s="103">
        <v>-0.56891929144345121</v>
      </c>
      <c r="AO238" s="103">
        <v>-0.45190081293314194</v>
      </c>
      <c r="AP238" s="103">
        <v>-0.15077917284921297</v>
      </c>
      <c r="AQ238" s="103">
        <v>0.12447614905190876</v>
      </c>
      <c r="AR238" s="103">
        <v>0.35696101627052229</v>
      </c>
      <c r="AS238" s="11">
        <v>0.58958412792428083</v>
      </c>
      <c r="AU238" s="11" t="s">
        <v>101</v>
      </c>
      <c r="AV238" s="103">
        <v>-9.388035266151562E-2</v>
      </c>
      <c r="AW238" s="103">
        <v>-0.32457872449243685</v>
      </c>
      <c r="AX238" s="103">
        <v>-0.42279594562333128</v>
      </c>
      <c r="AY238" s="103">
        <v>-0.20695090818305947</v>
      </c>
      <c r="AZ238" s="103">
        <v>-0.35496510688049621</v>
      </c>
      <c r="BA238" s="103">
        <v>-0.67554745793224935</v>
      </c>
      <c r="BB238" s="103">
        <v>-0.83645636861990369</v>
      </c>
      <c r="BD238" s="11" t="s">
        <v>101</v>
      </c>
      <c r="BE238" s="103">
        <v>-0.11416074114442186</v>
      </c>
      <c r="BF238" s="103">
        <v>-0.12307107923777347</v>
      </c>
      <c r="BG238" s="103">
        <v>-0.13493211482276099</v>
      </c>
      <c r="BH238" s="103">
        <v>-0.12933193925734901</v>
      </c>
      <c r="BI238" s="103">
        <v>-0.12682371038954604</v>
      </c>
      <c r="BJ238" s="103">
        <v>-0.12807150853743002</v>
      </c>
      <c r="BK238" s="103">
        <v>-0.12868183088931315</v>
      </c>
      <c r="BM238" s="11" t="s">
        <v>101</v>
      </c>
      <c r="BN238" s="103">
        <v>0.27235135516804493</v>
      </c>
      <c r="BO238" s="103">
        <v>0.28634745402118128</v>
      </c>
      <c r="BP238" s="103">
        <v>0.18107632302167484</v>
      </c>
      <c r="BQ238" s="103">
        <v>0.19952654300463113</v>
      </c>
      <c r="BR238" s="103">
        <v>0.1247488747116461</v>
      </c>
      <c r="BS238" s="103">
        <v>-0.10010806285149133</v>
      </c>
      <c r="BT238" s="103">
        <v>-0.11305824660832775</v>
      </c>
      <c r="BW238" s="11"/>
      <c r="BX238" s="11"/>
      <c r="BY238" s="11"/>
      <c r="BZ238" s="11"/>
      <c r="CA238" s="11"/>
      <c r="CB238" s="11"/>
      <c r="CE238" s="11"/>
      <c r="CF238" s="11"/>
      <c r="CG238" s="11"/>
      <c r="CH238" s="11"/>
      <c r="CI238" s="11"/>
      <c r="CJ238" s="11"/>
    </row>
    <row r="239" spans="1:88">
      <c r="A239" s="11" t="s">
        <v>55</v>
      </c>
      <c r="B239" s="103">
        <v>-0.91120885188377532</v>
      </c>
      <c r="C239" s="103">
        <v>-0.98731839631501084</v>
      </c>
      <c r="D239" s="103">
        <v>-0.96857072118025445</v>
      </c>
      <c r="E239" s="103">
        <v>-0.54677714086700224</v>
      </c>
      <c r="F239" s="103">
        <v>-0.51640090187688659</v>
      </c>
      <c r="G239" s="103">
        <v>-0.36408634352909397</v>
      </c>
      <c r="H239" s="103">
        <v>-0.40901269104591531</v>
      </c>
      <c r="K239" s="11" t="s">
        <v>55</v>
      </c>
      <c r="L239" s="103">
        <v>-0.89436016630214599</v>
      </c>
      <c r="M239" s="103">
        <v>-0.89630209167479846</v>
      </c>
      <c r="N239" s="103">
        <v>-0.90085704644407694</v>
      </c>
      <c r="O239" s="103">
        <v>-0.39338648370018742</v>
      </c>
      <c r="P239" s="103">
        <v>6.150833961236063E-2</v>
      </c>
      <c r="Q239" s="103">
        <v>0.14916762301356717</v>
      </c>
      <c r="R239" s="103">
        <v>0.13581536847729406</v>
      </c>
      <c r="T239" s="11" t="s">
        <v>55</v>
      </c>
      <c r="U239" s="103">
        <v>-0.42239059927372929</v>
      </c>
      <c r="V239" s="103">
        <v>-0.42239059927372929</v>
      </c>
      <c r="W239" s="103">
        <v>-0.42239059927372929</v>
      </c>
      <c r="X239" s="103">
        <v>-0.42239059927372929</v>
      </c>
      <c r="Y239" s="103">
        <v>-0.15521655075886409</v>
      </c>
      <c r="Z239" s="103">
        <v>0.66043641749179227</v>
      </c>
      <c r="AA239" s="103">
        <v>0.69216937514687071</v>
      </c>
      <c r="AC239" s="11" t="s">
        <v>55</v>
      </c>
      <c r="AD239" s="103">
        <v>-0.35056478654425882</v>
      </c>
      <c r="AE239" s="103">
        <v>-0.29202493177682443</v>
      </c>
      <c r="AF239" s="103">
        <v>-0.3192674801686291</v>
      </c>
      <c r="AG239" s="103">
        <v>-0.75011007558978549</v>
      </c>
      <c r="AH239" s="103">
        <v>-0.81528425278869365</v>
      </c>
      <c r="AI239" s="103">
        <v>-0.71166611829757453</v>
      </c>
      <c r="AJ239" s="103">
        <v>-0.80623955505331868</v>
      </c>
      <c r="AL239" s="11" t="s">
        <v>55</v>
      </c>
      <c r="AM239" s="103">
        <v>-8.5030852857344214E-2</v>
      </c>
      <c r="AN239" s="103">
        <v>-0.256590286503458</v>
      </c>
      <c r="AO239" s="103">
        <v>-0.39628772346034818</v>
      </c>
      <c r="AP239" s="103">
        <v>-0.47581907599005713</v>
      </c>
      <c r="AQ239" s="103">
        <v>-0.49022912320979617</v>
      </c>
      <c r="AR239" s="103">
        <v>-0.26162602995229584</v>
      </c>
      <c r="AS239" s="11">
        <v>4.3527319866707388E-2</v>
      </c>
      <c r="AU239" s="11" t="s">
        <v>55</v>
      </c>
      <c r="AV239" s="103">
        <v>-0.2981419987985558</v>
      </c>
      <c r="AW239" s="103">
        <v>-0.42399460607421202</v>
      </c>
      <c r="AX239" s="103">
        <v>-0.73805997444072735</v>
      </c>
      <c r="AY239" s="103">
        <v>-1.0806817767595533</v>
      </c>
      <c r="AZ239" s="103">
        <v>-0.84145114977647661</v>
      </c>
      <c r="BA239" s="103">
        <v>-0.30392433608465835</v>
      </c>
      <c r="BB239" s="103">
        <v>-0.22057239857442676</v>
      </c>
      <c r="BD239" s="11" t="s">
        <v>55</v>
      </c>
      <c r="BE239" s="103">
        <v>0.17350693720282973</v>
      </c>
      <c r="BF239" s="103">
        <v>0.1447796893686927</v>
      </c>
      <c r="BG239" s="103">
        <v>9.888006843535431E-2</v>
      </c>
      <c r="BH239" s="103">
        <v>0.10164047187277322</v>
      </c>
      <c r="BI239" s="103">
        <v>8.7480120071330519E-2</v>
      </c>
      <c r="BJ239" s="103">
        <v>6.4013982190146534E-2</v>
      </c>
      <c r="BK239" s="103">
        <v>6.3382254291035722E-2</v>
      </c>
      <c r="BM239" s="11" t="s">
        <v>55</v>
      </c>
      <c r="BN239" s="103">
        <v>0.73995513348394026</v>
      </c>
      <c r="BO239" s="103">
        <v>0.64443300211798171</v>
      </c>
      <c r="BP239" s="103">
        <v>0.5381988120664617</v>
      </c>
      <c r="BQ239" s="103">
        <v>0.50520075337651804</v>
      </c>
      <c r="BR239" s="103">
        <v>0.48357643486639795</v>
      </c>
      <c r="BS239" s="103">
        <v>0.47456025148776471</v>
      </c>
      <c r="BT239" s="103">
        <v>0.46551518947316767</v>
      </c>
      <c r="BW239" s="11"/>
      <c r="BX239" s="11"/>
      <c r="BY239" s="11"/>
      <c r="BZ239" s="11"/>
      <c r="CA239" s="11"/>
      <c r="CB239" s="11"/>
      <c r="CE239" s="11"/>
      <c r="CF239" s="11"/>
      <c r="CG239" s="11"/>
      <c r="CH239" s="11"/>
      <c r="CI239" s="11"/>
      <c r="CJ239" s="11"/>
    </row>
    <row r="240" spans="1:88">
      <c r="A240" s="11" t="s">
        <v>56</v>
      </c>
      <c r="B240" s="103">
        <v>0.56635202722630973</v>
      </c>
      <c r="C240" s="103">
        <v>0.60477551040637778</v>
      </c>
      <c r="D240" s="103">
        <v>0.7161977091536943</v>
      </c>
      <c r="E240" s="103">
        <v>0.71622587408518057</v>
      </c>
      <c r="F240" s="103">
        <v>0.59521534748983418</v>
      </c>
      <c r="G240" s="103">
        <v>0.50192917179254715</v>
      </c>
      <c r="H240" s="103">
        <v>0.44149824505261676</v>
      </c>
      <c r="K240" s="11" t="s">
        <v>56</v>
      </c>
      <c r="L240" s="103">
        <v>-0.89270809378627469</v>
      </c>
      <c r="M240" s="103">
        <v>-0.89444939177766414</v>
      </c>
      <c r="N240" s="103">
        <v>-0.96931112132656816</v>
      </c>
      <c r="O240" s="103">
        <v>-0.82783885011988889</v>
      </c>
      <c r="P240" s="103">
        <v>-0.46602807904769095</v>
      </c>
      <c r="Q240" s="103">
        <v>-0.12010958546088304</v>
      </c>
      <c r="R240" s="103">
        <v>-0.10806770470435756</v>
      </c>
      <c r="T240" s="11" t="s">
        <v>56</v>
      </c>
      <c r="U240" s="103">
        <v>-0.54909304621318133</v>
      </c>
      <c r="V240" s="103">
        <v>-0.54909304621318133</v>
      </c>
      <c r="W240" s="103">
        <v>-0.54909304621318133</v>
      </c>
      <c r="X240" s="103">
        <v>-0.54909304621318133</v>
      </c>
      <c r="Y240" s="103">
        <v>-0.54782312032539993</v>
      </c>
      <c r="Z240" s="103">
        <v>-0.72995604038566619</v>
      </c>
      <c r="AA240" s="103">
        <v>-0.74915184186598172</v>
      </c>
      <c r="AC240" s="11" t="s">
        <v>56</v>
      </c>
      <c r="AD240" s="103">
        <v>-0.30989152401702441</v>
      </c>
      <c r="AE240" s="103">
        <v>-0.24788621064456498</v>
      </c>
      <c r="AF240" s="103">
        <v>-0.21107256292104171</v>
      </c>
      <c r="AG240" s="103">
        <v>-4.448282661666433E-3</v>
      </c>
      <c r="AH240" s="103">
        <v>7.1893247745912117E-2</v>
      </c>
      <c r="AI240" s="103">
        <v>2.4010859079729562E-2</v>
      </c>
      <c r="AJ240" s="103">
        <v>7.6078857319654095E-2</v>
      </c>
      <c r="AL240" s="11" t="s">
        <v>56</v>
      </c>
      <c r="AM240" s="103">
        <v>-0.26120060599051037</v>
      </c>
      <c r="AN240" s="103">
        <v>-0.23235446793227638</v>
      </c>
      <c r="AO240" s="103">
        <v>-0.17391320054394249</v>
      </c>
      <c r="AP240" s="103">
        <v>-0.41682177969870482</v>
      </c>
      <c r="AQ240" s="103">
        <v>-0.5779964883589972</v>
      </c>
      <c r="AR240" s="103">
        <v>-0.46315847987115283</v>
      </c>
      <c r="AS240" s="11">
        <v>-0.26848809216852138</v>
      </c>
      <c r="AU240" s="11" t="s">
        <v>56</v>
      </c>
      <c r="AV240" s="103">
        <v>-1.2011934869833631</v>
      </c>
      <c r="AW240" s="103">
        <v>-1.6611700213140823</v>
      </c>
      <c r="AX240" s="103">
        <v>-1.5087053782165858</v>
      </c>
      <c r="AY240" s="103">
        <v>-1.2362776848622163</v>
      </c>
      <c r="AZ240" s="103">
        <v>-1.0846941712244673</v>
      </c>
      <c r="BA240" s="103">
        <v>-1.0471705797798403</v>
      </c>
      <c r="BB240" s="103">
        <v>-1.0828099566380949</v>
      </c>
      <c r="BD240" s="11" t="s">
        <v>56</v>
      </c>
      <c r="BE240" s="103">
        <v>0.46367242597385605</v>
      </c>
      <c r="BF240" s="103">
        <v>0.43892375606663997</v>
      </c>
      <c r="BG240" s="103">
        <v>0.40676751937300476</v>
      </c>
      <c r="BH240" s="103">
        <v>0.53014226411590459</v>
      </c>
      <c r="BI240" s="103">
        <v>0.54957599446132877</v>
      </c>
      <c r="BJ240" s="103">
        <v>0.4780153664143133</v>
      </c>
      <c r="BK240" s="103">
        <v>0.47733750319207757</v>
      </c>
      <c r="BM240" s="11" t="s">
        <v>56</v>
      </c>
      <c r="BN240" s="103">
        <v>0.26565002713485608</v>
      </c>
      <c r="BO240" s="103">
        <v>0.24730291186552752</v>
      </c>
      <c r="BP240" s="103">
        <v>0.24481900985346758</v>
      </c>
      <c r="BQ240" s="103">
        <v>0.20841827360271617</v>
      </c>
      <c r="BR240" s="103">
        <v>0.22007308424042168</v>
      </c>
      <c r="BS240" s="103">
        <v>0.26045108231354402</v>
      </c>
      <c r="BT240" s="103">
        <v>0.24995105514619376</v>
      </c>
      <c r="BW240" s="11"/>
      <c r="BX240" s="11"/>
      <c r="BY240" s="11"/>
      <c r="BZ240" s="11"/>
      <c r="CA240" s="11"/>
      <c r="CB240" s="11"/>
      <c r="CE240" s="11"/>
      <c r="CF240" s="11"/>
      <c r="CG240" s="11"/>
      <c r="CH240" s="11"/>
      <c r="CI240" s="11"/>
      <c r="CJ240" s="11"/>
    </row>
    <row r="241" spans="1:88">
      <c r="A241" s="11" t="s">
        <v>57</v>
      </c>
      <c r="B241" s="103">
        <v>0.34071465159866132</v>
      </c>
      <c r="C241" s="103">
        <v>0.29932155260436338</v>
      </c>
      <c r="D241" s="103">
        <v>0.35544081092329116</v>
      </c>
      <c r="E241" s="103">
        <v>0.41096630294721986</v>
      </c>
      <c r="F241" s="103">
        <v>0.36918100981884827</v>
      </c>
      <c r="G241" s="103">
        <v>0.43650032806837497</v>
      </c>
      <c r="H241" s="103">
        <v>0.41670269851949931</v>
      </c>
      <c r="K241" s="11" t="s">
        <v>57</v>
      </c>
      <c r="L241" s="103">
        <v>1.1726017522374563</v>
      </c>
      <c r="M241" s="103">
        <v>1.2367651452969908</v>
      </c>
      <c r="N241" s="103">
        <v>1.2071009475859076</v>
      </c>
      <c r="O241" s="103">
        <v>1.0859553203270869</v>
      </c>
      <c r="P241" s="103">
        <v>0.97672963798411583</v>
      </c>
      <c r="Q241" s="103">
        <v>0.8302107676990379</v>
      </c>
      <c r="R241" s="103">
        <v>0.86038868335481555</v>
      </c>
      <c r="T241" s="11" t="s">
        <v>57</v>
      </c>
      <c r="U241" s="103">
        <v>0.70526117848739178</v>
      </c>
      <c r="V241" s="103">
        <v>0.70526117848739178</v>
      </c>
      <c r="W241" s="103">
        <v>0.70526117848739178</v>
      </c>
      <c r="X241" s="103">
        <v>0.70526117848739178</v>
      </c>
      <c r="Y241" s="103">
        <v>0.76086544489638575</v>
      </c>
      <c r="Z241" s="103">
        <v>0.66043641749179227</v>
      </c>
      <c r="AA241" s="103">
        <v>0.69216937514687071</v>
      </c>
      <c r="AC241" s="11" t="s">
        <v>57</v>
      </c>
      <c r="AD241" s="103">
        <v>-0.22041034645710869</v>
      </c>
      <c r="AE241" s="103">
        <v>-0.15409142823851332</v>
      </c>
      <c r="AF241" s="103">
        <v>-0.13339416079456859</v>
      </c>
      <c r="AG241" s="103">
        <v>0.35683475417739963</v>
      </c>
      <c r="AH241" s="103">
        <v>0.45322392780026016</v>
      </c>
      <c r="AI241" s="103">
        <v>0.43731253176360818</v>
      </c>
      <c r="AJ241" s="103">
        <v>0.4883771808584263</v>
      </c>
      <c r="AL241" s="11" t="s">
        <v>57</v>
      </c>
      <c r="AM241" s="103">
        <v>-0.17309634881302158</v>
      </c>
      <c r="AN241" s="103">
        <v>-0.12599882270544829</v>
      </c>
      <c r="AO241" s="103">
        <v>-6.2725939085739757E-2</v>
      </c>
      <c r="AP241" s="103">
        <v>-9.7901736056119626E-3</v>
      </c>
      <c r="AQ241" s="103">
        <v>3.6708783902707709E-2</v>
      </c>
      <c r="AR241" s="103">
        <v>0.19314494196905871</v>
      </c>
      <c r="AS241" s="11">
        <v>0.35554273190193614</v>
      </c>
      <c r="AU241" s="11" t="s">
        <v>57</v>
      </c>
      <c r="AV241" s="103">
        <v>1.3574523962069247</v>
      </c>
      <c r="AW241" s="103">
        <v>1.4538609349148768</v>
      </c>
      <c r="AX241" s="103">
        <v>1.4687882272810482</v>
      </c>
      <c r="AY241" s="103">
        <v>1.4447595009067506</v>
      </c>
      <c r="AZ241" s="103">
        <v>1.3477360432554382</v>
      </c>
      <c r="BA241" s="103">
        <v>1.3064425252549046</v>
      </c>
      <c r="BB241" s="103">
        <v>1.2575491295347192</v>
      </c>
      <c r="BD241" s="11" t="s">
        <v>57</v>
      </c>
      <c r="BE241" s="103">
        <v>0.12336005617590122</v>
      </c>
      <c r="BF241" s="103">
        <v>6.2047232173350279E-2</v>
      </c>
      <c r="BG241" s="103">
        <v>2.1686012216955222E-2</v>
      </c>
      <c r="BH241" s="103">
        <v>2.2414811741541085E-2</v>
      </c>
      <c r="BI241" s="103">
        <v>2.048888189491568E-2</v>
      </c>
      <c r="BJ241" s="103">
        <v>9.8094719516577441E-3</v>
      </c>
      <c r="BK241" s="103">
        <v>9.1837844734005258E-3</v>
      </c>
      <c r="BM241" s="11" t="s">
        <v>57</v>
      </c>
      <c r="BN241" s="103">
        <v>0.45552098807522828</v>
      </c>
      <c r="BO241" s="103">
        <v>0.258393384929196</v>
      </c>
      <c r="BP241" s="103">
        <v>0.32784794552154561</v>
      </c>
      <c r="BQ241" s="103">
        <v>0.24767610303576684</v>
      </c>
      <c r="BR241" s="103">
        <v>0.20483823289609077</v>
      </c>
      <c r="BS241" s="103">
        <v>0.17192015858512907</v>
      </c>
      <c r="BT241" s="103">
        <v>0.16081852519296044</v>
      </c>
      <c r="BW241" s="11"/>
      <c r="BX241" s="11"/>
      <c r="BY241" s="11"/>
      <c r="BZ241" s="11"/>
      <c r="CA241" s="11"/>
      <c r="CB241" s="11"/>
      <c r="CE241" s="11"/>
      <c r="CF241" s="11"/>
      <c r="CG241" s="11"/>
      <c r="CH241" s="11"/>
      <c r="CI241" s="11"/>
      <c r="CJ241" s="11"/>
    </row>
    <row r="242" spans="1:88">
      <c r="A242" s="11" t="s">
        <v>15</v>
      </c>
      <c r="B242" s="103">
        <v>0.16429464515553824</v>
      </c>
      <c r="C242" s="103">
        <v>0.30509123847395681</v>
      </c>
      <c r="D242" s="103">
        <v>0.51828714909645446</v>
      </c>
      <c r="E242" s="103">
        <v>0.94229393785475668</v>
      </c>
      <c r="F242" s="103">
        <v>0.83305740968570341</v>
      </c>
      <c r="G242" s="103">
        <v>0.73408543887291611</v>
      </c>
      <c r="H242" s="103">
        <v>1.1801923216260084</v>
      </c>
      <c r="K242" s="11" t="s">
        <v>15</v>
      </c>
      <c r="L242" s="103">
        <v>1.8322429441697174</v>
      </c>
      <c r="M242" s="103">
        <v>1.4917504314769587</v>
      </c>
      <c r="N242" s="103">
        <v>1.1468425522014298</v>
      </c>
      <c r="O242" s="103">
        <v>0.78920040526621882</v>
      </c>
      <c r="P242" s="103">
        <v>0.50636839658881538</v>
      </c>
      <c r="Q242" s="103">
        <v>0.24291283191228552</v>
      </c>
      <c r="R242" s="103">
        <v>0.16616520084175349</v>
      </c>
      <c r="T242" s="11" t="s">
        <v>15</v>
      </c>
      <c r="U242" s="103">
        <v>1.4021246366543767</v>
      </c>
      <c r="V242" s="103">
        <v>1.4021246366543767</v>
      </c>
      <c r="W242" s="103">
        <v>1.4021246366543767</v>
      </c>
      <c r="X242" s="103">
        <v>1.4021246366543767</v>
      </c>
      <c r="Y242" s="103">
        <v>1.4152097275072784</v>
      </c>
      <c r="Z242" s="103">
        <v>1.6337111380060134</v>
      </c>
      <c r="AA242" s="103">
        <v>1.7010942270558675</v>
      </c>
      <c r="AC242" s="11" t="s">
        <v>15</v>
      </c>
      <c r="AD242" s="103">
        <v>0.12124505877166041</v>
      </c>
      <c r="AE242" s="103">
        <v>1.9704786219758661E-2</v>
      </c>
      <c r="AF242" s="103">
        <v>-0.13616838944194268</v>
      </c>
      <c r="AG242" s="103">
        <v>0.79730311415927546</v>
      </c>
      <c r="AH242" s="103">
        <v>0.46878844535349906</v>
      </c>
      <c r="AI242" s="103">
        <v>9.840516016282759E-2</v>
      </c>
      <c r="AJ242" s="103">
        <v>5.1340957907327407E-2</v>
      </c>
      <c r="AL242" s="11" t="s">
        <v>15</v>
      </c>
      <c r="AM242" s="103">
        <v>-0.4374091203454879</v>
      </c>
      <c r="AN242" s="103">
        <v>-0.56352894685105837</v>
      </c>
      <c r="AO242" s="103">
        <v>-0.61866224637675382</v>
      </c>
      <c r="AP242" s="103">
        <v>0.22044084483356513</v>
      </c>
      <c r="AQ242" s="103">
        <v>0.91504986782931341</v>
      </c>
      <c r="AR242" s="103">
        <v>0.62416999169048337</v>
      </c>
      <c r="AS242" s="11">
        <v>0.19955491721493743</v>
      </c>
      <c r="AU242" s="11" t="s">
        <v>15</v>
      </c>
      <c r="AV242" s="103">
        <v>1.1854425889336286</v>
      </c>
      <c r="AW242" s="103">
        <v>1.122474662975625</v>
      </c>
      <c r="AX242" s="103">
        <v>1.6672878009808902</v>
      </c>
      <c r="AY242" s="103">
        <v>2.0312363852937123</v>
      </c>
      <c r="AZ242" s="103">
        <v>1.9558435968754144</v>
      </c>
      <c r="BA242" s="103">
        <v>2.0496887689500864</v>
      </c>
      <c r="BB242" s="103">
        <v>2.119786687598388</v>
      </c>
      <c r="BD242" s="11" t="s">
        <v>15</v>
      </c>
      <c r="BE242" s="103">
        <v>6.01367371681539</v>
      </c>
      <c r="BF242" s="103">
        <v>6.3832863130443567</v>
      </c>
      <c r="BG242" s="103">
        <v>6.8341059121874714</v>
      </c>
      <c r="BH242" s="103">
        <v>6.8966894939846544</v>
      </c>
      <c r="BI242" s="103">
        <v>7.0328852351696698</v>
      </c>
      <c r="BJ242" s="103">
        <v>7.3964916009688215</v>
      </c>
      <c r="BK242" s="103">
        <v>7.3950427593180681</v>
      </c>
      <c r="BM242" s="11" t="s">
        <v>15</v>
      </c>
      <c r="BN242" s="103"/>
      <c r="BO242" s="103"/>
      <c r="BP242" s="103"/>
      <c r="BQ242" s="103"/>
      <c r="BR242" s="103"/>
      <c r="BS242" s="103"/>
      <c r="BT242" s="103"/>
      <c r="BW242" s="11"/>
      <c r="BX242" s="11"/>
      <c r="BY242" s="11"/>
      <c r="BZ242" s="11"/>
      <c r="CA242" s="11"/>
      <c r="CB242" s="11"/>
      <c r="CE242" s="11"/>
      <c r="CF242" s="11"/>
      <c r="CG242" s="11"/>
      <c r="CH242" s="11"/>
      <c r="CI242" s="11"/>
      <c r="CJ242" s="11"/>
    </row>
    <row r="243" spans="1:88" s="233" customFormat="1" ht="13" customHeight="1">
      <c r="A243" s="233" t="s">
        <v>284</v>
      </c>
      <c r="B243" s="234">
        <v>1.6130876253760764</v>
      </c>
      <c r="C243" s="234">
        <v>1.5506645997332824</v>
      </c>
      <c r="D243" s="234">
        <v>1.4791816911120144</v>
      </c>
      <c r="E243" s="234">
        <v>1.4397790482458899</v>
      </c>
      <c r="F243" s="234">
        <v>1.3309778437462096</v>
      </c>
      <c r="G243" s="234">
        <v>1.2247429177276572</v>
      </c>
      <c r="H243" s="234">
        <v>1.1627538401204986</v>
      </c>
      <c r="K243" s="233" t="s">
        <v>284</v>
      </c>
      <c r="L243" s="234">
        <v>2.4280801210467424</v>
      </c>
      <c r="M243" s="234">
        <v>2.5125873265478895</v>
      </c>
      <c r="N243" s="234">
        <v>2.5393673185176966</v>
      </c>
      <c r="O243" s="234">
        <v>2.438440744250078</v>
      </c>
      <c r="P243" s="234">
        <v>2.3316528167788659</v>
      </c>
      <c r="Q243" s="234">
        <v>2.1373024251129418</v>
      </c>
      <c r="R243" s="234">
        <v>2.1643846006109881</v>
      </c>
      <c r="T243" s="233" t="s">
        <v>284</v>
      </c>
      <c r="U243" s="234">
        <v>1.0093470511420766</v>
      </c>
      <c r="V243" s="234">
        <v>1.0093470511420766</v>
      </c>
      <c r="W243" s="234">
        <v>1.0093470511420766</v>
      </c>
      <c r="X243" s="234">
        <v>1.0093470511420766</v>
      </c>
      <c r="Y243" s="234">
        <v>1.0226031579407417</v>
      </c>
      <c r="Z243" s="234">
        <v>0.93851490906728419</v>
      </c>
      <c r="AA243" s="234">
        <v>1.1245657402507261</v>
      </c>
      <c r="AC243" s="233" t="s">
        <v>284</v>
      </c>
      <c r="AD243" s="234">
        <v>-7.7472881004287048E-4</v>
      </c>
      <c r="AE243" s="234">
        <v>0.18798366053649831</v>
      </c>
      <c r="AF243" s="234">
        <v>5.5253387226866013E-2</v>
      </c>
      <c r="AG243" s="234">
        <v>1.2872623011054065</v>
      </c>
      <c r="AH243" s="234">
        <v>1.1224981825895244</v>
      </c>
      <c r="AI243" s="234">
        <v>1.1151272749651686</v>
      </c>
      <c r="AJ243" s="234">
        <v>1.288235928523644</v>
      </c>
      <c r="AL243" s="233" t="s">
        <v>284</v>
      </c>
      <c r="AM243" s="234">
        <v>2.6458910298703158</v>
      </c>
      <c r="AN243" s="234">
        <v>2.8922831676157532</v>
      </c>
      <c r="AO243" s="234">
        <v>2.7727243567916631</v>
      </c>
      <c r="AP243" s="234">
        <v>2.592250762502406</v>
      </c>
      <c r="AQ243" s="234">
        <v>2.1444604123527231</v>
      </c>
      <c r="AR243" s="234">
        <v>2.0877193100356171</v>
      </c>
      <c r="AS243" s="233">
        <v>1.7596717600523122</v>
      </c>
      <c r="AU243" s="233" t="s">
        <v>284</v>
      </c>
      <c r="AV243" s="234">
        <v>1.3467017832523438</v>
      </c>
      <c r="AW243" s="234">
        <v>1.5090919802380851</v>
      </c>
      <c r="AX243" s="234">
        <v>1.4921411183045596</v>
      </c>
      <c r="AY243" s="234">
        <v>1.5165729969541342</v>
      </c>
      <c r="AZ243" s="234">
        <v>1.5909790647034288</v>
      </c>
      <c r="BA243" s="234">
        <v>1.6780656471024955</v>
      </c>
      <c r="BB243" s="234">
        <v>1.5039027175529105</v>
      </c>
      <c r="BD243" s="233" t="s">
        <v>345</v>
      </c>
      <c r="BE243" s="234">
        <v>-0.91023771063312697</v>
      </c>
      <c r="BF243" s="234">
        <v>-0.82771726509252519</v>
      </c>
      <c r="BG243" s="234">
        <v>-0.74392001573265987</v>
      </c>
      <c r="BH243" s="234">
        <v>-0.69613941745191965</v>
      </c>
      <c r="BI243" s="234">
        <v>-0.64229929346576986</v>
      </c>
      <c r="BJ243" s="234">
        <v>-0.58497981832877688</v>
      </c>
      <c r="BK243" s="234">
        <v>-0.58553922391247049</v>
      </c>
      <c r="BM243" s="233" t="s">
        <v>345</v>
      </c>
      <c r="BN243" s="234">
        <v>0.25552357588470276</v>
      </c>
      <c r="BO243" s="234">
        <v>0.24335288036339847</v>
      </c>
      <c r="BP243" s="234">
        <v>0.21834127840026221</v>
      </c>
      <c r="BQ243" s="234">
        <v>0.16144309308453339</v>
      </c>
      <c r="BR243" s="234">
        <v>0.12134443865704542</v>
      </c>
      <c r="BS243" s="234">
        <v>0.12026262548623259</v>
      </c>
      <c r="BT243" s="234">
        <v>0.10880995663478885</v>
      </c>
    </row>
    <row r="244" spans="1:88" ht="13" customHeight="1">
      <c r="A244" s="11" t="s">
        <v>102</v>
      </c>
      <c r="B244" s="103">
        <v>-0.26341122508181686</v>
      </c>
      <c r="C244" s="103">
        <v>-0.28782883294839778</v>
      </c>
      <c r="D244" s="103">
        <v>-0.29425876187108946</v>
      </c>
      <c r="E244" s="103">
        <v>6.238830042826278E-2</v>
      </c>
      <c r="F244" s="103">
        <v>0.15832825390440841</v>
      </c>
      <c r="G244" s="103">
        <v>0.55141605825446405</v>
      </c>
      <c r="H244" s="103">
        <v>0.39381551411340021</v>
      </c>
      <c r="K244" s="11" t="s">
        <v>102</v>
      </c>
      <c r="L244" s="103">
        <v>-0.14347352962952237</v>
      </c>
      <c r="M244" s="103">
        <v>-0.11930817105975416</v>
      </c>
      <c r="N244" s="103">
        <v>-0.22244474946948509</v>
      </c>
      <c r="O244" s="103">
        <v>-0.36592111486408541</v>
      </c>
      <c r="P244" s="103">
        <v>-0.48815155886111877</v>
      </c>
      <c r="Q244" s="103">
        <v>1.4143828834244474</v>
      </c>
      <c r="R244" s="103">
        <v>1.4301987035157551</v>
      </c>
      <c r="T244" s="11" t="s">
        <v>102</v>
      </c>
      <c r="U244" s="103">
        <v>-0.67579549315263321</v>
      </c>
      <c r="V244" s="103">
        <v>-0.67579549315263321</v>
      </c>
      <c r="W244" s="103">
        <v>-0.67579549315263321</v>
      </c>
      <c r="X244" s="103">
        <v>-0.67579549315263321</v>
      </c>
      <c r="Y244" s="103">
        <v>-0.80956083336975659</v>
      </c>
      <c r="Z244" s="103">
        <v>-1.0080345319611574</v>
      </c>
      <c r="AA244" s="103">
        <v>-0.60501972016469641</v>
      </c>
      <c r="AC244" s="11" t="s">
        <v>102</v>
      </c>
      <c r="AD244" s="103">
        <v>-0.2909106681709816</v>
      </c>
      <c r="AE244" s="103">
        <v>-0.30857695220142178</v>
      </c>
      <c r="AF244" s="103">
        <v>-0.28042827910539264</v>
      </c>
      <c r="AG244" s="103">
        <v>-0.18344010684905793</v>
      </c>
      <c r="AH244" s="103">
        <v>-0.12266322166957164</v>
      </c>
      <c r="AI244" s="103">
        <v>-0.21570411107691989</v>
      </c>
      <c r="AJ244" s="103">
        <v>-4.7610639741977573E-2</v>
      </c>
      <c r="AL244" s="11" t="s">
        <v>102</v>
      </c>
      <c r="AM244" s="103">
        <v>-0.78978738783363156</v>
      </c>
      <c r="AN244" s="103">
        <v>-0.75200441873353285</v>
      </c>
      <c r="AO244" s="103">
        <v>-0.61866224637675382</v>
      </c>
      <c r="AP244" s="103">
        <v>0.27075306573053526</v>
      </c>
      <c r="AQ244" s="103">
        <v>1.0028172329785146</v>
      </c>
      <c r="AR244" s="103">
        <v>0.82570244160934037</v>
      </c>
      <c r="AS244" s="11">
        <v>0.51157032925016621</v>
      </c>
      <c r="AU244" s="11" t="s">
        <v>102</v>
      </c>
      <c r="AV244" s="103">
        <v>-0.78191958175470244</v>
      </c>
      <c r="AW244" s="103">
        <v>-1.0204898955648638</v>
      </c>
      <c r="AX244" s="103">
        <v>-1.275176467981477</v>
      </c>
      <c r="AY244" s="103">
        <v>-0.91311695264899262</v>
      </c>
      <c r="AZ244" s="103">
        <v>-0.71982963905248176</v>
      </c>
      <c r="BA244" s="103">
        <v>-0.9232962058306432</v>
      </c>
      <c r="BB244" s="103">
        <v>-0.59010278060171295</v>
      </c>
      <c r="BD244" s="11" t="s">
        <v>102</v>
      </c>
      <c r="BE244" s="103">
        <v>0.38212177572588102</v>
      </c>
      <c r="BF244" s="103">
        <v>0.33723029795184972</v>
      </c>
      <c r="BG244" s="103">
        <v>0.26761784005614614</v>
      </c>
      <c r="BH244" s="103">
        <v>0.25375437785514443</v>
      </c>
      <c r="BI244" s="103">
        <v>0.21509376325682444</v>
      </c>
      <c r="BJ244" s="103">
        <v>9.2317684327902508E-2</v>
      </c>
      <c r="BK244" s="103">
        <v>9.1682802331985475E-2</v>
      </c>
      <c r="BM244" s="11" t="s">
        <v>102</v>
      </c>
      <c r="BN244" s="103">
        <v>0.17868168110412802</v>
      </c>
      <c r="BO244" s="103">
        <v>9.7505563361731551E-2</v>
      </c>
      <c r="BP244" s="103">
        <v>0.15557924828895772</v>
      </c>
      <c r="BQ244" s="103">
        <v>0.11060923702378644</v>
      </c>
      <c r="BR244" s="103">
        <v>8.1342315015505845E-2</v>
      </c>
      <c r="BS244" s="103">
        <v>6.8605092387334199E-2</v>
      </c>
      <c r="BT244" s="103">
        <v>5.6801388076615292E-2</v>
      </c>
      <c r="BW244" s="11"/>
      <c r="BX244" s="11"/>
      <c r="BY244" s="11"/>
      <c r="BZ244" s="11"/>
      <c r="CA244" s="11"/>
      <c r="CB244" s="11"/>
      <c r="CE244" s="11"/>
      <c r="CF244" s="11"/>
      <c r="CG244" s="11"/>
      <c r="CH244" s="11"/>
      <c r="CI244" s="11"/>
      <c r="CJ244" s="11"/>
    </row>
    <row r="245" spans="1:88" ht="13" customHeight="1">
      <c r="A245" s="11" t="s">
        <v>103</v>
      </c>
      <c r="B245" s="103">
        <v>-1.0448101915394825</v>
      </c>
      <c r="C245" s="103">
        <v>-1.0456940415838403</v>
      </c>
      <c r="D245" s="103">
        <v>-1.0124009985353501</v>
      </c>
      <c r="E245" s="103">
        <v>-1.1221000576458635</v>
      </c>
      <c r="F245" s="103">
        <v>-1.2586029732363111</v>
      </c>
      <c r="G245" s="103">
        <v>-1.3010555767481717</v>
      </c>
      <c r="H245" s="103">
        <v>-1.3401617978495477</v>
      </c>
      <c r="K245" s="11" t="s">
        <v>103</v>
      </c>
      <c r="L245" s="103">
        <v>-0.81370788944966821</v>
      </c>
      <c r="M245" s="103">
        <v>-0.81546820623621663</v>
      </c>
      <c r="N245" s="103">
        <v>-0.9606013082932825</v>
      </c>
      <c r="O245" s="103">
        <v>-1.1145203467584488</v>
      </c>
      <c r="P245" s="103">
        <v>-1.2391175904044212</v>
      </c>
      <c r="Q245" s="103">
        <v>-1.3337258042885118</v>
      </c>
      <c r="R245" s="103">
        <v>-1.3323133352119321</v>
      </c>
      <c r="T245" s="11" t="s">
        <v>103</v>
      </c>
      <c r="U245" s="103">
        <v>0.22379188011747489</v>
      </c>
      <c r="V245" s="103">
        <v>0.22379188011747489</v>
      </c>
      <c r="W245" s="103">
        <v>0.22379188011747489</v>
      </c>
      <c r="X245" s="103">
        <v>0.22379188011747489</v>
      </c>
      <c r="Y245" s="103">
        <v>0.23739001880767122</v>
      </c>
      <c r="Z245" s="103">
        <v>-3.4759811446936954E-2</v>
      </c>
      <c r="AA245" s="103">
        <v>0.11564088834173047</v>
      </c>
      <c r="AC245" s="11" t="s">
        <v>103</v>
      </c>
      <c r="AD245" s="103">
        <v>6.0161565743855006</v>
      </c>
      <c r="AE245" s="103">
        <v>6.0170535200655264</v>
      </c>
      <c r="AF245" s="103">
        <v>6.053135722849535</v>
      </c>
      <c r="AG245" s="103">
        <v>-1.0074623758039152</v>
      </c>
      <c r="AH245" s="103">
        <v>-0.90088909933150663</v>
      </c>
      <c r="AI245" s="103">
        <v>-1.0092433226299669</v>
      </c>
      <c r="AJ245" s="103">
        <v>-0.85571535387797115</v>
      </c>
      <c r="AL245" s="11" t="s">
        <v>103</v>
      </c>
      <c r="AM245" s="103">
        <v>-0.78978738783363156</v>
      </c>
      <c r="AN245" s="103">
        <v>-0.95932536459479623</v>
      </c>
      <c r="AO245" s="103">
        <v>-1.0078371202241561</v>
      </c>
      <c r="AP245" s="103">
        <v>-1.1288066608178819</v>
      </c>
      <c r="AQ245" s="103">
        <v>-1.1049343954715012</v>
      </c>
      <c r="AR245" s="103">
        <v>-0.72927060151040368</v>
      </c>
      <c r="AS245" s="11">
        <v>-0.19047429349440637</v>
      </c>
      <c r="AU245" s="11" t="s">
        <v>103</v>
      </c>
      <c r="AV245" s="103">
        <v>1.2069438148427905</v>
      </c>
      <c r="AW245" s="103">
        <v>1.1997981264281172</v>
      </c>
      <c r="AX245" s="103">
        <v>1.1652006439754072</v>
      </c>
      <c r="AY245" s="103">
        <v>1.2412879287724987</v>
      </c>
      <c r="AZ245" s="103">
        <v>1.3477360432554382</v>
      </c>
      <c r="BA245" s="103">
        <v>1.3064425252549046</v>
      </c>
      <c r="BB245" s="103">
        <v>1.7502563055711018</v>
      </c>
      <c r="BD245" s="11" t="s">
        <v>103</v>
      </c>
      <c r="BE245" s="103">
        <v>-0.79001866695450185</v>
      </c>
      <c r="BF245" s="103">
        <v>-0.75237036630775411</v>
      </c>
      <c r="BG245" s="103">
        <v>-0.70772267725051341</v>
      </c>
      <c r="BH245" s="103">
        <v>-0.68518862098808231</v>
      </c>
      <c r="BI245" s="103">
        <v>-0.68436321485003204</v>
      </c>
      <c r="BJ245" s="103">
        <v>-0.5748372158741587</v>
      </c>
      <c r="BK245" s="103">
        <v>-0.57539775172518814</v>
      </c>
      <c r="BM245" s="11" t="s">
        <v>103</v>
      </c>
      <c r="BN245" s="103">
        <v>0.13207022167327651</v>
      </c>
      <c r="BO245" s="103">
        <v>0.36048650683036149</v>
      </c>
      <c r="BP245" s="103">
        <v>0.35873863221695373</v>
      </c>
      <c r="BQ245" s="103">
        <v>0.57214038561492686</v>
      </c>
      <c r="BR245" s="103">
        <v>0.79508233386222138</v>
      </c>
      <c r="BS245" s="103">
        <v>0.82972753292867008</v>
      </c>
      <c r="BT245" s="103">
        <v>0.82309598743878643</v>
      </c>
      <c r="BW245" s="11"/>
      <c r="BX245" s="11"/>
      <c r="BY245" s="11"/>
      <c r="BZ245" s="11"/>
      <c r="CA245" s="11"/>
      <c r="CB245" s="11"/>
      <c r="CE245" s="11"/>
      <c r="CF245" s="11"/>
      <c r="CG245" s="11"/>
      <c r="CH245" s="11"/>
      <c r="CI245" s="11"/>
      <c r="CJ245" s="11"/>
    </row>
    <row r="246" spans="1:88" ht="13" customHeight="1">
      <c r="A246" s="11" t="s">
        <v>104</v>
      </c>
      <c r="B246" s="103">
        <v>-7.8326188852685885E-2</v>
      </c>
      <c r="C246" s="103">
        <v>2.3394810723210289E-2</v>
      </c>
      <c r="D246" s="103">
        <v>9.1816198180348189E-3</v>
      </c>
      <c r="E246" s="103">
        <v>-5.2967486045444444E-3</v>
      </c>
      <c r="F246" s="103">
        <v>0.10772356722081129</v>
      </c>
      <c r="G246" s="103">
        <v>0.22593243460704038</v>
      </c>
      <c r="H246" s="103">
        <v>0.36420299834932712</v>
      </c>
      <c r="K246" s="11" t="s">
        <v>104</v>
      </c>
      <c r="L246" s="103">
        <v>0.1568086704146914</v>
      </c>
      <c r="M246" s="103">
        <v>0.17140719781547062</v>
      </c>
      <c r="N246" s="103">
        <v>6.6025913410606624E-2</v>
      </c>
      <c r="O246" s="103">
        <v>-8.9713759343017119E-2</v>
      </c>
      <c r="P246" s="103">
        <v>-0.22769756399663948</v>
      </c>
      <c r="Q246" s="103">
        <v>-0.36874451552816934</v>
      </c>
      <c r="R246" s="103">
        <v>-0.37836188155490785</v>
      </c>
      <c r="T246" s="11" t="s">
        <v>104</v>
      </c>
      <c r="U246" s="103">
        <v>1.0600280299178573</v>
      </c>
      <c r="V246" s="103">
        <v>1.0600280299178573</v>
      </c>
      <c r="W246" s="103">
        <v>1.0600280299178573</v>
      </c>
      <c r="X246" s="103">
        <v>1.0600280299178573</v>
      </c>
      <c r="Y246" s="103">
        <v>1.1534720144629209</v>
      </c>
      <c r="Z246" s="103">
        <v>1.0775541548550296</v>
      </c>
      <c r="AA246" s="103">
        <v>0.83630149684815669</v>
      </c>
      <c r="AC246" s="11" t="s">
        <v>104</v>
      </c>
      <c r="AD246" s="103">
        <v>-6.1978304803407963E-3</v>
      </c>
      <c r="AE246" s="103">
        <v>-0.10995270710625385</v>
      </c>
      <c r="AF246" s="103">
        <v>-0.24713753533690416</v>
      </c>
      <c r="AG246" s="103">
        <v>-0.13477412700087349</v>
      </c>
      <c r="AH246" s="103">
        <v>-1.3711598796900849E-2</v>
      </c>
      <c r="AI246" s="103">
        <v>0.11493722707018297</v>
      </c>
      <c r="AJ246" s="103">
        <v>0.15853852202740853</v>
      </c>
      <c r="AL246" s="11" t="s">
        <v>104</v>
      </c>
      <c r="AM246" s="103">
        <v>9.1177661497633331E-2</v>
      </c>
      <c r="AN246" s="103">
        <v>-0.3400369672126165</v>
      </c>
      <c r="AO246" s="103">
        <v>-0.7298495078349565</v>
      </c>
      <c r="AP246" s="103">
        <v>0.16578608623940402</v>
      </c>
      <c r="AQ246" s="103">
        <v>0.91504986782931341</v>
      </c>
      <c r="AR246" s="103">
        <v>0.54869875435812798</v>
      </c>
      <c r="AS246" s="11">
        <v>4.3527319866707388E-2</v>
      </c>
      <c r="AU246" s="11" t="s">
        <v>104</v>
      </c>
      <c r="AV246" s="103">
        <v>-0.34114445061688004</v>
      </c>
      <c r="AW246" s="103">
        <v>0.29400898312749774</v>
      </c>
      <c r="AX246" s="103">
        <v>0.6747899324816794</v>
      </c>
      <c r="AY246" s="103">
        <v>1.0019096086145549</v>
      </c>
      <c r="AZ246" s="103">
        <v>1.3477360432554382</v>
      </c>
      <c r="BA246" s="103">
        <v>1.5541912731532979</v>
      </c>
      <c r="BB246" s="103">
        <v>1.5039027175529105</v>
      </c>
      <c r="BD246" s="11" t="s">
        <v>104</v>
      </c>
      <c r="BE246" s="103">
        <v>0.15590786070554638</v>
      </c>
      <c r="BF246" s="103">
        <v>0.17103747996781535</v>
      </c>
      <c r="BG246" s="103">
        <v>0.1508167853467913</v>
      </c>
      <c r="BH246" s="103">
        <v>-1.4364539647207396E-2</v>
      </c>
      <c r="BI246" s="103">
        <v>-9.0091835377936774E-2</v>
      </c>
      <c r="BJ246" s="103">
        <v>-0.1707660235820001</v>
      </c>
      <c r="BK246" s="103">
        <v>-0.17137158815933876</v>
      </c>
      <c r="BM246" s="11" t="s">
        <v>104</v>
      </c>
      <c r="BN246" s="103">
        <v>-0.55355009532238653</v>
      </c>
      <c r="BO246" s="103">
        <v>-0.60803083263382718</v>
      </c>
      <c r="BP246" s="103">
        <v>-0.50325862509297914</v>
      </c>
      <c r="BQ246" s="103">
        <v>-0.41752600680206486</v>
      </c>
      <c r="BR246" s="103">
        <v>-0.26659104976452913</v>
      </c>
      <c r="BS246" s="103">
        <v>0.64049050932058615</v>
      </c>
      <c r="BT246" s="103">
        <v>0.71540147678802624</v>
      </c>
      <c r="BW246" s="11"/>
      <c r="BX246" s="11"/>
      <c r="BY246" s="11"/>
      <c r="BZ246" s="11"/>
      <c r="CA246" s="11"/>
      <c r="CB246" s="11"/>
      <c r="CE246" s="11"/>
      <c r="CF246" s="11"/>
      <c r="CG246" s="11"/>
      <c r="CH246" s="11"/>
      <c r="CI246" s="11"/>
      <c r="CJ246" s="11"/>
    </row>
    <row r="247" spans="1:88" ht="13" customHeight="1">
      <c r="A247" s="11" t="s">
        <v>59</v>
      </c>
      <c r="B247" s="103">
        <v>-0.85124684576459997</v>
      </c>
      <c r="C247" s="103">
        <v>-0.83866413685136365</v>
      </c>
      <c r="D247" s="103">
        <v>-0.78313493237023402</v>
      </c>
      <c r="E247" s="103">
        <v>-0.85135986151463472</v>
      </c>
      <c r="F247" s="103">
        <v>-0.90437016645113122</v>
      </c>
      <c r="G247" s="103">
        <v>-0.92974699007512429</v>
      </c>
      <c r="H247" s="103">
        <v>-0.93874769526988988</v>
      </c>
      <c r="K247" s="11" t="s">
        <v>59</v>
      </c>
      <c r="L247" s="103">
        <v>-0.63655191200248507</v>
      </c>
      <c r="M247" s="103">
        <v>-0.63724337315606983</v>
      </c>
      <c r="N247" s="103">
        <v>-0.7774649416167827</v>
      </c>
      <c r="O247" s="103">
        <v>-0.93394372879630727</v>
      </c>
      <c r="P247" s="103">
        <v>-1.06301876842256</v>
      </c>
      <c r="Q247" s="103">
        <v>-1.1677115851885507</v>
      </c>
      <c r="R247" s="103">
        <v>-1.1701434844385221</v>
      </c>
      <c r="T247" s="11" t="s">
        <v>59</v>
      </c>
      <c r="U247" s="103">
        <v>0.38850506113876215</v>
      </c>
      <c r="V247" s="103">
        <v>0.38850506113876215</v>
      </c>
      <c r="W247" s="103">
        <v>0.38850506113876215</v>
      </c>
      <c r="X247" s="103">
        <v>0.38850506113876215</v>
      </c>
      <c r="Y247" s="103">
        <v>0.49912773185202847</v>
      </c>
      <c r="Z247" s="103">
        <v>-0.31283830302242888</v>
      </c>
      <c r="AA247" s="103">
        <v>-0.89328396356726647</v>
      </c>
      <c r="AC247" s="11" t="s">
        <v>59</v>
      </c>
      <c r="AD247" s="103">
        <v>-0.29362221900613067</v>
      </c>
      <c r="AE247" s="103">
        <v>-0.40237173460747344</v>
      </c>
      <c r="AF247" s="103">
        <v>-0.38307473905823197</v>
      </c>
      <c r="AG247" s="103">
        <v>-0.86723836607185745</v>
      </c>
      <c r="AH247" s="103">
        <v>-0.83084877034193239</v>
      </c>
      <c r="AI247" s="103">
        <v>-0.76952835247331741</v>
      </c>
      <c r="AJ247" s="103">
        <v>-0.78974762211176752</v>
      </c>
      <c r="AL247" s="11" t="s">
        <v>59</v>
      </c>
      <c r="AM247" s="103">
        <v>-0.34930486316799914</v>
      </c>
      <c r="AN247" s="103">
        <v>-0.75335200488163101</v>
      </c>
      <c r="AO247" s="103">
        <v>-1.0634502096969496</v>
      </c>
      <c r="AP247" s="103">
        <v>-0.80376675767703787</v>
      </c>
      <c r="AQ247" s="103">
        <v>-0.49022912320979617</v>
      </c>
      <c r="AR247" s="103">
        <v>-0.67666010613389704</v>
      </c>
      <c r="AS247" s="11">
        <v>-0.8145051175648641</v>
      </c>
      <c r="AU247" s="11" t="s">
        <v>59</v>
      </c>
      <c r="AV247" s="103">
        <v>-0.40564812834436587</v>
      </c>
      <c r="AW247" s="103">
        <v>0.24982414686893092</v>
      </c>
      <c r="AX247" s="103">
        <v>0.35952590366428228</v>
      </c>
      <c r="AY247" s="103">
        <v>0.14014765604595864</v>
      </c>
      <c r="AZ247" s="103">
        <v>0.49638546818747092</v>
      </c>
      <c r="BA247" s="103">
        <v>0.19157315971213038</v>
      </c>
      <c r="BB247" s="103">
        <v>-0.46692598659261741</v>
      </c>
      <c r="BD247" s="11" t="s">
        <v>59</v>
      </c>
      <c r="BE247" s="103">
        <v>-1.2046170627908268</v>
      </c>
      <c r="BF247" s="103">
        <v>-1.1103213967739547</v>
      </c>
      <c r="BG247" s="103">
        <v>-0.96772945232986052</v>
      </c>
      <c r="BH247" s="103">
        <v>-0.93902042065496116</v>
      </c>
      <c r="BI247" s="103">
        <v>-0.87807942181649845</v>
      </c>
      <c r="BJ247" s="103">
        <v>-0.80143941652582806</v>
      </c>
      <c r="BK247" s="103">
        <v>-0.80197470037010998</v>
      </c>
      <c r="BM247" s="11" t="s">
        <v>59</v>
      </c>
      <c r="BN247" s="103">
        <v>-0.37827313765429521</v>
      </c>
      <c r="BO247" s="103">
        <v>-0.42921594501824362</v>
      </c>
      <c r="BP247" s="103">
        <v>-0.16648476299834222</v>
      </c>
      <c r="BQ247" s="103">
        <v>0.12117865264037593</v>
      </c>
      <c r="BR247" s="103">
        <v>0.37565581193560421</v>
      </c>
      <c r="BS247" s="103">
        <v>0.3642879417749656</v>
      </c>
      <c r="BT247" s="103">
        <v>0.35449353133888556</v>
      </c>
      <c r="BW247" s="11"/>
      <c r="BX247" s="11"/>
      <c r="BY247" s="11"/>
      <c r="BZ247" s="11"/>
      <c r="CA247" s="11"/>
      <c r="CB247" s="11"/>
      <c r="CE247" s="11"/>
      <c r="CF247" s="11"/>
      <c r="CG247" s="11"/>
      <c r="CH247" s="11"/>
      <c r="CI247" s="11"/>
      <c r="CJ247" s="11"/>
    </row>
    <row r="248" spans="1:88" ht="13" customHeight="1">
      <c r="A248" s="11" t="s">
        <v>177</v>
      </c>
      <c r="B248" s="103">
        <v>-1.109817063947161</v>
      </c>
      <c r="C248" s="103">
        <v>-1.1899361883236803</v>
      </c>
      <c r="D248" s="103">
        <v>-1.2632450473983596</v>
      </c>
      <c r="E248" s="103">
        <v>-1.3732115895575785</v>
      </c>
      <c r="F248" s="103">
        <v>-1.464395365749606</v>
      </c>
      <c r="G248" s="103">
        <v>-1.5243723578643096</v>
      </c>
      <c r="H248" s="103">
        <v>-1.5704813649034495</v>
      </c>
      <c r="K248" s="11" t="s">
        <v>177</v>
      </c>
      <c r="L248" s="103">
        <v>-0.83633483039393886</v>
      </c>
      <c r="M248" s="103">
        <v>-0.83763644768140111</v>
      </c>
      <c r="N248" s="103">
        <v>-0.98263122751769905</v>
      </c>
      <c r="O248" s="103">
        <v>-1.1355916433944633</v>
      </c>
      <c r="P248" s="103">
        <v>-1.2591205035385393</v>
      </c>
      <c r="Q248" s="103">
        <v>-1.3520658732652522</v>
      </c>
      <c r="R248" s="103">
        <v>-1.3497223985112161</v>
      </c>
      <c r="T248" s="11" t="s">
        <v>177</v>
      </c>
      <c r="U248" s="103">
        <v>-2.0568521647926583</v>
      </c>
      <c r="V248" s="103">
        <v>-2.0568521647926583</v>
      </c>
      <c r="W248" s="103">
        <v>-2.0568521647926583</v>
      </c>
      <c r="X248" s="103">
        <v>-2.0568521647926583</v>
      </c>
      <c r="Y248" s="103">
        <v>-2.1182493985915416</v>
      </c>
      <c r="Z248" s="103">
        <v>-2.2593877440508701</v>
      </c>
      <c r="AA248" s="103">
        <v>-1.4698124503724079</v>
      </c>
      <c r="AC248" s="11" t="s">
        <v>177</v>
      </c>
      <c r="AD248" s="103" t="s">
        <v>173</v>
      </c>
      <c r="AE248" s="103" t="s">
        <v>173</v>
      </c>
      <c r="AF248" s="103" t="s">
        <v>173</v>
      </c>
      <c r="AG248" s="103" t="s">
        <v>173</v>
      </c>
      <c r="AH248" s="103" t="s">
        <v>173</v>
      </c>
      <c r="AI248" s="103" t="s">
        <v>173</v>
      </c>
      <c r="AJ248" s="103" t="s">
        <v>173</v>
      </c>
      <c r="AL248" s="11" t="s">
        <v>177</v>
      </c>
      <c r="AM248" s="103">
        <v>-1.0540613981442863</v>
      </c>
      <c r="AN248" s="103">
        <v>-1.1599083797155685</v>
      </c>
      <c r="AO248" s="103">
        <v>-1.1190243816823586</v>
      </c>
      <c r="AP248" s="103">
        <v>-1.133149198515073</v>
      </c>
      <c r="AQ248" s="103">
        <v>-1.0171670303223002</v>
      </c>
      <c r="AR248" s="103">
        <v>-1.4710324030020661</v>
      </c>
      <c r="AS248" s="11">
        <v>-1.8286049350058964</v>
      </c>
      <c r="AU248" s="11" t="s">
        <v>177</v>
      </c>
      <c r="AV248" s="103">
        <v>-0.94317877607341793</v>
      </c>
      <c r="AW248" s="103">
        <v>-1.0094436865002223</v>
      </c>
      <c r="AX248" s="103">
        <v>0.6747899324816794</v>
      </c>
      <c r="AY248" s="103">
        <v>-1.1524952728069364</v>
      </c>
      <c r="AZ248" s="103">
        <v>-1.0846941712244673</v>
      </c>
      <c r="BA248" s="103">
        <v>-1.0471705797798403</v>
      </c>
      <c r="BB248" s="103">
        <v>-0.83645636861990369</v>
      </c>
      <c r="BD248" s="11" t="s">
        <v>177</v>
      </c>
      <c r="BE248" s="103">
        <v>-2.1995083016589176</v>
      </c>
      <c r="BF248" s="103">
        <v>-2.064762791370867</v>
      </c>
      <c r="BG248" s="103">
        <v>-1.9022671662135648</v>
      </c>
      <c r="BH248" s="103">
        <v>-1.8752017754920018</v>
      </c>
      <c r="BI248" s="103">
        <v>-1.746699398401512</v>
      </c>
      <c r="BJ248" s="103">
        <v>-1.5800036358367304</v>
      </c>
      <c r="BK248" s="103">
        <v>-1.5804521583483209</v>
      </c>
      <c r="BM248" s="11" t="s">
        <v>177</v>
      </c>
      <c r="BN248" s="103"/>
      <c r="BO248" s="103"/>
      <c r="BP248" s="103"/>
      <c r="BQ248" s="103"/>
      <c r="BR248" s="103"/>
      <c r="BS248" s="103"/>
      <c r="BT248" s="103"/>
      <c r="BW248" s="11"/>
      <c r="BX248" s="11"/>
      <c r="BY248" s="11"/>
      <c r="BZ248" s="11"/>
      <c r="CA248" s="11"/>
      <c r="CB248" s="11"/>
      <c r="CE248" s="11"/>
      <c r="CF248" s="11"/>
      <c r="CG248" s="11"/>
      <c r="CH248" s="11"/>
      <c r="CI248" s="11"/>
      <c r="CJ248" s="11"/>
    </row>
    <row r="249" spans="1:88" ht="13" customHeight="1">
      <c r="A249" s="11" t="s">
        <v>16</v>
      </c>
      <c r="B249" s="103">
        <v>1.3046125649941918</v>
      </c>
      <c r="C249" s="103">
        <v>1.1433926559972631</v>
      </c>
      <c r="D249" s="103">
        <v>1.0543651567472405</v>
      </c>
      <c r="E249" s="103">
        <v>1.0099789868875639</v>
      </c>
      <c r="F249" s="103">
        <v>0.90053032526383292</v>
      </c>
      <c r="G249" s="103">
        <v>0.82375949844924723</v>
      </c>
      <c r="H249" s="103">
        <v>0.77548793951700923</v>
      </c>
      <c r="K249" s="11" t="s">
        <v>16</v>
      </c>
      <c r="L249" s="103">
        <v>2.078852270500013</v>
      </c>
      <c r="M249" s="103">
        <v>2.0166875224422203</v>
      </c>
      <c r="N249" s="103">
        <v>1.9411585198860781</v>
      </c>
      <c r="O249" s="103">
        <v>1.7783301420892388</v>
      </c>
      <c r="P249" s="103">
        <v>1.6068530328976174</v>
      </c>
      <c r="Q249" s="103">
        <v>1.3641690953716339</v>
      </c>
      <c r="R249" s="103">
        <v>1.341023961238202</v>
      </c>
      <c r="T249" s="11" t="s">
        <v>16</v>
      </c>
      <c r="U249" s="103">
        <v>1.5161568388998832</v>
      </c>
      <c r="V249" s="103">
        <v>1.5161568388998832</v>
      </c>
      <c r="W249" s="103">
        <v>1.5161568388998832</v>
      </c>
      <c r="X249" s="103">
        <v>1.5161568388998832</v>
      </c>
      <c r="Y249" s="103">
        <v>1.5460785840294562</v>
      </c>
      <c r="Z249" s="103">
        <v>1.494671892218268</v>
      </c>
      <c r="AA249" s="103">
        <v>1.4128299836532969</v>
      </c>
      <c r="AC249" s="11" t="s">
        <v>16</v>
      </c>
      <c r="AD249" s="103">
        <v>0.11582195710136237</v>
      </c>
      <c r="AE249" s="103">
        <v>0.21005302110262788</v>
      </c>
      <c r="AF249" s="103">
        <v>0.16899676176920159</v>
      </c>
      <c r="AG249" s="103">
        <v>1.7788711822836796</v>
      </c>
      <c r="AH249" s="103">
        <v>1.8695950251449822</v>
      </c>
      <c r="AI249" s="103">
        <v>1.6193553156395006</v>
      </c>
      <c r="AJ249" s="103">
        <v>1.6098286208838868</v>
      </c>
      <c r="AL249" s="11" t="s">
        <v>16</v>
      </c>
      <c r="AM249" s="103">
        <v>1.3244822170952304</v>
      </c>
      <c r="AN249" s="103">
        <v>1.5339163303327565</v>
      </c>
      <c r="AO249" s="103">
        <v>1.5495866457766629</v>
      </c>
      <c r="AP249" s="103">
        <v>1.8903857159286654</v>
      </c>
      <c r="AQ249" s="103">
        <v>1.9689256820543213</v>
      </c>
      <c r="AR249" s="103">
        <v>1.7978420231476515</v>
      </c>
      <c r="AS249" s="11">
        <v>1.3696425493429683</v>
      </c>
      <c r="AU249" s="11" t="s">
        <v>16</v>
      </c>
      <c r="AV249" s="103">
        <v>1.8949830439359767</v>
      </c>
      <c r="AW249" s="103">
        <v>2.0503562244055273</v>
      </c>
      <c r="AX249" s="103">
        <v>2.1109927304275966</v>
      </c>
      <c r="AY249" s="103">
        <v>2.0192674692858157</v>
      </c>
      <c r="AZ249" s="103">
        <v>2.0774651075994091</v>
      </c>
      <c r="BA249" s="103">
        <v>2.1735631428992832</v>
      </c>
      <c r="BB249" s="103">
        <v>2.2429634816074828</v>
      </c>
      <c r="BD249" s="11" t="s">
        <v>16</v>
      </c>
      <c r="BE249" s="103">
        <v>-2.1995083016589176</v>
      </c>
      <c r="BF249" s="103">
        <v>-2.064762791370867</v>
      </c>
      <c r="BG249" s="103">
        <v>-1.9022671662135648</v>
      </c>
      <c r="BH249" s="103">
        <v>-1.8752017754920018</v>
      </c>
      <c r="BI249" s="103">
        <v>-1.746699398401512</v>
      </c>
      <c r="BJ249" s="103">
        <v>-1.5800036358367304</v>
      </c>
      <c r="BK249" s="103">
        <v>-1.5804521583483209</v>
      </c>
      <c r="BM249" s="11" t="s">
        <v>16</v>
      </c>
      <c r="BN249" s="103"/>
      <c r="BO249" s="103"/>
      <c r="BP249" s="103"/>
      <c r="BQ249" s="103"/>
      <c r="BR249" s="103"/>
      <c r="BS249" s="103"/>
      <c r="BT249" s="103"/>
      <c r="BW249" s="11"/>
      <c r="BX249" s="11"/>
      <c r="BY249" s="11"/>
      <c r="BZ249" s="11"/>
      <c r="CA249" s="11"/>
      <c r="CB249" s="11"/>
      <c r="CE249" s="11"/>
      <c r="CF249" s="11"/>
      <c r="CG249" s="11"/>
      <c r="CH249" s="11"/>
      <c r="CI249" s="11"/>
      <c r="CJ249" s="11"/>
    </row>
    <row r="250" spans="1:88" ht="13" customHeight="1">
      <c r="A250" s="11" t="s">
        <v>17</v>
      </c>
      <c r="B250" s="103">
        <v>-0.83858289871691083</v>
      </c>
      <c r="C250" s="103">
        <v>-0.91231248001029386</v>
      </c>
      <c r="D250" s="103">
        <v>-0.93485512321479614</v>
      </c>
      <c r="E250" s="103">
        <v>-0.58061966538340581</v>
      </c>
      <c r="F250" s="103">
        <v>-0.34873070666523481</v>
      </c>
      <c r="G250" s="103">
        <v>-0.20583155594566455</v>
      </c>
      <c r="H250" s="103">
        <v>-1.7469427054281943E-2</v>
      </c>
      <c r="K250" s="11" t="s">
        <v>17</v>
      </c>
      <c r="L250" s="103">
        <v>-0.81869600066826009</v>
      </c>
      <c r="M250" s="103">
        <v>-0.81910705892775226</v>
      </c>
      <c r="N250" s="103">
        <v>-0.87695969892477099</v>
      </c>
      <c r="O250" s="103">
        <v>-0.91066216030129143</v>
      </c>
      <c r="P250" s="103">
        <v>-0.91328697200958564</v>
      </c>
      <c r="Q250" s="103">
        <v>-0.80942393068288432</v>
      </c>
      <c r="R250" s="103">
        <v>-0.8103683341694079</v>
      </c>
      <c r="T250" s="11" t="s">
        <v>17</v>
      </c>
      <c r="U250" s="103">
        <v>-5.4953503149318884E-2</v>
      </c>
      <c r="V250" s="103">
        <v>-5.4953503149318884E-2</v>
      </c>
      <c r="W250" s="103">
        <v>-5.4953503149318884E-2</v>
      </c>
      <c r="X250" s="103">
        <v>-5.4953503149318884E-2</v>
      </c>
      <c r="Y250" s="103">
        <v>-2.4347694236686045E-2</v>
      </c>
      <c r="Z250" s="103">
        <v>0.10427943434080963</v>
      </c>
      <c r="AA250" s="103">
        <v>0.25977301004301523</v>
      </c>
      <c r="AC250" s="11" t="s">
        <v>17</v>
      </c>
      <c r="AD250" s="103">
        <v>-0.21769879562195968</v>
      </c>
      <c r="AE250" s="103">
        <v>-0.17616078880464311</v>
      </c>
      <c r="AF250" s="103">
        <v>-0.22216947751053776</v>
      </c>
      <c r="AG250" s="103">
        <v>-0.2354054751615266</v>
      </c>
      <c r="AH250" s="103">
        <v>-0.16157451555266839</v>
      </c>
      <c r="AI250" s="103">
        <v>-0.18263997726220974</v>
      </c>
      <c r="AJ250" s="103">
        <v>-0.12182433797895646</v>
      </c>
      <c r="AL250" s="11" t="s">
        <v>17</v>
      </c>
      <c r="AM250" s="103">
        <v>-0.17309634881302158</v>
      </c>
      <c r="AN250" s="103">
        <v>-0.30369360540313706</v>
      </c>
      <c r="AO250" s="103">
        <v>-0.39628772346034818</v>
      </c>
      <c r="AP250" s="103">
        <v>-0.57644351778399738</v>
      </c>
      <c r="AQ250" s="103">
        <v>-0.66576385350819833</v>
      </c>
      <c r="AR250" s="103">
        <v>-0.81561416140593601</v>
      </c>
      <c r="AS250" s="11">
        <v>-0.89251891623897894</v>
      </c>
      <c r="AU250" s="11" t="s">
        <v>17</v>
      </c>
      <c r="AV250" s="103">
        <v>-0.56690732266308141</v>
      </c>
      <c r="AW250" s="103">
        <v>-0.44608702420349589</v>
      </c>
      <c r="AX250" s="103">
        <v>-0.35273727255279813</v>
      </c>
      <c r="AY250" s="103">
        <v>-0.47026706035679705</v>
      </c>
      <c r="AZ250" s="103">
        <v>-0.59820812832848647</v>
      </c>
      <c r="BA250" s="103">
        <v>-0.67554745793224935</v>
      </c>
      <c r="BB250" s="103">
        <v>-0.83645636861990369</v>
      </c>
      <c r="BD250" s="11" t="s">
        <v>17</v>
      </c>
      <c r="BE250" s="103">
        <v>-2.1995083016589176</v>
      </c>
      <c r="BF250" s="103">
        <v>-2.064762791370867</v>
      </c>
      <c r="BG250" s="103">
        <v>-1.9022671662135648</v>
      </c>
      <c r="BH250" s="103">
        <v>-1.8752017754920018</v>
      </c>
      <c r="BI250" s="103">
        <v>-1.746699398401512</v>
      </c>
      <c r="BJ250" s="103">
        <v>-1.5800036358367304</v>
      </c>
      <c r="BK250" s="103">
        <v>-1.5804521583483209</v>
      </c>
      <c r="BM250" s="11" t="s">
        <v>17</v>
      </c>
      <c r="BN250" s="103">
        <v>0.18925488755649364</v>
      </c>
      <c r="BO250" s="103">
        <v>0.1017594434409477</v>
      </c>
      <c r="BP250" s="103">
        <v>0.10229689980904845</v>
      </c>
      <c r="BQ250" s="103">
        <v>4.724866615818888E-2</v>
      </c>
      <c r="BR250" s="103">
        <v>8.2604210434431037E-3</v>
      </c>
      <c r="BS250" s="103">
        <v>-2.201300439558181E-2</v>
      </c>
      <c r="BT250" s="103">
        <v>-3.4432498181998887E-2</v>
      </c>
      <c r="BW250" s="11"/>
      <c r="BX250" s="11"/>
      <c r="BY250" s="11"/>
      <c r="BZ250" s="11"/>
      <c r="CA250" s="11"/>
      <c r="CB250" s="11"/>
      <c r="CE250" s="11"/>
      <c r="CF250" s="11"/>
      <c r="CG250" s="11"/>
      <c r="CH250" s="11"/>
      <c r="CI250" s="11"/>
      <c r="CJ250" s="11"/>
    </row>
    <row r="251" spans="1:88" ht="13" customHeight="1">
      <c r="A251" s="11" t="s">
        <v>18</v>
      </c>
      <c r="B251" s="103">
        <v>0.79198940285395814</v>
      </c>
      <c r="C251" s="103">
        <v>0.82436296673738152</v>
      </c>
      <c r="D251" s="103">
        <v>0.83184221017521609</v>
      </c>
      <c r="E251" s="103">
        <v>0.83399785940226501</v>
      </c>
      <c r="F251" s="103">
        <v>0.78582636878101253</v>
      </c>
      <c r="G251" s="103">
        <v>0.75102387042219365</v>
      </c>
      <c r="H251" s="103">
        <v>0.72849945755848389</v>
      </c>
      <c r="K251" s="11" t="s">
        <v>18</v>
      </c>
      <c r="L251" s="103">
        <v>-0.8307413173992273</v>
      </c>
      <c r="M251" s="103">
        <v>-0.83159207689878334</v>
      </c>
      <c r="N251" s="103">
        <v>-0.41475377633235228</v>
      </c>
      <c r="O251" s="103">
        <v>-2.170729740537827E-2</v>
      </c>
      <c r="P251" s="103">
        <v>0.28080089092049204</v>
      </c>
      <c r="Q251" s="103">
        <v>0.4891608312376719</v>
      </c>
      <c r="R251" s="103">
        <v>0.5098185795428799</v>
      </c>
      <c r="T251" s="11" t="s">
        <v>18</v>
      </c>
      <c r="U251" s="103">
        <v>0.26180261419931078</v>
      </c>
      <c r="V251" s="103">
        <v>0.26180261419931078</v>
      </c>
      <c r="W251" s="103">
        <v>0.26180261419931078</v>
      </c>
      <c r="X251" s="103">
        <v>0.26180261419931078</v>
      </c>
      <c r="Y251" s="103">
        <v>0.23739001880767122</v>
      </c>
      <c r="Z251" s="103">
        <v>0.10427943434080963</v>
      </c>
      <c r="AA251" s="103">
        <v>0.54803725344558596</v>
      </c>
      <c r="AC251" s="11" t="s">
        <v>18</v>
      </c>
      <c r="AD251" s="103">
        <v>-7.9409703029362746E-2</v>
      </c>
      <c r="AE251" s="103">
        <v>-6.5813985973994252E-2</v>
      </c>
      <c r="AF251" s="103">
        <v>-8.3458045141835871E-2</v>
      </c>
      <c r="AG251" s="103">
        <v>0.47313819754340075</v>
      </c>
      <c r="AH251" s="103">
        <v>0.60108684455602823</v>
      </c>
      <c r="AI251" s="103">
        <v>0.79275197027174349</v>
      </c>
      <c r="AJ251" s="103">
        <v>0.79347794027711738</v>
      </c>
      <c r="AL251" s="11" t="s">
        <v>18</v>
      </c>
      <c r="AM251" s="103">
        <v>0.26734741463079936</v>
      </c>
      <c r="AN251" s="103">
        <v>1.264668617942734</v>
      </c>
      <c r="AO251" s="103">
        <v>2.1055618705550616</v>
      </c>
      <c r="AP251" s="103">
        <v>1.3077969801125706</v>
      </c>
      <c r="AQ251" s="103">
        <v>0.47587932586601045</v>
      </c>
      <c r="AR251" s="103">
        <v>0.71051355158601581</v>
      </c>
      <c r="AS251" s="11">
        <v>0.90159953995950959</v>
      </c>
      <c r="AU251" s="11" t="s">
        <v>18</v>
      </c>
      <c r="AV251" s="103">
        <v>0.43289968211295565</v>
      </c>
      <c r="AW251" s="103">
        <v>0.34924002845070706</v>
      </c>
      <c r="AX251" s="103">
        <v>0.12599699342917459</v>
      </c>
      <c r="AY251" s="103">
        <v>-3.9386084072499411E-2</v>
      </c>
      <c r="AZ251" s="103">
        <v>9.8994252914904896E-3</v>
      </c>
      <c r="BA251" s="103">
        <v>0.19157315971213038</v>
      </c>
      <c r="BB251" s="103">
        <v>0.27213477746195563</v>
      </c>
      <c r="BD251" s="11" t="s">
        <v>18</v>
      </c>
      <c r="BE251" s="103">
        <v>0.15411553872207454</v>
      </c>
      <c r="BF251" s="103">
        <v>0.12819769043726573</v>
      </c>
      <c r="BG251" s="103">
        <v>9.9187099431408091E-2</v>
      </c>
      <c r="BH251" s="103">
        <v>8.6443448208672322E-2</v>
      </c>
      <c r="BI251" s="103">
        <v>7.0965587556030288E-2</v>
      </c>
      <c r="BJ251" s="103">
        <v>3.8458341188654786E-2</v>
      </c>
      <c r="BK251" s="103">
        <v>3.7829461148996137E-2</v>
      </c>
      <c r="BM251" s="11" t="s">
        <v>18</v>
      </c>
      <c r="BN251" s="103">
        <v>0.72104249659027364</v>
      </c>
      <c r="BO251" s="103">
        <v>0.66615817537968547</v>
      </c>
      <c r="BP251" s="103">
        <v>0.61158462331639529</v>
      </c>
      <c r="BQ251" s="103">
        <v>0.417625595410478</v>
      </c>
      <c r="BR251" s="103">
        <v>0.30569465101359033</v>
      </c>
      <c r="BS251" s="103">
        <v>0.27714846674955074</v>
      </c>
      <c r="BT251" s="103">
        <v>0.2667619055892389</v>
      </c>
      <c r="BW251" s="11"/>
      <c r="BX251" s="11"/>
      <c r="BY251" s="11"/>
      <c r="BZ251" s="11"/>
      <c r="CA251" s="11"/>
      <c r="CB251" s="11"/>
      <c r="CE251" s="11"/>
      <c r="CF251" s="11"/>
      <c r="CG251" s="11"/>
      <c r="CH251" s="11"/>
      <c r="CI251" s="11"/>
      <c r="CJ251" s="11"/>
    </row>
    <row r="252" spans="1:88" s="233" customFormat="1" ht="13" customHeight="1">
      <c r="A252" s="233" t="s">
        <v>60</v>
      </c>
      <c r="B252" s="234">
        <v>1.7243466078284195</v>
      </c>
      <c r="C252" s="234">
        <v>1.8561185575352968</v>
      </c>
      <c r="D252" s="234">
        <v>1.796108311987322</v>
      </c>
      <c r="E252" s="234">
        <v>1.6529869526992325</v>
      </c>
      <c r="F252" s="234">
        <v>1.6349725408905185</v>
      </c>
      <c r="G252" s="234">
        <v>1.5272022785684418</v>
      </c>
      <c r="H252" s="234">
        <v>1.4922292710706351</v>
      </c>
      <c r="K252" s="233" t="s">
        <v>60</v>
      </c>
      <c r="L252" s="234">
        <v>-0.31728674975119853</v>
      </c>
      <c r="M252" s="234">
        <v>-0.3045006657682347</v>
      </c>
      <c r="N252" s="234">
        <v>0.20721962045964781</v>
      </c>
      <c r="O252" s="234">
        <v>0.89872404574744291</v>
      </c>
      <c r="P252" s="234">
        <v>1.1035895236612798</v>
      </c>
      <c r="Q252" s="234">
        <v>1.2180757062585961</v>
      </c>
      <c r="R252" s="234">
        <v>1.2187230896632015</v>
      </c>
      <c r="T252" s="233" t="s">
        <v>60</v>
      </c>
      <c r="U252" s="234">
        <v>2.1623393182910884</v>
      </c>
      <c r="V252" s="234">
        <v>2.1623393182910884</v>
      </c>
      <c r="W252" s="234">
        <v>2.1623393182910884</v>
      </c>
      <c r="X252" s="234">
        <v>2.1623393182910884</v>
      </c>
      <c r="Y252" s="234">
        <v>1.9386851535959917</v>
      </c>
      <c r="Z252" s="234">
        <v>1.494671892218268</v>
      </c>
      <c r="AA252" s="234">
        <v>1.556962105354583</v>
      </c>
      <c r="AC252" s="233" t="s">
        <v>60</v>
      </c>
      <c r="AD252" s="234">
        <v>6.1590940398383219E-2</v>
      </c>
      <c r="AE252" s="234">
        <v>0.21832903131492662</v>
      </c>
      <c r="AF252" s="234">
        <v>0.22448133471668216</v>
      </c>
      <c r="AG252" s="234">
        <v>1.9834332670692694</v>
      </c>
      <c r="AH252" s="234">
        <v>1.9707643892410334</v>
      </c>
      <c r="AI252" s="234">
        <v>1.7846759847130522</v>
      </c>
      <c r="AJ252" s="234">
        <v>1.8654535814779252</v>
      </c>
      <c r="AL252" s="233" t="s">
        <v>60</v>
      </c>
      <c r="AM252" s="234">
        <v>1.4125864742727188</v>
      </c>
      <c r="AN252" s="234">
        <v>1.166398489604495</v>
      </c>
      <c r="AO252" s="234">
        <v>0.77123689808185825</v>
      </c>
      <c r="AP252" s="234">
        <v>1.0042784642375406</v>
      </c>
      <c r="AQ252" s="234">
        <v>1.0905845981277156</v>
      </c>
      <c r="AR252" s="234">
        <v>0.72538842829634487</v>
      </c>
      <c r="AS252" s="233">
        <v>0.19955491721493743</v>
      </c>
      <c r="AU252" s="233" t="s">
        <v>60</v>
      </c>
      <c r="AV252" s="234">
        <v>1.4434572998435731</v>
      </c>
      <c r="AW252" s="234">
        <v>1.4649071439795183</v>
      </c>
      <c r="AX252" s="234">
        <v>1.4687882272810482</v>
      </c>
      <c r="AY252" s="234">
        <v>1.8277648131594606</v>
      </c>
      <c r="AZ252" s="234">
        <v>1.8342220861514196</v>
      </c>
      <c r="BA252" s="234">
        <v>1.4303168992041011</v>
      </c>
      <c r="BB252" s="234">
        <v>1.5039027175529105</v>
      </c>
      <c r="BD252" s="233" t="s">
        <v>60</v>
      </c>
      <c r="BE252" s="234">
        <v>0.79222029934838312</v>
      </c>
      <c r="BF252" s="234">
        <v>0.76678218675899845</v>
      </c>
      <c r="BG252" s="234">
        <v>0.65618980485154565</v>
      </c>
      <c r="BH252" s="234">
        <v>0.57254068307793415</v>
      </c>
      <c r="BI252" s="234">
        <v>0.49446337070399082</v>
      </c>
      <c r="BJ252" s="234">
        <v>0.48244943607379293</v>
      </c>
      <c r="BK252" s="234">
        <v>0.48177107872944969</v>
      </c>
      <c r="BM252" s="233" t="s">
        <v>60</v>
      </c>
      <c r="BN252" s="234">
        <v>0.33474816507707728</v>
      </c>
      <c r="BO252" s="234">
        <v>0.29136095554311436</v>
      </c>
      <c r="BP252" s="234">
        <v>0.27047952737293213</v>
      </c>
      <c r="BQ252" s="234">
        <v>0.21596785618599465</v>
      </c>
      <c r="BR252" s="234">
        <v>0.20015713332101651</v>
      </c>
      <c r="BS252" s="234">
        <v>0.15035270368862111</v>
      </c>
      <c r="BT252" s="234">
        <v>0.13910451003736118</v>
      </c>
    </row>
    <row r="253" spans="1:88" ht="13" customHeight="1">
      <c r="A253" s="11" t="s">
        <v>61</v>
      </c>
      <c r="B253" s="103">
        <v>1.5576314347456255</v>
      </c>
      <c r="C253" s="103">
        <v>1.4895738081728795</v>
      </c>
      <c r="D253" s="103">
        <v>1.469067011722377</v>
      </c>
      <c r="E253" s="103">
        <v>1.4465475531491707</v>
      </c>
      <c r="F253" s="103">
        <v>1.3793528213737851</v>
      </c>
      <c r="G253" s="103">
        <v>1.2621660119335323</v>
      </c>
      <c r="H253" s="103">
        <v>1.2262562350367889</v>
      </c>
      <c r="K253" s="11" t="s">
        <v>61</v>
      </c>
      <c r="L253" s="103">
        <v>0.99611162491895777</v>
      </c>
      <c r="M253" s="103">
        <v>1.0326915759298856</v>
      </c>
      <c r="N253" s="103">
        <v>0.96835221013684214</v>
      </c>
      <c r="O253" s="103">
        <v>0.8235842579794429</v>
      </c>
      <c r="P253" s="103">
        <v>0.68731469123719291</v>
      </c>
      <c r="Q253" s="103">
        <v>0.51930516037792862</v>
      </c>
      <c r="R253" s="103">
        <v>0.51506806288580198</v>
      </c>
      <c r="T253" s="11" t="s">
        <v>61</v>
      </c>
      <c r="U253" s="103">
        <v>1.0600280299178573</v>
      </c>
      <c r="V253" s="103">
        <v>1.0600280299178573</v>
      </c>
      <c r="W253" s="103">
        <v>1.0600280299178573</v>
      </c>
      <c r="X253" s="103">
        <v>1.0600280299178573</v>
      </c>
      <c r="Y253" s="103">
        <v>1.1534720144629209</v>
      </c>
      <c r="Z253" s="103">
        <v>0.93851490906728419</v>
      </c>
      <c r="AA253" s="103">
        <v>0.69216937514687071</v>
      </c>
      <c r="AC253" s="11" t="s">
        <v>61</v>
      </c>
      <c r="AD253" s="103">
        <v>0.13209126211225625</v>
      </c>
      <c r="AE253" s="103">
        <v>0.18798366053649831</v>
      </c>
      <c r="AF253" s="103">
        <v>0.21615864877456023</v>
      </c>
      <c r="AG253" s="103">
        <v>2.1236572768013273</v>
      </c>
      <c r="AH253" s="103">
        <v>2.2353611876460917</v>
      </c>
      <c r="AI253" s="103">
        <v>2.2145097243042855</v>
      </c>
      <c r="AJ253" s="103">
        <v>2.0716027432473112</v>
      </c>
      <c r="AL253" s="11" t="s">
        <v>61</v>
      </c>
      <c r="AM253" s="103">
        <v>0.44355592898577689</v>
      </c>
      <c r="AN253" s="103">
        <v>5.5759450531121309E-2</v>
      </c>
      <c r="AO253" s="103">
        <v>-0.34067463398755432</v>
      </c>
      <c r="AP253" s="103">
        <v>-0.19672972592697796</v>
      </c>
      <c r="AQ253" s="103">
        <v>-5.1058581246493338E-2</v>
      </c>
      <c r="AR253" s="103">
        <v>-0.38570520851400614</v>
      </c>
      <c r="AS253" s="11">
        <v>-0.73653110155198021</v>
      </c>
      <c r="AU253" s="11" t="s">
        <v>61</v>
      </c>
      <c r="AV253" s="103">
        <v>0.81992174847787258</v>
      </c>
      <c r="AW253" s="103">
        <v>0.98992015419992463</v>
      </c>
      <c r="AX253" s="103">
        <v>0.93167173374029855</v>
      </c>
      <c r="AY253" s="103">
        <v>0.94206502857506924</v>
      </c>
      <c r="AZ253" s="103">
        <v>1.1044930218074474</v>
      </c>
      <c r="BA253" s="103">
        <v>0.9348194034073124</v>
      </c>
      <c r="BB253" s="103">
        <v>0.88801874750743304</v>
      </c>
      <c r="BD253" s="11" t="s">
        <v>61</v>
      </c>
      <c r="BE253" s="103">
        <v>-0.43685496718994993</v>
      </c>
      <c r="BF253" s="103">
        <v>-0.30426581274328085</v>
      </c>
      <c r="BG253" s="103">
        <v>-0.27290214873372837</v>
      </c>
      <c r="BH253" s="103">
        <v>-0.29448782878338675</v>
      </c>
      <c r="BI253" s="103">
        <v>-0.27783911265501676</v>
      </c>
      <c r="BJ253" s="103">
        <v>-0.26361597327780972</v>
      </c>
      <c r="BK253" s="103">
        <v>-0.26421119087904016</v>
      </c>
      <c r="BM253" s="11" t="s">
        <v>61</v>
      </c>
      <c r="BN253" s="103">
        <v>-1.6997097465006852E-2</v>
      </c>
      <c r="BO253" s="103">
        <v>-1.2639545832234729E-2</v>
      </c>
      <c r="BP253" s="103">
        <v>9.1345113625836433E-3</v>
      </c>
      <c r="BQ253" s="103">
        <v>6.6318352535213038E-2</v>
      </c>
      <c r="BR253" s="103">
        <v>6.6873461783459084E-2</v>
      </c>
      <c r="BS253" s="103">
        <v>4.4602602260572728E-2</v>
      </c>
      <c r="BT253" s="103">
        <v>3.2635790564736068E-2</v>
      </c>
      <c r="BW253" s="11"/>
      <c r="BX253" s="11"/>
      <c r="BY253" s="11"/>
      <c r="BZ253" s="11"/>
      <c r="CA253" s="11"/>
      <c r="CB253" s="11"/>
      <c r="CE253" s="11"/>
      <c r="CF253" s="11"/>
      <c r="CG253" s="11"/>
      <c r="CH253" s="11"/>
      <c r="CI253" s="11"/>
      <c r="CJ253" s="11"/>
    </row>
    <row r="254" spans="1:88" ht="13" customHeight="1">
      <c r="A254" s="11" t="s">
        <v>63</v>
      </c>
      <c r="B254" s="103">
        <v>-0.42388757671868504</v>
      </c>
      <c r="C254" s="103">
        <v>-0.5807252391518849</v>
      </c>
      <c r="D254" s="103">
        <v>-0.59432758376366779</v>
      </c>
      <c r="E254" s="103">
        <v>-0.63476770460965171</v>
      </c>
      <c r="F254" s="103">
        <v>-0.6962187312531436</v>
      </c>
      <c r="G254" s="103">
        <v>-0.68874297307153598</v>
      </c>
      <c r="H254" s="103">
        <v>-0.6742092211108367</v>
      </c>
      <c r="K254" s="11" t="s">
        <v>63</v>
      </c>
      <c r="L254" s="103">
        <v>-0.89483877101393872</v>
      </c>
      <c r="M254" s="103">
        <v>-0.8966635298227098</v>
      </c>
      <c r="N254" s="103">
        <v>-0.99854094123822223</v>
      </c>
      <c r="O254" s="103">
        <v>-0.87514809550210093</v>
      </c>
      <c r="P254" s="103">
        <v>-0.4959063495811315</v>
      </c>
      <c r="Q254" s="103">
        <v>-7.2482291164599116E-2</v>
      </c>
      <c r="R254" s="103">
        <v>-6.4849678557321322E-2</v>
      </c>
      <c r="T254" s="11" t="s">
        <v>63</v>
      </c>
      <c r="U254" s="103">
        <v>0.23646212481141979</v>
      </c>
      <c r="V254" s="103">
        <v>0.23646212481141979</v>
      </c>
      <c r="W254" s="103">
        <v>0.23646212481141979</v>
      </c>
      <c r="X254" s="103">
        <v>0.23646212481141979</v>
      </c>
      <c r="Y254" s="103">
        <v>-0.15521655075886409</v>
      </c>
      <c r="Z254" s="103">
        <v>-0.59091679459792024</v>
      </c>
      <c r="AA254" s="103">
        <v>-0.46088759846341104</v>
      </c>
      <c r="AC254" s="11" t="s">
        <v>63</v>
      </c>
      <c r="AD254" s="103">
        <v>-0.17973708392987431</v>
      </c>
      <c r="AE254" s="103">
        <v>-0.17891945887540942</v>
      </c>
      <c r="AF254" s="103">
        <v>-0.27210559316327049</v>
      </c>
      <c r="AG254" s="103">
        <v>-3.6617320188432667E-2</v>
      </c>
      <c r="AH254" s="103">
        <v>-0.20048580943576513</v>
      </c>
      <c r="AI254" s="103">
        <v>-0.18263997726220974</v>
      </c>
      <c r="AJ254" s="103">
        <v>-3.1118706800427037E-2</v>
      </c>
      <c r="AL254" s="11" t="s">
        <v>63</v>
      </c>
      <c r="AM254" s="103">
        <v>3.0734043201444557E-3</v>
      </c>
      <c r="AN254" s="103">
        <v>-0.41678718137045617</v>
      </c>
      <c r="AO254" s="103">
        <v>-0.78546259730775025</v>
      </c>
      <c r="AP254" s="103">
        <v>-0.46568011132260667</v>
      </c>
      <c r="AQ254" s="103">
        <v>-0.1388259463956944</v>
      </c>
      <c r="AR254" s="103">
        <v>-9.6732344918906504E-2</v>
      </c>
      <c r="AS254" s="11">
        <v>-3.4486478807407635E-2</v>
      </c>
      <c r="AU254" s="11" t="s">
        <v>63</v>
      </c>
      <c r="AV254" s="103">
        <v>0.91667726506910274</v>
      </c>
      <c r="AW254" s="103">
        <v>0.42656349190319826</v>
      </c>
      <c r="AX254" s="103">
        <v>0.20773211201146186</v>
      </c>
      <c r="AY254" s="103">
        <v>6.8334159998574992E-2</v>
      </c>
      <c r="AZ254" s="103">
        <v>-0.23334359615650027</v>
      </c>
      <c r="BA254" s="103">
        <v>-0.30392433608465835</v>
      </c>
      <c r="BB254" s="103">
        <v>-0.22057239857442676</v>
      </c>
      <c r="BD254" s="11" t="s">
        <v>63</v>
      </c>
      <c r="BE254" s="103">
        <v>0.143914557220399</v>
      </c>
      <c r="BF254" s="103">
        <v>6.3094703197926455E-2</v>
      </c>
      <c r="BG254" s="103">
        <v>5.041764963715889E-2</v>
      </c>
      <c r="BH254" s="103">
        <v>0.16490287185263861</v>
      </c>
      <c r="BI254" s="103">
        <v>0.13066969568981937</v>
      </c>
      <c r="BJ254" s="103">
        <v>0.15293433721767474</v>
      </c>
      <c r="BK254" s="103">
        <v>0.19913727531110795</v>
      </c>
      <c r="BM254" s="11" t="s">
        <v>63</v>
      </c>
      <c r="BN254" s="103">
        <v>0.78686442971626724</v>
      </c>
      <c r="BO254" s="103">
        <v>0.70535464182388363</v>
      </c>
      <c r="BP254" s="103">
        <v>0.73563769845826821</v>
      </c>
      <c r="BQ254" s="103">
        <v>0.59814450340177683</v>
      </c>
      <c r="BR254" s="103">
        <v>0.55217582136657073</v>
      </c>
      <c r="BS254" s="103">
        <v>0.49247515353889526</v>
      </c>
      <c r="BT254" s="103">
        <v>0.4835518310943499</v>
      </c>
      <c r="BW254" s="11"/>
      <c r="BX254" s="11"/>
      <c r="BY254" s="11"/>
      <c r="BZ254" s="11"/>
      <c r="CA254" s="11"/>
      <c r="CB254" s="11"/>
      <c r="CE254" s="11"/>
      <c r="CF254" s="11"/>
      <c r="CG254" s="11"/>
      <c r="CH254" s="11"/>
      <c r="CI254" s="11"/>
      <c r="CJ254" s="11"/>
    </row>
    <row r="255" spans="1:88" ht="13" customHeight="1">
      <c r="A255" s="11" t="s">
        <v>64</v>
      </c>
      <c r="B255" s="103">
        <v>-0.52544172581069892</v>
      </c>
      <c r="C255" s="103">
        <v>-0.26407130289712993</v>
      </c>
      <c r="D255" s="103">
        <v>-0.1233206801862161</v>
      </c>
      <c r="E255" s="103">
        <v>-0.1474353515734397</v>
      </c>
      <c r="F255" s="103">
        <v>-0.17566267820733256</v>
      </c>
      <c r="G255" s="103">
        <v>-0.19116486531273569</v>
      </c>
      <c r="H255" s="103">
        <v>-0.1852736830506963</v>
      </c>
      <c r="K255" s="11" t="s">
        <v>64</v>
      </c>
      <c r="L255" s="103">
        <v>0.62454697244631019</v>
      </c>
      <c r="M255" s="103">
        <v>0.65762923614316748</v>
      </c>
      <c r="N255" s="103">
        <v>0.58020655418042444</v>
      </c>
      <c r="O255" s="103">
        <v>0.43390342942246318</v>
      </c>
      <c r="P255" s="103">
        <v>0.29925330991753185</v>
      </c>
      <c r="Q255" s="103">
        <v>0.14780591321434114</v>
      </c>
      <c r="R255" s="103">
        <v>0.14570364370262581</v>
      </c>
      <c r="T255" s="11" t="s">
        <v>64</v>
      </c>
      <c r="U255" s="103">
        <v>0.99667680644813161</v>
      </c>
      <c r="V255" s="103">
        <v>0.99667680644813161</v>
      </c>
      <c r="W255" s="103">
        <v>0.99667680644813161</v>
      </c>
      <c r="X255" s="103">
        <v>0.99667680644813161</v>
      </c>
      <c r="Y255" s="103">
        <v>0.36825887532984924</v>
      </c>
      <c r="Z255" s="103">
        <v>-0.10427943434080963</v>
      </c>
      <c r="AA255" s="103">
        <v>-0.60501972016469641</v>
      </c>
      <c r="AC255" s="11" t="s">
        <v>64</v>
      </c>
      <c r="AD255" s="103">
        <v>-0.22583344812740663</v>
      </c>
      <c r="AE255" s="103">
        <v>-0.18719546908770801</v>
      </c>
      <c r="AF255" s="103">
        <v>-0.27487982181064458</v>
      </c>
      <c r="AG255" s="103">
        <v>-0.34511014159895986</v>
      </c>
      <c r="AH255" s="103">
        <v>-0.23161484454224243</v>
      </c>
      <c r="AI255" s="103">
        <v>-0.33142857942840637</v>
      </c>
      <c r="AJ255" s="103">
        <v>-0.55886056093005532</v>
      </c>
      <c r="AL255" s="11" t="s">
        <v>64</v>
      </c>
      <c r="AM255" s="103">
        <v>-1.0540613981442863</v>
      </c>
      <c r="AN255" s="103">
        <v>-0.53794554213177848</v>
      </c>
      <c r="AO255" s="103">
        <v>4.8500239859847756E-2</v>
      </c>
      <c r="AP255" s="103">
        <v>4.4883715110563105E-2</v>
      </c>
      <c r="AQ255" s="103">
        <v>3.6708783902707709E-2</v>
      </c>
      <c r="AR255" s="103">
        <v>0.19314494196905871</v>
      </c>
      <c r="AS255" s="11">
        <v>0.35554273190193614</v>
      </c>
      <c r="AU255" s="11" t="s">
        <v>64</v>
      </c>
      <c r="AV255" s="103">
        <v>0.80917113552329167</v>
      </c>
      <c r="AW255" s="103">
        <v>0.94573531794135779</v>
      </c>
      <c r="AX255" s="103">
        <v>0.8616130606697664</v>
      </c>
      <c r="AY255" s="103">
        <v>1.0019096086145549</v>
      </c>
      <c r="AZ255" s="103">
        <v>0.49638546818747092</v>
      </c>
      <c r="BA255" s="103">
        <v>6.7698785762933741E-2</v>
      </c>
      <c r="BB255" s="103">
        <v>-0.34374919258352182</v>
      </c>
      <c r="BD255" s="11" t="s">
        <v>64</v>
      </c>
      <c r="BE255" s="103">
        <v>0.61369358944148866</v>
      </c>
      <c r="BF255" s="103">
        <v>0.54292520118473364</v>
      </c>
      <c r="BG255" s="103">
        <v>0.55255876392029346</v>
      </c>
      <c r="BH255" s="103">
        <v>0.51925532069267233</v>
      </c>
      <c r="BI255" s="103">
        <v>0.54199263962022226</v>
      </c>
      <c r="BJ255" s="103">
        <v>0.53148971548133117</v>
      </c>
      <c r="BK255" s="103">
        <v>0.53080589320565474</v>
      </c>
      <c r="BM255" s="11" t="s">
        <v>64</v>
      </c>
      <c r="BN255" s="103">
        <v>0.72134033339174741</v>
      </c>
      <c r="BO255" s="103">
        <v>0.6925930015862386</v>
      </c>
      <c r="BP255" s="103">
        <v>0.707035210777337</v>
      </c>
      <c r="BQ255" s="103">
        <v>0.63656349032557802</v>
      </c>
      <c r="BR255" s="103">
        <v>0.48017199881179917</v>
      </c>
      <c r="BS255" s="103">
        <v>0.47108162973026352</v>
      </c>
      <c r="BT255" s="103">
        <v>0.46201292896420021</v>
      </c>
      <c r="BW255" s="11"/>
      <c r="BX255" s="11"/>
      <c r="BY255" s="11"/>
      <c r="BZ255" s="11"/>
      <c r="CA255" s="11"/>
      <c r="CB255" s="11"/>
      <c r="CE255" s="11"/>
      <c r="CF255" s="11"/>
      <c r="CG255" s="11"/>
      <c r="CH255" s="11"/>
      <c r="CI255" s="11"/>
      <c r="CJ255" s="11"/>
    </row>
    <row r="256" spans="1:88" ht="13" customHeight="1">
      <c r="A256" s="11" t="s">
        <v>65</v>
      </c>
      <c r="B256" s="103">
        <v>-0.1258105520800098</v>
      </c>
      <c r="C256" s="103">
        <v>-3.1926294967599078E-2</v>
      </c>
      <c r="D256" s="103">
        <v>-4.4763336926698427E-2</v>
      </c>
      <c r="E256" s="103">
        <v>-4.5230927533900699E-2</v>
      </c>
      <c r="F256" s="103">
        <v>-4.1873655650777511E-2</v>
      </c>
      <c r="G256" s="103">
        <v>-6.8663457408535897E-2</v>
      </c>
      <c r="H256" s="103">
        <v>-0.10466183458183051</v>
      </c>
      <c r="K256" s="11" t="s">
        <v>65</v>
      </c>
      <c r="L256" s="103">
        <v>-0.66899941841919364</v>
      </c>
      <c r="M256" s="103">
        <v>-0.66624499783146485</v>
      </c>
      <c r="N256" s="103">
        <v>-0.16228755957882854</v>
      </c>
      <c r="O256" s="103">
        <v>0.41897878901395158</v>
      </c>
      <c r="P256" s="103">
        <v>0.77612191348594195</v>
      </c>
      <c r="Q256" s="103">
        <v>0.78332874496838956</v>
      </c>
      <c r="R256" s="103">
        <v>0.77362669290525921</v>
      </c>
      <c r="T256" s="11" t="s">
        <v>65</v>
      </c>
      <c r="U256" s="103">
        <v>-0.18165595008877142</v>
      </c>
      <c r="V256" s="103">
        <v>-0.18165595008877142</v>
      </c>
      <c r="W256" s="103">
        <v>-0.18165595008877142</v>
      </c>
      <c r="X256" s="103">
        <v>-0.18165595008877142</v>
      </c>
      <c r="Y256" s="103">
        <v>-0.15521655075886409</v>
      </c>
      <c r="Z256" s="103">
        <v>-0.17379905723468231</v>
      </c>
      <c r="AA256" s="103">
        <v>-2.8491233359555539E-2</v>
      </c>
      <c r="AC256" s="11" t="s">
        <v>65</v>
      </c>
      <c r="AD256" s="103">
        <v>-0.25023740564374725</v>
      </c>
      <c r="AE256" s="103">
        <v>-0.22305818000766889</v>
      </c>
      <c r="AF256" s="103">
        <v>-0.29152519369488866</v>
      </c>
      <c r="AG256" s="103">
        <v>-0.32696350504539956</v>
      </c>
      <c r="AH256" s="103">
        <v>-0.41838905518110675</v>
      </c>
      <c r="AI256" s="103">
        <v>-0.314896512521051</v>
      </c>
      <c r="AJ256" s="103">
        <v>-0.12182433797895646</v>
      </c>
      <c r="AL256" s="11" t="s">
        <v>65</v>
      </c>
      <c r="AM256" s="103">
        <v>-0.61357887347865392</v>
      </c>
      <c r="AN256" s="103">
        <v>-0.48006153404731372</v>
      </c>
      <c r="AO256" s="103">
        <v>-0.28510046200214534</v>
      </c>
      <c r="AP256" s="103">
        <v>-0.72322894399785742</v>
      </c>
      <c r="AQ256" s="103">
        <v>-1.0171670303223002</v>
      </c>
      <c r="AR256" s="103">
        <v>-0.71639700187365063</v>
      </c>
      <c r="AS256" s="11">
        <v>-0.26848809216852138</v>
      </c>
      <c r="AU256" s="11" t="s">
        <v>65</v>
      </c>
      <c r="AV256" s="103">
        <v>0.23938864893049625</v>
      </c>
      <c r="AW256" s="103">
        <v>0.2829627740628563</v>
      </c>
      <c r="AX256" s="103">
        <v>0.41790813122306025</v>
      </c>
      <c r="AY256" s="103">
        <v>0.35558814418810747</v>
      </c>
      <c r="AZ256" s="103">
        <v>0.49638546818747092</v>
      </c>
      <c r="BA256" s="103">
        <v>0.6870706555089191</v>
      </c>
      <c r="BB256" s="103">
        <v>0.51848836548014687</v>
      </c>
      <c r="BD256" s="11" t="s">
        <v>65</v>
      </c>
      <c r="BE256" s="103">
        <v>-0.76137964972923666</v>
      </c>
      <c r="BF256" s="103">
        <v>-0.69614425215804387</v>
      </c>
      <c r="BG256" s="103">
        <v>-0.63144971402027616</v>
      </c>
      <c r="BH256" s="103">
        <v>-0.57622340719485443</v>
      </c>
      <c r="BI256" s="103">
        <v>-0.50142959054826386</v>
      </c>
      <c r="BJ256" s="103">
        <v>-0.44905035951616679</v>
      </c>
      <c r="BK256" s="103">
        <v>-0.44962491275333083</v>
      </c>
      <c r="BM256" s="11" t="s">
        <v>65</v>
      </c>
      <c r="BN256" s="103">
        <v>-0.97394674060447961</v>
      </c>
      <c r="BO256" s="103">
        <v>-0.737926099338437</v>
      </c>
      <c r="BP256" s="103">
        <v>-0.53839882424383889</v>
      </c>
      <c r="BQ256" s="103">
        <v>-0.53982924465118998</v>
      </c>
      <c r="BR256" s="103">
        <v>-0.54711658066349933</v>
      </c>
      <c r="BS256" s="103">
        <v>-0.31056467918033465</v>
      </c>
      <c r="BT256" s="103">
        <v>-0.32494500740088467</v>
      </c>
      <c r="BW256" s="11"/>
      <c r="BX256" s="11"/>
      <c r="BY256" s="11"/>
      <c r="BZ256" s="11"/>
      <c r="CA256" s="11"/>
      <c r="CB256" s="11"/>
      <c r="CE256" s="11"/>
      <c r="CF256" s="11"/>
      <c r="CG256" s="11"/>
      <c r="CH256" s="11"/>
      <c r="CI256" s="11"/>
      <c r="CJ256" s="11"/>
    </row>
    <row r="257" spans="1:88" ht="13" customHeight="1">
      <c r="A257" s="11" t="s">
        <v>66</v>
      </c>
      <c r="B257" s="103">
        <v>-0.99085900662398274</v>
      </c>
      <c r="C257" s="103">
        <v>-0.93030032419196806</v>
      </c>
      <c r="D257" s="103">
        <v>-0.94227255476719696</v>
      </c>
      <c r="E257" s="103">
        <v>-0.96980869732204733</v>
      </c>
      <c r="F257" s="103">
        <v>-1.0557273225210544</v>
      </c>
      <c r="G257" s="103">
        <v>-1.0796687326408867</v>
      </c>
      <c r="H257" s="103">
        <v>-1.0933908331489386</v>
      </c>
      <c r="K257" s="11" t="s">
        <v>66</v>
      </c>
      <c r="L257" s="103">
        <v>-0.81708559010733439</v>
      </c>
      <c r="M257" s="103">
        <v>-0.81923107793990035</v>
      </c>
      <c r="N257" s="103">
        <v>-0.96481264980081438</v>
      </c>
      <c r="O257" s="103">
        <v>-1.119089176268985</v>
      </c>
      <c r="P257" s="103">
        <v>-1.2440478574103588</v>
      </c>
      <c r="Q257" s="103">
        <v>-1.3388376784147777</v>
      </c>
      <c r="R257" s="103">
        <v>-1.3377739782423304</v>
      </c>
      <c r="T257" s="11" t="s">
        <v>66</v>
      </c>
      <c r="U257" s="103">
        <v>-0.90385989764364683</v>
      </c>
      <c r="V257" s="103">
        <v>-0.90385989764364683</v>
      </c>
      <c r="W257" s="103">
        <v>-0.90385989764364683</v>
      </c>
      <c r="X257" s="103">
        <v>-0.90385989764364683</v>
      </c>
      <c r="Y257" s="103">
        <v>-0.67869197684757854</v>
      </c>
      <c r="Z257" s="103">
        <v>-0.45187754881017428</v>
      </c>
      <c r="AA257" s="103">
        <v>-0.60501972016469641</v>
      </c>
      <c r="AC257" s="11" t="s">
        <v>66</v>
      </c>
      <c r="AD257" s="103">
        <v>-0.44004596410417451</v>
      </c>
      <c r="AE257" s="103">
        <v>-0.46030380609356408</v>
      </c>
      <c r="AF257" s="103">
        <v>-0.38584896770560606</v>
      </c>
      <c r="AG257" s="103">
        <v>-0.96539517288429766</v>
      </c>
      <c r="AH257" s="103">
        <v>-1.0798810511937516</v>
      </c>
      <c r="AI257" s="103">
        <v>-0.71166611829757453</v>
      </c>
      <c r="AJ257" s="103">
        <v>-0.70728795740401307</v>
      </c>
      <c r="AL257" s="11" t="s">
        <v>66</v>
      </c>
      <c r="AM257" s="103">
        <v>-0.78978738783363156</v>
      </c>
      <c r="AN257" s="103">
        <v>-0.87048833929324476</v>
      </c>
      <c r="AO257" s="103">
        <v>-0.84107568678054412</v>
      </c>
      <c r="AP257" s="103">
        <v>-0.94620964619370695</v>
      </c>
      <c r="AQ257" s="103">
        <v>-0.9293996651730988</v>
      </c>
      <c r="AR257" s="103">
        <v>-1.3449519473667801</v>
      </c>
      <c r="AS257" s="11">
        <v>-1.6725773376576665</v>
      </c>
      <c r="AU257" s="11" t="s">
        <v>66</v>
      </c>
      <c r="AV257" s="103">
        <v>-0.2981419987985558</v>
      </c>
      <c r="AW257" s="103">
        <v>-0.33562493355707834</v>
      </c>
      <c r="AX257" s="103">
        <v>-0.56291329176439653</v>
      </c>
      <c r="AY257" s="103">
        <v>-0.51814272438838582</v>
      </c>
      <c r="AZ257" s="103">
        <v>-0.23334359615650027</v>
      </c>
      <c r="BA257" s="103">
        <v>-0.18004996213546062</v>
      </c>
      <c r="BB257" s="103">
        <v>-0.34374919258352182</v>
      </c>
      <c r="BD257" s="11" t="s">
        <v>66</v>
      </c>
      <c r="BE257" s="103">
        <v>-0.67731212180234401</v>
      </c>
      <c r="BF257" s="103">
        <v>-0.64742797264215979</v>
      </c>
      <c r="BG257" s="103">
        <v>-0.61238147321271674</v>
      </c>
      <c r="BH257" s="103">
        <v>-1.0233942321850089</v>
      </c>
      <c r="BI257" s="103">
        <v>-1.3482918556848684</v>
      </c>
      <c r="BJ257" s="103">
        <v>-1.2229017203566641</v>
      </c>
      <c r="BK257" s="103">
        <v>-1.223390037450802</v>
      </c>
      <c r="BM257" s="11" t="s">
        <v>66</v>
      </c>
      <c r="BN257" s="103">
        <v>-6.4650985701021402E-2</v>
      </c>
      <c r="BO257" s="103">
        <v>-3.8466674884611946E-2</v>
      </c>
      <c r="BP257" s="103">
        <v>-9.5959200516500684E-2</v>
      </c>
      <c r="BQ257" s="103">
        <v>-0.14574103380400991</v>
      </c>
      <c r="BR257" s="103">
        <v>-0.17688415972584118</v>
      </c>
      <c r="BS257" s="103">
        <v>-0.20029236946753554</v>
      </c>
      <c r="BT257" s="103">
        <v>-0.21392334926660256</v>
      </c>
      <c r="BW257" s="11"/>
      <c r="BX257" s="11"/>
      <c r="BY257" s="11"/>
      <c r="BZ257" s="11"/>
      <c r="CA257" s="11"/>
      <c r="CB257" s="11"/>
      <c r="CE257" s="11"/>
      <c r="CF257" s="11"/>
      <c r="CG257" s="11"/>
      <c r="CH257" s="11"/>
      <c r="CI257" s="11"/>
      <c r="CJ257" s="11"/>
    </row>
    <row r="258" spans="1:88" ht="13" customHeight="1">
      <c r="A258" s="11" t="s">
        <v>178</v>
      </c>
      <c r="B258" s="103">
        <v>-0.89110598278023667</v>
      </c>
      <c r="C258" s="103">
        <v>-0.82508840539349637</v>
      </c>
      <c r="D258" s="103">
        <v>-0.668501899287676</v>
      </c>
      <c r="E258" s="103">
        <v>-0.60430943254488834</v>
      </c>
      <c r="F258" s="103">
        <v>-0.52624308025832278</v>
      </c>
      <c r="G258" s="103">
        <v>-0.39613983793543361</v>
      </c>
      <c r="H258" s="103">
        <v>-0.25107927363752547</v>
      </c>
      <c r="K258" s="11" t="s">
        <v>178</v>
      </c>
      <c r="L258" s="103">
        <v>-0.66957766026807108</v>
      </c>
      <c r="M258" s="103">
        <v>-0.66255425369242116</v>
      </c>
      <c r="N258" s="103">
        <v>-0.7952343790367794</v>
      </c>
      <c r="O258" s="103">
        <v>-0.94309660805239359</v>
      </c>
      <c r="P258" s="103">
        <v>-1.0634996976323081</v>
      </c>
      <c r="Q258" s="103">
        <v>-1.1601454758794627</v>
      </c>
      <c r="R258" s="103">
        <v>-1.1546978073665501</v>
      </c>
      <c r="T258" s="11" t="s">
        <v>178</v>
      </c>
      <c r="U258" s="103">
        <v>-0.86584916356181096</v>
      </c>
      <c r="V258" s="103">
        <v>-0.86584916356181096</v>
      </c>
      <c r="W258" s="103">
        <v>-0.86584916356181096</v>
      </c>
      <c r="X258" s="103">
        <v>-0.86584916356181096</v>
      </c>
      <c r="Y258" s="103">
        <v>-0.67869197684757854</v>
      </c>
      <c r="Z258" s="103">
        <v>-1.0080345319611574</v>
      </c>
      <c r="AA258" s="103">
        <v>-1.4698124503724079</v>
      </c>
      <c r="AC258" s="11" t="s">
        <v>178</v>
      </c>
      <c r="AD258" s="103">
        <v>-0.38852649823634416</v>
      </c>
      <c r="AE258" s="103">
        <v>-0.35271567333368137</v>
      </c>
      <c r="AF258" s="103">
        <v>-0.27210559316327049</v>
      </c>
      <c r="AG258" s="103">
        <v>-0.25272726459901618</v>
      </c>
      <c r="AH258" s="103">
        <v>-0.2627438796487197</v>
      </c>
      <c r="AI258" s="103">
        <v>-0.33142857942840637</v>
      </c>
      <c r="AJ258" s="103">
        <v>-0.27849770092369036</v>
      </c>
      <c r="AL258" s="11" t="s">
        <v>178</v>
      </c>
      <c r="AM258" s="103">
        <v>1.0602082067845753</v>
      </c>
      <c r="AN258" s="103">
        <v>0.50404953176693101</v>
      </c>
      <c r="AO258" s="103">
        <v>-0.11830011107114885</v>
      </c>
      <c r="AP258" s="103">
        <v>-0.43979705623758758</v>
      </c>
      <c r="AQ258" s="103">
        <v>-0.66576385350819833</v>
      </c>
      <c r="AR258" s="103">
        <v>-0.62695531112383229</v>
      </c>
      <c r="AS258" s="11">
        <v>-0.50248970552963534</v>
      </c>
      <c r="AU258" s="11" t="s">
        <v>178</v>
      </c>
      <c r="AV258" s="103">
        <v>-0.68516406516347272</v>
      </c>
      <c r="AW258" s="103">
        <v>-0.60073395110847927</v>
      </c>
      <c r="AX258" s="103">
        <v>-1.0533240032581239</v>
      </c>
      <c r="AY258" s="103">
        <v>-1.0806817767595533</v>
      </c>
      <c r="AZ258" s="103">
        <v>-0.96307266050047202</v>
      </c>
      <c r="BA258" s="103">
        <v>-1.0471705797798403</v>
      </c>
      <c r="BB258" s="103">
        <v>-1.3291635446562855</v>
      </c>
      <c r="BD258" s="11" t="s">
        <v>178</v>
      </c>
      <c r="BE258" s="103">
        <v>0.17909364295982225</v>
      </c>
      <c r="BF258" s="103">
        <v>0.16120190458450634</v>
      </c>
      <c r="BG258" s="103">
        <v>0.15393557388565479</v>
      </c>
      <c r="BH258" s="103">
        <v>0.13150773161597989</v>
      </c>
      <c r="BI258" s="103">
        <v>5.7516981705000346E-3</v>
      </c>
      <c r="BJ258" s="103">
        <v>-5.3528690759052554E-2</v>
      </c>
      <c r="BK258" s="103">
        <v>-5.4147319984090947E-2</v>
      </c>
      <c r="BM258" s="11" t="s">
        <v>178</v>
      </c>
      <c r="BN258" s="103">
        <v>0.397442811787585</v>
      </c>
      <c r="BO258" s="103">
        <v>0.25398758056143717</v>
      </c>
      <c r="BP258" s="103">
        <v>0.21703373610627541</v>
      </c>
      <c r="BQ258" s="103">
        <v>0.17251581420667628</v>
      </c>
      <c r="BR258" s="103">
        <v>0.14432438202559103</v>
      </c>
      <c r="BS258" s="103">
        <v>0.22270803624465216</v>
      </c>
      <c r="BT258" s="103">
        <v>0.21195152862389213</v>
      </c>
      <c r="BW258" s="11"/>
      <c r="BX258" s="11"/>
      <c r="BY258" s="11"/>
      <c r="BZ258" s="11"/>
      <c r="CA258" s="11"/>
      <c r="CB258" s="11"/>
      <c r="CE258" s="11"/>
      <c r="CF258" s="11"/>
      <c r="CG258" s="11"/>
      <c r="CH258" s="11"/>
      <c r="CI258" s="11"/>
      <c r="CJ258" s="11"/>
    </row>
    <row r="259" spans="1:88" ht="13" customHeight="1">
      <c r="A259" s="11" t="s">
        <v>105</v>
      </c>
      <c r="B259" s="103">
        <v>0.99613750461230666</v>
      </c>
      <c r="C259" s="103">
        <v>0.93975668412925351</v>
      </c>
      <c r="D259" s="103">
        <v>0.8857871669199493</v>
      </c>
      <c r="E259" s="103">
        <v>0.908451413338353</v>
      </c>
      <c r="F259" s="103">
        <v>1.1366855297872862</v>
      </c>
      <c r="G259" s="103">
        <v>1.2555232068591031</v>
      </c>
      <c r="H259" s="103">
        <v>1.2690298689182278</v>
      </c>
      <c r="K259" s="11" t="s">
        <v>105</v>
      </c>
      <c r="L259" s="103">
        <v>1.8839752720146423</v>
      </c>
      <c r="M259" s="103">
        <v>1.5508298785834014</v>
      </c>
      <c r="N259" s="103">
        <v>1.2318900773616137</v>
      </c>
      <c r="O259" s="103">
        <v>0.91363208361473891</v>
      </c>
      <c r="P259" s="103">
        <v>0.68499525446590181</v>
      </c>
      <c r="Q259" s="103">
        <v>0.47814410690334647</v>
      </c>
      <c r="R259" s="103">
        <v>0.46536302026680154</v>
      </c>
      <c r="T259" s="11" t="s">
        <v>105</v>
      </c>
      <c r="U259" s="103">
        <v>0.95866607236629575</v>
      </c>
      <c r="V259" s="103">
        <v>0.95866607236629575</v>
      </c>
      <c r="W259" s="103">
        <v>0.95866607236629575</v>
      </c>
      <c r="X259" s="103">
        <v>0.95866607236629575</v>
      </c>
      <c r="Y259" s="103">
        <v>1.0226031579407417</v>
      </c>
      <c r="Z259" s="103">
        <v>1.3556326464305215</v>
      </c>
      <c r="AA259" s="103">
        <v>1.4128299836532969</v>
      </c>
      <c r="AC259" s="11" t="s">
        <v>105</v>
      </c>
      <c r="AD259" s="103">
        <v>3.7186982882042613E-2</v>
      </c>
      <c r="AE259" s="103">
        <v>-1.6157924700202202E-2</v>
      </c>
      <c r="AF259" s="103">
        <v>-1.6876557604859028E-2</v>
      </c>
      <c r="AG259" s="103">
        <v>0.32301602241849187</v>
      </c>
      <c r="AH259" s="103">
        <v>0.38318359881068614</v>
      </c>
      <c r="AI259" s="103">
        <v>0.17279946124592563</v>
      </c>
      <c r="AJ259" s="103">
        <v>0.29047398555981574</v>
      </c>
      <c r="AL259" s="11" t="s">
        <v>105</v>
      </c>
      <c r="AM259" s="103">
        <v>3.0734043201444557E-3</v>
      </c>
      <c r="AN259" s="103">
        <v>-0.32792942397431885</v>
      </c>
      <c r="AO259" s="103">
        <v>-0.61866224637675382</v>
      </c>
      <c r="AP259" s="103">
        <v>0.4216897284214457</v>
      </c>
      <c r="AQ259" s="103">
        <v>1.2661193284261176</v>
      </c>
      <c r="AR259" s="103">
        <v>1.2793765597499851</v>
      </c>
      <c r="AS259" s="11">
        <v>1.1356011533206238</v>
      </c>
      <c r="AU259" s="11" t="s">
        <v>105</v>
      </c>
      <c r="AV259" s="103">
        <v>1.3574523962069247</v>
      </c>
      <c r="AW259" s="103">
        <v>1.5753692346259349</v>
      </c>
      <c r="AX259" s="103">
        <v>1.8074051471219557</v>
      </c>
      <c r="AY259" s="103">
        <v>1.8277648131594606</v>
      </c>
      <c r="AZ259" s="103">
        <v>1.7126005754274236</v>
      </c>
      <c r="BA259" s="103">
        <v>1.9258143950008899</v>
      </c>
      <c r="BB259" s="103">
        <v>2.119786687598388</v>
      </c>
      <c r="BD259" s="11" t="s">
        <v>105</v>
      </c>
      <c r="BE259" s="103">
        <v>-2.1995083016589176</v>
      </c>
      <c r="BF259" s="103">
        <v>-2.064762791370867</v>
      </c>
      <c r="BG259" s="103">
        <v>-1.9022671662135648</v>
      </c>
      <c r="BH259" s="103">
        <v>-1.8752017754920018</v>
      </c>
      <c r="BI259" s="103">
        <v>-1.746699398401512</v>
      </c>
      <c r="BJ259" s="103">
        <v>-1.5800036358367304</v>
      </c>
      <c r="BK259" s="103">
        <v>-1.5804521583483209</v>
      </c>
      <c r="BM259" s="11" t="s">
        <v>105</v>
      </c>
      <c r="BN259" s="103"/>
      <c r="BO259" s="103"/>
      <c r="BP259" s="103"/>
      <c r="BQ259" s="103"/>
      <c r="BR259" s="103"/>
      <c r="BS259" s="103"/>
      <c r="BT259" s="103"/>
      <c r="BW259" s="11"/>
      <c r="BX259" s="11"/>
      <c r="BY259" s="11"/>
      <c r="BZ259" s="11"/>
      <c r="CA259" s="11"/>
      <c r="CB259" s="11"/>
      <c r="CE259" s="11"/>
      <c r="CF259" s="11"/>
      <c r="CG259" s="11"/>
      <c r="CH259" s="11"/>
      <c r="CI259" s="11"/>
      <c r="CJ259" s="11"/>
    </row>
    <row r="260" spans="1:88" s="233" customFormat="1" ht="13" customHeight="1">
      <c r="A260" s="233" t="s">
        <v>285</v>
      </c>
      <c r="B260" s="234">
        <v>1.4844985833517179</v>
      </c>
      <c r="C260" s="234">
        <v>1.4620829519706982</v>
      </c>
      <c r="D260" s="234">
        <v>1.5452642631243128</v>
      </c>
      <c r="E260" s="234">
        <v>1.4837743301172144</v>
      </c>
      <c r="F260" s="234">
        <v>1.3856605393403121</v>
      </c>
      <c r="G260" s="234">
        <v>1.3378907210174757</v>
      </c>
      <c r="H260" s="234">
        <v>1.3297059137188136</v>
      </c>
      <c r="K260" s="233" t="s">
        <v>285</v>
      </c>
      <c r="L260" s="234">
        <v>-4.8041922813333041E-2</v>
      </c>
      <c r="M260" s="234">
        <v>-2.8490719056784967E-2</v>
      </c>
      <c r="N260" s="234">
        <v>0.48618221369752596</v>
      </c>
      <c r="O260" s="234">
        <v>0.99174994450787868</v>
      </c>
      <c r="P260" s="234">
        <v>1.1367777129929055</v>
      </c>
      <c r="Q260" s="234">
        <v>1.2043965011605331</v>
      </c>
      <c r="R260" s="234">
        <v>1.2086627729987609</v>
      </c>
      <c r="T260" s="233" t="s">
        <v>285</v>
      </c>
      <c r="U260" s="234">
        <v>1.5288270835938294</v>
      </c>
      <c r="V260" s="234">
        <v>1.5288270835938294</v>
      </c>
      <c r="W260" s="234">
        <v>1.5288270835938294</v>
      </c>
      <c r="X260" s="234">
        <v>1.5288270835938294</v>
      </c>
      <c r="Y260" s="234">
        <v>1.6769474405516342</v>
      </c>
      <c r="Z260" s="234">
        <v>1.7727503837937588</v>
      </c>
      <c r="AA260" s="234">
        <v>1.556962105354583</v>
      </c>
      <c r="AC260" s="233" t="s">
        <v>293</v>
      </c>
      <c r="AD260" s="234">
        <v>0.30834206639693856</v>
      </c>
      <c r="AE260" s="234">
        <v>0.21281169117339427</v>
      </c>
      <c r="AF260" s="234">
        <v>0.10518950287959862</v>
      </c>
      <c r="AG260" s="234">
        <v>1.475327443569578</v>
      </c>
      <c r="AH260" s="234">
        <v>1.6906030732827373</v>
      </c>
      <c r="AI260" s="234">
        <v>1.7681439178056972</v>
      </c>
      <c r="AJ260" s="234">
        <v>1.8736995479487006</v>
      </c>
      <c r="AL260" s="233" t="s">
        <v>293</v>
      </c>
      <c r="AM260" s="234">
        <v>0.53162142494145426</v>
      </c>
      <c r="AN260" s="234">
        <v>1.287536118271231</v>
      </c>
      <c r="AO260" s="234">
        <v>1.8831484301512711</v>
      </c>
      <c r="AP260" s="234">
        <v>2.0040377708141786</v>
      </c>
      <c r="AQ260" s="234">
        <v>1.88115831690512</v>
      </c>
      <c r="AR260" s="234">
        <v>1.8604204177944696</v>
      </c>
      <c r="AS260" s="233">
        <v>1.6036441627040821</v>
      </c>
      <c r="AU260" s="233" t="s">
        <v>293</v>
      </c>
      <c r="AV260" s="234">
        <v>0.42214906915837386</v>
      </c>
      <c r="AW260" s="234">
        <v>0.23877793780428946</v>
      </c>
      <c r="AX260" s="234">
        <v>0.12599699342917459</v>
      </c>
      <c r="AY260" s="234">
        <v>0.27180573213282794</v>
      </c>
      <c r="AZ260" s="234">
        <v>0.61800697891146683</v>
      </c>
      <c r="BA260" s="234">
        <v>1.0586937773565102</v>
      </c>
      <c r="BB260" s="234">
        <v>0.76484195349833806</v>
      </c>
      <c r="BD260" s="233" t="s">
        <v>293</v>
      </c>
      <c r="BE260" s="234">
        <v>0.48060414854112332</v>
      </c>
      <c r="BF260" s="234">
        <v>0.43230160874177687</v>
      </c>
      <c r="BG260" s="234">
        <v>0.34709038945578757</v>
      </c>
      <c r="BH260" s="234">
        <v>0.30913092732023523</v>
      </c>
      <c r="BI260" s="234">
        <v>0.26376349764720664</v>
      </c>
      <c r="BJ260" s="234">
        <v>0.21976399789378354</v>
      </c>
      <c r="BK260" s="234">
        <v>0.21911491358579341</v>
      </c>
      <c r="BM260" s="233" t="s">
        <v>293</v>
      </c>
      <c r="BN260" s="234">
        <v>0.62454337291234296</v>
      </c>
      <c r="BO260" s="234">
        <v>0.52410896559160491</v>
      </c>
      <c r="BP260" s="234">
        <v>0.49080040390948576</v>
      </c>
      <c r="BQ260" s="234">
        <v>0.3656173598367744</v>
      </c>
      <c r="BR260" s="234">
        <v>0.38603934190213163</v>
      </c>
      <c r="BS260" s="234">
        <v>0.31002144235794132</v>
      </c>
      <c r="BT260" s="261">
        <v>0.29985826739898641</v>
      </c>
    </row>
    <row r="261" spans="1:88" ht="13" customHeight="1">
      <c r="A261" s="11" t="s">
        <v>286</v>
      </c>
      <c r="B261" s="103">
        <v>-1.0626735725431951</v>
      </c>
      <c r="C261" s="103">
        <v>-1.1339362960599777</v>
      </c>
      <c r="D261" s="103">
        <v>-1.191093667752279</v>
      </c>
      <c r="E261" s="103">
        <v>-1.2946969326795221</v>
      </c>
      <c r="F261" s="103">
        <v>-1.3766805754980378</v>
      </c>
      <c r="G261" s="103">
        <v>-1.4363589290208736</v>
      </c>
      <c r="H261" s="103">
        <v>-1.4816438176112303</v>
      </c>
      <c r="K261" s="147" t="s">
        <v>286</v>
      </c>
      <c r="L261" s="103">
        <v>-0.82243818894559473</v>
      </c>
      <c r="M261" s="103">
        <v>-0.82425484545905858</v>
      </c>
      <c r="N261" s="103">
        <v>-0.96963848073078363</v>
      </c>
      <c r="O261" s="103">
        <v>-1.1235383849445122</v>
      </c>
      <c r="P261" s="103">
        <v>-1.2481043717417977</v>
      </c>
      <c r="Q261" s="103">
        <v>-1.342412346455953</v>
      </c>
      <c r="R261" s="103">
        <v>-1.3410313064090615</v>
      </c>
      <c r="T261" s="11" t="s">
        <v>286</v>
      </c>
      <c r="U261" s="103">
        <v>-1.0178920998891532</v>
      </c>
      <c r="V261" s="103">
        <v>-1.0178920998891532</v>
      </c>
      <c r="W261" s="103">
        <v>-1.0178920998891532</v>
      </c>
      <c r="X261" s="103">
        <v>-1.0178920998891532</v>
      </c>
      <c r="Y261" s="103">
        <v>-1.0712985464141138</v>
      </c>
      <c r="Z261" s="103">
        <v>-1.1470737777489035</v>
      </c>
      <c r="AA261" s="103">
        <v>-0.89328396356726647</v>
      </c>
      <c r="AC261" s="11" t="s">
        <v>331</v>
      </c>
      <c r="AD261" s="103">
        <v>-0.41564200658783379</v>
      </c>
      <c r="AE261" s="103">
        <v>-0.38306104411210978</v>
      </c>
      <c r="AF261" s="103">
        <v>-0.37475205311610987</v>
      </c>
      <c r="AG261" s="103">
        <v>-0.92332796996468047</v>
      </c>
      <c r="AH261" s="103">
        <v>-1.2121794503962806</v>
      </c>
      <c r="AI261" s="103">
        <v>-1.1084357240740981</v>
      </c>
      <c r="AJ261" s="103">
        <v>-1.1608161132966626</v>
      </c>
      <c r="AL261" s="11" t="s">
        <v>298</v>
      </c>
      <c r="AM261" s="103">
        <v>-1.0540613981442863</v>
      </c>
      <c r="AN261" s="103">
        <v>-1.0710713544140169</v>
      </c>
      <c r="AO261" s="103">
        <v>-0.95226294823874691</v>
      </c>
      <c r="AP261" s="103">
        <v>-1.0008644047878681</v>
      </c>
      <c r="AQ261" s="103">
        <v>-0.9293996651730988</v>
      </c>
      <c r="AR261" s="103">
        <v>-0.85444663385282382</v>
      </c>
      <c r="AS261" s="11">
        <v>-0.65851730287786514</v>
      </c>
      <c r="AU261" s="147" t="s">
        <v>298</v>
      </c>
      <c r="AV261" s="209">
        <v>-0.49165303198101429</v>
      </c>
      <c r="AW261" s="209">
        <v>-0.91002780491844715</v>
      </c>
      <c r="AX261" s="209">
        <v>-0.74973641995248308</v>
      </c>
      <c r="AY261" s="209">
        <v>-0.76948996055422691</v>
      </c>
      <c r="AZ261" s="209">
        <v>-0.84145114977647661</v>
      </c>
      <c r="BA261" s="209">
        <v>-0.799421831881446</v>
      </c>
      <c r="BB261" s="209">
        <v>-0.71327957461080804</v>
      </c>
      <c r="BD261" s="11" t="s">
        <v>286</v>
      </c>
      <c r="BE261" s="103">
        <v>-0.63187485279581534</v>
      </c>
      <c r="BF261" s="103">
        <v>-0.60512079549698794</v>
      </c>
      <c r="BG261" s="103">
        <v>-0.5736955677099228</v>
      </c>
      <c r="BH261" s="103">
        <v>-0.56276637888725256</v>
      </c>
      <c r="BI261" s="103">
        <v>-0.73255158394288311</v>
      </c>
      <c r="BJ261" s="103">
        <v>-0.85346671890756654</v>
      </c>
      <c r="BK261" s="103">
        <v>-0.85399620495382611</v>
      </c>
      <c r="BM261" s="11" t="s">
        <v>286</v>
      </c>
      <c r="BN261" s="103">
        <v>-8.6393072208703417E-2</v>
      </c>
      <c r="BO261" s="103">
        <v>-0.13144433947317433</v>
      </c>
      <c r="BP261" s="103">
        <v>-0.17669993717010363</v>
      </c>
      <c r="BQ261" s="103">
        <v>-0.22861867371823072</v>
      </c>
      <c r="BR261" s="103">
        <v>-7.8836401353383517E-2</v>
      </c>
      <c r="BS261" s="103">
        <v>8.5998201174841929E-2</v>
      </c>
      <c r="BT261" s="103">
        <v>7.4312690621454722E-2</v>
      </c>
      <c r="BW261" s="11"/>
      <c r="BX261" s="11"/>
      <c r="BY261" s="11"/>
      <c r="BZ261" s="11"/>
      <c r="CA261" s="11"/>
      <c r="CB261" s="11"/>
      <c r="CE261" s="11"/>
      <c r="CF261" s="11"/>
      <c r="CG261" s="11"/>
      <c r="CH261" s="11"/>
      <c r="CI261" s="11"/>
      <c r="CJ261" s="11"/>
    </row>
    <row r="262" spans="1:88" s="147" customFormat="1" ht="13" customHeight="1">
      <c r="A262" s="147" t="s">
        <v>287</v>
      </c>
      <c r="B262" s="209">
        <v>1.4813791726287548</v>
      </c>
      <c r="C262" s="209">
        <v>1.3130892992206045</v>
      </c>
      <c r="D262" s="209">
        <v>1.1217963526781571</v>
      </c>
      <c r="E262" s="209">
        <v>1.0333303288038822</v>
      </c>
      <c r="F262" s="209">
        <v>0.85766683188922599</v>
      </c>
      <c r="G262" s="209">
        <v>1.0662115854519199</v>
      </c>
      <c r="H262" s="209">
        <v>1.1439992468032525</v>
      </c>
      <c r="I262" s="210"/>
      <c r="K262" s="147" t="s">
        <v>287</v>
      </c>
      <c r="L262" s="209">
        <v>-0.46968612828056</v>
      </c>
      <c r="M262" s="209">
        <v>-0.46150951389940464</v>
      </c>
      <c r="N262" s="209">
        <v>0.10571983673353683</v>
      </c>
      <c r="O262" s="209">
        <v>0.90893540407602635</v>
      </c>
      <c r="P262" s="209">
        <v>1.2066267982513508</v>
      </c>
      <c r="Q262" s="209">
        <v>1.2634800123971739</v>
      </c>
      <c r="R262" s="209">
        <v>1.2654205309658335</v>
      </c>
      <c r="T262" s="147" t="s">
        <v>287</v>
      </c>
      <c r="U262" s="209">
        <v>1.6681997752272257</v>
      </c>
      <c r="V262" s="209">
        <v>1.6681997752272257</v>
      </c>
      <c r="W262" s="209">
        <v>1.6681997752272257</v>
      </c>
      <c r="X262" s="209">
        <v>1.6681997752272257</v>
      </c>
      <c r="Y262" s="209">
        <v>1.6769474405516342</v>
      </c>
      <c r="Z262" s="209">
        <v>1.494671892218268</v>
      </c>
      <c r="AA262" s="209">
        <v>1.4128299836532969</v>
      </c>
      <c r="AC262" s="147" t="s">
        <v>294</v>
      </c>
      <c r="AD262" s="209">
        <v>0.5767855990766857</v>
      </c>
      <c r="AE262" s="209">
        <v>0.33971051442864053</v>
      </c>
      <c r="AF262" s="209">
        <v>0.14680293259020927</v>
      </c>
      <c r="AG262" s="209">
        <v>1.5256431176499046</v>
      </c>
      <c r="AH262" s="209">
        <v>1.41822401610106</v>
      </c>
      <c r="AI262" s="209">
        <v>1.6937496167225987</v>
      </c>
      <c r="AJ262" s="209">
        <v>1.6840423191208658</v>
      </c>
      <c r="AL262" s="147" t="s">
        <v>294</v>
      </c>
      <c r="AM262" s="209">
        <v>2.7339952870478044</v>
      </c>
      <c r="AN262" s="209">
        <v>2.4359075694913548</v>
      </c>
      <c r="AO262" s="209">
        <v>1.8275742581658623</v>
      </c>
      <c r="AP262" s="209">
        <v>1.9767199565781053</v>
      </c>
      <c r="AQ262" s="209">
        <v>1.88115831690512</v>
      </c>
      <c r="AR262" s="209">
        <v>1.7849491804621143</v>
      </c>
      <c r="AS262" s="147">
        <v>1.4476165653558526</v>
      </c>
      <c r="AU262" s="147" t="s">
        <v>294</v>
      </c>
      <c r="AV262" s="209">
        <v>1.0456846205240744</v>
      </c>
      <c r="AW262" s="209">
        <v>1.0230587813938499</v>
      </c>
      <c r="AX262" s="209">
        <v>0.88496595169327674</v>
      </c>
      <c r="AY262" s="209">
        <v>0.73859345644081742</v>
      </c>
      <c r="AZ262" s="209">
        <v>0.61800697891146683</v>
      </c>
      <c r="BA262" s="209">
        <v>0.43932190761052475</v>
      </c>
      <c r="BB262" s="209">
        <v>0.39531157147105067</v>
      </c>
      <c r="BD262" s="147" t="s">
        <v>287</v>
      </c>
      <c r="BE262" s="209">
        <v>0.5031988458859562</v>
      </c>
      <c r="BF262" s="209">
        <v>0.42669142494913126</v>
      </c>
      <c r="BG262" s="209">
        <v>0.35854749346643133</v>
      </c>
      <c r="BH262" s="209">
        <v>0.35152934628226479</v>
      </c>
      <c r="BI262" s="209">
        <v>0.31172229252123512</v>
      </c>
      <c r="BJ262" s="209">
        <v>0.26808739178751367</v>
      </c>
      <c r="BK262" s="209">
        <v>0.26743292243619582</v>
      </c>
      <c r="BM262" s="147" t="s">
        <v>287</v>
      </c>
      <c r="BN262" s="209">
        <v>0.46192447930694175</v>
      </c>
      <c r="BO262" s="209">
        <v>0.37340007135655096</v>
      </c>
      <c r="BP262" s="209">
        <v>0.53280520010377252</v>
      </c>
      <c r="BQ262" s="209">
        <v>0.3503504261683657</v>
      </c>
      <c r="BR262" s="209">
        <v>0.39386954482770808</v>
      </c>
      <c r="BS262" s="209">
        <v>0.20774996268739604</v>
      </c>
      <c r="BT262" s="209">
        <v>0.19689180843533072</v>
      </c>
    </row>
    <row r="263" spans="1:88" ht="13" customHeight="1">
      <c r="A263" s="11" t="s">
        <v>106</v>
      </c>
      <c r="B263" s="103">
        <v>6.0314287723442189E-2</v>
      </c>
      <c r="C263" s="103">
        <v>0.13539459525061548</v>
      </c>
      <c r="D263" s="103">
        <v>0.13730089208677607</v>
      </c>
      <c r="E263" s="103">
        <v>0.17745288378403501</v>
      </c>
      <c r="F263" s="103">
        <v>0.23945300012935927</v>
      </c>
      <c r="G263" s="103">
        <v>0.24100327894448118</v>
      </c>
      <c r="H263" s="103">
        <v>0.2852362896451322</v>
      </c>
      <c r="K263" s="11" t="s">
        <v>106</v>
      </c>
      <c r="L263" s="103">
        <v>1.4118527096506459</v>
      </c>
      <c r="M263" s="103">
        <v>1.4795888467641387</v>
      </c>
      <c r="N263" s="103">
        <v>1.4570291215292375</v>
      </c>
      <c r="O263" s="103">
        <v>1.3318111858394193</v>
      </c>
      <c r="P263" s="103">
        <v>1.2115951041185886</v>
      </c>
      <c r="Q263" s="103">
        <v>1.0407198590999258</v>
      </c>
      <c r="R263" s="103">
        <v>1.0518343883160901</v>
      </c>
      <c r="T263" s="11" t="s">
        <v>106</v>
      </c>
      <c r="U263" s="103">
        <v>0.65458019971161097</v>
      </c>
      <c r="V263" s="103">
        <v>0.65458019971161097</v>
      </c>
      <c r="W263" s="103">
        <v>0.65458019971161097</v>
      </c>
      <c r="X263" s="103">
        <v>0.65458019971161097</v>
      </c>
      <c r="Y263" s="103">
        <v>0.76086544489638575</v>
      </c>
      <c r="Z263" s="103">
        <v>0.52139717170404698</v>
      </c>
      <c r="AA263" s="103">
        <v>0.25977301004301523</v>
      </c>
      <c r="AC263" s="11" t="s">
        <v>106</v>
      </c>
      <c r="AD263" s="103">
        <v>-0.35327633737940772</v>
      </c>
      <c r="AE263" s="103">
        <v>-0.35271567333368137</v>
      </c>
      <c r="AF263" s="103">
        <v>-0.2415890780421561</v>
      </c>
      <c r="AG263" s="103">
        <v>-0.32118957523290304</v>
      </c>
      <c r="AH263" s="103">
        <v>-0.34056646741491325</v>
      </c>
      <c r="AI263" s="103">
        <v>-0.14130980999382187</v>
      </c>
      <c r="AJ263" s="103">
        <v>-0.40218719798532204</v>
      </c>
      <c r="AL263" s="11" t="s">
        <v>106</v>
      </c>
      <c r="AM263" s="103">
        <v>-0.8778528837893087</v>
      </c>
      <c r="AN263" s="103">
        <v>-0.53255519753938563</v>
      </c>
      <c r="AO263" s="103">
        <v>-0.11830011107114885</v>
      </c>
      <c r="AP263" s="103">
        <v>-0.3894848353406174</v>
      </c>
      <c r="AQ263" s="103">
        <v>-0.5779964883589972</v>
      </c>
      <c r="AR263" s="103">
        <v>0.4801357715393666</v>
      </c>
      <c r="AS263" s="11">
        <v>1.6816579613781972</v>
      </c>
      <c r="AU263" s="11" t="s">
        <v>106</v>
      </c>
      <c r="AV263" s="103">
        <v>0.14263313233926703</v>
      </c>
      <c r="AW263" s="103">
        <v>-4.2386616178276063E-3</v>
      </c>
      <c r="AX263" s="103">
        <v>-7.250258027066761E-2</v>
      </c>
      <c r="AY263" s="103">
        <v>0.23589898410913612</v>
      </c>
      <c r="AZ263" s="103">
        <v>0.37476395746347607</v>
      </c>
      <c r="BA263" s="103">
        <v>-5.6175588186264003E-2</v>
      </c>
      <c r="BB263" s="103">
        <v>-0.46692598659261741</v>
      </c>
      <c r="BD263" s="11" t="s">
        <v>106</v>
      </c>
      <c r="BE263" s="103">
        <v>1.1387104598127731</v>
      </c>
      <c r="BF263" s="103">
        <v>1.0308514074292825</v>
      </c>
      <c r="BG263" s="103">
        <v>0.90325279951830406</v>
      </c>
      <c r="BH263" s="103">
        <v>0.88115839158430298</v>
      </c>
      <c r="BI263" s="103">
        <v>0.81074258804185506</v>
      </c>
      <c r="BJ263" s="103">
        <v>0.71229089719526184</v>
      </c>
      <c r="BK263" s="103">
        <v>0.71158692686873926</v>
      </c>
      <c r="BM263" s="11" t="s">
        <v>106</v>
      </c>
      <c r="BN263" s="103">
        <v>0.11360433998182048</v>
      </c>
      <c r="BO263" s="103">
        <v>0.97638757258531439</v>
      </c>
      <c r="BP263" s="103">
        <v>0.98505139103600081</v>
      </c>
      <c r="BQ263" s="103">
        <v>1.0142103879913946</v>
      </c>
      <c r="BR263" s="103">
        <v>1.0000293843490919</v>
      </c>
      <c r="BS263" s="103">
        <v>1.0022671721007492</v>
      </c>
      <c r="BT263" s="103">
        <v>0.99680810868359604</v>
      </c>
      <c r="BW263" s="11"/>
      <c r="BX263" s="11"/>
      <c r="BY263" s="11"/>
      <c r="BZ263" s="11"/>
      <c r="CA263" s="11"/>
      <c r="CB263" s="11"/>
      <c r="CE263" s="11"/>
      <c r="CF263" s="11"/>
      <c r="CG263" s="11"/>
      <c r="CH263" s="11"/>
      <c r="CI263" s="11"/>
      <c r="CJ263" s="11"/>
    </row>
    <row r="264" spans="1:88" ht="13" customHeight="1">
      <c r="A264" s="11" t="s">
        <v>288</v>
      </c>
      <c r="B264" s="103">
        <v>-0.39615948140345958</v>
      </c>
      <c r="C264" s="103">
        <v>-0.3200711951608326</v>
      </c>
      <c r="D264" s="103">
        <v>-0.1695110493988938</v>
      </c>
      <c r="E264" s="103">
        <v>-0.12814511259908964</v>
      </c>
      <c r="F264" s="103">
        <v>-0.13787784548358012</v>
      </c>
      <c r="G264" s="103">
        <v>6.1532751121509258E-2</v>
      </c>
      <c r="H264" s="103">
        <v>0.17994734470620549</v>
      </c>
      <c r="K264" s="11" t="s">
        <v>288</v>
      </c>
      <c r="L264" s="103">
        <v>-0.73891588976613698</v>
      </c>
      <c r="M264" s="103">
        <v>-0.73831745081115063</v>
      </c>
      <c r="N264" s="103">
        <v>-0.41125535146507414</v>
      </c>
      <c r="O264" s="103">
        <v>-9.1290505796749848E-3</v>
      </c>
      <c r="P264" s="103">
        <v>0.27808648380023743</v>
      </c>
      <c r="Q264" s="103">
        <v>0.23509122168267782</v>
      </c>
      <c r="R264" s="103">
        <v>0.22471002872043921</v>
      </c>
      <c r="T264" s="11" t="s">
        <v>288</v>
      </c>
      <c r="U264" s="103">
        <v>-1.2079457702983309</v>
      </c>
      <c r="V264" s="103">
        <v>-1.2079457702983309</v>
      </c>
      <c r="W264" s="103">
        <v>-1.2079457702983309</v>
      </c>
      <c r="X264" s="103">
        <v>-1.2079457702983309</v>
      </c>
      <c r="Y264" s="103">
        <v>-0.94042968989193521</v>
      </c>
      <c r="Z264" s="103">
        <v>-1.0080345319611574</v>
      </c>
      <c r="AA264" s="103">
        <v>-1.0374160852685519</v>
      </c>
      <c r="AC264" s="11" t="s">
        <v>288</v>
      </c>
      <c r="AD264" s="103">
        <v>-0.39394959990664208</v>
      </c>
      <c r="AE264" s="103">
        <v>-0.46306247616433027</v>
      </c>
      <c r="AF264" s="103">
        <v>-0.44133354065308672</v>
      </c>
      <c r="AG264" s="103">
        <v>-0.87961107281292117</v>
      </c>
      <c r="AH264" s="103">
        <v>-1.0954455687469904</v>
      </c>
      <c r="AI264" s="103">
        <v>-1.0340414229909998</v>
      </c>
      <c r="AJ264" s="103">
        <v>-1.1525701468258873</v>
      </c>
      <c r="AL264" s="11" t="s">
        <v>288</v>
      </c>
      <c r="AM264" s="103">
        <v>0.17924315745331049</v>
      </c>
      <c r="AN264" s="103">
        <v>-0.20409662301138612</v>
      </c>
      <c r="AO264" s="103">
        <v>-0.56308807439134467</v>
      </c>
      <c r="AP264" s="103">
        <v>-0.45699503592822477</v>
      </c>
      <c r="AQ264" s="103">
        <v>-0.31436067669409667</v>
      </c>
      <c r="AR264" s="103">
        <v>-0.16021516285859053</v>
      </c>
      <c r="AS264" s="11">
        <v>4.3527319866707388E-2</v>
      </c>
      <c r="AU264" s="11" t="s">
        <v>288</v>
      </c>
      <c r="AV264" s="103">
        <v>-0.38414690243520422</v>
      </c>
      <c r="AW264" s="103">
        <v>-0.98735126837093889</v>
      </c>
      <c r="AX264" s="103">
        <v>-1.4853524871930748</v>
      </c>
      <c r="AY264" s="103">
        <v>-1.6432208291307207</v>
      </c>
      <c r="AZ264" s="103">
        <v>-1.449558703396453</v>
      </c>
      <c r="BA264" s="103">
        <v>-1.6665424495258256</v>
      </c>
      <c r="BB264" s="103">
        <v>-1.5755171326744766</v>
      </c>
      <c r="BD264" s="11" t="s">
        <v>288</v>
      </c>
      <c r="BE264" s="103">
        <v>1.0308469974670187</v>
      </c>
      <c r="BF264" s="103">
        <v>0.94305913257285168</v>
      </c>
      <c r="BG264" s="103">
        <v>0.83546358749481997</v>
      </c>
      <c r="BH264" s="103">
        <v>0.82927779609236174</v>
      </c>
      <c r="BI264" s="103">
        <v>0.76260605828873818</v>
      </c>
      <c r="BJ264" s="103">
        <v>0.66914500979014591</v>
      </c>
      <c r="BK264" s="103">
        <v>0.66844584753802305</v>
      </c>
      <c r="BM264" s="11" t="s">
        <v>288</v>
      </c>
      <c r="BN264" s="103">
        <v>0.80086275938559903</v>
      </c>
      <c r="BO264" s="103">
        <v>0.71386240198231599</v>
      </c>
      <c r="BP264" s="103">
        <v>0.68382633505909496</v>
      </c>
      <c r="BQ264" s="103">
        <v>0.65552133103470289</v>
      </c>
      <c r="BR264" s="103">
        <v>0.65226624137178435</v>
      </c>
      <c r="BS264" s="103">
        <v>0.72606460455512478</v>
      </c>
      <c r="BT264" s="103">
        <v>0.71872862427154416</v>
      </c>
      <c r="BW264" s="11"/>
      <c r="BX264" s="11"/>
      <c r="BY264" s="11"/>
      <c r="BZ264" s="11"/>
      <c r="CA264" s="11"/>
      <c r="CB264" s="11"/>
      <c r="CE264" s="11"/>
      <c r="CF264" s="11"/>
      <c r="CG264" s="11"/>
      <c r="CH264" s="11"/>
      <c r="CI264" s="11"/>
      <c r="CJ264" s="11"/>
    </row>
    <row r="265" spans="1:88" s="233" customFormat="1" ht="13" customHeight="1">
      <c r="A265" s="233" t="s">
        <v>70</v>
      </c>
      <c r="B265" s="234">
        <v>-0.39874357462824661</v>
      </c>
      <c r="C265" s="234">
        <v>-0.38659227930438234</v>
      </c>
      <c r="D265" s="234">
        <v>-0.37686197688646211</v>
      </c>
      <c r="E265" s="234">
        <v>-0.35556687734932185</v>
      </c>
      <c r="F265" s="234">
        <v>-0.31162060309726353</v>
      </c>
      <c r="G265" s="234">
        <v>-0.25598260407909407</v>
      </c>
      <c r="H265" s="234">
        <v>-0.18198340352135481</v>
      </c>
      <c r="K265" s="233" t="s">
        <v>70</v>
      </c>
      <c r="L265" s="234">
        <v>-0.30843187903427149</v>
      </c>
      <c r="M265" s="234">
        <v>-0.29715787327607684</v>
      </c>
      <c r="N265" s="234">
        <v>-0.41726066412756824</v>
      </c>
      <c r="O265" s="234">
        <v>-0.56744951007299427</v>
      </c>
      <c r="P265" s="234">
        <v>-0.69379751982717586</v>
      </c>
      <c r="Q265" s="234">
        <v>-0.80811693523013794</v>
      </c>
      <c r="R265" s="234">
        <v>-0.80728483262767536</v>
      </c>
      <c r="T265" s="233" t="s">
        <v>70</v>
      </c>
      <c r="U265" s="234">
        <v>-0.48574182274345556</v>
      </c>
      <c r="V265" s="234">
        <v>-0.48574182274345556</v>
      </c>
      <c r="W265" s="234">
        <v>-0.48574182274345556</v>
      </c>
      <c r="X265" s="234">
        <v>-0.48574182274345556</v>
      </c>
      <c r="Y265" s="234">
        <v>-0.54782312032539993</v>
      </c>
      <c r="Z265" s="234">
        <v>0.10427943434080963</v>
      </c>
      <c r="AA265" s="234">
        <v>0.11564088834173047</v>
      </c>
      <c r="AC265" s="233" t="s">
        <v>70</v>
      </c>
      <c r="AD265" s="234">
        <v>-0.35056478654425882</v>
      </c>
      <c r="AE265" s="234">
        <v>-0.29754227191835692</v>
      </c>
      <c r="AF265" s="234">
        <v>-0.30262210828438485</v>
      </c>
      <c r="AG265" s="234">
        <v>-0.11250325486695818</v>
      </c>
      <c r="AH265" s="234">
        <v>-0.43395357273434565</v>
      </c>
      <c r="AI265" s="234">
        <v>-0.4140889139651821</v>
      </c>
      <c r="AJ265" s="234">
        <v>-0.39394123151454646</v>
      </c>
      <c r="AL265" s="233" t="s">
        <v>70</v>
      </c>
      <c r="AM265" s="234">
        <v>0.88399969242959764</v>
      </c>
      <c r="AN265" s="234">
        <v>5.4391132288436755E-2</v>
      </c>
      <c r="AO265" s="234">
        <v>-0.78546259730775025</v>
      </c>
      <c r="AP265" s="234">
        <v>-0.86836917971850858</v>
      </c>
      <c r="AQ265" s="234">
        <v>-0.8412985838066005</v>
      </c>
      <c r="AR265" s="234">
        <v>-0.61498613477994502</v>
      </c>
      <c r="AS265" s="233">
        <v>-0.26848809216852138</v>
      </c>
      <c r="AU265" s="233" t="s">
        <v>70</v>
      </c>
      <c r="AV265" s="234">
        <v>-0.36264567652604163</v>
      </c>
      <c r="AW265" s="234">
        <v>3.9946174640739227E-2</v>
      </c>
      <c r="AX265" s="234">
        <v>0.2544378940584836</v>
      </c>
      <c r="AY265" s="234">
        <v>0.21196115209334121</v>
      </c>
      <c r="AZ265" s="234">
        <v>-0.23334359615650027</v>
      </c>
      <c r="BA265" s="234">
        <v>-0.427798710033855</v>
      </c>
      <c r="BB265" s="234">
        <v>-9.7395604565330612E-2</v>
      </c>
      <c r="BD265" s="233" t="s">
        <v>70</v>
      </c>
      <c r="BE265" s="234">
        <v>-0.29041844768926128</v>
      </c>
      <c r="BF265" s="234">
        <v>-0.32244564883084115</v>
      </c>
      <c r="BG265" s="234">
        <v>-0.29798173325350119</v>
      </c>
      <c r="BH265" s="234">
        <v>-0.27260219911586336</v>
      </c>
      <c r="BI265" s="234">
        <v>-0.24159600856090069</v>
      </c>
      <c r="BJ265" s="234">
        <v>-0.2309445797688896</v>
      </c>
      <c r="BK265" s="234">
        <v>-0.23154343819199624</v>
      </c>
      <c r="BM265" s="233" t="s">
        <v>70</v>
      </c>
      <c r="BN265" s="234"/>
      <c r="BO265" s="234"/>
      <c r="BP265" s="234"/>
      <c r="BQ265" s="234"/>
      <c r="BR265" s="234"/>
      <c r="BS265" s="234"/>
      <c r="BT265" s="234"/>
    </row>
    <row r="266" spans="1:88" ht="13" customHeight="1">
      <c r="A266" s="11" t="s">
        <v>71</v>
      </c>
      <c r="B266" s="103">
        <v>-0.94448256626204607</v>
      </c>
      <c r="C266" s="103">
        <v>-0.96457904612308298</v>
      </c>
      <c r="D266" s="103">
        <v>-0.93620374713341448</v>
      </c>
      <c r="E266" s="103">
        <v>-0.9748850759995078</v>
      </c>
      <c r="F266" s="103">
        <v>-0.99191627441375418</v>
      </c>
      <c r="G266" s="103">
        <v>-0.98810487529052105</v>
      </c>
      <c r="H266" s="103">
        <v>-0.96836021103396297</v>
      </c>
      <c r="K266" s="11" t="s">
        <v>71</v>
      </c>
      <c r="L266" s="103">
        <v>-0.79318735052655898</v>
      </c>
      <c r="M266" s="103">
        <v>-0.79432759847308587</v>
      </c>
      <c r="N266" s="103">
        <v>-0.93828899458096116</v>
      </c>
      <c r="O266" s="103">
        <v>-1.091960662120165</v>
      </c>
      <c r="P266" s="103">
        <v>-1.2165891042808825</v>
      </c>
      <c r="Q266" s="103">
        <v>-1.3119686136147457</v>
      </c>
      <c r="R266" s="103">
        <v>-1.3105438457041692</v>
      </c>
      <c r="T266" s="11" t="s">
        <v>71</v>
      </c>
      <c r="U266" s="103">
        <v>-2.1835546117321103</v>
      </c>
      <c r="V266" s="103">
        <v>-2.1835546117321103</v>
      </c>
      <c r="W266" s="103">
        <v>-2.1835546117321103</v>
      </c>
      <c r="X266" s="103">
        <v>-2.1835546117321103</v>
      </c>
      <c r="Y266" s="103">
        <v>-2.2491182551137205</v>
      </c>
      <c r="Z266" s="103">
        <v>-2.2593877440508701</v>
      </c>
      <c r="AA266" s="103">
        <v>-2.0463409371775487</v>
      </c>
      <c r="AC266" s="11" t="s">
        <v>71</v>
      </c>
      <c r="AD266" s="103">
        <v>4.6224194451189353</v>
      </c>
      <c r="AE266" s="103">
        <v>4.5990971036916877</v>
      </c>
      <c r="AF266" s="103">
        <v>4.6271821980992796</v>
      </c>
      <c r="AG266" s="103">
        <v>-1.4314337934643722</v>
      </c>
      <c r="AH266" s="103">
        <v>-1.5779456128973901</v>
      </c>
      <c r="AI266" s="103">
        <v>-1.6953240992852054</v>
      </c>
      <c r="AJ266" s="103">
        <v>-1.6638200680139648</v>
      </c>
      <c r="AL266" s="11" t="s">
        <v>71</v>
      </c>
      <c r="AM266" s="103">
        <v>-1.1421268940999636</v>
      </c>
      <c r="AN266" s="103">
        <v>-1.1181746733136961</v>
      </c>
      <c r="AO266" s="103">
        <v>-0.95226294823874691</v>
      </c>
      <c r="AP266" s="103">
        <v>-1.1518010674787784</v>
      </c>
      <c r="AQ266" s="103">
        <v>-1.1927017606207022</v>
      </c>
      <c r="AR266" s="103">
        <v>-1.2326687577098974</v>
      </c>
      <c r="AS266" s="11">
        <v>-1.1265603122613237</v>
      </c>
      <c r="AU266" s="11" t="s">
        <v>71</v>
      </c>
      <c r="AV266" s="103">
        <v>-2.2332523306231429</v>
      </c>
      <c r="AW266" s="103">
        <v>-2.3349887742572264</v>
      </c>
      <c r="AX266" s="103">
        <v>-2.57126191978633</v>
      </c>
      <c r="AY266" s="103">
        <v>-2.5887651937545977</v>
      </c>
      <c r="AZ266" s="103">
        <v>-2.5441522999124109</v>
      </c>
      <c r="BA266" s="103">
        <v>-2.0381655713734168</v>
      </c>
      <c r="BB266" s="103">
        <v>-1.5755171326744766</v>
      </c>
      <c r="BD266" s="11" t="s">
        <v>346</v>
      </c>
      <c r="BE266" s="103">
        <v>-1.4114586465855499</v>
      </c>
      <c r="BF266" s="103">
        <v>-1.298848427451496</v>
      </c>
      <c r="BG266" s="103">
        <v>-1.2002084746840573</v>
      </c>
      <c r="BH266" s="103">
        <v>-1.1768091438697168</v>
      </c>
      <c r="BI266" s="103">
        <v>-1.0936273964309939</v>
      </c>
      <c r="BJ266" s="103">
        <v>-0.9946400624971059</v>
      </c>
      <c r="BK266" s="103">
        <v>-0.99515381652392954</v>
      </c>
      <c r="BM266" s="11" t="s">
        <v>346</v>
      </c>
      <c r="BN266" s="103">
        <v>-3.7946101689743466</v>
      </c>
      <c r="BO266" s="103">
        <v>-3.9145110484924337</v>
      </c>
      <c r="BP266" s="103">
        <v>-4.0002804903571665</v>
      </c>
      <c r="BQ266" s="103">
        <v>-3.9005678737234355</v>
      </c>
      <c r="BR266" s="103">
        <v>-3.9168273875057542</v>
      </c>
      <c r="BS266" s="103">
        <v>-3.7585745652158629</v>
      </c>
      <c r="BT266" s="103">
        <v>-3.7963856238898495</v>
      </c>
      <c r="BW266" s="11"/>
      <c r="BX266" s="11"/>
      <c r="BY266" s="11"/>
      <c r="BZ266" s="11"/>
      <c r="CA266" s="11"/>
      <c r="CB266" s="11"/>
      <c r="CE266" s="11"/>
      <c r="CF266" s="11"/>
      <c r="CG266" s="11"/>
      <c r="CH266" s="11"/>
      <c r="CI266" s="11"/>
      <c r="CJ266" s="11"/>
    </row>
    <row r="267" spans="1:88" ht="13" customHeight="1">
      <c r="A267" s="11" t="s">
        <v>107</v>
      </c>
      <c r="B267" s="103">
        <v>-0.94933498294221053</v>
      </c>
      <c r="C267" s="103">
        <v>-1.0100577465069385</v>
      </c>
      <c r="D267" s="103">
        <v>-1.0592656797073372</v>
      </c>
      <c r="E267" s="103">
        <v>-1.0544150086130564</v>
      </c>
      <c r="F267" s="103">
        <v>-1.1067889131855198</v>
      </c>
      <c r="G267" s="103">
        <v>-1.1202346201840461</v>
      </c>
      <c r="H267" s="103">
        <v>-1.1197130693836701</v>
      </c>
      <c r="K267" s="11" t="s">
        <v>107</v>
      </c>
      <c r="L267" s="103">
        <v>-0.77599612525051076</v>
      </c>
      <c r="M267" s="103">
        <v>-0.77749073518980683</v>
      </c>
      <c r="N267" s="103">
        <v>-0.92161309591899576</v>
      </c>
      <c r="O267" s="103">
        <v>-1.0762669932043132</v>
      </c>
      <c r="P267" s="103">
        <v>-1.202144133945851</v>
      </c>
      <c r="Q267" s="103">
        <v>-1.2992784073144603</v>
      </c>
      <c r="R267" s="103">
        <v>-1.2991446220245568</v>
      </c>
      <c r="T267" s="11" t="s">
        <v>107</v>
      </c>
      <c r="U267" s="103">
        <v>-0.89118965294970132</v>
      </c>
      <c r="V267" s="103">
        <v>-0.89118965294970132</v>
      </c>
      <c r="W267" s="103">
        <v>-0.89118965294970132</v>
      </c>
      <c r="X267" s="103">
        <v>-0.89118965294970132</v>
      </c>
      <c r="Y267" s="103">
        <v>-0.67869197684757854</v>
      </c>
      <c r="Z267" s="103">
        <v>-0.17379905723468231</v>
      </c>
      <c r="AA267" s="103">
        <v>-0.31675547676212629</v>
      </c>
      <c r="AC267" s="11" t="s">
        <v>107</v>
      </c>
      <c r="AD267" s="103">
        <v>-0.3234492781927692</v>
      </c>
      <c r="AE267" s="103">
        <v>-0.43271710538590186</v>
      </c>
      <c r="AF267" s="103">
        <v>-0.39139742500035413</v>
      </c>
      <c r="AG267" s="103">
        <v>-1.0561283556520999</v>
      </c>
      <c r="AH267" s="103">
        <v>-1.0176229809807968</v>
      </c>
      <c r="AI267" s="103">
        <v>-1.0753715902593874</v>
      </c>
      <c r="AJ267" s="103">
        <v>-1.1443241803551116</v>
      </c>
      <c r="AL267" s="11" t="s">
        <v>107</v>
      </c>
      <c r="AM267" s="103">
        <v>-1.1421268940999636</v>
      </c>
      <c r="AN267" s="103">
        <v>-1.2070116986152475</v>
      </c>
      <c r="AO267" s="103">
        <v>-1.1190243816823586</v>
      </c>
      <c r="AP267" s="103">
        <v>-1.1834614194120432</v>
      </c>
      <c r="AQ267" s="103">
        <v>-1.1049343954715012</v>
      </c>
      <c r="AR267" s="103">
        <v>-1.3706991466402862</v>
      </c>
      <c r="AS267" s="11">
        <v>-1.5165497403094363</v>
      </c>
      <c r="AU267" s="11" t="s">
        <v>107</v>
      </c>
      <c r="AV267" s="103">
        <v>-1.7494747476669961</v>
      </c>
      <c r="AW267" s="103">
        <v>-0.79956571427203005</v>
      </c>
      <c r="AX267" s="103">
        <v>-0.52788395522913001</v>
      </c>
      <c r="AY267" s="103">
        <v>-0.43436031233310629</v>
      </c>
      <c r="AZ267" s="103">
        <v>-0.47658661760449106</v>
      </c>
      <c r="BA267" s="103">
        <v>-0.30392433608465835</v>
      </c>
      <c r="BB267" s="103">
        <v>-9.7395604565330612E-2</v>
      </c>
      <c r="BD267" s="11" t="s">
        <v>107</v>
      </c>
      <c r="BE267" s="103">
        <v>-2.1995083016589176</v>
      </c>
      <c r="BF267" s="103">
        <v>-2.064762791370867</v>
      </c>
      <c r="BG267" s="103">
        <v>-1.9022671662135648</v>
      </c>
      <c r="BH267" s="103">
        <v>-1.8752017754920018</v>
      </c>
      <c r="BI267" s="103">
        <v>-1.746699398401512</v>
      </c>
      <c r="BJ267" s="103">
        <v>-1.5800036358367304</v>
      </c>
      <c r="BK267" s="103">
        <v>-1.5804521583483209</v>
      </c>
      <c r="BM267" s="11" t="s">
        <v>107</v>
      </c>
      <c r="BN267" s="103"/>
      <c r="BO267" s="103"/>
      <c r="BP267" s="103"/>
      <c r="BQ267" s="103"/>
      <c r="BR267" s="103"/>
      <c r="BS267" s="103"/>
      <c r="BT267" s="103"/>
      <c r="BW267" s="11"/>
      <c r="BX267" s="11"/>
      <c r="BY267" s="11"/>
      <c r="BZ267" s="11"/>
      <c r="CA267" s="11"/>
      <c r="CB267" s="11"/>
      <c r="CE267" s="11"/>
      <c r="CF267" s="11"/>
      <c r="CG267" s="11"/>
      <c r="CH267" s="11"/>
      <c r="CI267" s="11"/>
      <c r="CJ267" s="11"/>
    </row>
    <row r="268" spans="1:88" s="55" customFormat="1" ht="13" customHeight="1">
      <c r="A268" s="55" t="s">
        <v>72</v>
      </c>
      <c r="B268" s="152">
        <v>-0.74206747046089894</v>
      </c>
      <c r="C268" s="152">
        <v>-0.8115126739356292</v>
      </c>
      <c r="D268" s="152">
        <v>-0.88900190998177298</v>
      </c>
      <c r="E268" s="152">
        <v>-1.003651221838451</v>
      </c>
      <c r="F268" s="152">
        <v>-0.96509579047144778</v>
      </c>
      <c r="G268" s="152">
        <v>-0.99994517241606262</v>
      </c>
      <c r="H268" s="152">
        <v>-1.0177144039740849</v>
      </c>
      <c r="K268" s="55" t="s">
        <v>72</v>
      </c>
      <c r="L268" s="152"/>
      <c r="M268" s="152"/>
      <c r="N268" s="152"/>
      <c r="O268" s="152"/>
      <c r="P268" s="152"/>
      <c r="Q268" s="152"/>
      <c r="R268" s="152"/>
      <c r="T268" s="55" t="s">
        <v>72</v>
      </c>
      <c r="U268" s="152">
        <v>-1.6387340898924676</v>
      </c>
      <c r="V268" s="152">
        <v>-1.6387340898924676</v>
      </c>
      <c r="W268" s="152">
        <v>-1.6387340898924676</v>
      </c>
      <c r="X268" s="152">
        <v>-1.6387340898924676</v>
      </c>
      <c r="Y268" s="152">
        <v>-1.4639051159806491</v>
      </c>
      <c r="Z268" s="152">
        <v>-1.2861130235366496</v>
      </c>
      <c r="AA268" s="152">
        <v>-1.0374160852685519</v>
      </c>
      <c r="AC268" s="55" t="s">
        <v>72</v>
      </c>
      <c r="AD268" s="152">
        <v>-0.46173837078536617</v>
      </c>
      <c r="AE268" s="152">
        <v>-0.57340927899497929</v>
      </c>
      <c r="AF268" s="152">
        <v>-0.49959234224794152</v>
      </c>
      <c r="AG268" s="152">
        <v>-1.1988269067323705</v>
      </c>
      <c r="AH268" s="152">
        <v>-1.0720987924171324</v>
      </c>
      <c r="AI268" s="152">
        <v>-1.3068205269623596</v>
      </c>
      <c r="AJ268" s="152">
        <v>-1.2680136774167434</v>
      </c>
      <c r="AL268" s="55" t="s">
        <v>72</v>
      </c>
      <c r="AM268" s="152">
        <v>-1.1421268940999636</v>
      </c>
      <c r="AN268" s="152">
        <v>-1.1477801043826845</v>
      </c>
      <c r="AO268" s="152">
        <v>-1.0078371202241561</v>
      </c>
      <c r="AP268" s="152">
        <v>-1.1288066608178819</v>
      </c>
      <c r="AQ268" s="152">
        <v>-1.1049343954715012</v>
      </c>
      <c r="AR268" s="152">
        <v>-0.84245821446015234</v>
      </c>
      <c r="AS268" s="55">
        <v>-0.42447590685552034</v>
      </c>
      <c r="AU268" s="55" t="s">
        <v>72</v>
      </c>
      <c r="AV268" s="152">
        <v>-2.5450201063059934</v>
      </c>
      <c r="AW268" s="152">
        <v>-2.5780053736793431</v>
      </c>
      <c r="AX268" s="152">
        <v>-2.536232583251063</v>
      </c>
      <c r="AY268" s="152">
        <v>-2.2416666295255796</v>
      </c>
      <c r="AZ268" s="152">
        <v>-2.1792877677404245</v>
      </c>
      <c r="BA268" s="152">
        <v>-2.0381655713734168</v>
      </c>
      <c r="BB268" s="152">
        <v>-1.5755171326744766</v>
      </c>
      <c r="BD268" s="55" t="s">
        <v>72</v>
      </c>
      <c r="BE268" s="152">
        <v>-0.67683544042376098</v>
      </c>
      <c r="BF268" s="152">
        <v>-0.64698412898767821</v>
      </c>
      <c r="BG268" s="152">
        <v>-0.61179973027282508</v>
      </c>
      <c r="BH268" s="152">
        <v>-0.60040774632417471</v>
      </c>
      <c r="BI268" s="152">
        <v>-0.61738678791354129</v>
      </c>
      <c r="BJ268" s="152">
        <v>-0.55054276235066268</v>
      </c>
      <c r="BK268" s="152">
        <v>-0.55110600551743105</v>
      </c>
      <c r="BM268" s="55" t="s">
        <v>72</v>
      </c>
      <c r="BN268" s="152"/>
      <c r="BO268" s="152"/>
      <c r="BP268" s="152"/>
      <c r="BQ268" s="152"/>
      <c r="BR268" s="152"/>
      <c r="BS268" s="152"/>
      <c r="BT268" s="152"/>
      <c r="BW268" s="152"/>
      <c r="BX268" s="152"/>
      <c r="BY268" s="152"/>
      <c r="BZ268" s="152"/>
      <c r="CA268" s="152"/>
      <c r="CB268" s="152"/>
      <c r="CE268" s="152"/>
      <c r="CF268" s="152"/>
      <c r="CG268" s="152"/>
      <c r="CH268" s="152"/>
      <c r="CI268" s="152"/>
      <c r="CJ268" s="219"/>
    </row>
    <row r="269" spans="1:88" ht="13" customHeight="1">
      <c r="B269" s="103"/>
      <c r="C269" s="103"/>
      <c r="D269" s="103"/>
      <c r="E269" s="103"/>
      <c r="F269" s="103"/>
      <c r="G269" s="103"/>
      <c r="H269" s="103"/>
      <c r="L269" s="103"/>
      <c r="M269" s="103"/>
      <c r="N269" s="103"/>
      <c r="O269" s="103"/>
      <c r="P269" s="103"/>
      <c r="Q269" s="103"/>
      <c r="R269" s="103"/>
      <c r="U269" s="103"/>
      <c r="V269" s="103"/>
      <c r="W269" s="103"/>
      <c r="X269" s="103"/>
      <c r="Y269" s="103"/>
      <c r="Z269" s="103"/>
      <c r="AA269" s="103"/>
      <c r="AD269" s="103"/>
      <c r="AE269" s="103"/>
      <c r="AF269" s="103"/>
      <c r="AG269" s="103"/>
      <c r="AH269" s="103"/>
      <c r="AI269" s="103"/>
      <c r="AJ269" s="103"/>
      <c r="AM269" s="103"/>
      <c r="AN269" s="103"/>
      <c r="AO269" s="103"/>
      <c r="AP269" s="103"/>
      <c r="AQ269" s="103"/>
      <c r="AR269" s="103"/>
      <c r="AS269" s="103"/>
      <c r="AV269" s="103"/>
      <c r="AW269" s="103"/>
      <c r="AX269" s="103"/>
      <c r="AY269" s="103"/>
      <c r="AZ269" s="103"/>
      <c r="BA269" s="103"/>
      <c r="BB269" s="103"/>
      <c r="BE269" s="103"/>
      <c r="BF269" s="103"/>
      <c r="BG269" s="103"/>
      <c r="BH269" s="103"/>
      <c r="BI269" s="103"/>
      <c r="BJ269" s="103"/>
      <c r="BK269" s="103"/>
      <c r="BN269" s="103"/>
      <c r="BO269" s="103"/>
      <c r="BP269" s="103"/>
      <c r="BQ269" s="103"/>
      <c r="BR269" s="103"/>
      <c r="BS269" s="103"/>
      <c r="BT269" s="103"/>
      <c r="BW269" s="103"/>
      <c r="BX269" s="103"/>
      <c r="BY269" s="103"/>
      <c r="BZ269" s="103"/>
      <c r="CA269" s="103"/>
      <c r="CB269" s="103"/>
      <c r="CE269" s="103"/>
      <c r="CF269" s="103"/>
      <c r="CG269" s="103"/>
      <c r="CH269" s="103"/>
      <c r="CI269" s="103"/>
    </row>
    <row r="270" spans="1:88" ht="13" customHeight="1">
      <c r="B270" s="103"/>
      <c r="C270" s="103"/>
      <c r="D270" s="103"/>
      <c r="E270" s="103"/>
      <c r="F270" s="103"/>
      <c r="G270" s="103"/>
      <c r="H270" s="103"/>
      <c r="L270" s="103"/>
      <c r="M270" s="103"/>
      <c r="N270" s="103"/>
      <c r="O270" s="103"/>
      <c r="P270" s="103"/>
      <c r="Q270" s="103"/>
      <c r="R270" s="103"/>
      <c r="U270" s="103"/>
      <c r="V270" s="103"/>
      <c r="W270" s="103"/>
      <c r="X270" s="103"/>
      <c r="Y270" s="103"/>
      <c r="Z270" s="103"/>
      <c r="AA270" s="103"/>
      <c r="AD270" s="103"/>
      <c r="AE270" s="103"/>
      <c r="AF270" s="103"/>
      <c r="AG270" s="103"/>
      <c r="AH270" s="103"/>
      <c r="AI270" s="103"/>
      <c r="AJ270" s="103"/>
      <c r="AM270" s="103"/>
      <c r="AN270" s="103"/>
      <c r="AO270" s="103"/>
      <c r="AP270" s="103"/>
      <c r="AQ270" s="103"/>
      <c r="AR270" s="103"/>
      <c r="AS270" s="103"/>
      <c r="AV270" s="103"/>
      <c r="AW270" s="103"/>
      <c r="AX270" s="103"/>
      <c r="AY270" s="103"/>
      <c r="AZ270" s="103"/>
      <c r="BA270" s="103"/>
      <c r="BB270" s="103"/>
      <c r="BE270" s="103"/>
      <c r="BF270" s="103"/>
      <c r="BG270" s="103"/>
      <c r="BH270" s="103"/>
      <c r="BI270" s="103"/>
      <c r="BJ270" s="103"/>
      <c r="BK270" s="103"/>
      <c r="BN270" s="103"/>
      <c r="BO270" s="103"/>
      <c r="BP270" s="103"/>
      <c r="BQ270" s="103"/>
      <c r="BR270" s="103"/>
      <c r="BS270" s="103"/>
      <c r="BT270" s="103"/>
      <c r="BW270" s="103"/>
      <c r="BX270" s="103"/>
      <c r="BY270" s="103"/>
      <c r="BZ270" s="103"/>
      <c r="CA270" s="103"/>
      <c r="CB270" s="103"/>
      <c r="CE270" s="103"/>
      <c r="CF270" s="103"/>
      <c r="CG270" s="103"/>
      <c r="CH270" s="103"/>
      <c r="CI270" s="103"/>
    </row>
    <row r="271" spans="1:88" s="167" customFormat="1">
      <c r="B271" s="168"/>
      <c r="C271" s="168"/>
      <c r="D271" s="168"/>
      <c r="E271" s="168"/>
      <c r="F271" s="168"/>
      <c r="G271" s="168"/>
      <c r="H271" s="168"/>
      <c r="L271" s="168"/>
      <c r="M271" s="168"/>
      <c r="N271" s="168"/>
      <c r="O271" s="168"/>
      <c r="P271" s="168"/>
      <c r="Q271" s="168"/>
      <c r="R271" s="168"/>
      <c r="U271" s="168"/>
      <c r="V271" s="168"/>
      <c r="W271" s="168"/>
      <c r="X271" s="168"/>
      <c r="Y271" s="168"/>
      <c r="Z271" s="168"/>
      <c r="AA271" s="168"/>
      <c r="AD271" s="168"/>
      <c r="AE271" s="168"/>
      <c r="AF271" s="168"/>
      <c r="AG271" s="168"/>
      <c r="AH271" s="168"/>
      <c r="AI271" s="168"/>
      <c r="AJ271" s="168"/>
      <c r="AM271" s="168"/>
      <c r="AN271" s="168"/>
      <c r="AO271" s="168"/>
      <c r="AP271" s="168"/>
      <c r="AQ271" s="168"/>
      <c r="AR271" s="168"/>
      <c r="AS271" s="168"/>
      <c r="AV271" s="168"/>
      <c r="AW271" s="168"/>
      <c r="AX271" s="168"/>
      <c r="AY271" s="168"/>
      <c r="AZ271" s="168"/>
      <c r="BA271" s="168"/>
      <c r="BB271" s="168"/>
      <c r="BE271" s="168"/>
      <c r="BF271" s="168"/>
      <c r="BG271" s="168"/>
      <c r="BH271" s="168"/>
      <c r="BI271" s="168"/>
      <c r="BJ271" s="168"/>
      <c r="BK271" s="168"/>
      <c r="BN271" s="168"/>
      <c r="BO271" s="168"/>
      <c r="BP271" s="168"/>
      <c r="BQ271" s="168"/>
      <c r="BR271" s="168"/>
      <c r="BS271" s="168"/>
      <c r="BT271" s="168"/>
      <c r="BW271" s="168"/>
      <c r="BX271" s="168"/>
      <c r="BY271" s="168"/>
      <c r="BZ271" s="168"/>
      <c r="CA271" s="168"/>
      <c r="CB271" s="168"/>
      <c r="CE271" s="168"/>
      <c r="CF271" s="168"/>
      <c r="CG271" s="168"/>
      <c r="CH271" s="168"/>
      <c r="CI271" s="168"/>
      <c r="CJ271" s="168"/>
    </row>
    <row r="277" spans="28:65">
      <c r="BM277" s="14"/>
    </row>
    <row r="278" spans="28:65">
      <c r="AB278" s="16" t="s">
        <v>23</v>
      </c>
      <c r="AC278" s="11" t="b">
        <f>AB278=AC183</f>
        <v>1</v>
      </c>
      <c r="BM278" s="14"/>
    </row>
    <row r="279" spans="28:65">
      <c r="AB279" s="16" t="s">
        <v>8</v>
      </c>
      <c r="AC279" s="11" t="b">
        <f t="shared" ref="AC279:AC342" si="0">AB279=AC184</f>
        <v>1</v>
      </c>
      <c r="BM279" s="14"/>
    </row>
    <row r="280" spans="28:65">
      <c r="AB280" s="16" t="s">
        <v>87</v>
      </c>
      <c r="AC280" s="11" t="b">
        <f t="shared" si="0"/>
        <v>1</v>
      </c>
      <c r="BM280" s="14"/>
    </row>
    <row r="281" spans="28:65">
      <c r="AB281" s="16" t="s">
        <v>88</v>
      </c>
      <c r="AC281" s="11" t="b">
        <f t="shared" si="0"/>
        <v>1</v>
      </c>
      <c r="BM281" s="14"/>
    </row>
    <row r="282" spans="28:65">
      <c r="AB282" s="16" t="s">
        <v>24</v>
      </c>
      <c r="AC282" s="11" t="b">
        <f t="shared" si="0"/>
        <v>1</v>
      </c>
      <c r="BM282" s="14"/>
    </row>
    <row r="283" spans="28:65">
      <c r="AB283" s="16" t="s">
        <v>89</v>
      </c>
      <c r="AC283" s="11" t="b">
        <f t="shared" si="0"/>
        <v>1</v>
      </c>
      <c r="BM283" s="14"/>
    </row>
    <row r="284" spans="28:65">
      <c r="AB284" s="16" t="s">
        <v>25</v>
      </c>
      <c r="AC284" s="11" t="b">
        <f t="shared" si="0"/>
        <v>1</v>
      </c>
      <c r="BM284" s="14"/>
    </row>
    <row r="285" spans="28:65">
      <c r="AB285" s="16" t="s">
        <v>90</v>
      </c>
      <c r="AC285" s="11" t="b">
        <f t="shared" si="0"/>
        <v>1</v>
      </c>
      <c r="BM285" s="14"/>
    </row>
    <row r="286" spans="28:65">
      <c r="AB286" s="16" t="s">
        <v>26</v>
      </c>
      <c r="AC286" s="11" t="b">
        <f t="shared" si="0"/>
        <v>1</v>
      </c>
      <c r="BM286" s="14"/>
    </row>
    <row r="287" spans="28:65">
      <c r="AB287" s="16" t="s">
        <v>27</v>
      </c>
      <c r="AC287" s="11" t="b">
        <f t="shared" si="0"/>
        <v>1</v>
      </c>
      <c r="BM287" s="14"/>
    </row>
    <row r="288" spans="28:65">
      <c r="AB288" s="16" t="s">
        <v>28</v>
      </c>
      <c r="AC288" s="11" t="b">
        <f t="shared" si="0"/>
        <v>1</v>
      </c>
      <c r="BM288" s="14"/>
    </row>
    <row r="289" spans="28:65">
      <c r="AB289" s="16" t="s">
        <v>29</v>
      </c>
      <c r="AC289" s="11" t="b">
        <f t="shared" si="0"/>
        <v>1</v>
      </c>
      <c r="BM289" s="14"/>
    </row>
    <row r="290" spans="28:65">
      <c r="AB290" s="16" t="s">
        <v>30</v>
      </c>
      <c r="AC290" s="11" t="b">
        <f t="shared" si="0"/>
        <v>1</v>
      </c>
      <c r="BM290" s="14"/>
    </row>
    <row r="291" spans="28:65">
      <c r="AB291" s="16" t="s">
        <v>31</v>
      </c>
      <c r="AC291" s="11" t="b">
        <f t="shared" si="0"/>
        <v>1</v>
      </c>
      <c r="BM291" s="14"/>
    </row>
    <row r="292" spans="28:65">
      <c r="AB292" s="16" t="s">
        <v>32</v>
      </c>
      <c r="AC292" s="11" t="b">
        <f t="shared" si="0"/>
        <v>1</v>
      </c>
      <c r="BM292" s="14"/>
    </row>
    <row r="293" spans="28:65">
      <c r="AB293" s="16" t="s">
        <v>91</v>
      </c>
      <c r="AC293" s="11" t="b">
        <f t="shared" si="0"/>
        <v>1</v>
      </c>
      <c r="BM293" s="14"/>
    </row>
    <row r="294" spans="28:65">
      <c r="AB294" s="16" t="s">
        <v>92</v>
      </c>
      <c r="AC294" s="11" t="b">
        <f t="shared" si="0"/>
        <v>1</v>
      </c>
      <c r="BM294" s="14"/>
    </row>
    <row r="295" spans="28:65">
      <c r="AB295" s="16" t="s">
        <v>93</v>
      </c>
      <c r="AC295" s="11" t="b">
        <f t="shared" si="0"/>
        <v>1</v>
      </c>
      <c r="BM295" s="14"/>
    </row>
    <row r="296" spans="28:65">
      <c r="AB296" s="16" t="s">
        <v>33</v>
      </c>
      <c r="AC296" s="11" t="b">
        <f t="shared" si="0"/>
        <v>1</v>
      </c>
      <c r="BM296" s="14"/>
    </row>
    <row r="297" spans="28:65">
      <c r="AB297" s="16" t="s">
        <v>9</v>
      </c>
      <c r="AC297" s="11" t="b">
        <f t="shared" si="0"/>
        <v>1</v>
      </c>
      <c r="BM297" s="14"/>
    </row>
    <row r="298" spans="28:65">
      <c r="AB298" s="16" t="s">
        <v>94</v>
      </c>
      <c r="AC298" s="11" t="b">
        <f t="shared" si="0"/>
        <v>1</v>
      </c>
      <c r="BM298" s="14"/>
    </row>
    <row r="299" spans="28:65">
      <c r="AB299" s="16" t="s">
        <v>34</v>
      </c>
      <c r="AC299" s="11" t="b">
        <f t="shared" si="0"/>
        <v>1</v>
      </c>
      <c r="BM299" s="14"/>
    </row>
    <row r="300" spans="28:65">
      <c r="AB300" s="16" t="s">
        <v>35</v>
      </c>
      <c r="AC300" s="11" t="b">
        <f t="shared" si="0"/>
        <v>1</v>
      </c>
      <c r="BM300" s="14"/>
    </row>
    <row r="301" spans="28:65">
      <c r="AB301" s="16" t="s">
        <v>36</v>
      </c>
      <c r="AC301" s="11" t="b">
        <f t="shared" si="0"/>
        <v>1</v>
      </c>
      <c r="BM301" s="14"/>
    </row>
    <row r="302" spans="28:65">
      <c r="AB302" s="16" t="s">
        <v>37</v>
      </c>
      <c r="AC302" s="11" t="b">
        <f t="shared" si="0"/>
        <v>1</v>
      </c>
      <c r="BM302" s="14"/>
    </row>
    <row r="303" spans="28:65">
      <c r="AB303" s="16" t="s">
        <v>10</v>
      </c>
      <c r="AC303" s="11" t="b">
        <f t="shared" si="0"/>
        <v>1</v>
      </c>
      <c r="BM303" s="14"/>
    </row>
    <row r="304" spans="28:65">
      <c r="AB304" s="16" t="s">
        <v>95</v>
      </c>
      <c r="AC304" s="11" t="b">
        <f t="shared" si="0"/>
        <v>1</v>
      </c>
      <c r="BM304" s="14"/>
    </row>
    <row r="305" spans="28:65">
      <c r="AB305" s="16" t="s">
        <v>174</v>
      </c>
      <c r="AC305" s="11" t="b">
        <f t="shared" si="0"/>
        <v>1</v>
      </c>
      <c r="BM305" s="14"/>
    </row>
    <row r="306" spans="28:65">
      <c r="AB306" s="16" t="s">
        <v>96</v>
      </c>
      <c r="AC306" s="11" t="b">
        <f t="shared" si="0"/>
        <v>1</v>
      </c>
      <c r="BM306" s="14"/>
    </row>
    <row r="307" spans="28:65">
      <c r="AB307" s="16" t="s">
        <v>38</v>
      </c>
      <c r="AC307" s="11" t="b">
        <f t="shared" si="0"/>
        <v>1</v>
      </c>
      <c r="BM307" s="14"/>
    </row>
    <row r="308" spans="28:65">
      <c r="AB308" s="16" t="s">
        <v>11</v>
      </c>
      <c r="AC308" s="11" t="b">
        <f t="shared" si="0"/>
        <v>1</v>
      </c>
      <c r="BM308" s="14"/>
    </row>
    <row r="309" spans="28:65">
      <c r="AB309" s="16" t="s">
        <v>39</v>
      </c>
      <c r="AC309" s="11" t="b">
        <f t="shared" si="0"/>
        <v>1</v>
      </c>
      <c r="BM309" s="14"/>
    </row>
    <row r="310" spans="28:65">
      <c r="AB310" s="16" t="s">
        <v>40</v>
      </c>
      <c r="AC310" s="11" t="b">
        <f t="shared" si="0"/>
        <v>1</v>
      </c>
      <c r="BM310" s="14"/>
    </row>
    <row r="311" spans="28:65">
      <c r="AB311" s="16" t="s">
        <v>41</v>
      </c>
      <c r="AC311" s="11" t="b">
        <f t="shared" si="0"/>
        <v>1</v>
      </c>
      <c r="BM311" s="14"/>
    </row>
    <row r="312" spans="28:65">
      <c r="AB312" s="16" t="s">
        <v>12</v>
      </c>
      <c r="AC312" s="11" t="b">
        <f t="shared" si="0"/>
        <v>1</v>
      </c>
      <c r="BM312" s="14"/>
    </row>
    <row r="313" spans="28:65">
      <c r="AB313" s="16" t="s">
        <v>97</v>
      </c>
      <c r="AC313" s="11" t="b">
        <f t="shared" si="0"/>
        <v>1</v>
      </c>
      <c r="BM313" s="14"/>
    </row>
    <row r="314" spans="28:65">
      <c r="AB314" s="16" t="s">
        <v>13</v>
      </c>
      <c r="AC314" s="11" t="b">
        <f t="shared" si="0"/>
        <v>1</v>
      </c>
      <c r="BM314" s="14"/>
    </row>
    <row r="315" spans="28:65">
      <c r="AB315" s="16" t="s">
        <v>42</v>
      </c>
      <c r="AC315" s="11" t="b">
        <f t="shared" si="0"/>
        <v>1</v>
      </c>
      <c r="BM315" s="14"/>
    </row>
    <row r="316" spans="28:65">
      <c r="AB316" s="16" t="s">
        <v>43</v>
      </c>
      <c r="AC316" s="11" t="b">
        <f t="shared" si="0"/>
        <v>1</v>
      </c>
      <c r="BM316" s="14"/>
    </row>
    <row r="317" spans="28:65">
      <c r="AB317" s="16" t="s">
        <v>44</v>
      </c>
      <c r="AC317" s="11" t="b">
        <f t="shared" si="0"/>
        <v>1</v>
      </c>
      <c r="BM317" s="14"/>
    </row>
    <row r="318" spans="28:65">
      <c r="AB318" s="16" t="s">
        <v>98</v>
      </c>
      <c r="AC318" s="11" t="b">
        <f t="shared" si="0"/>
        <v>1</v>
      </c>
      <c r="BM318" s="14"/>
    </row>
    <row r="319" spans="28:65">
      <c r="AB319" s="16" t="s">
        <v>99</v>
      </c>
      <c r="AC319" s="11" t="b">
        <f t="shared" si="0"/>
        <v>1</v>
      </c>
      <c r="BM319" s="14"/>
    </row>
    <row r="320" spans="28:65">
      <c r="AB320" s="16" t="s">
        <v>46</v>
      </c>
      <c r="AC320" s="11" t="b">
        <f t="shared" si="0"/>
        <v>1</v>
      </c>
      <c r="BM320" s="14"/>
    </row>
    <row r="321" spans="28:65">
      <c r="AB321" s="16" t="s">
        <v>47</v>
      </c>
      <c r="AC321" s="11" t="b">
        <f t="shared" si="0"/>
        <v>1</v>
      </c>
      <c r="BM321" s="14"/>
    </row>
    <row r="322" spans="28:65">
      <c r="AB322" s="16" t="s">
        <v>14</v>
      </c>
      <c r="AC322" s="11" t="b">
        <f t="shared" si="0"/>
        <v>1</v>
      </c>
      <c r="BM322" s="14"/>
    </row>
    <row r="323" spans="28:65">
      <c r="AB323" s="16" t="s">
        <v>48</v>
      </c>
      <c r="AC323" s="11" t="b">
        <f t="shared" si="0"/>
        <v>1</v>
      </c>
      <c r="BM323" s="14"/>
    </row>
    <row r="324" spans="28:65">
      <c r="AB324" s="162" t="s">
        <v>175</v>
      </c>
      <c r="AC324" s="11" t="b">
        <f t="shared" si="0"/>
        <v>1</v>
      </c>
      <c r="BM324" s="14"/>
    </row>
    <row r="325" spans="28:65">
      <c r="AB325" s="162" t="s">
        <v>176</v>
      </c>
      <c r="AC325" s="11" t="b">
        <f t="shared" si="0"/>
        <v>1</v>
      </c>
      <c r="BM325" s="14"/>
    </row>
    <row r="326" spans="28:65">
      <c r="AB326" s="16" t="s">
        <v>49</v>
      </c>
      <c r="AC326" s="11" t="b">
        <f t="shared" si="0"/>
        <v>1</v>
      </c>
      <c r="BM326" s="14"/>
    </row>
    <row r="327" spans="28:65">
      <c r="AB327" s="16" t="s">
        <v>50</v>
      </c>
      <c r="AC327" s="11" t="b">
        <f t="shared" si="0"/>
        <v>1</v>
      </c>
      <c r="BM327" s="14"/>
    </row>
    <row r="328" spans="28:65">
      <c r="AB328" s="16" t="s">
        <v>100</v>
      </c>
      <c r="AC328" s="11" t="b">
        <f t="shared" si="0"/>
        <v>1</v>
      </c>
      <c r="BM328" s="14"/>
    </row>
    <row r="329" spans="28:65">
      <c r="AB329" s="16" t="s">
        <v>51</v>
      </c>
      <c r="AC329" s="11" t="b">
        <f t="shared" si="0"/>
        <v>1</v>
      </c>
      <c r="BM329" s="14"/>
    </row>
    <row r="330" spans="28:65">
      <c r="AB330" s="16" t="s">
        <v>52</v>
      </c>
      <c r="AC330" s="11" t="b">
        <f t="shared" si="0"/>
        <v>1</v>
      </c>
      <c r="BM330" s="14"/>
    </row>
    <row r="331" spans="28:65">
      <c r="AB331" s="16" t="s">
        <v>53</v>
      </c>
      <c r="AC331" s="11" t="b">
        <f t="shared" si="0"/>
        <v>1</v>
      </c>
      <c r="BM331" s="14"/>
    </row>
    <row r="332" spans="28:65">
      <c r="AB332" s="16" t="s">
        <v>54</v>
      </c>
      <c r="AC332" s="11" t="b">
        <f t="shared" si="0"/>
        <v>1</v>
      </c>
      <c r="BM332" s="14"/>
    </row>
    <row r="333" spans="28:65">
      <c r="AB333" s="16" t="s">
        <v>101</v>
      </c>
      <c r="AC333" s="11" t="b">
        <f t="shared" si="0"/>
        <v>1</v>
      </c>
      <c r="BM333" s="14"/>
    </row>
    <row r="334" spans="28:65">
      <c r="AB334" s="16" t="s">
        <v>55</v>
      </c>
      <c r="AC334" s="11" t="b">
        <f t="shared" si="0"/>
        <v>1</v>
      </c>
      <c r="BM334" s="14"/>
    </row>
    <row r="335" spans="28:65">
      <c r="AB335" s="16" t="s">
        <v>56</v>
      </c>
      <c r="AC335" s="11" t="b">
        <f t="shared" si="0"/>
        <v>1</v>
      </c>
      <c r="BM335" s="14"/>
    </row>
    <row r="336" spans="28:65">
      <c r="AB336" s="16" t="s">
        <v>57</v>
      </c>
      <c r="AC336" s="11" t="b">
        <f t="shared" si="0"/>
        <v>1</v>
      </c>
      <c r="BM336" s="14"/>
    </row>
    <row r="337" spans="28:65">
      <c r="AB337" s="16" t="s">
        <v>15</v>
      </c>
      <c r="AC337" s="11" t="b">
        <f t="shared" si="0"/>
        <v>1</v>
      </c>
      <c r="BM337" s="14"/>
    </row>
    <row r="338" spans="28:65">
      <c r="AB338" s="162" t="s">
        <v>284</v>
      </c>
      <c r="AC338" s="11" t="b">
        <f t="shared" si="0"/>
        <v>1</v>
      </c>
      <c r="BM338" s="14"/>
    </row>
    <row r="339" spans="28:65">
      <c r="AB339" s="162" t="s">
        <v>102</v>
      </c>
      <c r="AC339" s="11" t="b">
        <f t="shared" si="0"/>
        <v>1</v>
      </c>
      <c r="BM339" s="14"/>
    </row>
    <row r="340" spans="28:65">
      <c r="AB340" s="16" t="s">
        <v>103</v>
      </c>
      <c r="AC340" s="11" t="b">
        <f t="shared" si="0"/>
        <v>1</v>
      </c>
      <c r="BM340" s="14"/>
    </row>
    <row r="341" spans="28:65">
      <c r="AB341" s="16" t="s">
        <v>104</v>
      </c>
      <c r="AC341" s="11" t="b">
        <f t="shared" si="0"/>
        <v>1</v>
      </c>
      <c r="BM341" s="14"/>
    </row>
    <row r="342" spans="28:65">
      <c r="AB342" s="16" t="s">
        <v>59</v>
      </c>
      <c r="AC342" s="11" t="b">
        <f t="shared" si="0"/>
        <v>1</v>
      </c>
      <c r="BM342" s="14"/>
    </row>
    <row r="343" spans="28:65">
      <c r="AB343" s="16" t="s">
        <v>177</v>
      </c>
      <c r="AC343" s="11" t="b">
        <f t="shared" ref="AC343:AC363" si="1">AB343=AC248</f>
        <v>1</v>
      </c>
      <c r="BM343" s="14"/>
    </row>
    <row r="344" spans="28:65">
      <c r="AB344" s="16" t="s">
        <v>16</v>
      </c>
      <c r="AC344" s="11" t="b">
        <f t="shared" si="1"/>
        <v>1</v>
      </c>
      <c r="BM344" s="14"/>
    </row>
    <row r="345" spans="28:65">
      <c r="AB345" s="16" t="s">
        <v>17</v>
      </c>
      <c r="AC345" s="11" t="b">
        <f t="shared" si="1"/>
        <v>1</v>
      </c>
      <c r="BM345" s="14"/>
    </row>
    <row r="346" spans="28:65">
      <c r="AB346" s="16" t="s">
        <v>18</v>
      </c>
      <c r="AC346" s="11" t="b">
        <f t="shared" si="1"/>
        <v>1</v>
      </c>
      <c r="BM346" s="14"/>
    </row>
    <row r="347" spans="28:65">
      <c r="AB347" s="16" t="s">
        <v>60</v>
      </c>
      <c r="AC347" s="11" t="b">
        <f t="shared" si="1"/>
        <v>1</v>
      </c>
      <c r="BM347" s="14"/>
    </row>
    <row r="348" spans="28:65">
      <c r="AB348" s="16" t="s">
        <v>61</v>
      </c>
      <c r="AC348" s="11" t="b">
        <f t="shared" si="1"/>
        <v>1</v>
      </c>
      <c r="BM348" s="14"/>
    </row>
    <row r="349" spans="28:65">
      <c r="AB349" s="16" t="s">
        <v>63</v>
      </c>
      <c r="AC349" s="11" t="b">
        <f t="shared" si="1"/>
        <v>1</v>
      </c>
      <c r="BM349" s="14"/>
    </row>
    <row r="350" spans="28:65">
      <c r="AB350" s="16" t="s">
        <v>64</v>
      </c>
      <c r="AC350" s="11" t="b">
        <f t="shared" si="1"/>
        <v>1</v>
      </c>
      <c r="BM350" s="14"/>
    </row>
    <row r="351" spans="28:65">
      <c r="AB351" s="16" t="s">
        <v>65</v>
      </c>
      <c r="AC351" s="11" t="b">
        <f t="shared" si="1"/>
        <v>1</v>
      </c>
      <c r="BM351" s="14"/>
    </row>
    <row r="352" spans="28:65">
      <c r="AB352" s="16" t="s">
        <v>66</v>
      </c>
      <c r="AC352" s="11" t="b">
        <f t="shared" si="1"/>
        <v>1</v>
      </c>
      <c r="BM352" s="14"/>
    </row>
    <row r="353" spans="28:65">
      <c r="AB353" s="162" t="s">
        <v>178</v>
      </c>
      <c r="AC353" s="11" t="b">
        <f t="shared" si="1"/>
        <v>1</v>
      </c>
      <c r="BM353" s="14"/>
    </row>
    <row r="354" spans="28:65">
      <c r="AB354" s="16" t="s">
        <v>105</v>
      </c>
      <c r="AC354" s="11" t="b">
        <f t="shared" si="1"/>
        <v>1</v>
      </c>
      <c r="BM354" s="14"/>
    </row>
    <row r="355" spans="28:65">
      <c r="AB355" s="162" t="s">
        <v>285</v>
      </c>
      <c r="AC355" s="11" t="b">
        <f t="shared" si="1"/>
        <v>1</v>
      </c>
      <c r="BM355" s="14"/>
    </row>
    <row r="356" spans="28:65">
      <c r="AB356" s="162" t="s">
        <v>286</v>
      </c>
      <c r="AC356" s="11" t="b">
        <f t="shared" si="1"/>
        <v>0</v>
      </c>
      <c r="BM356" s="14"/>
    </row>
    <row r="357" spans="28:65">
      <c r="AB357" s="162" t="s">
        <v>287</v>
      </c>
      <c r="AC357" s="11" t="b">
        <f t="shared" si="1"/>
        <v>1</v>
      </c>
      <c r="BM357" s="14"/>
    </row>
    <row r="358" spans="28:65">
      <c r="AB358" s="16" t="s">
        <v>106</v>
      </c>
      <c r="AC358" s="11" t="b">
        <f t="shared" si="1"/>
        <v>1</v>
      </c>
      <c r="BM358" s="14"/>
    </row>
    <row r="359" spans="28:65">
      <c r="AB359" s="162" t="s">
        <v>288</v>
      </c>
      <c r="AC359" s="11" t="b">
        <f t="shared" si="1"/>
        <v>1</v>
      </c>
      <c r="BM359" s="14"/>
    </row>
    <row r="360" spans="28:65">
      <c r="AB360" s="16" t="s">
        <v>70</v>
      </c>
      <c r="AC360" s="11" t="b">
        <f t="shared" si="1"/>
        <v>1</v>
      </c>
      <c r="BM360" s="14"/>
    </row>
    <row r="361" spans="28:65">
      <c r="AB361" s="16" t="s">
        <v>71</v>
      </c>
      <c r="AC361" s="11" t="b">
        <f t="shared" si="1"/>
        <v>1</v>
      </c>
      <c r="BM361" s="14"/>
    </row>
    <row r="362" spans="28:65">
      <c r="AB362" s="16" t="s">
        <v>107</v>
      </c>
      <c r="AC362" s="11" t="b">
        <f t="shared" si="1"/>
        <v>1</v>
      </c>
      <c r="BM362" s="14"/>
    </row>
    <row r="363" spans="28:65">
      <c r="AB363" s="16" t="s">
        <v>72</v>
      </c>
      <c r="AC363" s="11" t="b">
        <f t="shared" si="1"/>
        <v>1</v>
      </c>
      <c r="BM363" s="14"/>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EW955"/>
  <sheetViews>
    <sheetView tabSelected="1" zoomScale="85" zoomScaleNormal="85" zoomScalePageLayoutView="85" workbookViewId="0">
      <pane xSplit="1" ySplit="7" topLeftCell="B80" activePane="bottomRight" state="frozen"/>
      <selection pane="topRight" activeCell="B1" sqref="B1"/>
      <selection pane="bottomLeft" activeCell="A8" sqref="A8"/>
      <selection pane="bottomRight" activeCell="C96" sqref="C96"/>
    </sheetView>
  </sheetViews>
  <sheetFormatPr baseColWidth="10" defaultColWidth="9.1640625" defaultRowHeight="12" x14ac:dyDescent="0"/>
  <cols>
    <col min="1" max="1" width="27.5" style="11" customWidth="1"/>
    <col min="2" max="2" width="29.33203125" style="11" customWidth="1"/>
    <col min="3" max="3" width="25" style="11" customWidth="1"/>
    <col min="4" max="4" width="23" style="11" customWidth="1"/>
    <col min="5" max="5" width="24.1640625" style="11" customWidth="1"/>
    <col min="6" max="6" width="28.6640625" style="11" customWidth="1"/>
    <col min="7" max="7" width="14.83203125" style="11" customWidth="1"/>
    <col min="8" max="8" width="15.1640625" style="11" customWidth="1"/>
    <col min="9" max="9" width="25.83203125" style="11" customWidth="1"/>
    <col min="10" max="10" width="11.5" style="11" bestFit="1" customWidth="1"/>
    <col min="11" max="11" width="11" style="11" bestFit="1" customWidth="1"/>
    <col min="12" max="12" width="30" style="11" customWidth="1"/>
    <col min="13" max="13" width="11" style="11" bestFit="1" customWidth="1"/>
    <col min="14" max="14" width="13" style="11" customWidth="1"/>
    <col min="15" max="15" width="15" style="11" customWidth="1"/>
    <col min="16" max="16" width="20.5" style="11" bestFit="1" customWidth="1"/>
    <col min="17" max="17" width="22.5" style="11" bestFit="1" customWidth="1"/>
    <col min="18" max="19" width="17.83203125" style="11" customWidth="1"/>
    <col min="20" max="20" width="16.33203125" style="11" customWidth="1"/>
    <col min="21" max="21" width="21.5" style="11" bestFit="1" customWidth="1"/>
    <col min="22" max="22" width="24.1640625" style="11" customWidth="1"/>
    <col min="23" max="23" width="30.33203125" style="11" customWidth="1"/>
    <col min="24" max="24" width="31.5" style="11" customWidth="1"/>
    <col min="25" max="25" width="26.83203125" style="11" customWidth="1"/>
    <col min="26" max="26" width="33.6640625" style="11" customWidth="1"/>
    <col min="27" max="27" width="23.5" style="11" customWidth="1"/>
    <col min="28" max="31" width="20.5" style="11" customWidth="1"/>
    <col min="32" max="32" width="18" style="11" customWidth="1"/>
    <col min="33" max="33" width="18.83203125" style="11" customWidth="1"/>
    <col min="34" max="34" width="20.5" style="11" customWidth="1"/>
    <col min="35" max="35" width="17.5" style="11" customWidth="1"/>
    <col min="36" max="36" width="17.33203125" style="11" customWidth="1"/>
    <col min="37" max="37" width="21.1640625" style="11" customWidth="1"/>
    <col min="38" max="38" width="21.6640625" style="11" customWidth="1"/>
    <col min="39" max="39" width="18.83203125" style="11" customWidth="1"/>
    <col min="40" max="40" width="20.5" style="11" customWidth="1"/>
    <col min="41" max="41" width="26.6640625" style="11" customWidth="1"/>
    <col min="42" max="43" width="20.5" style="11" customWidth="1"/>
    <col min="44" max="44" width="21.33203125" style="11" customWidth="1"/>
    <col min="45" max="45" width="18" style="11" customWidth="1"/>
    <col min="46" max="46" width="22.6640625" style="11" bestFit="1" customWidth="1"/>
    <col min="47" max="47" width="18.33203125" style="11" customWidth="1"/>
    <col min="48" max="48" width="20.33203125" style="11" customWidth="1"/>
    <col min="49" max="49" width="26" style="11" customWidth="1"/>
    <col min="50" max="50" width="25" style="11" customWidth="1"/>
    <col min="51" max="51" width="27.83203125" style="11" customWidth="1"/>
    <col min="52" max="52" width="27.6640625" style="11" customWidth="1"/>
    <col min="53" max="53" width="27.1640625" style="11" customWidth="1"/>
    <col min="54" max="54" width="17.33203125" style="11" customWidth="1"/>
    <col min="55" max="55" width="26.83203125" style="11" customWidth="1"/>
    <col min="56" max="56" width="17.83203125" style="11" customWidth="1"/>
    <col min="57" max="57" width="18.83203125" style="11" customWidth="1"/>
    <col min="58" max="58" width="14.5" style="11" customWidth="1"/>
    <col min="59" max="59" width="26.5" style="11" customWidth="1"/>
    <col min="60" max="60" width="11.6640625" style="11" customWidth="1"/>
    <col min="61" max="61" width="10.5" style="11" customWidth="1"/>
    <col min="62" max="62" width="12.33203125" style="11" customWidth="1"/>
    <col min="63" max="63" width="12.5" style="11" bestFit="1" customWidth="1"/>
    <col min="64" max="64" width="13.5" style="11" bestFit="1" customWidth="1"/>
    <col min="65" max="65" width="15.83203125" style="11" bestFit="1" customWidth="1"/>
    <col min="66" max="66" width="9.1640625" style="11"/>
    <col min="67" max="68" width="13.5" style="11" customWidth="1"/>
    <col min="69" max="69" width="12.5" style="11" customWidth="1"/>
    <col min="70" max="70" width="14.5" style="11" bestFit="1" customWidth="1"/>
    <col min="71" max="71" width="17.33203125" style="11" customWidth="1"/>
    <col min="72" max="72" width="12.5" style="11" customWidth="1"/>
    <col min="73" max="73" width="13.5" style="11" customWidth="1"/>
    <col min="74" max="74" width="14" style="11" customWidth="1"/>
    <col min="75" max="75" width="13.83203125" style="11" customWidth="1"/>
    <col min="76" max="76" width="14" style="11" customWidth="1"/>
    <col min="77" max="77" width="13.83203125" style="11" customWidth="1"/>
    <col min="78" max="78" width="14.6640625" style="11" customWidth="1"/>
    <col min="79" max="79" width="16.6640625" style="11" customWidth="1"/>
    <col min="80" max="80" width="16.83203125" style="11" customWidth="1"/>
    <col min="81" max="82" width="14.5" style="11" customWidth="1"/>
    <col min="83" max="83" width="15" style="11" customWidth="1"/>
    <col min="84" max="16384" width="9.1640625" style="11"/>
  </cols>
  <sheetData>
    <row r="1" spans="1:153">
      <c r="A1" s="200" t="s">
        <v>245</v>
      </c>
    </row>
    <row r="2" spans="1:153" ht="59" customHeight="1">
      <c r="A2" s="200" t="s">
        <v>326</v>
      </c>
      <c r="B2" s="71" t="s">
        <v>108</v>
      </c>
      <c r="C2" s="249" t="s">
        <v>120</v>
      </c>
      <c r="D2" s="72" t="s">
        <v>121</v>
      </c>
      <c r="E2" s="72" t="s">
        <v>122</v>
      </c>
      <c r="F2" s="73" t="s">
        <v>246</v>
      </c>
      <c r="G2" s="77" t="s">
        <v>125</v>
      </c>
      <c r="H2" s="217" t="s">
        <v>126</v>
      </c>
      <c r="I2" s="80" t="s">
        <v>161</v>
      </c>
      <c r="J2" s="80" t="s">
        <v>162</v>
      </c>
      <c r="K2" s="78" t="s">
        <v>127</v>
      </c>
      <c r="L2" s="78" t="s">
        <v>250</v>
      </c>
      <c r="M2" s="73" t="s">
        <v>129</v>
      </c>
      <c r="N2" s="73" t="s">
        <v>130</v>
      </c>
      <c r="O2" s="73" t="s">
        <v>252</v>
      </c>
      <c r="P2" s="83" t="s">
        <v>133</v>
      </c>
      <c r="Q2" s="84" t="s">
        <v>254</v>
      </c>
      <c r="R2" s="84" t="s">
        <v>134</v>
      </c>
      <c r="S2" s="84" t="s">
        <v>156</v>
      </c>
      <c r="T2" s="85" t="s">
        <v>256</v>
      </c>
      <c r="U2" s="84" t="s">
        <v>255</v>
      </c>
      <c r="V2" s="84" t="s">
        <v>257</v>
      </c>
      <c r="W2" s="84" t="s">
        <v>258</v>
      </c>
      <c r="X2" s="84" t="s">
        <v>259</v>
      </c>
      <c r="Y2" s="84" t="s">
        <v>260</v>
      </c>
      <c r="Z2" s="84" t="s">
        <v>261</v>
      </c>
      <c r="AA2" s="252" t="s">
        <v>138</v>
      </c>
      <c r="AB2" s="88" t="s">
        <v>139</v>
      </c>
      <c r="AC2" s="90" t="s">
        <v>263</v>
      </c>
      <c r="AD2" s="90" t="s">
        <v>264</v>
      </c>
      <c r="AE2" s="88" t="s">
        <v>265</v>
      </c>
      <c r="AF2" s="88" t="s">
        <v>167</v>
      </c>
      <c r="AG2" s="203" t="s">
        <v>168</v>
      </c>
      <c r="AH2" s="91" t="s">
        <v>143</v>
      </c>
      <c r="AI2" s="91" t="s">
        <v>169</v>
      </c>
      <c r="AJ2" s="93" t="s">
        <v>267</v>
      </c>
      <c r="AK2" s="94" t="s">
        <v>268</v>
      </c>
      <c r="AL2" s="94" t="s">
        <v>269</v>
      </c>
      <c r="AM2" s="94" t="s">
        <v>270</v>
      </c>
      <c r="AN2" s="95" t="s">
        <v>146</v>
      </c>
      <c r="AO2" s="96" t="s">
        <v>147</v>
      </c>
      <c r="AP2" s="99" t="s">
        <v>271</v>
      </c>
      <c r="AQ2" s="100" t="s">
        <v>256</v>
      </c>
      <c r="AR2" s="100" t="s">
        <v>272</v>
      </c>
      <c r="AS2" s="100" t="s">
        <v>273</v>
      </c>
      <c r="AT2" s="101" t="s">
        <v>274</v>
      </c>
      <c r="AU2" s="101" t="s">
        <v>275</v>
      </c>
      <c r="AV2" s="101" t="s">
        <v>276</v>
      </c>
      <c r="AW2" s="101" t="s">
        <v>277</v>
      </c>
      <c r="AX2" s="101" t="s">
        <v>278</v>
      </c>
      <c r="AY2" s="101" t="s">
        <v>279</v>
      </c>
      <c r="AZ2" s="101" t="s">
        <v>280</v>
      </c>
      <c r="BA2" s="101" t="s">
        <v>281</v>
      </c>
      <c r="BB2" s="101" t="s">
        <v>283</v>
      </c>
      <c r="BC2" s="101" t="s">
        <v>282</v>
      </c>
      <c r="BD2" s="257" t="s">
        <v>342</v>
      </c>
      <c r="BE2" s="258" t="s">
        <v>337</v>
      </c>
    </row>
    <row r="3" spans="1:153" s="1" customFormat="1" ht="90" customHeight="1">
      <c r="A3" s="1" t="s">
        <v>0</v>
      </c>
      <c r="B3" s="70" t="s">
        <v>119</v>
      </c>
      <c r="C3" s="250" t="s">
        <v>109</v>
      </c>
      <c r="D3" s="74" t="s">
        <v>123</v>
      </c>
      <c r="E3" s="74" t="s">
        <v>110</v>
      </c>
      <c r="F3" s="75" t="s">
        <v>247</v>
      </c>
      <c r="G3" s="79" t="s">
        <v>111</v>
      </c>
      <c r="H3" s="241" t="s">
        <v>112</v>
      </c>
      <c r="I3" s="80" t="s">
        <v>163</v>
      </c>
      <c r="J3" s="80" t="s">
        <v>164</v>
      </c>
      <c r="K3" s="81" t="s">
        <v>113</v>
      </c>
      <c r="L3" s="68" t="s">
        <v>242</v>
      </c>
      <c r="M3" s="82" t="s">
        <v>131</v>
      </c>
      <c r="N3" s="82" t="s">
        <v>251</v>
      </c>
      <c r="O3" s="68" t="s">
        <v>230</v>
      </c>
      <c r="P3" s="86" t="s">
        <v>114</v>
      </c>
      <c r="Q3" s="87" t="s">
        <v>115</v>
      </c>
      <c r="R3" s="87" t="s">
        <v>165</v>
      </c>
      <c r="S3" s="87" t="s">
        <v>166</v>
      </c>
      <c r="T3" s="87" t="s">
        <v>232</v>
      </c>
      <c r="U3" s="87" t="s">
        <v>233</v>
      </c>
      <c r="V3" s="87" t="s">
        <v>234</v>
      </c>
      <c r="W3" s="87" t="s">
        <v>235</v>
      </c>
      <c r="X3" s="87" t="s">
        <v>236</v>
      </c>
      <c r="Y3" s="87" t="s">
        <v>237</v>
      </c>
      <c r="Z3" s="87" t="s">
        <v>229</v>
      </c>
      <c r="AA3" s="253" t="s">
        <v>140</v>
      </c>
      <c r="AB3" s="89" t="s">
        <v>116</v>
      </c>
      <c r="AC3" s="68" t="s">
        <v>227</v>
      </c>
      <c r="AD3" s="68" t="s">
        <v>223</v>
      </c>
      <c r="AE3" s="68" t="s">
        <v>157</v>
      </c>
      <c r="AF3" s="88" t="s">
        <v>142</v>
      </c>
      <c r="AG3" s="88" t="s">
        <v>117</v>
      </c>
      <c r="AH3" s="92" t="s">
        <v>144</v>
      </c>
      <c r="AI3" s="92" t="s">
        <v>170</v>
      </c>
      <c r="AJ3" s="68" t="s">
        <v>222</v>
      </c>
      <c r="AK3" s="68" t="s">
        <v>240</v>
      </c>
      <c r="AL3" s="68" t="s">
        <v>241</v>
      </c>
      <c r="AM3" s="68" t="s">
        <v>238</v>
      </c>
      <c r="AN3" s="97" t="s">
        <v>148</v>
      </c>
      <c r="AO3" s="98" t="s">
        <v>118</v>
      </c>
      <c r="AP3" s="68" t="s">
        <v>231</v>
      </c>
      <c r="AQ3" s="68" t="s">
        <v>232</v>
      </c>
      <c r="AR3" s="68" t="s">
        <v>239</v>
      </c>
      <c r="AS3" s="68" t="s">
        <v>158</v>
      </c>
      <c r="AT3" s="68" t="s">
        <v>218</v>
      </c>
      <c r="AU3" s="68" t="s">
        <v>219</v>
      </c>
      <c r="AV3" s="68" t="s">
        <v>220</v>
      </c>
      <c r="AW3" s="68" t="s">
        <v>221</v>
      </c>
      <c r="AX3" s="68" t="s">
        <v>224</v>
      </c>
      <c r="AY3" s="68" t="s">
        <v>225</v>
      </c>
      <c r="AZ3" s="68" t="s">
        <v>226</v>
      </c>
      <c r="BA3" s="68" t="s">
        <v>228</v>
      </c>
      <c r="BB3" s="68" t="s">
        <v>159</v>
      </c>
      <c r="BC3" s="68" t="s">
        <v>160</v>
      </c>
      <c r="BD3" s="259" t="s">
        <v>341</v>
      </c>
      <c r="BE3" s="260" t="s">
        <v>338</v>
      </c>
    </row>
    <row r="4" spans="1:153" s="4" customFormat="1" ht="20.25" customHeight="1">
      <c r="A4" s="2" t="s">
        <v>1</v>
      </c>
      <c r="B4" s="3" t="s">
        <v>2</v>
      </c>
      <c r="C4" s="3" t="s">
        <v>2</v>
      </c>
      <c r="D4" s="3" t="s">
        <v>2</v>
      </c>
      <c r="E4" s="3" t="s">
        <v>2</v>
      </c>
      <c r="F4" s="3" t="s">
        <v>2</v>
      </c>
      <c r="G4" s="3" t="s">
        <v>2</v>
      </c>
      <c r="H4" s="3" t="s">
        <v>2</v>
      </c>
      <c r="I4" s="3" t="s">
        <v>2</v>
      </c>
      <c r="J4" s="3" t="s">
        <v>2</v>
      </c>
      <c r="K4" s="3" t="s">
        <v>2</v>
      </c>
      <c r="L4" s="3" t="s">
        <v>3</v>
      </c>
      <c r="M4" s="3" t="s">
        <v>2</v>
      </c>
      <c r="N4" s="3" t="s">
        <v>2</v>
      </c>
      <c r="O4" s="3" t="s">
        <v>3</v>
      </c>
      <c r="P4" s="3" t="s">
        <v>2</v>
      </c>
      <c r="Q4" s="3" t="s">
        <v>2</v>
      </c>
      <c r="R4" s="3" t="s">
        <v>2</v>
      </c>
      <c r="S4" s="3" t="s">
        <v>2</v>
      </c>
      <c r="T4" s="3" t="s">
        <v>3</v>
      </c>
      <c r="U4" s="3" t="s">
        <v>3</v>
      </c>
      <c r="V4" s="3" t="s">
        <v>3</v>
      </c>
      <c r="W4" s="3" t="s">
        <v>3</v>
      </c>
      <c r="X4" s="3" t="s">
        <v>3</v>
      </c>
      <c r="Y4" s="3" t="s">
        <v>3</v>
      </c>
      <c r="Z4" s="3" t="s">
        <v>3</v>
      </c>
      <c r="AA4" s="254" t="s">
        <v>2</v>
      </c>
      <c r="AB4" s="3" t="s">
        <v>2</v>
      </c>
      <c r="AC4" s="3" t="s">
        <v>3</v>
      </c>
      <c r="AD4" s="3" t="s">
        <v>3</v>
      </c>
      <c r="AE4" s="3" t="s">
        <v>3</v>
      </c>
      <c r="AF4" s="3" t="s">
        <v>2</v>
      </c>
      <c r="AG4" s="3" t="s">
        <v>2</v>
      </c>
      <c r="AH4" s="3" t="s">
        <v>2</v>
      </c>
      <c r="AI4" s="3" t="s">
        <v>2</v>
      </c>
      <c r="AJ4" s="3" t="s">
        <v>3</v>
      </c>
      <c r="AK4" s="3" t="s">
        <v>3</v>
      </c>
      <c r="AL4" s="3" t="s">
        <v>3</v>
      </c>
      <c r="AM4" s="3" t="s">
        <v>3</v>
      </c>
      <c r="AN4" s="3" t="s">
        <v>2</v>
      </c>
      <c r="AO4" s="3" t="s">
        <v>2</v>
      </c>
      <c r="AP4" s="3" t="s">
        <v>3</v>
      </c>
      <c r="AQ4" s="3" t="s">
        <v>3</v>
      </c>
      <c r="AR4" s="3" t="s">
        <v>3</v>
      </c>
      <c r="AS4" s="3" t="s">
        <v>3</v>
      </c>
      <c r="AT4" s="3" t="s">
        <v>3</v>
      </c>
      <c r="AU4" s="3" t="s">
        <v>3</v>
      </c>
      <c r="AV4" s="3" t="s">
        <v>3</v>
      </c>
      <c r="AW4" s="3" t="s">
        <v>3</v>
      </c>
      <c r="AX4" s="3" t="s">
        <v>3</v>
      </c>
      <c r="AY4" s="3" t="s">
        <v>3</v>
      </c>
      <c r="AZ4" s="3" t="s">
        <v>3</v>
      </c>
      <c r="BA4" s="3" t="s">
        <v>3</v>
      </c>
      <c r="BB4" s="3" t="s">
        <v>3</v>
      </c>
      <c r="BC4" s="3" t="s">
        <v>3</v>
      </c>
      <c r="BD4" s="4" t="s">
        <v>2</v>
      </c>
      <c r="BE4" s="4" t="s">
        <v>2</v>
      </c>
    </row>
    <row r="5" spans="1:153" s="6" customFormat="1" ht="27" customHeight="1">
      <c r="A5" s="5" t="s">
        <v>248</v>
      </c>
      <c r="B5" s="3" t="s">
        <v>21</v>
      </c>
      <c r="C5" s="3" t="s">
        <v>21</v>
      </c>
      <c r="D5" s="3" t="s">
        <v>21</v>
      </c>
      <c r="E5" s="3" t="s">
        <v>21</v>
      </c>
      <c r="F5" s="3" t="s">
        <v>21</v>
      </c>
      <c r="G5" s="3" t="s">
        <v>128</v>
      </c>
      <c r="H5" s="3" t="s">
        <v>128</v>
      </c>
      <c r="I5" s="3" t="s">
        <v>128</v>
      </c>
      <c r="J5" s="3" t="s">
        <v>128</v>
      </c>
      <c r="K5" s="3" t="s">
        <v>128</v>
      </c>
      <c r="L5" s="3" t="s">
        <v>128</v>
      </c>
      <c r="M5" s="3" t="s">
        <v>132</v>
      </c>
      <c r="N5" s="3" t="s">
        <v>132</v>
      </c>
      <c r="O5" s="3" t="s">
        <v>132</v>
      </c>
      <c r="P5" s="3" t="s">
        <v>172</v>
      </c>
      <c r="Q5" s="3" t="s">
        <v>172</v>
      </c>
      <c r="R5" s="3" t="s">
        <v>172</v>
      </c>
      <c r="S5" s="3" t="s">
        <v>172</v>
      </c>
      <c r="T5" s="3" t="s">
        <v>172</v>
      </c>
      <c r="U5" s="3" t="s">
        <v>172</v>
      </c>
      <c r="V5" s="3" t="s">
        <v>172</v>
      </c>
      <c r="W5" s="3" t="s">
        <v>172</v>
      </c>
      <c r="X5" s="3" t="s">
        <v>172</v>
      </c>
      <c r="Y5" s="3" t="s">
        <v>172</v>
      </c>
      <c r="Z5" s="3" t="s">
        <v>172</v>
      </c>
      <c r="AA5" s="254" t="s">
        <v>266</v>
      </c>
      <c r="AB5" s="3" t="s">
        <v>266</v>
      </c>
      <c r="AC5" s="3" t="s">
        <v>266</v>
      </c>
      <c r="AD5" s="3" t="s">
        <v>266</v>
      </c>
      <c r="AE5" s="3" t="s">
        <v>266</v>
      </c>
      <c r="AF5" s="3" t="s">
        <v>266</v>
      </c>
      <c r="AG5" s="3" t="s">
        <v>266</v>
      </c>
      <c r="AH5" s="3" t="s">
        <v>76</v>
      </c>
      <c r="AI5" s="3" t="s">
        <v>76</v>
      </c>
      <c r="AJ5" s="3" t="s">
        <v>76</v>
      </c>
      <c r="AK5" s="3" t="s">
        <v>76</v>
      </c>
      <c r="AL5" s="3" t="s">
        <v>76</v>
      </c>
      <c r="AM5" s="3" t="s">
        <v>76</v>
      </c>
      <c r="AN5" s="3" t="s">
        <v>77</v>
      </c>
      <c r="AO5" s="3" t="s">
        <v>77</v>
      </c>
      <c r="AP5" s="3" t="s">
        <v>77</v>
      </c>
      <c r="AQ5" s="3" t="s">
        <v>77</v>
      </c>
      <c r="AR5" s="3" t="s">
        <v>77</v>
      </c>
      <c r="AS5" s="3" t="s">
        <v>77</v>
      </c>
      <c r="AT5" s="3" t="s">
        <v>149</v>
      </c>
      <c r="AU5" s="3" t="s">
        <v>149</v>
      </c>
      <c r="AV5" s="3" t="s">
        <v>149</v>
      </c>
      <c r="AW5" s="3" t="s">
        <v>149</v>
      </c>
      <c r="AX5" s="3" t="s">
        <v>149</v>
      </c>
      <c r="AY5" s="3" t="s">
        <v>149</v>
      </c>
      <c r="AZ5" s="3" t="s">
        <v>149</v>
      </c>
      <c r="BA5" s="3" t="s">
        <v>149</v>
      </c>
      <c r="BB5" s="3" t="s">
        <v>149</v>
      </c>
      <c r="BC5" s="3" t="s">
        <v>149</v>
      </c>
      <c r="BD5" s="6" t="s">
        <v>339</v>
      </c>
      <c r="BE5" s="6" t="s">
        <v>339</v>
      </c>
    </row>
    <row r="6" spans="1:153" s="10" customFormat="1" ht="27" customHeight="1">
      <c r="A6" s="7" t="s">
        <v>249</v>
      </c>
      <c r="B6" s="76" t="s">
        <v>124</v>
      </c>
      <c r="C6" s="76" t="s">
        <v>124</v>
      </c>
      <c r="D6" s="76" t="s">
        <v>124</v>
      </c>
      <c r="E6" s="76" t="s">
        <v>124</v>
      </c>
      <c r="F6" s="76" t="s">
        <v>124</v>
      </c>
      <c r="G6" s="76" t="s">
        <v>124</v>
      </c>
      <c r="H6" s="76" t="s">
        <v>124</v>
      </c>
      <c r="I6" s="76" t="s">
        <v>124</v>
      </c>
      <c r="J6" s="76" t="s">
        <v>124</v>
      </c>
      <c r="K6" s="76" t="s">
        <v>124</v>
      </c>
      <c r="L6" s="76" t="s">
        <v>124</v>
      </c>
      <c r="M6" s="76" t="s">
        <v>124</v>
      </c>
      <c r="N6" s="76" t="s">
        <v>124</v>
      </c>
      <c r="O6" s="76" t="s">
        <v>124</v>
      </c>
      <c r="P6" s="3" t="s">
        <v>253</v>
      </c>
      <c r="Q6" s="3" t="s">
        <v>253</v>
      </c>
      <c r="R6" s="3" t="s">
        <v>253</v>
      </c>
      <c r="S6" s="3" t="s">
        <v>253</v>
      </c>
      <c r="T6" s="3" t="s">
        <v>253</v>
      </c>
      <c r="U6" s="3" t="s">
        <v>253</v>
      </c>
      <c r="V6" s="3" t="s">
        <v>253</v>
      </c>
      <c r="W6" s="3" t="s">
        <v>253</v>
      </c>
      <c r="X6" s="161" t="s">
        <v>253</v>
      </c>
      <c r="Y6" s="161" t="s">
        <v>253</v>
      </c>
      <c r="Z6" s="161" t="s">
        <v>253</v>
      </c>
      <c r="AA6" s="255" t="s">
        <v>262</v>
      </c>
      <c r="AB6" s="9" t="s">
        <v>262</v>
      </c>
      <c r="AC6" s="9" t="s">
        <v>262</v>
      </c>
      <c r="AD6" s="9" t="s">
        <v>262</v>
      </c>
      <c r="AE6" s="9" t="s">
        <v>262</v>
      </c>
      <c r="AF6" s="9" t="s">
        <v>262</v>
      </c>
      <c r="AG6" s="9" t="s">
        <v>262</v>
      </c>
      <c r="AH6" s="9" t="s">
        <v>145</v>
      </c>
      <c r="AI6" s="9" t="s">
        <v>145</v>
      </c>
      <c r="AJ6" s="9" t="s">
        <v>145</v>
      </c>
      <c r="AK6" s="9" t="s">
        <v>145</v>
      </c>
      <c r="AL6" s="9" t="s">
        <v>145</v>
      </c>
      <c r="AM6" s="9" t="s">
        <v>145</v>
      </c>
      <c r="AN6" s="9" t="s">
        <v>145</v>
      </c>
      <c r="AO6" s="9" t="s">
        <v>145</v>
      </c>
      <c r="AP6" s="9" t="s">
        <v>145</v>
      </c>
      <c r="AQ6" s="9" t="s">
        <v>145</v>
      </c>
      <c r="AR6" s="9" t="s">
        <v>145</v>
      </c>
      <c r="AS6" s="9" t="s">
        <v>145</v>
      </c>
      <c r="AT6" s="9" t="s">
        <v>145</v>
      </c>
      <c r="AU6" s="9" t="s">
        <v>145</v>
      </c>
      <c r="AV6" s="9" t="s">
        <v>145</v>
      </c>
      <c r="AW6" s="9" t="s">
        <v>145</v>
      </c>
      <c r="AX6" s="9" t="s">
        <v>145</v>
      </c>
      <c r="AY6" s="9" t="s">
        <v>145</v>
      </c>
      <c r="AZ6" s="9" t="s">
        <v>145</v>
      </c>
      <c r="BA6" s="9" t="s">
        <v>145</v>
      </c>
      <c r="BB6" s="9" t="s">
        <v>145</v>
      </c>
      <c r="BC6" s="9" t="s">
        <v>145</v>
      </c>
      <c r="BD6" s="67" t="s">
        <v>340</v>
      </c>
      <c r="BE6" s="67" t="s">
        <v>340</v>
      </c>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row>
    <row r="7" spans="1:153" s="10" customFormat="1" ht="26" customHeight="1">
      <c r="A7" s="7" t="s">
        <v>7</v>
      </c>
      <c r="B7" s="8">
        <v>1</v>
      </c>
      <c r="C7" s="251">
        <v>0</v>
      </c>
      <c r="D7" s="8">
        <v>1</v>
      </c>
      <c r="E7" s="8">
        <v>1</v>
      </c>
      <c r="F7" s="8">
        <v>1</v>
      </c>
      <c r="G7" s="8">
        <v>1</v>
      </c>
      <c r="H7" s="21">
        <v>1</v>
      </c>
      <c r="I7" s="21">
        <v>1</v>
      </c>
      <c r="J7" s="21">
        <v>1</v>
      </c>
      <c r="K7" s="21">
        <v>1</v>
      </c>
      <c r="L7" s="226">
        <v>1</v>
      </c>
      <c r="M7" s="8">
        <v>1</v>
      </c>
      <c r="N7" s="8">
        <v>1</v>
      </c>
      <c r="O7" s="8">
        <v>1</v>
      </c>
      <c r="P7" s="8">
        <v>0.5</v>
      </c>
      <c r="Q7" s="8">
        <v>0.5</v>
      </c>
      <c r="R7" s="8">
        <v>1</v>
      </c>
      <c r="S7" s="8">
        <v>1</v>
      </c>
      <c r="T7" s="8">
        <v>1</v>
      </c>
      <c r="U7" s="8">
        <v>1</v>
      </c>
      <c r="V7" s="8">
        <v>1</v>
      </c>
      <c r="W7" s="8">
        <v>1</v>
      </c>
      <c r="X7" s="8">
        <v>1</v>
      </c>
      <c r="Y7" s="8">
        <v>1</v>
      </c>
      <c r="Z7" s="8">
        <v>1</v>
      </c>
      <c r="AA7" s="256">
        <v>0</v>
      </c>
      <c r="AB7" s="8">
        <v>1</v>
      </c>
      <c r="AC7" s="8">
        <v>1</v>
      </c>
      <c r="AD7" s="8">
        <v>1</v>
      </c>
      <c r="AE7" s="8">
        <v>1</v>
      </c>
      <c r="AF7" s="8">
        <v>1</v>
      </c>
      <c r="AG7" s="8">
        <v>1</v>
      </c>
      <c r="AH7" s="8">
        <v>1</v>
      </c>
      <c r="AI7" s="8">
        <v>1</v>
      </c>
      <c r="AJ7" s="8">
        <v>1</v>
      </c>
      <c r="AK7" s="8">
        <v>1</v>
      </c>
      <c r="AL7" s="8">
        <v>1</v>
      </c>
      <c r="AM7" s="8">
        <v>1</v>
      </c>
      <c r="AN7" s="8">
        <v>1</v>
      </c>
      <c r="AO7" s="8">
        <v>1</v>
      </c>
      <c r="AP7" s="8">
        <v>1</v>
      </c>
      <c r="AQ7" s="8">
        <v>1</v>
      </c>
      <c r="AR7" s="8">
        <v>1</v>
      </c>
      <c r="AS7" s="8">
        <v>1</v>
      </c>
      <c r="AT7" s="8">
        <v>1</v>
      </c>
      <c r="AU7" s="8">
        <v>1</v>
      </c>
      <c r="AV7" s="8">
        <v>1</v>
      </c>
      <c r="AW7" s="8">
        <v>1</v>
      </c>
      <c r="AX7" s="8">
        <v>1</v>
      </c>
      <c r="AY7" s="8">
        <v>1</v>
      </c>
      <c r="AZ7" s="67">
        <v>1</v>
      </c>
      <c r="BA7" s="67">
        <v>1</v>
      </c>
      <c r="BB7" s="67">
        <v>1</v>
      </c>
      <c r="BC7" s="67">
        <v>1</v>
      </c>
      <c r="BD7" s="67">
        <v>1</v>
      </c>
      <c r="BE7" s="67">
        <v>1</v>
      </c>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row>
    <row r="8" spans="1:153" ht="23" customHeight="1">
      <c r="A8" s="16" t="s">
        <v>23</v>
      </c>
      <c r="B8" s="27">
        <f>'NormalisedData(Secondary)'!H2</f>
        <v>-1.6401674172958701E-2</v>
      </c>
      <c r="C8" s="27">
        <f>'NormalisedData(Secondary)'!AA2</f>
        <v>-0.25571864694343732</v>
      </c>
      <c r="D8" s="27">
        <f>'NormalisedData(Secondary)'!R2</f>
        <v>-0.23789815960828922</v>
      </c>
      <c r="E8" s="27">
        <f>'NormalisedData(Secondary)'!AJ2</f>
        <v>-0.5115435851227158</v>
      </c>
      <c r="F8" s="27">
        <f>'NormalisedData(Secondary)'!AS2</f>
        <v>0.47530371475768884</v>
      </c>
      <c r="G8" s="27">
        <f>'NormalisedData(Secondary)'!BB2</f>
        <v>1.6440708851628114E-2</v>
      </c>
      <c r="H8" s="27">
        <f>'NormalisedData(Secondary)'!BK2</f>
        <v>0.41415744012183447</v>
      </c>
      <c r="I8" s="27">
        <f>'NormalisedData(Secondary)'!CC2</f>
        <v>0.17696696842328352</v>
      </c>
      <c r="J8" s="27">
        <f>'NormalisedData(Secondary)'!H93</f>
        <v>0.20237711312554146</v>
      </c>
      <c r="K8" s="27">
        <f>'NormalisedData(Secondary)'!BT2</f>
        <v>-0.28965303334723708</v>
      </c>
      <c r="L8" s="27">
        <f>'NormalisedData(Primary)'!AE3</f>
        <v>-2.3400311253739522E-2</v>
      </c>
      <c r="M8" s="27">
        <f>'NormalisedData(Secondary)'!R93</f>
        <v>0.81657917129692781</v>
      </c>
      <c r="N8" s="27">
        <f>'NormalisedData(Secondary)'!AA93</f>
        <v>0.25859566845385973</v>
      </c>
      <c r="O8" s="27">
        <f>'NormalisedData(Primary)'!N3</f>
        <v>6.32494954647142E-2</v>
      </c>
      <c r="P8" s="27">
        <f>'NormalisedData(Secondary)'!AJ93</f>
        <v>0.29354880419658003</v>
      </c>
      <c r="Q8" s="27">
        <f>'NormalisedData(Secondary)'!AS93</f>
        <v>-0.2785286802439384</v>
      </c>
      <c r="R8" s="27">
        <f>'NormalisedData(Secondary)'!BB93</f>
        <v>0.48915193141332258</v>
      </c>
      <c r="S8" s="27">
        <f>'NormalisedData(Secondary)'!BK93</f>
        <v>0.53987101093776813</v>
      </c>
      <c r="T8" s="27">
        <f>'NormalisedData(Primary)'!P3</f>
        <v>-0.10498235520869179</v>
      </c>
      <c r="U8" s="27">
        <f>'NormalisedData(Primary)'!Q3</f>
        <v>0.46828219810562832</v>
      </c>
      <c r="V8" s="27">
        <f>'NormalisedData(Primary)'!S3</f>
        <v>-0.59388325138094689</v>
      </c>
      <c r="W8" s="27">
        <f>'NormalisedData(Primary)'!T3</f>
        <v>-0.88919810827702628</v>
      </c>
      <c r="X8" s="27">
        <f>'NormalisedData(Primary)'!U3</f>
        <v>-0.4020203193402182</v>
      </c>
      <c r="Y8" s="27">
        <f>'NormalisedData(Primary)'!V3</f>
        <v>1.0473941362795944</v>
      </c>
      <c r="Z8" s="27">
        <f>'NormalisedData(Primary)'!M3</f>
        <v>0.30210737196090226</v>
      </c>
      <c r="AA8" s="27">
        <f>'NormalisedData(Secondary)'!BT93</f>
        <v>0.19644976748801335</v>
      </c>
      <c r="AB8" s="27">
        <f>'NormalisedData(Secondary)'!CC93</f>
        <v>-1.8558515116636171E-2</v>
      </c>
      <c r="AC8" s="27">
        <f>'NormalisedData(Primary)'!K3</f>
        <v>0.81321083949133155</v>
      </c>
      <c r="AD8" s="27">
        <f>'NormalisedData(Primary)'!G3</f>
        <v>0.39901065284138998</v>
      </c>
      <c r="AE8" s="27">
        <f>'NormalisedData(Primary)'!X3</f>
        <v>0.32816910349788597</v>
      </c>
      <c r="AF8" s="27">
        <f>'NormalisedData(Secondary)'!H183</f>
        <v>0.34446132117327832</v>
      </c>
      <c r="AG8" s="27">
        <f>'NormalisedData(Secondary)'!R183</f>
        <v>1.0537828475097566</v>
      </c>
      <c r="AH8" s="27">
        <f>'NormalisedData(Secondary)'!AA183</f>
        <v>-0.60501972016469641</v>
      </c>
      <c r="AI8" s="27">
        <f>'NormalisedData(Secondary)'!AJ183</f>
        <v>-0.37744929857299536</v>
      </c>
      <c r="AJ8" s="13">
        <f>'NormalisedData(Primary)'!F3</f>
        <v>0.60426519006011248</v>
      </c>
      <c r="AK8" s="13">
        <f>'NormalisedData(Primary)'!AC3</f>
        <v>-8.7573276688082777E-2</v>
      </c>
      <c r="AL8" s="13">
        <f>'NormalisedData(Primary)'!AD3</f>
        <v>6.8408814378362839E-2</v>
      </c>
      <c r="AM8" s="13">
        <f>'NormalisedData(Primary)'!W3</f>
        <v>-0.34172517209600833</v>
      </c>
      <c r="AN8" s="27">
        <f>'NormalisedData(Secondary)'!AS183</f>
        <v>-3.4486478807407635E-2</v>
      </c>
      <c r="AO8" s="27">
        <f>'NormalisedData(Secondary)'!BB183</f>
        <v>-1.6986939266835723</v>
      </c>
      <c r="AP8" s="13">
        <f>'NormalisedData(Primary)'!O3</f>
        <v>0.58189030161246125</v>
      </c>
      <c r="AQ8" s="13">
        <f>'NormalisedData(Primary)'!P3</f>
        <v>-0.10498235520869179</v>
      </c>
      <c r="AR8" s="13">
        <f>'NormalisedData(Primary)'!Y3</f>
        <v>-0.71072035982454085</v>
      </c>
      <c r="AS8" s="13">
        <f>'NormalisedData(Primary)'!Z3</f>
        <v>0.72542044388473603</v>
      </c>
      <c r="AT8" s="13">
        <f>'NormalisedData(Primary)'!B3</f>
        <v>0</v>
      </c>
      <c r="AU8" s="13">
        <f>'NormalisedData(Primary)'!C3</f>
        <v>-0.53992741940527256</v>
      </c>
      <c r="AV8" s="13">
        <f>'NormalisedData(Primary)'!D3</f>
        <v>0.17815215173949941</v>
      </c>
      <c r="AW8" s="13">
        <f>'NormalisedData(Primary)'!E3</f>
        <v>0.91497917665865425</v>
      </c>
      <c r="AX8" s="13">
        <f>'NormalisedData(Primary)'!H3</f>
        <v>0.80373555435832178</v>
      </c>
      <c r="AY8" s="13">
        <f>'NormalisedData(Primary)'!I3</f>
        <v>0.843838797525855</v>
      </c>
      <c r="AZ8" s="13">
        <f>'NormalisedData(Primary)'!J3</f>
        <v>0.29232010192561303</v>
      </c>
      <c r="BA8" s="13">
        <f>'NormalisedData(Primary)'!L3</f>
        <v>1.252538619090205</v>
      </c>
      <c r="BB8" s="13">
        <f>'NormalisedData(Primary)'!AA3</f>
        <v>0.90471454046466504</v>
      </c>
      <c r="BC8" s="13">
        <f>'NormalisedData(Primary)'!AB3</f>
        <v>-0.47596716997455202</v>
      </c>
      <c r="BD8" s="11">
        <f>'NormalisedData(Secondary)'!BK183</f>
        <v>0.4933063396335704</v>
      </c>
      <c r="BE8" s="11">
        <f>'NormalisedData(Secondary)'!BT183</f>
        <v>0.96073482544122391</v>
      </c>
      <c r="BG8" s="16" t="s">
        <v>23</v>
      </c>
      <c r="BH8" s="11" t="b">
        <f>BG8=A8</f>
        <v>1</v>
      </c>
    </row>
    <row r="9" spans="1:153">
      <c r="A9" s="16" t="s">
        <v>8</v>
      </c>
      <c r="B9" s="27">
        <f>'NormalisedData(Secondary)'!H3</f>
        <v>0.32597408042398335</v>
      </c>
      <c r="C9" s="27">
        <f>'NormalisedData(Secondary)'!AA3</f>
        <v>-3.9506265786696526E-2</v>
      </c>
      <c r="D9" s="27">
        <f>'NormalisedData(Secondary)'!R3</f>
        <v>0.30564658822416968</v>
      </c>
      <c r="E9" s="27">
        <f>'NormalisedData(Secondary)'!AJ3</f>
        <v>1.3516121848010583</v>
      </c>
      <c r="F9" s="27">
        <f>'NormalisedData(Secondary)'!AS3</f>
        <v>0.47530371475768884</v>
      </c>
      <c r="G9" s="27">
        <f>'NormalisedData(Secondary)'!BB3</f>
        <v>0.85659943699853403</v>
      </c>
      <c r="H9" s="27">
        <f>'NormalisedData(Secondary)'!BK3</f>
        <v>1.5194749902009945</v>
      </c>
      <c r="I9" s="27">
        <f>'NormalisedData(Secondary)'!CC3</f>
        <v>0.26346071480008171</v>
      </c>
      <c r="J9" s="27">
        <f>'NormalisedData(Secondary)'!H94</f>
        <v>0.36121975153601815</v>
      </c>
      <c r="K9" s="27">
        <f>'NormalisedData(Secondary)'!BT3</f>
        <v>1.1666332943124165</v>
      </c>
      <c r="L9" s="27">
        <f>'NormalisedData(Primary)'!AE4</f>
        <v>1.1840557494392177</v>
      </c>
      <c r="M9" s="27">
        <f>'NormalisedData(Secondary)'!R94</f>
        <v>0</v>
      </c>
      <c r="N9" s="27">
        <f>'NormalisedData(Secondary)'!AA94</f>
        <v>1.8463625680187681</v>
      </c>
      <c r="O9" s="27">
        <f>'NormalisedData(Primary)'!N4</f>
        <v>1.513771258122161</v>
      </c>
      <c r="P9" s="27">
        <f>'NormalisedData(Secondary)'!AJ94</f>
        <v>0.82958926001587574</v>
      </c>
      <c r="Q9" s="27">
        <f>'NormalisedData(Secondary)'!AS94</f>
        <v>0.99139915984451132</v>
      </c>
      <c r="R9" s="27">
        <f>'NormalisedData(Secondary)'!BB94</f>
        <v>0.99598405311869298</v>
      </c>
      <c r="S9" s="27">
        <f>'NormalisedData(Secondary)'!BK94</f>
        <v>1.1130673929210775</v>
      </c>
      <c r="T9" s="27">
        <f>'NormalisedData(Primary)'!P4</f>
        <v>0.97843555054500886</v>
      </c>
      <c r="U9" s="27">
        <f>'NormalisedData(Primary)'!Q4</f>
        <v>0.10546896353730358</v>
      </c>
      <c r="V9" s="27">
        <f>'NormalisedData(Primary)'!S4</f>
        <v>0.85502340447044101</v>
      </c>
      <c r="W9" s="27">
        <f>'NormalisedData(Primary)'!T4</f>
        <v>1.2649156188166149</v>
      </c>
      <c r="X9" s="27">
        <f>'NormalisedData(Primary)'!U4</f>
        <v>1.1839313991578908</v>
      </c>
      <c r="Y9" s="27">
        <f>'NormalisedData(Primary)'!V4</f>
        <v>-1.333466543545387</v>
      </c>
      <c r="Z9" s="27">
        <f>'NormalisedData(Primary)'!M4</f>
        <v>1.7257366316122771</v>
      </c>
      <c r="AA9" s="27">
        <f>'NormalisedData(Secondary)'!BT94</f>
        <v>2.6213820118795232</v>
      </c>
      <c r="AB9" s="27">
        <f>'NormalisedData(Secondary)'!CC94</f>
        <v>1.4557673013237908</v>
      </c>
      <c r="AC9" s="27">
        <f>'NormalisedData(Primary)'!K4</f>
        <v>1.1543627038633049</v>
      </c>
      <c r="AD9" s="27">
        <f>'NormalisedData(Primary)'!G4</f>
        <v>1.0718521458680474</v>
      </c>
      <c r="AE9" s="27">
        <f>'NormalisedData(Primary)'!X4</f>
        <v>1.4136515227601243</v>
      </c>
      <c r="AF9" s="27">
        <f>'NormalisedData(Secondary)'!H184</f>
        <v>1.1045158924511549</v>
      </c>
      <c r="AG9" s="27">
        <f>'NormalisedData(Secondary)'!R184</f>
        <v>1.1622845389032517</v>
      </c>
      <c r="AH9" s="27">
        <f>'NormalisedData(Secondary)'!AA184</f>
        <v>0.83630149684815669</v>
      </c>
      <c r="AI9" s="27">
        <f>'NormalisedData(Secondary)'!AJ184</f>
        <v>1.263498029111318</v>
      </c>
      <c r="AJ9" s="13">
        <f>'NormalisedData(Primary)'!F4</f>
        <v>0.60426519006011248</v>
      </c>
      <c r="AK9" s="13">
        <f>'NormalisedData(Primary)'!AC4</f>
        <v>0.98832697976550521</v>
      </c>
      <c r="AL9" s="13">
        <f>'NormalisedData(Primary)'!AD4</f>
        <v>0.52095943257368615</v>
      </c>
      <c r="AM9" s="13">
        <f>'NormalisedData(Primary)'!W4</f>
        <v>1.2256542839176836</v>
      </c>
      <c r="AN9" s="27">
        <f>'NormalisedData(Secondary)'!AS184</f>
        <v>1.5256303640299671</v>
      </c>
      <c r="AO9" s="27">
        <f>'NormalisedData(Secondary)'!BB184</f>
        <v>0.27213477746195563</v>
      </c>
      <c r="AP9" s="13">
        <f>'NormalisedData(Primary)'!O4</f>
        <v>0.58189030161246125</v>
      </c>
      <c r="AQ9" s="13">
        <f>'NormalisedData(Primary)'!P4</f>
        <v>0.97843555054500886</v>
      </c>
      <c r="AR9" s="13">
        <f>'NormalisedData(Primary)'!Y4</f>
        <v>-0.15506626032535439</v>
      </c>
      <c r="AS9" s="13">
        <f>'NormalisedData(Primary)'!Z4</f>
        <v>0.1967241881721318</v>
      </c>
      <c r="AT9" s="13">
        <f>'NormalisedData(Primary)'!B4</f>
        <v>0.50751921892255225</v>
      </c>
      <c r="AU9" s="13">
        <f>'NormalisedData(Primary)'!C4</f>
        <v>1.9700054491813999</v>
      </c>
      <c r="AV9" s="13">
        <f>'NormalisedData(Primary)'!D4</f>
        <v>1.5709780653392227</v>
      </c>
      <c r="AW9" s="13">
        <f>'NormalisedData(Primary)'!E4</f>
        <v>1.3269593294997237</v>
      </c>
      <c r="AX9" s="13">
        <f>'NormalisedData(Primary)'!H4</f>
        <v>0.80373555435832178</v>
      </c>
      <c r="AY9" s="13">
        <f>'NormalisedData(Primary)'!I4</f>
        <v>0.843838797525855</v>
      </c>
      <c r="AZ9" s="13">
        <f>'NormalisedData(Primary)'!J4</f>
        <v>0.65145622714850915</v>
      </c>
      <c r="BA9" s="13">
        <f>'NormalisedData(Primary)'!L4</f>
        <v>1.252538619090205</v>
      </c>
      <c r="BB9" s="13">
        <f>'NormalisedData(Primary)'!AA4</f>
        <v>0.90471454046466504</v>
      </c>
      <c r="BC9" s="13">
        <f>'NormalisedData(Primary)'!AB4</f>
        <v>1.4732317165878992</v>
      </c>
      <c r="BD9" s="11">
        <f>'NormalisedData(Secondary)'!BK184</f>
        <v>0.25219416579876131</v>
      </c>
      <c r="BE9" s="11">
        <f>'NormalisedData(Secondary)'!BT184</f>
        <v>-0.19273467318734608</v>
      </c>
      <c r="BG9" s="16" t="s">
        <v>8</v>
      </c>
      <c r="BH9" s="11" t="b">
        <f t="shared" ref="BH9:BH72" si="0">BG9=A9</f>
        <v>1</v>
      </c>
    </row>
    <row r="10" spans="1:153">
      <c r="A10" s="16" t="s">
        <v>87</v>
      </c>
      <c r="B10" s="27">
        <f>'NormalisedData(Secondary)'!H4</f>
        <v>0.32597408042398335</v>
      </c>
      <c r="C10" s="27">
        <f>'NormalisedData(Secondary)'!AA4</f>
        <v>0.54290336356729374</v>
      </c>
      <c r="D10" s="27">
        <f>'NormalisedData(Secondary)'!R4</f>
        <v>0.30564658822416968</v>
      </c>
      <c r="E10" s="27">
        <f>'NormalisedData(Secondary)'!AJ4</f>
        <v>1.0851917820927008</v>
      </c>
      <c r="F10" s="27">
        <f>'NormalisedData(Secondary)'!AS4</f>
        <v>0.47530371475768884</v>
      </c>
      <c r="G10" s="27">
        <f>'NormalisedData(Secondary)'!BB4</f>
        <v>0.93192373377163507</v>
      </c>
      <c r="H10" s="27">
        <f>'NormalisedData(Secondary)'!BK4</f>
        <v>0.98677402201750297</v>
      </c>
      <c r="I10" s="27">
        <f>'NormalisedData(Secondary)'!CC4</f>
        <v>0.27033293211639825</v>
      </c>
      <c r="J10" s="27">
        <f>'NormalisedData(Secondary)'!H95</f>
        <v>0.36915194429868903</v>
      </c>
      <c r="K10" s="27">
        <f>'NormalisedData(Secondary)'!BT4</f>
        <v>1.0133399966640317</v>
      </c>
      <c r="L10" s="27">
        <f>'NormalisedData(Primary)'!AE5</f>
        <v>0.37908504231057955</v>
      </c>
      <c r="M10" s="27">
        <f>'NormalisedData(Secondary)'!R95</f>
        <v>0</v>
      </c>
      <c r="N10" s="27">
        <f>'NormalisedData(Secondary)'!AA95</f>
        <v>0.468084450134366</v>
      </c>
      <c r="O10" s="27">
        <f>'NormalisedData(Primary)'!N5</f>
        <v>1.513771258122161</v>
      </c>
      <c r="P10" s="27">
        <f>'NormalisedData(Secondary)'!AJ95</f>
        <v>1.272014995082041</v>
      </c>
      <c r="Q10" s="27">
        <f>'NormalisedData(Secondary)'!AS95</f>
        <v>1.035189775019975</v>
      </c>
      <c r="R10" s="27">
        <f>'NormalisedData(Secondary)'!BB95</f>
        <v>0.99598405311869298</v>
      </c>
      <c r="S10" s="27">
        <f>'NormalisedData(Secondary)'!BK95</f>
        <v>1.1130673929210775</v>
      </c>
      <c r="T10" s="27">
        <f>'NormalisedData(Primary)'!P5</f>
        <v>0.61729624862710863</v>
      </c>
      <c r="U10" s="27">
        <f>'NormalisedData(Primary)'!Q5</f>
        <v>1.1939086672422778</v>
      </c>
      <c r="V10" s="27">
        <f>'NormalisedData(Primary)'!S5</f>
        <v>0.13057007654474709</v>
      </c>
      <c r="W10" s="27">
        <f>'NormalisedData(Primary)'!T5</f>
        <v>1.2649156188166149</v>
      </c>
      <c r="X10" s="27">
        <f>'NormalisedData(Primary)'!U5</f>
        <v>1.5011217428575125</v>
      </c>
      <c r="Y10" s="27">
        <f>'NormalisedData(Primary)'!V5</f>
        <v>1.8410143628879216</v>
      </c>
      <c r="Z10" s="27">
        <f>'NormalisedData(Primary)'!M5</f>
        <v>1.3698293166994333</v>
      </c>
      <c r="AA10" s="27">
        <f>'NormalisedData(Secondary)'!BT95</f>
        <v>0.66299540987123173</v>
      </c>
      <c r="AB10" s="27">
        <f>'NormalisedData(Secondary)'!CC95</f>
        <v>0.74932357766362045</v>
      </c>
      <c r="AC10" s="27">
        <f>'NormalisedData(Primary)'!K5</f>
        <v>1.495514568235278</v>
      </c>
      <c r="AD10" s="27">
        <f>'NormalisedData(Primary)'!G5</f>
        <v>1.7446936388947047</v>
      </c>
      <c r="AE10" s="27">
        <f>'NormalisedData(Primary)'!X5</f>
        <v>0.68999657658529878</v>
      </c>
      <c r="AF10" s="27">
        <f>'NormalisedData(Secondary)'!H185</f>
        <v>1.0261677562984759</v>
      </c>
      <c r="AG10" s="27">
        <f>'NormalisedData(Secondary)'!R185</f>
        <v>0.34112501617060437</v>
      </c>
      <c r="AH10" s="27">
        <f>'NormalisedData(Secondary)'!AA185</f>
        <v>0.25977301004301523</v>
      </c>
      <c r="AI10" s="27">
        <f>'NormalisedData(Secondary)'!AJ185</f>
        <v>1.1315625655789108</v>
      </c>
      <c r="AJ10" s="13">
        <f>'NormalisedData(Primary)'!F5</f>
        <v>1.3629046987487208</v>
      </c>
      <c r="AK10" s="13">
        <f>'NormalisedData(Primary)'!AC5</f>
        <v>0.98832697976550521</v>
      </c>
      <c r="AL10" s="13">
        <f>'NormalisedData(Primary)'!AD5</f>
        <v>1.8786112871596561</v>
      </c>
      <c r="AM10" s="13">
        <f>'NormalisedData(Primary)'!W5</f>
        <v>1.6174991479211067</v>
      </c>
      <c r="AN10" s="27">
        <f>'NormalisedData(Secondary)'!AS185</f>
        <v>0.27756871588905202</v>
      </c>
      <c r="AO10" s="27">
        <f>'NormalisedData(Secondary)'!BB185</f>
        <v>1.0111955415165281</v>
      </c>
      <c r="AP10" s="13">
        <f>'NormalisedData(Primary)'!O5</f>
        <v>0.9759262538854665</v>
      </c>
      <c r="AQ10" s="13">
        <f>'NormalisedData(Primary)'!P5</f>
        <v>0.61729624862710863</v>
      </c>
      <c r="AR10" s="13">
        <f>'NormalisedData(Primary)'!Y5</f>
        <v>0.95624193867301843</v>
      </c>
      <c r="AS10" s="13">
        <f>'NormalisedData(Primary)'!Z5</f>
        <v>1.2541166995973401</v>
      </c>
      <c r="AT10" s="13">
        <f>'NormalisedData(Primary)'!B5</f>
        <v>0.50751921892255225</v>
      </c>
      <c r="AU10" s="13">
        <f>'NormalisedData(Primary)'!C5</f>
        <v>0.29671687012361819</v>
      </c>
      <c r="AV10" s="13">
        <f>'NormalisedData(Primary)'!D5</f>
        <v>0.64242745627274056</v>
      </c>
      <c r="AW10" s="13">
        <f>'NormalisedData(Primary)'!E5</f>
        <v>0.91497917665865425</v>
      </c>
      <c r="AX10" s="13">
        <f>'NormalisedData(Primary)'!H5</f>
        <v>1.1793945634605809</v>
      </c>
      <c r="AY10" s="13">
        <f>'NormalisedData(Primary)'!I5</f>
        <v>1.1861507625599284</v>
      </c>
      <c r="AZ10" s="13">
        <f>'NormalisedData(Primary)'!J5</f>
        <v>1.3697284775943015</v>
      </c>
      <c r="BA10" s="13">
        <f>'NormalisedData(Primary)'!L5</f>
        <v>1.6022734283166908</v>
      </c>
      <c r="BB10" s="13">
        <f>'NormalisedData(Primary)'!AA5</f>
        <v>3.127727411320699</v>
      </c>
      <c r="BC10" s="13">
        <f>'NormalisedData(Primary)'!AB5</f>
        <v>3.4224306031503504</v>
      </c>
      <c r="BD10" s="11">
        <f>'NormalisedData(Secondary)'!BK185</f>
        <v>6.5554971787906355E-3</v>
      </c>
      <c r="BE10" s="11">
        <f>'NormalisedData(Secondary)'!BT185</f>
        <v>-0.10990621215025545</v>
      </c>
      <c r="BG10" s="16" t="s">
        <v>87</v>
      </c>
      <c r="BH10" s="11" t="b">
        <f t="shared" si="0"/>
        <v>1</v>
      </c>
    </row>
    <row r="11" spans="1:153">
      <c r="A11" s="16" t="s">
        <v>88</v>
      </c>
      <c r="B11" s="27">
        <f>'NormalisedData(Secondary)'!H5</f>
        <v>0.39584668340295104</v>
      </c>
      <c r="C11" s="27">
        <f>'NormalisedData(Secondary)'!AA5</f>
        <v>-0.43076562999568102</v>
      </c>
      <c r="D11" s="27">
        <f>'NormalisedData(Secondary)'!R5</f>
        <v>-0.45531605874127279</v>
      </c>
      <c r="E11" s="27">
        <f>'NormalisedData(Secondary)'!AJ5</f>
        <v>-0.35902835895376767</v>
      </c>
      <c r="F11" s="27">
        <f>'NormalisedData(Secondary)'!AS5</f>
        <v>0.47530371475768884</v>
      </c>
      <c r="G11" s="27">
        <f>'NormalisedData(Secondary)'!BB5</f>
        <v>-3.6322170487654494E-2</v>
      </c>
      <c r="H11" s="27">
        <f>'NormalisedData(Secondary)'!BK5</f>
        <v>0.78916709487450554</v>
      </c>
      <c r="I11" s="27">
        <f>'NormalisedData(Secondary)'!CC5</f>
        <v>0.25703282312953468</v>
      </c>
      <c r="J11" s="27">
        <f>'NormalisedData(Secondary)'!H96</f>
        <v>0.36030307438657111</v>
      </c>
      <c r="K11" s="27">
        <f>'NormalisedData(Secondary)'!BT5</f>
        <v>0.47681345489468568</v>
      </c>
      <c r="L11" s="27">
        <f>'NormalisedData(Primary)'!AE6</f>
        <v>-2.035827079075335</v>
      </c>
      <c r="M11" s="27">
        <f>'NormalisedData(Secondary)'!R96</f>
        <v>0.64286492851745436</v>
      </c>
      <c r="N11" s="27">
        <f>'NormalisedData(Secondary)'!AA96</f>
        <v>0.38885099499607528</v>
      </c>
      <c r="O11" s="27">
        <f>'NormalisedData(Primary)'!N6</f>
        <v>-0.66201138586400921</v>
      </c>
      <c r="P11" s="27">
        <f>'NormalisedData(Secondary)'!AJ96</f>
        <v>-1.8217591667936792</v>
      </c>
      <c r="Q11" s="27">
        <f>'NormalisedData(Secondary)'!AS96</f>
        <v>-1.8549908265606345</v>
      </c>
      <c r="R11" s="27">
        <f>'NormalisedData(Secondary)'!BB96</f>
        <v>-1.538176555408159</v>
      </c>
      <c r="S11" s="27">
        <f>'NormalisedData(Secondary)'!BK96</f>
        <v>-1.7529145169954696</v>
      </c>
      <c r="T11" s="27">
        <f>'NormalisedData(Primary)'!P6</f>
        <v>0.61729624862710863</v>
      </c>
      <c r="U11" s="27">
        <f>'NormalisedData(Primary)'!Q6</f>
        <v>-2.0714104438726451</v>
      </c>
      <c r="V11" s="27">
        <f>'NormalisedData(Primary)'!S6</f>
        <v>-1.6805632432694879</v>
      </c>
      <c r="W11" s="27">
        <f>'NormalisedData(Primary)'!T6</f>
        <v>-1.248217062792633</v>
      </c>
      <c r="X11" s="27">
        <f>'NormalisedData(Primary)'!U6</f>
        <v>-1.3535913504390835</v>
      </c>
      <c r="Y11" s="27">
        <f>'NormalisedData(Primary)'!V6</f>
        <v>-1.333466543545387</v>
      </c>
      <c r="Z11" s="27">
        <f>'NormalisedData(Primary)'!M6</f>
        <v>-1.1215218876904725</v>
      </c>
      <c r="AA11" s="27">
        <f>'NormalisedData(Secondary)'!BT96</f>
        <v>-0.40108099673338971</v>
      </c>
      <c r="AB11" s="27">
        <f>'NormalisedData(Secondary)'!CC96</f>
        <v>1.4864669816396692</v>
      </c>
      <c r="AC11" s="27">
        <f>'NormalisedData(Primary)'!K6</f>
        <v>-1.5748522111124812</v>
      </c>
      <c r="AD11" s="27">
        <f>'NormalisedData(Primary)'!G6</f>
        <v>-0.61025158669859614</v>
      </c>
      <c r="AE11" s="27">
        <f>'NormalisedData(Primary)'!X6</f>
        <v>-3.3658369589526831E-2</v>
      </c>
      <c r="AF11" s="27">
        <f>'NormalisedData(Secondary)'!H186</f>
        <v>1.3348354595050569</v>
      </c>
      <c r="AG11" s="27">
        <f>'NormalisedData(Secondary)'!R186</f>
        <v>0.16837227638089733</v>
      </c>
      <c r="AH11" s="27">
        <f>'NormalisedData(Secondary)'!AA186</f>
        <v>0.25977301004301523</v>
      </c>
      <c r="AI11" s="27">
        <f>'NormalisedData(Secondary)'!AJ186</f>
        <v>-0.27849770092369036</v>
      </c>
      <c r="AJ11" s="13">
        <f>'NormalisedData(Primary)'!F6</f>
        <v>-0.15437431862849582</v>
      </c>
      <c r="AK11" s="13">
        <f>'NormalisedData(Primary)'!AC6</f>
        <v>-0.62552340491487679</v>
      </c>
      <c r="AL11" s="13">
        <f>'NormalisedData(Primary)'!AD6</f>
        <v>-0.83669242201228378</v>
      </c>
      <c r="AM11" s="13">
        <f>'NormalisedData(Primary)'!W6</f>
        <v>-1.1254149001028544</v>
      </c>
      <c r="AN11" s="27">
        <f>'NormalisedData(Secondary)'!AS186</f>
        <v>1.0575873546465087</v>
      </c>
      <c r="AO11" s="27">
        <f>'NormalisedData(Secondary)'!BB186</f>
        <v>1.3807259235438154</v>
      </c>
      <c r="AP11" s="13">
        <f>'NormalisedData(Primary)'!O6</f>
        <v>0.18785434933945597</v>
      </c>
      <c r="AQ11" s="13">
        <f>'NormalisedData(Primary)'!P6</f>
        <v>0.61729624862710863</v>
      </c>
      <c r="AR11" s="13">
        <f>'NormalisedData(Primary)'!Y6</f>
        <v>-0.71072035982454085</v>
      </c>
      <c r="AS11" s="13">
        <f>'NormalisedData(Primary)'!Z6</f>
        <v>-0.86066832325307663</v>
      </c>
      <c r="AT11" s="13">
        <f>'NormalisedData(Primary)'!B6</f>
        <v>-0.50751921892255225</v>
      </c>
      <c r="AU11" s="13">
        <f>'NormalisedData(Primary)'!C6</f>
        <v>-1.3765717089341634</v>
      </c>
      <c r="AV11" s="13">
        <f>'NormalisedData(Primary)'!D6</f>
        <v>0.17815215173949941</v>
      </c>
      <c r="AW11" s="13">
        <f>'NormalisedData(Primary)'!E6</f>
        <v>-1.5569017403877621</v>
      </c>
      <c r="AX11" s="13">
        <f>'NormalisedData(Primary)'!H6</f>
        <v>-1.8258775093574917</v>
      </c>
      <c r="AY11" s="13">
        <f>'NormalisedData(Primary)'!I6</f>
        <v>-1.5523449577126578</v>
      </c>
      <c r="AZ11" s="13">
        <f>'NormalisedData(Primary)'!J6</f>
        <v>-0.42595214852017926</v>
      </c>
      <c r="BA11" s="13">
        <f>'NormalisedData(Primary)'!L6</f>
        <v>-0.84587023626870983</v>
      </c>
      <c r="BB11" s="13">
        <f>'NormalisedData(Primary)'!AA6</f>
        <v>-0.57729404010602436</v>
      </c>
      <c r="BC11" s="13">
        <f>'NormalisedData(Primary)'!AB6</f>
        <v>-0.47596716997455202</v>
      </c>
      <c r="BD11" s="11">
        <f>'NormalisedData(Secondary)'!BK186</f>
        <v>1.0500121014953885</v>
      </c>
      <c r="BE11" s="11">
        <f>'NormalisedData(Secondary)'!BT186</f>
        <v>0</v>
      </c>
      <c r="BG11" s="16" t="s">
        <v>88</v>
      </c>
      <c r="BH11" s="11" t="b">
        <f t="shared" si="0"/>
        <v>1</v>
      </c>
    </row>
    <row r="12" spans="1:153">
      <c r="A12" s="16" t="s">
        <v>24</v>
      </c>
      <c r="B12" s="27">
        <f>'NormalisedData(Secondary)'!H6</f>
        <v>0.32597408042398335</v>
      </c>
      <c r="C12" s="27">
        <f>'NormalisedData(Secondary)'!AA6</f>
        <v>-0.63825854265533177</v>
      </c>
      <c r="D12" s="27">
        <f>'NormalisedData(Secondary)'!R6</f>
        <v>-0.53684777091614166</v>
      </c>
      <c r="E12" s="27">
        <f>'NormalisedData(Secondary)'!AJ6</f>
        <v>-0.57641491335971451</v>
      </c>
      <c r="F12" s="27">
        <f>'NormalisedData(Secondary)'!AS6</f>
        <v>0.47530371475768884</v>
      </c>
      <c r="G12" s="27">
        <f>'NormalisedData(Secondary)'!BB6</f>
        <v>-0.97915606024777624</v>
      </c>
      <c r="H12" s="27">
        <f>'NormalisedData(Secondary)'!BK6</f>
        <v>-0.97451168877833139</v>
      </c>
      <c r="I12" s="27">
        <f>'NormalisedData(Secondary)'!CC6</f>
        <v>0.20522877448871632</v>
      </c>
      <c r="J12" s="27">
        <f>'NormalisedData(Secondary)'!H97</f>
        <v>-0.1042020747883621</v>
      </c>
      <c r="K12" s="27">
        <f>'NormalisedData(Secondary)'!BT6</f>
        <v>-1.2094128192375446</v>
      </c>
      <c r="L12" s="27">
        <f>'NormalisedData(Primary)'!AE7</f>
        <v>-2.3400311253739522E-2</v>
      </c>
      <c r="M12" s="27">
        <f>'NormalisedData(Secondary)'!R97</f>
        <v>-1.2068061068095375</v>
      </c>
      <c r="N12" s="27">
        <f>'NormalisedData(Secondary)'!AA97</f>
        <v>-1.2398358846474473</v>
      </c>
      <c r="O12" s="27">
        <f>'NormalisedData(Primary)'!N7</f>
        <v>-0.29938094519964753</v>
      </c>
      <c r="P12" s="27">
        <f>'NormalisedData(Secondary)'!AJ97</f>
        <v>-0.81636271377375602</v>
      </c>
      <c r="Q12" s="27">
        <f>'NormalisedData(Secondary)'!AS97</f>
        <v>-0.40990052577032976</v>
      </c>
      <c r="R12" s="27">
        <f>'NormalisedData(Secondary)'!BB97</f>
        <v>-1.7680190292047836E-2</v>
      </c>
      <c r="S12" s="27">
        <f>'NormalisedData(Secondary)'!BK97</f>
        <v>-0.6065217530288507</v>
      </c>
      <c r="T12" s="27">
        <f>'NormalisedData(Primary)'!P7</f>
        <v>-0.10498235520869179</v>
      </c>
      <c r="U12" s="27">
        <f>'NormalisedData(Primary)'!Q7</f>
        <v>-0.6201575055993459</v>
      </c>
      <c r="V12" s="27">
        <f>'NormalisedData(Primary)'!S7</f>
        <v>1.2172500684332881</v>
      </c>
      <c r="W12" s="27">
        <f>'NormalisedData(Primary)'!T7</f>
        <v>-0.17116019924581255</v>
      </c>
      <c r="X12" s="27">
        <f>'NormalisedData(Primary)'!U7</f>
        <v>-0.4020203193402182</v>
      </c>
      <c r="Y12" s="27">
        <f>'NormalisedData(Primary)'!V7</f>
        <v>-0.14303620363289624</v>
      </c>
      <c r="Z12" s="27">
        <f>'NormalisedData(Primary)'!M7</f>
        <v>-0.76561457277762879</v>
      </c>
      <c r="AA12" s="27">
        <f>'NormalisedData(Secondary)'!BT97</f>
        <v>-0.77630311317564982</v>
      </c>
      <c r="AB12" s="27">
        <f>'NormalisedData(Secondary)'!CC97</f>
        <v>-0.81717929670110145</v>
      </c>
      <c r="AC12" s="27">
        <f>'NormalisedData(Primary)'!K7</f>
        <v>-0.21024475362458825</v>
      </c>
      <c r="AD12" s="27">
        <f>'NormalisedData(Primary)'!G7</f>
        <v>6.2589906328061259E-2</v>
      </c>
      <c r="AE12" s="27">
        <f>'NormalisedData(Primary)'!X7</f>
        <v>-1.480968261939178</v>
      </c>
      <c r="AF12" s="27">
        <f>'NormalisedData(Secondary)'!H187</f>
        <v>-1.4125479474950597</v>
      </c>
      <c r="AG12" s="27">
        <f>'NormalisedData(Secondary)'!R187</f>
        <v>-1.3048750141084555</v>
      </c>
      <c r="AH12" s="27">
        <f>'NormalisedData(Secondary)'!AA187</f>
        <v>-1.1815482069698373</v>
      </c>
      <c r="AI12" s="27">
        <f>'NormalisedData(Secondary)'!AJ187</f>
        <v>-1.2597677109459682</v>
      </c>
      <c r="AJ12" s="13">
        <f>'NormalisedData(Primary)'!F7</f>
        <v>-1.2923335816614083</v>
      </c>
      <c r="AK12" s="13">
        <f>'NormalisedData(Primary)'!AC7</f>
        <v>-0.62552340491487679</v>
      </c>
      <c r="AL12" s="13">
        <f>'NormalisedData(Primary)'!AD7</f>
        <v>-0.38414180381696045</v>
      </c>
      <c r="AM12" s="13">
        <f>'NormalisedData(Primary)'!W7</f>
        <v>-0.73357003609943139</v>
      </c>
      <c r="AN12" s="27">
        <f>'NormalisedData(Secondary)'!AS187</f>
        <v>-0.65851730287786514</v>
      </c>
      <c r="AO12" s="27">
        <f>'NormalisedData(Secondary)'!BB187</f>
        <v>-0.83645636861990369</v>
      </c>
      <c r="AP12" s="13">
        <f>'NormalisedData(Primary)'!O7</f>
        <v>-0.20618160293354929</v>
      </c>
      <c r="AQ12" s="13">
        <f>'NormalisedData(Primary)'!P7</f>
        <v>-0.10498235520869179</v>
      </c>
      <c r="AR12" s="13">
        <f>'NormalisedData(Primary)'!Y7</f>
        <v>-0.71072035982454085</v>
      </c>
      <c r="AS12" s="13">
        <f>'NormalisedData(Primary)'!Z7</f>
        <v>-0.86066832325307663</v>
      </c>
      <c r="AT12" s="13">
        <f>'NormalisedData(Primary)'!B7</f>
        <v>-1.0150384378451045</v>
      </c>
      <c r="AU12" s="13">
        <f>'NormalisedData(Primary)'!C7</f>
        <v>-0.95824956416971796</v>
      </c>
      <c r="AV12" s="13">
        <f>'NormalisedData(Primary)'!D7</f>
        <v>-0.75039845732698285</v>
      </c>
      <c r="AW12" s="13">
        <f>'NormalisedData(Primary)'!E7</f>
        <v>-1.5569017403877621</v>
      </c>
      <c r="AX12" s="13">
        <f>'NormalisedData(Primary)'!H7</f>
        <v>-0.69890048205071442</v>
      </c>
      <c r="AY12" s="13">
        <f>'NormalisedData(Primary)'!I7</f>
        <v>0.15921486745770846</v>
      </c>
      <c r="AZ12" s="13">
        <f>'NormalisedData(Primary)'!J7</f>
        <v>0.29232010192561303</v>
      </c>
      <c r="BA12" s="13">
        <f>'NormalisedData(Primary)'!L7</f>
        <v>0.20333419141074763</v>
      </c>
      <c r="BB12" s="13">
        <f>'NormalisedData(Primary)'!AA7</f>
        <v>-0.57729404010602436</v>
      </c>
      <c r="BC12" s="13">
        <f>'NormalisedData(Primary)'!AB7</f>
        <v>-0.47596716997455202</v>
      </c>
      <c r="BD12" s="11">
        <f>'NormalisedData(Secondary)'!BK187</f>
        <v>-0.66408253665088512</v>
      </c>
      <c r="BE12" s="11">
        <f>'NormalisedData(Secondary)'!BT187</f>
        <v>1.9790170684236383</v>
      </c>
      <c r="BG12" s="16" t="s">
        <v>24</v>
      </c>
      <c r="BH12" s="11" t="b">
        <f t="shared" si="0"/>
        <v>1</v>
      </c>
    </row>
    <row r="13" spans="1:153">
      <c r="A13" s="16" t="s">
        <v>89</v>
      </c>
      <c r="B13" s="27">
        <f>'NormalisedData(Secondary)'!H7</f>
        <v>0.38885942310505467</v>
      </c>
      <c r="C13" s="27">
        <f>'NormalisedData(Secondary)'!AA7</f>
        <v>1.2390384446845932</v>
      </c>
      <c r="D13" s="27">
        <f>'NormalisedData(Secondary)'!R7</f>
        <v>2.697243478686989</v>
      </c>
      <c r="E13" s="27">
        <f>'NormalisedData(Secondary)'!AJ7</f>
        <v>0.55852193779955561</v>
      </c>
      <c r="F13" s="27">
        <f>'NormalisedData(Secondary)'!AS7</f>
        <v>0.47530371475768884</v>
      </c>
      <c r="G13" s="27">
        <f>'NormalisedData(Secondary)'!BB7</f>
        <v>1.5628691979462499</v>
      </c>
      <c r="H13" s="27">
        <f>'NormalisedData(Secondary)'!BK7</f>
        <v>1.1094775752808601</v>
      </c>
      <c r="I13" s="27">
        <f>'NormalisedData(Secondary)'!CC7</f>
        <v>0.26717178305909539</v>
      </c>
      <c r="J13" s="27">
        <f>'NormalisedData(Secondary)'!H98</f>
        <v>0.34925121464767345</v>
      </c>
      <c r="K13" s="27">
        <f>'NormalisedData(Secondary)'!BT7</f>
        <v>1.0133399966640317</v>
      </c>
      <c r="L13" s="27">
        <f>'NormalisedData(Primary)'!AE8</f>
        <v>1.1840557494392177</v>
      </c>
      <c r="M13" s="27">
        <f>'NormalisedData(Secondary)'!R98</f>
        <v>0</v>
      </c>
      <c r="N13" s="27">
        <f>'NormalisedData(Secondary)'!AA98</f>
        <v>0.81665942795317026</v>
      </c>
      <c r="O13" s="27">
        <f>'NormalisedData(Primary)'!N8</f>
        <v>1.513771258122161</v>
      </c>
      <c r="P13" s="27">
        <f>'NormalisedData(Secondary)'!AJ98</f>
        <v>1.0931211109031131</v>
      </c>
      <c r="Q13" s="27">
        <f>'NormalisedData(Secondary)'!AS98</f>
        <v>1.4730959267746129</v>
      </c>
      <c r="R13" s="27">
        <f>'NormalisedData(Secondary)'!BB98</f>
        <v>0.99598405311869298</v>
      </c>
      <c r="S13" s="27">
        <f>'NormalisedData(Secondary)'!BK98</f>
        <v>1.1130673929210775</v>
      </c>
      <c r="T13" s="27">
        <f>'NormalisedData(Primary)'!P8</f>
        <v>0.97843555054500886</v>
      </c>
      <c r="U13" s="27">
        <f>'NormalisedData(Primary)'!Q8</f>
        <v>-0.2573442710310212</v>
      </c>
      <c r="V13" s="27">
        <f>'NormalisedData(Primary)'!S8</f>
        <v>1.2172500684332881</v>
      </c>
      <c r="W13" s="27">
        <f>'NormalisedData(Primary)'!T8</f>
        <v>0.54687770978540118</v>
      </c>
      <c r="X13" s="27">
        <f>'NormalisedData(Primary)'!U8</f>
        <v>1.5011217428575125</v>
      </c>
      <c r="Y13" s="27">
        <f>'NormalisedData(Primary)'!V8</f>
        <v>1.8410143628879216</v>
      </c>
      <c r="Z13" s="27">
        <f>'NormalisedData(Primary)'!M8</f>
        <v>1.3698293166994333</v>
      </c>
      <c r="AA13" s="27">
        <f>'NormalisedData(Secondary)'!BT98</f>
        <v>0.78099992900105863</v>
      </c>
      <c r="AB13" s="27">
        <f>'NormalisedData(Secondary)'!CC98</f>
        <v>0.472870420867396</v>
      </c>
      <c r="AC13" s="27">
        <f>'NormalisedData(Primary)'!K8</f>
        <v>1.495514568235278</v>
      </c>
      <c r="AD13" s="27">
        <f>'NormalisedData(Primary)'!G8</f>
        <v>1.7446936388947047</v>
      </c>
      <c r="AE13" s="27">
        <f>'NormalisedData(Primary)'!X8</f>
        <v>1.4136515227601243</v>
      </c>
      <c r="AF13" s="27">
        <f>'NormalisedData(Secondary)'!H188</f>
        <v>1.0772131529166793</v>
      </c>
      <c r="AG13" s="27">
        <f>'NormalisedData(Secondary)'!R188</f>
        <v>0.82911801867674506</v>
      </c>
      <c r="AH13" s="27">
        <f>'NormalisedData(Secondary)'!AA188</f>
        <v>0.69216937514687071</v>
      </c>
      <c r="AI13" s="27">
        <f>'NormalisedData(Secondary)'!AJ188</f>
        <v>0.99138113557572849</v>
      </c>
      <c r="AJ13" s="13">
        <f>'NormalisedData(Primary)'!F8</f>
        <v>0.22494543571580836</v>
      </c>
      <c r="AK13" s="13">
        <f>'NormalisedData(Primary)'!AC8</f>
        <v>2.064227236219093</v>
      </c>
      <c r="AL13" s="13">
        <f>'NormalisedData(Primary)'!AD8</f>
        <v>0.97351005076900954</v>
      </c>
      <c r="AM13" s="13">
        <f>'NormalisedData(Primary)'!W8</f>
        <v>1.2256542839176836</v>
      </c>
      <c r="AN13" s="27">
        <f>'NormalisedData(Secondary)'!AS188</f>
        <v>0.27756871588905202</v>
      </c>
      <c r="AO13" s="27">
        <f>'NormalisedData(Secondary)'!BB188</f>
        <v>0.27213477746195563</v>
      </c>
      <c r="AP13" s="13">
        <f>'NormalisedData(Primary)'!O8</f>
        <v>1.3699622061584718</v>
      </c>
      <c r="AQ13" s="13">
        <f>'NormalisedData(Primary)'!P8</f>
        <v>0.97843555054500886</v>
      </c>
      <c r="AR13" s="13">
        <f>'NormalisedData(Primary)'!Y8</f>
        <v>0.40058783917383206</v>
      </c>
      <c r="AS13" s="13">
        <f>'NormalisedData(Primary)'!Z8</f>
        <v>1.2541166995973401</v>
      </c>
      <c r="AT13" s="13">
        <f>'NormalisedData(Primary)'!B8</f>
        <v>0.50751921892255225</v>
      </c>
      <c r="AU13" s="13">
        <f>'NormalisedData(Primary)'!C8</f>
        <v>0.71503901488806354</v>
      </c>
      <c r="AV13" s="13">
        <f>'NormalisedData(Primary)'!D8</f>
        <v>1.5709780653392227</v>
      </c>
      <c r="AW13" s="13">
        <f>'NormalisedData(Primary)'!E8</f>
        <v>1.3269593294997237</v>
      </c>
      <c r="AX13" s="13">
        <f>'NormalisedData(Primary)'!H8</f>
        <v>1.1793945634605809</v>
      </c>
      <c r="AY13" s="13">
        <f>'NormalisedData(Primary)'!I8</f>
        <v>1.1861507625599284</v>
      </c>
      <c r="AZ13" s="13">
        <f>'NormalisedData(Primary)'!J8</f>
        <v>1.3697284775943015</v>
      </c>
      <c r="BA13" s="13">
        <f>'NormalisedData(Primary)'!L8</f>
        <v>1.6022734283166908</v>
      </c>
      <c r="BB13" s="13">
        <f>'NormalisedData(Primary)'!AA8</f>
        <v>-0.57729404010602436</v>
      </c>
      <c r="BC13" s="13">
        <f>'NormalisedData(Primary)'!AB8</f>
        <v>2.4478311598691249</v>
      </c>
      <c r="BD13" s="11">
        <f>'NormalisedData(Secondary)'!BK188</f>
        <v>0.11979751187735679</v>
      </c>
      <c r="BE13" s="11">
        <f>'NormalisedData(Secondary)'!BT188</f>
        <v>-2.410082968054205E-2</v>
      </c>
      <c r="BG13" s="16" t="s">
        <v>89</v>
      </c>
      <c r="BH13" s="11" t="b">
        <f t="shared" si="0"/>
        <v>1</v>
      </c>
    </row>
    <row r="14" spans="1:153">
      <c r="A14" s="16" t="s">
        <v>25</v>
      </c>
      <c r="B14" s="27">
        <f>'NormalisedData(Secondary)'!H8</f>
        <v>0.32597408042398335</v>
      </c>
      <c r="C14" s="27">
        <f>'NormalisedData(Secondary)'!AA8</f>
        <v>-0.64613827257775858</v>
      </c>
      <c r="D14" s="27">
        <f>'NormalisedData(Secondary)'!R8</f>
        <v>-0.5085834440288538</v>
      </c>
      <c r="E14" s="27">
        <f>'NormalisedData(Secondary)'!AJ8</f>
        <v>-0.57595393526769822</v>
      </c>
      <c r="F14" s="27">
        <f>'NormalisedData(Secondary)'!AS8</f>
        <v>0.47530371475768884</v>
      </c>
      <c r="G14" s="27">
        <f>'NormalisedData(Secondary)'!BB8</f>
        <v>-1.0235496367414902</v>
      </c>
      <c r="H14" s="27">
        <f>'NormalisedData(Secondary)'!BK8</f>
        <v>-1.13515971433598</v>
      </c>
      <c r="I14" s="27">
        <f>'NormalisedData(Secondary)'!CC8</f>
        <v>-0.68812182040912973</v>
      </c>
      <c r="J14" s="27">
        <f>'NormalisedData(Secondary)'!H99</f>
        <v>0</v>
      </c>
      <c r="K14" s="27">
        <f>'NormalisedData(Secondary)'!BT8</f>
        <v>-1.8225860098310827</v>
      </c>
      <c r="L14" s="27">
        <f>'NormalisedData(Primary)'!AE9</f>
        <v>-2.3400311253739522E-2</v>
      </c>
      <c r="M14" s="27">
        <f>'NormalisedData(Secondary)'!R99</f>
        <v>0</v>
      </c>
      <c r="N14" s="27">
        <f>'NormalisedData(Secondary)'!AA99</f>
        <v>-1.3531862580013192</v>
      </c>
      <c r="O14" s="27">
        <f>'NormalisedData(Primary)'!N9</f>
        <v>-0.29938094519964753</v>
      </c>
      <c r="P14" s="27">
        <f>'NormalisedData(Secondary)'!AJ99</f>
        <v>6.528277277113835E-2</v>
      </c>
      <c r="Q14" s="27">
        <f>'NormalisedData(Secondary)'!AS99</f>
        <v>0.37833054738801836</v>
      </c>
      <c r="R14" s="27">
        <f>'NormalisedData(Secondary)'!BB99</f>
        <v>0.48915193141332258</v>
      </c>
      <c r="S14" s="27">
        <f>'NormalisedData(Secondary)'!BK99</f>
        <v>0.53987101093776813</v>
      </c>
      <c r="T14" s="27">
        <f>'NormalisedData(Primary)'!P9</f>
        <v>-1.9106788647981927</v>
      </c>
      <c r="U14" s="27">
        <f>'NormalisedData(Primary)'!Q9</f>
        <v>-1.3457839747359954</v>
      </c>
      <c r="V14" s="27">
        <f>'NormalisedData(Primary)'!S9</f>
        <v>-0.95610991534379386</v>
      </c>
      <c r="W14" s="27">
        <f>'NormalisedData(Primary)'!T9</f>
        <v>0.54687770978540118</v>
      </c>
      <c r="X14" s="27">
        <f>'NormalisedData(Primary)'!U9</f>
        <v>-0.4020203193402182</v>
      </c>
      <c r="Y14" s="27">
        <f>'NormalisedData(Primary)'!V9</f>
        <v>0.65058402297543083</v>
      </c>
      <c r="Z14" s="27">
        <f>'NormalisedData(Primary)'!M9</f>
        <v>-0.76561457277762879</v>
      </c>
      <c r="AA14" s="27">
        <f>'NormalisedData(Secondary)'!BT99</f>
        <v>-0.78764644274132301</v>
      </c>
      <c r="AB14" s="27">
        <f>'NormalisedData(Secondary)'!CC99</f>
        <v>-1.7386378080374094</v>
      </c>
      <c r="AC14" s="27">
        <f>'NormalisedData(Primary)'!K9</f>
        <v>-0.55139661799656148</v>
      </c>
      <c r="AD14" s="27">
        <f>'NormalisedData(Primary)'!G9</f>
        <v>-1.6195138262385822</v>
      </c>
      <c r="AE14" s="27">
        <f>'NormalisedData(Primary)'!X9</f>
        <v>-1.480968261939178</v>
      </c>
      <c r="AF14" s="27">
        <f>'NormalisedData(Secondary)'!H189</f>
        <v>-1.465192419964523</v>
      </c>
      <c r="AG14" s="27">
        <f>'NormalisedData(Secondary)'!R189</f>
        <v>-1.3292121061744093</v>
      </c>
      <c r="AH14" s="27">
        <f>'NormalisedData(Secondary)'!AA189</f>
        <v>-1.7580766937749781</v>
      </c>
      <c r="AI14" s="27">
        <f>'NormalisedData(Secondary)'!AJ189</f>
        <v>-1.2762596438875189</v>
      </c>
      <c r="AJ14" s="13">
        <f>'NormalisedData(Primary)'!F9</f>
        <v>-1.6716533360057124</v>
      </c>
      <c r="AK14" s="13">
        <f>'NormalisedData(Primary)'!AC9</f>
        <v>-0.62552340491487679</v>
      </c>
      <c r="AL14" s="13">
        <f>'NormalisedData(Primary)'!AD9</f>
        <v>-0.83669242201228378</v>
      </c>
      <c r="AM14" s="13">
        <f>'NormalisedData(Primary)'!W9</f>
        <v>-0.73357003609943139</v>
      </c>
      <c r="AN14" s="27">
        <f>'NormalisedData(Secondary)'!AS189</f>
        <v>-1.5165497403094363</v>
      </c>
      <c r="AO14" s="27">
        <f>'NormalisedData(Secondary)'!BB189</f>
        <v>-1.3291635446562855</v>
      </c>
      <c r="AP14" s="13">
        <f>'NormalisedData(Primary)'!O9</f>
        <v>-1.388289459752565</v>
      </c>
      <c r="AQ14" s="13">
        <f>'NormalisedData(Primary)'!P9</f>
        <v>-1.9106788647981927</v>
      </c>
      <c r="AR14" s="13">
        <f>'NormalisedData(Primary)'!Y9</f>
        <v>-0.71072035982454085</v>
      </c>
      <c r="AS14" s="13">
        <f>'NormalisedData(Primary)'!Z9</f>
        <v>-0.86066832325307663</v>
      </c>
      <c r="AT14" s="13">
        <f>'NormalisedData(Primary)'!B9</f>
        <v>-2.030076875690209</v>
      </c>
      <c r="AU14" s="13">
        <f>'NormalisedData(Primary)'!C9</f>
        <v>-0.95824956416971796</v>
      </c>
      <c r="AV14" s="13">
        <f>'NormalisedData(Primary)'!D9</f>
        <v>-1.2146737618602239</v>
      </c>
      <c r="AW14" s="13">
        <f>'NormalisedData(Primary)'!E9</f>
        <v>-0.73294143470562334</v>
      </c>
      <c r="AX14" s="13">
        <f>'NormalisedData(Primary)'!H9</f>
        <v>-0.69890048205071442</v>
      </c>
      <c r="AY14" s="13">
        <f>'NormalisedData(Primary)'!I9</f>
        <v>-1.2100329926785847</v>
      </c>
      <c r="AZ14" s="13">
        <f>'NormalisedData(Primary)'!J9</f>
        <v>-1.1442243989659717</v>
      </c>
      <c r="BA14" s="13">
        <f>'NormalisedData(Primary)'!L9</f>
        <v>0.20333419141074763</v>
      </c>
      <c r="BB14" s="13">
        <f>'NormalisedData(Primary)'!AA9</f>
        <v>-0.57729404010602436</v>
      </c>
      <c r="BC14" s="13">
        <f>'NormalisedData(Primary)'!AB9</f>
        <v>-0.47596716997455202</v>
      </c>
      <c r="BD14" s="11">
        <f>'NormalisedData(Secondary)'!BK189</f>
        <v>-1.2225404900424433</v>
      </c>
      <c r="BE14" s="11">
        <f>'NormalisedData(Secondary)'!BT189</f>
        <v>-3.512352296612554</v>
      </c>
      <c r="BG14" s="16" t="s">
        <v>25</v>
      </c>
      <c r="BH14" s="11" t="b">
        <f t="shared" si="0"/>
        <v>1</v>
      </c>
    </row>
    <row r="15" spans="1:153">
      <c r="A15" s="16" t="s">
        <v>90</v>
      </c>
      <c r="B15" s="27">
        <f>'NormalisedData(Secondary)'!H9</f>
        <v>0.1163562714870803</v>
      </c>
      <c r="C15" s="27">
        <f>'NormalisedData(Secondary)'!AA9</f>
        <v>-0.61346807202072962</v>
      </c>
      <c r="D15" s="27">
        <f>'NormalisedData(Secondary)'!R9</f>
        <v>-0.5085834440288538</v>
      </c>
      <c r="E15" s="27">
        <f>'NormalisedData(Secondary)'!AJ9</f>
        <v>-0.56158865050525608</v>
      </c>
      <c r="F15" s="27">
        <f>'NormalisedData(Secondary)'!AS9</f>
        <v>0.47530371475768884</v>
      </c>
      <c r="G15" s="27">
        <f>'NormalisedData(Secondary)'!BB9</f>
        <v>-0.94630644622281079</v>
      </c>
      <c r="H15" s="27">
        <f>'NormalisedData(Secondary)'!BK9</f>
        <v>0.76206390037858296</v>
      </c>
      <c r="I15" s="27">
        <f>'NormalisedData(Secondary)'!CC9</f>
        <v>0.17446748205257542</v>
      </c>
      <c r="J15" s="27">
        <f>'NormalisedData(Secondary)'!H100</f>
        <v>8.3657437529567238E-2</v>
      </c>
      <c r="K15" s="27">
        <f>'NormalisedData(Secondary)'!BT9</f>
        <v>-0.74953292629239077</v>
      </c>
      <c r="L15" s="27">
        <f>'NormalisedData(Primary)'!AE10</f>
        <v>-1.2308563719466967</v>
      </c>
      <c r="M15" s="27">
        <f>'NormalisedData(Secondary)'!R100</f>
        <v>0.23806864679598716</v>
      </c>
      <c r="N15" s="27">
        <f>'NormalisedData(Secondary)'!AA100</f>
        <v>-0.11417133240432736</v>
      </c>
      <c r="O15" s="27">
        <f>'NormalisedData(Primary)'!N10</f>
        <v>-0.29938094519964753</v>
      </c>
      <c r="P15" s="27">
        <f>'NormalisedData(Secondary)'!AJ100</f>
        <v>0.44487122952355823</v>
      </c>
      <c r="Q15" s="27">
        <f>'NormalisedData(Secondary)'!AS100</f>
        <v>0.15937747151069945</v>
      </c>
      <c r="R15" s="27">
        <f>'NormalisedData(Secondary)'!BB100</f>
        <v>-1.7680190292047836E-2</v>
      </c>
      <c r="S15" s="27">
        <f>'NormalisedData(Secondary)'!BK100</f>
        <v>0.53987101093776813</v>
      </c>
      <c r="T15" s="27">
        <f>'NormalisedData(Primary)'!P10</f>
        <v>-1.1884002609623925</v>
      </c>
      <c r="U15" s="27">
        <f>'NormalisedData(Primary)'!Q10</f>
        <v>0.83109543267395314</v>
      </c>
      <c r="V15" s="27">
        <f>'NormalisedData(Primary)'!S10</f>
        <v>-1.3183365793066408</v>
      </c>
      <c r="W15" s="27">
        <f>'NormalisedData(Primary)'!T10</f>
        <v>-0.88919810827702628</v>
      </c>
      <c r="X15" s="27">
        <f>'NormalisedData(Primary)'!U10</f>
        <v>-0.71921066303983994</v>
      </c>
      <c r="Y15" s="27">
        <f>'NormalisedData(Primary)'!V10</f>
        <v>-0.53984631693705976</v>
      </c>
      <c r="Z15" s="27">
        <f>'NormalisedData(Primary)'!M10</f>
        <v>-1.1215218876904725</v>
      </c>
      <c r="AA15" s="27">
        <f>'NormalisedData(Secondary)'!BT100</f>
        <v>-0.70893328840851366</v>
      </c>
      <c r="AB15" s="27">
        <f>'NormalisedData(Secondary)'!CC100</f>
        <v>-0.97075571525715265</v>
      </c>
      <c r="AC15" s="27">
        <f>'NormalisedData(Primary)'!K10</f>
        <v>-1.2337003467405081</v>
      </c>
      <c r="AD15" s="27">
        <f>'NormalisedData(Primary)'!G10</f>
        <v>-0.9466723332119249</v>
      </c>
      <c r="AE15" s="27">
        <f>'NormalisedData(Primary)'!X10</f>
        <v>-0.75731331576435246</v>
      </c>
      <c r="AF15" s="27">
        <f>'NormalisedData(Secondary)'!H190</f>
        <v>-1.1328741875010357</v>
      </c>
      <c r="AG15" s="27">
        <f>'NormalisedData(Secondary)'!R190</f>
        <v>-0.67196401914049042</v>
      </c>
      <c r="AH15" s="27">
        <f>'NormalisedData(Secondary)'!AA190</f>
        <v>-1.3256803286711225</v>
      </c>
      <c r="AI15" s="27">
        <f>'NormalisedData(Secondary)'!AJ190</f>
        <v>-0.72377989034556423</v>
      </c>
      <c r="AJ15" s="13">
        <f>'NormalisedData(Primary)'!F10</f>
        <v>-0.15437431862849582</v>
      </c>
      <c r="AK15" s="13">
        <f>'NormalisedData(Primary)'!AC10</f>
        <v>-0.62552340491487679</v>
      </c>
      <c r="AL15" s="13">
        <f>'NormalisedData(Primary)'!AD10</f>
        <v>-0.83669242201228378</v>
      </c>
      <c r="AM15" s="13">
        <f>'NormalisedData(Primary)'!W10</f>
        <v>-0.73357003609943139</v>
      </c>
      <c r="AN15" s="27">
        <f>'NormalisedData(Secondary)'!AS190</f>
        <v>-0.9705327149130939</v>
      </c>
      <c r="AO15" s="27">
        <f>'NormalisedData(Secondary)'!BB190</f>
        <v>-0.22057239857442676</v>
      </c>
      <c r="AP15" s="13">
        <f>'NormalisedData(Primary)'!O10</f>
        <v>-0.60021755520655451</v>
      </c>
      <c r="AQ15" s="13">
        <f>'NormalisedData(Primary)'!P10</f>
        <v>-1.1884002609623925</v>
      </c>
      <c r="AR15" s="13">
        <f>'NormalisedData(Primary)'!Y10</f>
        <v>-0.71072035982454085</v>
      </c>
      <c r="AS15" s="13">
        <f>'NormalisedData(Primary)'!Z10</f>
        <v>-0.86066832325307663</v>
      </c>
      <c r="AT15" s="13">
        <f>'NormalisedData(Primary)'!B10</f>
        <v>0.50751921892255225</v>
      </c>
      <c r="AU15" s="13">
        <f>'NormalisedData(Primary)'!C10</f>
        <v>0.71503901488806354</v>
      </c>
      <c r="AV15" s="13">
        <f>'NormalisedData(Primary)'!D10</f>
        <v>-0.28612315279374173</v>
      </c>
      <c r="AW15" s="13">
        <f>'NormalisedData(Primary)'!E10</f>
        <v>-0.73294143470562334</v>
      </c>
      <c r="AX15" s="13">
        <f>'NormalisedData(Primary)'!H10</f>
        <v>-1.0745594911529734</v>
      </c>
      <c r="AY15" s="13">
        <f>'NormalisedData(Primary)'!I10</f>
        <v>-0.52540906261043807</v>
      </c>
      <c r="AZ15" s="13">
        <f>'NormalisedData(Primary)'!J10</f>
        <v>-0.78508827374307544</v>
      </c>
      <c r="BA15" s="13">
        <f>'NormalisedData(Primary)'!L10</f>
        <v>-1.1956050454951956</v>
      </c>
      <c r="BB15" s="13">
        <f>'NormalisedData(Primary)'!AA10</f>
        <v>-0.57729404010602436</v>
      </c>
      <c r="BC15" s="13">
        <f>'NormalisedData(Primary)'!AB10</f>
        <v>-0.47596716997455202</v>
      </c>
      <c r="BD15" s="11">
        <f>'NormalisedData(Secondary)'!BK190</f>
        <v>-1.5804521583483209</v>
      </c>
      <c r="BE15" s="11">
        <f>'NormalisedData(Secondary)'!BT190</f>
        <v>0.36465008681489286</v>
      </c>
      <c r="BG15" s="16" t="s">
        <v>90</v>
      </c>
      <c r="BH15" s="11" t="b">
        <f t="shared" si="0"/>
        <v>1</v>
      </c>
    </row>
    <row r="16" spans="1:153">
      <c r="A16" s="16" t="s">
        <v>26</v>
      </c>
      <c r="B16" s="27">
        <f>'NormalisedData(Secondary)'!H10</f>
        <v>0.395147957373161</v>
      </c>
      <c r="C16" s="27">
        <f>'NormalisedData(Secondary)'!AA10</f>
        <v>-0.26864235339053039</v>
      </c>
      <c r="D16" s="27">
        <f>'NormalisedData(Secondary)'!R10</f>
        <v>-0.45531605874127279</v>
      </c>
      <c r="E16" s="27">
        <f>'NormalisedData(Secondary)'!AJ10</f>
        <v>-0.48909550189734996</v>
      </c>
      <c r="F16" s="27">
        <f>'NormalisedData(Secondary)'!AS10</f>
        <v>0.47530371475768884</v>
      </c>
      <c r="G16" s="27">
        <f>'NormalisedData(Secondary)'!BB10</f>
        <v>-0.26802056867705426</v>
      </c>
      <c r="H16" s="27">
        <f>'NormalisedData(Secondary)'!BK10</f>
        <v>-0.19738918477706743</v>
      </c>
      <c r="I16" s="27">
        <f>'NormalisedData(Secondary)'!CC10</f>
        <v>0.25788063354754681</v>
      </c>
      <c r="J16" s="27">
        <f>'NormalisedData(Secondary)'!H101</f>
        <v>0.2517689697469716</v>
      </c>
      <c r="K16" s="27">
        <f>'NormalisedData(Secondary)'!BT10</f>
        <v>-0.59623962864400615</v>
      </c>
      <c r="L16" s="27">
        <f>'NormalisedData(Primary)'!AE11</f>
        <v>0.78157039587489863</v>
      </c>
      <c r="M16" s="27">
        <f>'NormalisedData(Secondary)'!R101</f>
        <v>0.47619615131350007</v>
      </c>
      <c r="N16" s="27">
        <f>'NormalisedData(Secondary)'!AA101</f>
        <v>0</v>
      </c>
      <c r="O16" s="27">
        <f>'NormalisedData(Primary)'!N11</f>
        <v>-1.024641826528371</v>
      </c>
      <c r="P16" s="27">
        <f>'NormalisedData(Secondary)'!AJ101</f>
        <v>-0.26813952032220373</v>
      </c>
      <c r="Q16" s="27">
        <f>'NormalisedData(Secondary)'!AS101</f>
        <v>-1.5784989191155695E-2</v>
      </c>
      <c r="R16" s="27">
        <f>'NormalisedData(Secondary)'!BB101</f>
        <v>0.48915193141332258</v>
      </c>
      <c r="S16" s="27">
        <f>'NormalisedData(Secondary)'!BK101</f>
        <v>0.53987101093776813</v>
      </c>
      <c r="T16" s="27">
        <f>'NormalisedData(Primary)'!P11</f>
        <v>0.25615694670920841</v>
      </c>
      <c r="U16" s="27">
        <f>'NormalisedData(Primary)'!Q11</f>
        <v>0.46828219810562832</v>
      </c>
      <c r="V16" s="27">
        <f>'NormalisedData(Primary)'!S11</f>
        <v>1.2172500684332881</v>
      </c>
      <c r="W16" s="27">
        <f>'NormalisedData(Primary)'!T11</f>
        <v>0.90589666430100801</v>
      </c>
      <c r="X16" s="27">
        <f>'NormalisedData(Primary)'!U11</f>
        <v>0.54955071175864723</v>
      </c>
      <c r="Y16" s="27">
        <f>'NormalisedData(Primary)'!V11</f>
        <v>0.25377390967126728</v>
      </c>
      <c r="Z16" s="27">
        <f>'NormalisedData(Primary)'!M11</f>
        <v>0.30210737196090226</v>
      </c>
      <c r="AA16" s="27">
        <f>'NormalisedData(Secondary)'!BT101</f>
        <v>-4.4380277085404582E-2</v>
      </c>
      <c r="AB16" s="27">
        <f>'NormalisedData(Secondary)'!CC101</f>
        <v>0.16571758375529316</v>
      </c>
      <c r="AC16" s="27">
        <f>'NormalisedData(Primary)'!K11</f>
        <v>0.47205897511935829</v>
      </c>
      <c r="AD16" s="27">
        <f>'NormalisedData(Primary)'!G11</f>
        <v>1.0718521458680474</v>
      </c>
      <c r="AE16" s="27">
        <f>'NormalisedData(Primary)'!X11</f>
        <v>0.68999657658529878</v>
      </c>
      <c r="AF16" s="27">
        <f>'NormalisedData(Secondary)'!H191</f>
        <v>7.1368120237937496E-2</v>
      </c>
      <c r="AG16" s="27">
        <f>'NormalisedData(Secondary)'!R191</f>
        <v>7.7195777872441695E-2</v>
      </c>
      <c r="AH16" s="27">
        <f>'NormalisedData(Secondary)'!AA191</f>
        <v>0.25977301004301523</v>
      </c>
      <c r="AI16" s="27">
        <f>'NormalisedData(Secondary)'!AJ191</f>
        <v>-0.27849770092369036</v>
      </c>
      <c r="AJ16" s="13">
        <f>'NormalisedData(Primary)'!F11</f>
        <v>-0.15437431862849582</v>
      </c>
      <c r="AK16" s="13">
        <f>'NormalisedData(Primary)'!AC11</f>
        <v>-0.62552340491487679</v>
      </c>
      <c r="AL16" s="13">
        <f>'NormalisedData(Primary)'!AD11</f>
        <v>-0.38414180381696045</v>
      </c>
      <c r="AM16" s="13">
        <f>'NormalisedData(Primary)'!W11</f>
        <v>0.83380941991426072</v>
      </c>
      <c r="AN16" s="27">
        <f>'NormalisedData(Secondary)'!AS191</f>
        <v>0.58958412792428083</v>
      </c>
      <c r="AO16" s="27">
        <f>'NormalisedData(Secondary)'!BB191</f>
        <v>-9.7395604565330612E-2</v>
      </c>
      <c r="AP16" s="13">
        <f>'NormalisedData(Primary)'!O11</f>
        <v>-0.99425350747955976</v>
      </c>
      <c r="AQ16" s="13">
        <f>'NormalisedData(Primary)'!P11</f>
        <v>0.25615694670920841</v>
      </c>
      <c r="AR16" s="13">
        <f>'NormalisedData(Primary)'!Y11</f>
        <v>-0.15506626032535439</v>
      </c>
      <c r="AS16" s="13">
        <f>'NormalisedData(Primary)'!Z11</f>
        <v>-0.33197206754047243</v>
      </c>
      <c r="AT16" s="13">
        <f>'NormalisedData(Primary)'!B11</f>
        <v>1.0150384378451045</v>
      </c>
      <c r="AU16" s="13">
        <f>'NormalisedData(Primary)'!C11</f>
        <v>1.1333611596525091</v>
      </c>
      <c r="AV16" s="13">
        <f>'NormalisedData(Primary)'!D11</f>
        <v>-0.28612315279374173</v>
      </c>
      <c r="AW16" s="13">
        <f>'NormalisedData(Primary)'!E11</f>
        <v>-0.32096128186455392</v>
      </c>
      <c r="AX16" s="13">
        <f>'NormalisedData(Primary)'!H11</f>
        <v>1.1793945634605809</v>
      </c>
      <c r="AY16" s="13">
        <f>'NormalisedData(Primary)'!I11</f>
        <v>0.15921486745770846</v>
      </c>
      <c r="AZ16" s="13">
        <f>'NormalisedData(Primary)'!J11</f>
        <v>1.0105923523714053</v>
      </c>
      <c r="BA16" s="13">
        <f>'NormalisedData(Primary)'!L11</f>
        <v>0.55306900063723341</v>
      </c>
      <c r="BB16" s="13">
        <f>'NormalisedData(Primary)'!AA11</f>
        <v>-0.57729404010602436</v>
      </c>
      <c r="BC16" s="13">
        <f>'NormalisedData(Primary)'!AB11</f>
        <v>-0.47596716997455202</v>
      </c>
      <c r="BD16" s="11">
        <f>'NormalisedData(Secondary)'!BK191</f>
        <v>-1.5804521583483209</v>
      </c>
      <c r="BE16" s="11">
        <f>'NormalisedData(Secondary)'!BT191</f>
        <v>0</v>
      </c>
      <c r="BG16" s="16" t="s">
        <v>26</v>
      </c>
      <c r="BH16" s="11" t="b">
        <f t="shared" si="0"/>
        <v>1</v>
      </c>
    </row>
    <row r="17" spans="1:60">
      <c r="A17" s="16" t="s">
        <v>27</v>
      </c>
      <c r="B17" s="27">
        <f>'NormalisedData(Secondary)'!H11</f>
        <v>0</v>
      </c>
      <c r="C17" s="27">
        <f>'NormalisedData(Secondary)'!AA11</f>
        <v>-0.64616989722427121</v>
      </c>
      <c r="D17" s="27">
        <f>'NormalisedData(Secondary)'!R11</f>
        <v>-0.53576068142047673</v>
      </c>
      <c r="E17" s="27">
        <f>'NormalisedData(Secondary)'!AJ11</f>
        <v>-0.57632187805608392</v>
      </c>
      <c r="F17" s="27">
        <f>'NormalisedData(Secondary)'!AS11</f>
        <v>-2.0794537520648886</v>
      </c>
      <c r="G17" s="27">
        <f>'NormalisedData(Secondary)'!BB11</f>
        <v>-1.0209702194885919</v>
      </c>
      <c r="H17" s="27">
        <f>'NormalisedData(Secondary)'!BK11</f>
        <v>-1.427874214891941</v>
      </c>
      <c r="I17" s="27">
        <f>'NormalisedData(Secondary)'!CC11</f>
        <v>-0.72446819951784369</v>
      </c>
      <c r="J17" s="27">
        <f>'NormalisedData(Secondary)'!H102</f>
        <v>0</v>
      </c>
      <c r="K17" s="27">
        <f>'NormalisedData(Secondary)'!BT11</f>
        <v>-2.1291726051278514</v>
      </c>
      <c r="L17" s="27">
        <f>'NormalisedData(Primary)'!AE12</f>
        <v>-2.035827079075335</v>
      </c>
      <c r="M17" s="27">
        <f>'NormalisedData(Secondary)'!R102</f>
        <v>-2.7611753570161781</v>
      </c>
      <c r="N17" s="27">
        <f>'NormalisedData(Secondary)'!AA102</f>
        <v>-2.1456114925964296</v>
      </c>
      <c r="O17" s="27">
        <f>'NormalisedData(Primary)'!N12</f>
        <v>-1.3872722671927327</v>
      </c>
      <c r="P17" s="27">
        <f>'NormalisedData(Secondary)'!AJ102</f>
        <v>0.3461269350305301</v>
      </c>
      <c r="Q17" s="27">
        <f>'NormalisedData(Secondary)'!AS102</f>
        <v>2.8005625984308089E-2</v>
      </c>
      <c r="R17" s="27">
        <f>'NormalisedData(Secondary)'!BB102</f>
        <v>-1.0313444337027886</v>
      </c>
      <c r="S17" s="27">
        <f>'NormalisedData(Secondary)'!BK102</f>
        <v>-3.3325371045541306E-2</v>
      </c>
      <c r="T17" s="27">
        <f>'NormalisedData(Primary)'!P12</f>
        <v>-1.1884002609623925</v>
      </c>
      <c r="U17" s="27">
        <f>'NormalisedData(Primary)'!Q12</f>
        <v>-0.2573442710310212</v>
      </c>
      <c r="V17" s="27">
        <f>'NormalisedData(Primary)'!S12</f>
        <v>-0.59388325138094689</v>
      </c>
      <c r="W17" s="27">
        <f>'NormalisedData(Primary)'!T12</f>
        <v>-0.88919810827702628</v>
      </c>
      <c r="X17" s="27">
        <f>'NormalisedData(Primary)'!U12</f>
        <v>0.23236036805902538</v>
      </c>
      <c r="Y17" s="27">
        <f>'NormalisedData(Primary)'!V12</f>
        <v>-0.14303620363289624</v>
      </c>
      <c r="Z17" s="27">
        <f>'NormalisedData(Primary)'!M12</f>
        <v>-1.1215218876904725</v>
      </c>
      <c r="AA17" s="27">
        <f>'NormalisedData(Secondary)'!BT102</f>
        <v>0</v>
      </c>
      <c r="AB17" s="27">
        <f>'NormalisedData(Secondary)'!CC102</f>
        <v>-1.001455395573031</v>
      </c>
      <c r="AC17" s="27">
        <f>'NormalisedData(Primary)'!K12</f>
        <v>-1.5748522111124812</v>
      </c>
      <c r="AD17" s="27">
        <f>'NormalisedData(Primary)'!G12</f>
        <v>-1.2830930797252535</v>
      </c>
      <c r="AE17" s="27">
        <f>'NormalisedData(Primary)'!X12</f>
        <v>0.32816910349788597</v>
      </c>
      <c r="AF17" s="27">
        <f>'NormalisedData(Secondary)'!H192</f>
        <v>-1.4816438176112303</v>
      </c>
      <c r="AG17" s="27">
        <f>'NormalisedData(Secondary)'!R192</f>
        <v>-1.3714054916940908</v>
      </c>
      <c r="AH17" s="27">
        <f>'NormalisedData(Secondary)'!AA192</f>
        <v>-1.1815482069698373</v>
      </c>
      <c r="AI17" s="27">
        <f>'NormalisedData(Secondary)'!AJ192</f>
        <v>-0.94642098505650119</v>
      </c>
      <c r="AJ17" s="13">
        <f>'NormalisedData(Primary)'!F12</f>
        <v>-1.2923335816614083</v>
      </c>
      <c r="AK17" s="13">
        <f>'NormalisedData(Primary)'!AC12</f>
        <v>-0.62552340491487679</v>
      </c>
      <c r="AL17" s="13">
        <f>'NormalisedData(Primary)'!AD12</f>
        <v>-0.83669242201228378</v>
      </c>
      <c r="AM17" s="13">
        <f>'NormalisedData(Primary)'!W12</f>
        <v>-0.73357003609943139</v>
      </c>
      <c r="AN17" s="27">
        <f>'NormalisedData(Secondary)'!AS192</f>
        <v>-1.6725773376576665</v>
      </c>
      <c r="AO17" s="27">
        <f>'NormalisedData(Secondary)'!BB192</f>
        <v>-0.22057239857442676</v>
      </c>
      <c r="AP17" s="13">
        <f>'NormalisedData(Primary)'!O12</f>
        <v>-0.20618160293354929</v>
      </c>
      <c r="AQ17" s="13">
        <f>'NormalisedData(Primary)'!P12</f>
        <v>-1.1884002609623925</v>
      </c>
      <c r="AR17" s="13">
        <f>'NormalisedData(Primary)'!Y12</f>
        <v>-0.71072035982454085</v>
      </c>
      <c r="AS17" s="13">
        <f>'NormalisedData(Primary)'!Z12</f>
        <v>-0.86066832325307663</v>
      </c>
      <c r="AT17" s="13">
        <f>'NormalisedData(Primary)'!B12</f>
        <v>-1.0150384378451045</v>
      </c>
      <c r="AU17" s="13">
        <f>'NormalisedData(Primary)'!C12</f>
        <v>-1.3765717089341634</v>
      </c>
      <c r="AV17" s="13">
        <f>'NormalisedData(Primary)'!D12</f>
        <v>-1.2146737618602239</v>
      </c>
      <c r="AW17" s="13">
        <f>'NormalisedData(Primary)'!E12</f>
        <v>-1.9688818932288314</v>
      </c>
      <c r="AX17" s="13">
        <f>'NormalisedData(Primary)'!H12</f>
        <v>-1.8258775093574917</v>
      </c>
      <c r="AY17" s="13">
        <f>'NormalisedData(Primary)'!I12</f>
        <v>-1.5523449577126578</v>
      </c>
      <c r="AZ17" s="13">
        <f>'NormalisedData(Primary)'!J12</f>
        <v>-1.5033605241888677</v>
      </c>
      <c r="BA17" s="13">
        <f>'NormalisedData(Primary)'!L12</f>
        <v>-1.5453398547216814</v>
      </c>
      <c r="BB17" s="13">
        <f>'NormalisedData(Primary)'!AA12</f>
        <v>-0.57729404010602436</v>
      </c>
      <c r="BC17" s="13">
        <f>'NormalisedData(Primary)'!AB12</f>
        <v>-0.47596716997455202</v>
      </c>
      <c r="BD17" s="11">
        <f>'NormalisedData(Secondary)'!BK192</f>
        <v>-0.92261043235704809</v>
      </c>
      <c r="BE17" s="11">
        <f>'NormalisedData(Secondary)'!BT192</f>
        <v>-1.35688606636827</v>
      </c>
      <c r="BG17" s="16" t="s">
        <v>27</v>
      </c>
      <c r="BH17" s="11" t="b">
        <f t="shared" si="0"/>
        <v>1</v>
      </c>
    </row>
    <row r="18" spans="1:60">
      <c r="A18" s="16" t="s">
        <v>28</v>
      </c>
      <c r="B18" s="27">
        <f>'NormalisedData(Secondary)'!H12</f>
        <v>0</v>
      </c>
      <c r="C18" s="27">
        <f>'NormalisedData(Secondary)'!AA12</f>
        <v>-0.64601720376139871</v>
      </c>
      <c r="D18" s="27">
        <f>'NormalisedData(Secondary)'!R12</f>
        <v>-0.53576068142047673</v>
      </c>
      <c r="E18" s="27">
        <f>'NormalisedData(Secondary)'!AJ12</f>
        <v>-0.57531097697044786</v>
      </c>
      <c r="F18" s="27">
        <f>'NormalisedData(Secondary)'!AS12</f>
        <v>-2.0794537520648886</v>
      </c>
      <c r="G18" s="27">
        <f>'NormalisedData(Secondary)'!BB12</f>
        <v>-1.0210139764291235</v>
      </c>
      <c r="H18" s="27">
        <f>'NormalisedData(Secondary)'!BK12</f>
        <v>-1.1849310351375826</v>
      </c>
      <c r="I18" s="27">
        <f>'NormalisedData(Secondary)'!CC12</f>
        <v>-0.41906503477596824</v>
      </c>
      <c r="J18" s="27">
        <f>'NormalisedData(Secondary)'!H103</f>
        <v>0</v>
      </c>
      <c r="K18" s="27">
        <f>'NormalisedData(Secondary)'!BT12</f>
        <v>-1.592646063358506</v>
      </c>
      <c r="L18" s="27">
        <f>'NormalisedData(Primary)'!AE13</f>
        <v>-2.3400311253739522E-2</v>
      </c>
      <c r="M18" s="27">
        <f>'NormalisedData(Secondary)'!R103</f>
        <v>-0.56026884654176579</v>
      </c>
      <c r="N18" s="27">
        <f>'NormalisedData(Secondary)'!AA103</f>
        <v>-1.3711411698273031</v>
      </c>
      <c r="O18" s="27">
        <f>'NormalisedData(Primary)'!N13</f>
        <v>-0.29938094519964753</v>
      </c>
      <c r="P18" s="27">
        <f>'NormalisedData(Secondary)'!AJ103</f>
        <v>-0.53103017449195411</v>
      </c>
      <c r="Q18" s="27">
        <f>'NormalisedData(Secondary)'!AS103</f>
        <v>-0.9353879078758951</v>
      </c>
      <c r="R18" s="27">
        <f>'NormalisedData(Secondary)'!BB103</f>
        <v>-1.538176555408159</v>
      </c>
      <c r="S18" s="27">
        <f>'NormalisedData(Secondary)'!BK103</f>
        <v>-1.7529145169954696</v>
      </c>
      <c r="T18" s="27">
        <f>'NormalisedData(Primary)'!P13</f>
        <v>-1.9106788647981927</v>
      </c>
      <c r="U18" s="27">
        <f>'NormalisedData(Primary)'!Q13</f>
        <v>-0.6201575055993459</v>
      </c>
      <c r="V18" s="27">
        <f>'NormalisedData(Primary)'!S13</f>
        <v>-1.6805632432694879</v>
      </c>
      <c r="W18" s="27">
        <f>'NormalisedData(Primary)'!T13</f>
        <v>-0.53017915376141944</v>
      </c>
      <c r="X18" s="27">
        <f>'NormalisedData(Primary)'!U13</f>
        <v>-1.3535913504390835</v>
      </c>
      <c r="Y18" s="27">
        <f>'NormalisedData(Primary)'!V13</f>
        <v>-1.333466543545387</v>
      </c>
      <c r="Z18" s="27">
        <f>'NormalisedData(Primary)'!M13</f>
        <v>-1.1215218876904725</v>
      </c>
      <c r="AA18" s="27">
        <f>'NormalisedData(Secondary)'!BT103</f>
        <v>0</v>
      </c>
      <c r="AB18" s="27">
        <f>'NormalisedData(Secondary)'!CC103</f>
        <v>-1.4007462821210985</v>
      </c>
      <c r="AC18" s="27">
        <f>'NormalisedData(Primary)'!K13</f>
        <v>-1.5748522111124812</v>
      </c>
      <c r="AD18" s="27">
        <f>'NormalisedData(Primary)'!G13</f>
        <v>-0.27383084018526743</v>
      </c>
      <c r="AE18" s="27">
        <f>'NormalisedData(Primary)'!X13</f>
        <v>-1.480968261939178</v>
      </c>
      <c r="AF18" s="27">
        <f>'NormalisedData(Secondary)'!H193</f>
        <v>-1.4158382270244012</v>
      </c>
      <c r="AG18" s="27">
        <f>'NormalisedData(Secondary)'!R193</f>
        <v>-1.2851527466262722</v>
      </c>
      <c r="AH18" s="27">
        <f>'NormalisedData(Secondary)'!AA193</f>
        <v>-1.0374160852685519</v>
      </c>
      <c r="AI18" s="27">
        <f>'NormalisedData(Secondary)'!AJ193</f>
        <v>-1.0041427503519293</v>
      </c>
      <c r="AJ18" s="13">
        <f>'NormalisedData(Primary)'!F13</f>
        <v>-1.6716533360057124</v>
      </c>
      <c r="AK18" s="13">
        <f>'NormalisedData(Primary)'!AC13</f>
        <v>-0.62552340491487679</v>
      </c>
      <c r="AL18" s="13">
        <f>'NormalisedData(Primary)'!AD13</f>
        <v>-0.83669242201228378</v>
      </c>
      <c r="AM18" s="13">
        <f>'NormalisedData(Primary)'!W13</f>
        <v>5.0119691907414658E-2</v>
      </c>
      <c r="AN18" s="27">
        <f>'NormalisedData(Secondary)'!AS193</f>
        <v>-1.5945635389835515</v>
      </c>
      <c r="AO18" s="27">
        <f>'NormalisedData(Secondary)'!BB193</f>
        <v>-0.22057239857442676</v>
      </c>
      <c r="AP18" s="13">
        <f>'NormalisedData(Primary)'!O13</f>
        <v>-1.388289459752565</v>
      </c>
      <c r="AQ18" s="13">
        <f>'NormalisedData(Primary)'!P13</f>
        <v>-1.9106788647981927</v>
      </c>
      <c r="AR18" s="13">
        <f>'NormalisedData(Primary)'!Y13</f>
        <v>-0.71072035982454085</v>
      </c>
      <c r="AS18" s="13">
        <f>'NormalisedData(Primary)'!Z13</f>
        <v>-0.33197206754047243</v>
      </c>
      <c r="AT18" s="13">
        <f>'NormalisedData(Primary)'!B13</f>
        <v>0.50751921892255225</v>
      </c>
      <c r="AU18" s="13">
        <f>'NormalisedData(Primary)'!C13</f>
        <v>-1.3765717089341634</v>
      </c>
      <c r="AV18" s="13">
        <f>'NormalisedData(Primary)'!D13</f>
        <v>-1.6789490663934652</v>
      </c>
      <c r="AW18" s="13">
        <f>'NormalisedData(Primary)'!E13</f>
        <v>-0.73294143470562334</v>
      </c>
      <c r="AX18" s="13">
        <f>'NormalisedData(Primary)'!H13</f>
        <v>-0.69890048205071442</v>
      </c>
      <c r="AY18" s="13">
        <f>'NormalisedData(Primary)'!I13</f>
        <v>0.50152683249178176</v>
      </c>
      <c r="AZ18" s="13">
        <f>'NormalisedData(Primary)'!J13</f>
        <v>-0.78508827374307544</v>
      </c>
      <c r="BA18" s="13">
        <f>'NormalisedData(Primary)'!L13</f>
        <v>-1.1956050454951956</v>
      </c>
      <c r="BB18" s="13">
        <f>'NormalisedData(Primary)'!AA13</f>
        <v>-0.57729404010602436</v>
      </c>
      <c r="BC18" s="13">
        <f>'NormalisedData(Primary)'!AB13</f>
        <v>-0.47596716997455202</v>
      </c>
      <c r="BD18" s="11">
        <f>'NormalisedData(Secondary)'!BK193</f>
        <v>-0.60537084622634441</v>
      </c>
      <c r="BE18" s="11">
        <f>'NormalisedData(Secondary)'!BT193</f>
        <v>-2.0328223445990727</v>
      </c>
      <c r="BG18" s="16" t="s">
        <v>28</v>
      </c>
      <c r="BH18" s="11" t="b">
        <f t="shared" si="0"/>
        <v>1</v>
      </c>
    </row>
    <row r="19" spans="1:60">
      <c r="A19" s="16" t="s">
        <v>29</v>
      </c>
      <c r="B19" s="27">
        <f>'NormalisedData(Secondary)'!H13</f>
        <v>0.32597408042398335</v>
      </c>
      <c r="C19" s="27">
        <f>'NormalisedData(Secondary)'!AA13</f>
        <v>0.4239062346095922</v>
      </c>
      <c r="D19" s="27">
        <f>'NormalisedData(Secondary)'!R13</f>
        <v>-2.048026047530566E-2</v>
      </c>
      <c r="E19" s="27">
        <f>'NormalisedData(Secondary)'!AJ13</f>
        <v>1.0173013234666017</v>
      </c>
      <c r="F19" s="27">
        <f>'NormalisedData(Secondary)'!AS13</f>
        <v>0.47530371475768884</v>
      </c>
      <c r="G19" s="27">
        <f>'NormalisedData(Secondary)'!BB13</f>
        <v>1.4792210349164638</v>
      </c>
      <c r="H19" s="27">
        <f>'NormalisedData(Secondary)'!BK13</f>
        <v>-0.26095849550386718</v>
      </c>
      <c r="I19" s="27">
        <f>'NormalisedData(Secondary)'!CC13</f>
        <v>0.2662893345013117</v>
      </c>
      <c r="J19" s="27">
        <f>'NormalisedData(Secondary)'!H104</f>
        <v>0.33521061596932117</v>
      </c>
      <c r="K19" s="27">
        <f>'NormalisedData(Secondary)'!BT13</f>
        <v>1.3199265919608005</v>
      </c>
      <c r="L19" s="27">
        <f>'NormalisedData(Primary)'!AE14</f>
        <v>0.78157039587489863</v>
      </c>
      <c r="M19" s="27">
        <f>'NormalisedData(Secondary)'!R104</f>
        <v>0</v>
      </c>
      <c r="N19" s="27">
        <f>'NormalisedData(Secondary)'!AA104</f>
        <v>0.6761965950995481</v>
      </c>
      <c r="O19" s="27">
        <f>'NormalisedData(Primary)'!N14</f>
        <v>1.1511408174577993</v>
      </c>
      <c r="P19" s="27">
        <f>'NormalisedData(Secondary)'!AJ104</f>
        <v>1.2091777167682956</v>
      </c>
      <c r="Q19" s="27">
        <f>'NormalisedData(Secondary)'!AS104</f>
        <v>1.1227710053709026</v>
      </c>
      <c r="R19" s="27">
        <f>'NormalisedData(Secondary)'!BB104</f>
        <v>0.99598405311869298</v>
      </c>
      <c r="S19" s="27">
        <f>'NormalisedData(Secondary)'!BK104</f>
        <v>1.1130673929210775</v>
      </c>
      <c r="T19" s="27">
        <f>'NormalisedData(Primary)'!P14</f>
        <v>0.97843555054500886</v>
      </c>
      <c r="U19" s="27">
        <f>'NormalisedData(Primary)'!Q14</f>
        <v>0.46828219810562832</v>
      </c>
      <c r="V19" s="27">
        <f>'NormalisedData(Primary)'!S14</f>
        <v>0.85502340447044101</v>
      </c>
      <c r="W19" s="27">
        <f>'NormalisedData(Primary)'!T14</f>
        <v>0.54687770978540118</v>
      </c>
      <c r="X19" s="27">
        <f>'NormalisedData(Primary)'!U14</f>
        <v>0.54955071175864723</v>
      </c>
      <c r="Y19" s="27">
        <f>'NormalisedData(Primary)'!V14</f>
        <v>0.65058402297543083</v>
      </c>
      <c r="Z19" s="27">
        <f>'NormalisedData(Primary)'!M14</f>
        <v>1.3698293166994333</v>
      </c>
      <c r="AA19" s="27">
        <f>'NormalisedData(Secondary)'!BT104</f>
        <v>2.035791326294897</v>
      </c>
      <c r="AB19" s="27">
        <f>'NormalisedData(Secondary)'!CC104</f>
        <v>1.394328932203704</v>
      </c>
      <c r="AC19" s="27">
        <f>'NormalisedData(Primary)'!K14</f>
        <v>1.1543627038633049</v>
      </c>
      <c r="AD19" s="27">
        <f>'NormalisedData(Primary)'!G14</f>
        <v>1.0718521458680474</v>
      </c>
      <c r="AE19" s="27">
        <f>'NormalisedData(Primary)'!X14</f>
        <v>1.0518240496727116</v>
      </c>
      <c r="AF19" s="27">
        <f>'NormalisedData(Secondary)'!H194</f>
        <v>1.1966437192727157</v>
      </c>
      <c r="AG19" s="27">
        <f>'NormalisedData(Secondary)'!R194</f>
        <v>1.2111013225305749</v>
      </c>
      <c r="AH19" s="27">
        <f>'NormalisedData(Secondary)'!AA194</f>
        <v>1.1245657402507261</v>
      </c>
      <c r="AI19" s="27">
        <f>'NormalisedData(Secondary)'!AJ194</f>
        <v>1.354203660289848</v>
      </c>
      <c r="AJ19" s="13">
        <f>'NormalisedData(Primary)'!F14</f>
        <v>0.60426519006011248</v>
      </c>
      <c r="AK19" s="13">
        <f>'NormalisedData(Primary)'!AC14</f>
        <v>0.45037685153871121</v>
      </c>
      <c r="AL19" s="13">
        <f>'NormalisedData(Primary)'!AD14</f>
        <v>0.97351005076900954</v>
      </c>
      <c r="AM19" s="13">
        <f>'NormalisedData(Primary)'!W14</f>
        <v>0.83380941991426072</v>
      </c>
      <c r="AN19" s="27">
        <f>'NormalisedData(Secondary)'!AS194</f>
        <v>1.0575873546465087</v>
      </c>
      <c r="AO19" s="27">
        <f>'NormalisedData(Secondary)'!BB194</f>
        <v>0.64166515948924185</v>
      </c>
      <c r="AP19" s="13">
        <f>'NormalisedData(Primary)'!O14</f>
        <v>0.9759262538854665</v>
      </c>
      <c r="AQ19" s="13">
        <f>'NormalisedData(Primary)'!P14</f>
        <v>0.97843555054500886</v>
      </c>
      <c r="AR19" s="13">
        <f>'NormalisedData(Primary)'!Y14</f>
        <v>0.95624193867301843</v>
      </c>
      <c r="AS19" s="13">
        <f>'NormalisedData(Primary)'!Z14</f>
        <v>0.72542044388473603</v>
      </c>
      <c r="AT19" s="13">
        <f>'NormalisedData(Primary)'!B14</f>
        <v>1.5225576567676569</v>
      </c>
      <c r="AU19" s="13">
        <f>'NormalisedData(Primary)'!C14</f>
        <v>1.1333611596525091</v>
      </c>
      <c r="AV19" s="13">
        <f>'NormalisedData(Primary)'!D14</f>
        <v>1.1067027608059816</v>
      </c>
      <c r="AW19" s="13">
        <f>'NormalisedData(Primary)'!E14</f>
        <v>0.50299902381758488</v>
      </c>
      <c r="AX19" s="13">
        <f>'NormalisedData(Primary)'!H14</f>
        <v>1.1793945634605809</v>
      </c>
      <c r="AY19" s="13">
        <f>'NormalisedData(Primary)'!I14</f>
        <v>1.1861507625599284</v>
      </c>
      <c r="AZ19" s="13">
        <f>'NormalisedData(Primary)'!J14</f>
        <v>1.0105923523714053</v>
      </c>
      <c r="BA19" s="13">
        <f>'NormalisedData(Primary)'!L14</f>
        <v>1.252538619090205</v>
      </c>
      <c r="BB19" s="13">
        <f>'NormalisedData(Primary)'!AA14</f>
        <v>0.90471454046466504</v>
      </c>
      <c r="BC19" s="13">
        <f>'NormalisedData(Primary)'!AB14</f>
        <v>2.4478311598691249</v>
      </c>
      <c r="BD19" s="11">
        <f>'NormalisedData(Secondary)'!BK194</f>
        <v>-1.5804521583483209</v>
      </c>
      <c r="BE19" s="11">
        <f>'NormalisedData(Secondary)'!BT194</f>
        <v>0.1671225941091031</v>
      </c>
      <c r="BG19" s="16" t="s">
        <v>29</v>
      </c>
      <c r="BH19" s="11" t="b">
        <f t="shared" si="0"/>
        <v>1</v>
      </c>
    </row>
    <row r="20" spans="1:60">
      <c r="A20" s="16" t="s">
        <v>30</v>
      </c>
      <c r="B20" s="27">
        <f>'NormalisedData(Secondary)'!H14</f>
        <v>4.6483668508112613E-2</v>
      </c>
      <c r="C20" s="27">
        <f>'NormalisedData(Secondary)'!AA14</f>
        <v>-0.14168888965023438</v>
      </c>
      <c r="D20" s="27">
        <f>'NormalisedData(Secondary)'!R14</f>
        <v>-0.12918921004179745</v>
      </c>
      <c r="E20" s="27">
        <f>'NormalisedData(Secondary)'!AJ14</f>
        <v>-0.43341549930842199</v>
      </c>
      <c r="F20" s="27">
        <f>'NormalisedData(Secondary)'!AS14</f>
        <v>0.47530371475768884</v>
      </c>
      <c r="G20" s="27">
        <f>'NormalisedData(Secondary)'!BB14</f>
        <v>-0.10435730850259914</v>
      </c>
      <c r="H20" s="27">
        <f>'NormalisedData(Secondary)'!BK14</f>
        <v>0.19240403060974307</v>
      </c>
      <c r="I20" s="27">
        <f>'NormalisedData(Secondary)'!CC14</f>
        <v>0.25194903512646494</v>
      </c>
      <c r="J20" s="27">
        <f>'NormalisedData(Secondary)'!H105</f>
        <v>0.31960865859805465</v>
      </c>
      <c r="K20" s="27">
        <f>'NormalisedData(Secondary)'!BT14</f>
        <v>0.40016680607049371</v>
      </c>
      <c r="L20" s="27">
        <f>'NormalisedData(Primary)'!AE15</f>
        <v>0.78157039587489863</v>
      </c>
      <c r="M20" s="27">
        <f>'NormalisedData(Secondary)'!R105</f>
        <v>0.8495494094355962</v>
      </c>
      <c r="N20" s="27">
        <f>'NormalisedData(Secondary)'!AA105</f>
        <v>0.15197770417921855</v>
      </c>
      <c r="O20" s="27">
        <f>'NormalisedData(Primary)'!N15</f>
        <v>-0.66201138586400921</v>
      </c>
      <c r="P20" s="27">
        <f>'NormalisedData(Secondary)'!AJ105</f>
        <v>0.25956537816975855</v>
      </c>
      <c r="Q20" s="27">
        <f>'NormalisedData(Secondary)'!AS105</f>
        <v>0.59728362326533724</v>
      </c>
      <c r="R20" s="27">
        <f>'NormalisedData(Secondary)'!BB105</f>
        <v>0.99598405311869298</v>
      </c>
      <c r="S20" s="27">
        <f>'NormalisedData(Secondary)'!BK105</f>
        <v>1.1130673929210775</v>
      </c>
      <c r="T20" s="27">
        <f>'NormalisedData(Primary)'!P15</f>
        <v>0.25615694670920841</v>
      </c>
      <c r="U20" s="27">
        <f>'NormalisedData(Primary)'!Q15</f>
        <v>1.1939086672422778</v>
      </c>
      <c r="V20" s="27">
        <f>'NormalisedData(Primary)'!S15</f>
        <v>1.2172500684332881</v>
      </c>
      <c r="W20" s="27">
        <f>'NormalisedData(Primary)'!T15</f>
        <v>1.6239345733322217</v>
      </c>
      <c r="X20" s="27">
        <f>'NormalisedData(Primary)'!U15</f>
        <v>0.23236036805902538</v>
      </c>
      <c r="Y20" s="27">
        <f>'NormalisedData(Primary)'!V15</f>
        <v>1.4442042495837579</v>
      </c>
      <c r="Z20" s="27">
        <f>'NormalisedData(Primary)'!M15</f>
        <v>0.65801468687374598</v>
      </c>
      <c r="AA20" s="27">
        <f>'NormalisedData(Secondary)'!BT105</f>
        <v>6.4195866343970454E-2</v>
      </c>
      <c r="AB20" s="27">
        <f>'NormalisedData(Secondary)'!CC105</f>
        <v>1.0257377259715148</v>
      </c>
      <c r="AC20" s="27">
        <f>'NormalisedData(Primary)'!K15</f>
        <v>0.81321083949133155</v>
      </c>
      <c r="AD20" s="27">
        <f>'NormalisedData(Primary)'!G15</f>
        <v>0.73543139935471868</v>
      </c>
      <c r="AE20" s="27">
        <f>'NormalisedData(Primary)'!X15</f>
        <v>1.0518240496727116</v>
      </c>
      <c r="AF20" s="27">
        <f>'NormalisedData(Secondary)'!H195</f>
        <v>0.56161977010981456</v>
      </c>
      <c r="AG20" s="27">
        <f>'NormalisedData(Secondary)'!R195</f>
        <v>1.3910723649400101</v>
      </c>
      <c r="AH20" s="27">
        <f>'NormalisedData(Secondary)'!AA195</f>
        <v>0.54803725344558596</v>
      </c>
      <c r="AI20" s="27">
        <f>'NormalisedData(Secondary)'!AJ195</f>
        <v>7.6078857319654095E-2</v>
      </c>
      <c r="AJ20" s="13">
        <f>'NormalisedData(Primary)'!F15</f>
        <v>0.98358494440441668</v>
      </c>
      <c r="AK20" s="13">
        <f>'NormalisedData(Primary)'!AC15</f>
        <v>-0.62552340491487679</v>
      </c>
      <c r="AL20" s="13">
        <f>'NormalisedData(Primary)'!AD15</f>
        <v>6.8408814378362839E-2</v>
      </c>
      <c r="AM20" s="13">
        <f>'NormalisedData(Primary)'!W15</f>
        <v>0.83380941991426072</v>
      </c>
      <c r="AN20" s="27">
        <f>'NormalisedData(Secondary)'!AS195</f>
        <v>1.5256303640299671</v>
      </c>
      <c r="AO20" s="27">
        <f>'NormalisedData(Secondary)'!BB195</f>
        <v>0.76484195349833806</v>
      </c>
      <c r="AP20" s="13">
        <f>'NormalisedData(Primary)'!O15</f>
        <v>0.9759262538854665</v>
      </c>
      <c r="AQ20" s="13">
        <f>'NormalisedData(Primary)'!P15</f>
        <v>0.25615694670920841</v>
      </c>
      <c r="AR20" s="13">
        <f>'NormalisedData(Primary)'!Y15</f>
        <v>-0.71072035982454085</v>
      </c>
      <c r="AS20" s="13">
        <f>'NormalisedData(Primary)'!Z15</f>
        <v>-0.33197206754047243</v>
      </c>
      <c r="AT20" s="13">
        <f>'NormalisedData(Primary)'!B15</f>
        <v>-0.50751921892255225</v>
      </c>
      <c r="AU20" s="13">
        <f>'NormalisedData(Primary)'!C15</f>
        <v>-0.53992741940527256</v>
      </c>
      <c r="AV20" s="13">
        <f>'NormalisedData(Primary)'!D15</f>
        <v>1.1067027608059816</v>
      </c>
      <c r="AW20" s="13">
        <f>'NormalisedData(Primary)'!E15</f>
        <v>0.50299902381758488</v>
      </c>
      <c r="AX20" s="13">
        <f>'NormalisedData(Primary)'!H15</f>
        <v>-0.3232414729484554</v>
      </c>
      <c r="AY20" s="13">
        <f>'NormalisedData(Primary)'!I15</f>
        <v>1.1861507625599284</v>
      </c>
      <c r="AZ20" s="13">
        <f>'NormalisedData(Primary)'!J15</f>
        <v>0.65145622714850915</v>
      </c>
      <c r="BA20" s="13">
        <f>'NormalisedData(Primary)'!L15</f>
        <v>-0.14640061781573821</v>
      </c>
      <c r="BB20" s="13">
        <f>'NormalisedData(Primary)'!AA15</f>
        <v>-0.57729404010602436</v>
      </c>
      <c r="BC20" s="13">
        <f>'NormalisedData(Primary)'!AB15</f>
        <v>-0.47596716997455202</v>
      </c>
      <c r="BD20" s="11">
        <f>'NormalisedData(Secondary)'!BK195</f>
        <v>-9.6133545806569715E-2</v>
      </c>
      <c r="BE20" s="11">
        <f>'NormalisedData(Secondary)'!BT195</f>
        <v>0.30476143211154244</v>
      </c>
      <c r="BG20" s="16" t="s">
        <v>30</v>
      </c>
      <c r="BH20" s="11" t="b">
        <f t="shared" si="0"/>
        <v>1</v>
      </c>
    </row>
    <row r="21" spans="1:60">
      <c r="A21" s="16" t="s">
        <v>31</v>
      </c>
      <c r="B21" s="27">
        <f>'NormalisedData(Secondary)'!H15</f>
        <v>0.35811547779430808</v>
      </c>
      <c r="C21" s="27">
        <f>'NormalisedData(Secondary)'!AA15</f>
        <v>-0.63592157311323216</v>
      </c>
      <c r="D21" s="27">
        <f>'NormalisedData(Secondary)'!R15</f>
        <v>-0.45531605874127279</v>
      </c>
      <c r="E21" s="27">
        <f>'NormalisedData(Secondary)'!AJ15</f>
        <v>-0.57162783581087206</v>
      </c>
      <c r="F21" s="27">
        <f>'NormalisedData(Secondary)'!AS15</f>
        <v>0.47530371475768884</v>
      </c>
      <c r="G21" s="27">
        <f>'NormalisedData(Secondary)'!BB15</f>
        <v>-2.2486344035700228E-4</v>
      </c>
      <c r="H21" s="27">
        <f>'NormalisedData(Secondary)'!BK15</f>
        <v>-0.71037873878170632</v>
      </c>
      <c r="I21" s="27">
        <f>'NormalisedData(Secondary)'!CC15</f>
        <v>0.22175758282605956</v>
      </c>
      <c r="J21" s="27">
        <f>'NormalisedData(Secondary)'!H106</f>
        <v>0.2796347802948741</v>
      </c>
      <c r="K21" s="27">
        <f>'NormalisedData(Secondary)'!BT15</f>
        <v>0.70675340136726239</v>
      </c>
      <c r="L21" s="27">
        <f>'NormalisedData(Primary)'!AE16</f>
        <v>0.37908504231057955</v>
      </c>
      <c r="M21" s="27">
        <f>'NormalisedData(Secondary)'!R106</f>
        <v>0.67222050904592734</v>
      </c>
      <c r="N21" s="27">
        <f>'NormalisedData(Secondary)'!AA106</f>
        <v>0.15078935349083075</v>
      </c>
      <c r="O21" s="27">
        <f>'NormalisedData(Primary)'!N16</f>
        <v>0.42587993612907593</v>
      </c>
      <c r="P21" s="27">
        <f>'NormalisedData(Secondary)'!AJ106</f>
        <v>-2.7611123579124213</v>
      </c>
      <c r="Q21" s="27">
        <f>'NormalisedData(Secondary)'!AS106</f>
        <v>-1.7236189810342433</v>
      </c>
      <c r="R21" s="27">
        <f>'NormalisedData(Secondary)'!BB106</f>
        <v>-2.0450086771135294</v>
      </c>
      <c r="S21" s="27">
        <f>'NormalisedData(Secondary)'!BK106</f>
        <v>-1.7529145169954696</v>
      </c>
      <c r="T21" s="27">
        <f>'NormalisedData(Primary)'!P16</f>
        <v>0.97843555054500886</v>
      </c>
      <c r="U21" s="27">
        <f>'NormalisedData(Primary)'!Q16</f>
        <v>-2.0714104438726451</v>
      </c>
      <c r="V21" s="27">
        <f>'NormalisedData(Primary)'!S16</f>
        <v>-0.23165658741809991</v>
      </c>
      <c r="W21" s="27">
        <f>'NormalisedData(Primary)'!T16</f>
        <v>-1.248217062792633</v>
      </c>
      <c r="X21" s="27">
        <f>'NormalisedData(Primary)'!U16</f>
        <v>-1.3535913504390835</v>
      </c>
      <c r="Y21" s="27">
        <f>'NormalisedData(Primary)'!V16</f>
        <v>-1.333466543545387</v>
      </c>
      <c r="Z21" s="27">
        <f>'NormalisedData(Primary)'!M16</f>
        <v>0.65801468687374598</v>
      </c>
      <c r="AA21" s="27">
        <f>'NormalisedData(Secondary)'!BT106</f>
        <v>-0.31142975236568238</v>
      </c>
      <c r="AB21" s="27">
        <f>'NormalisedData(Secondary)'!CC106</f>
        <v>0.19641726407117152</v>
      </c>
      <c r="AC21" s="27">
        <f>'NormalisedData(Primary)'!K16</f>
        <v>-0.21024475362458825</v>
      </c>
      <c r="AD21" s="27">
        <f>'NormalisedData(Primary)'!G16</f>
        <v>6.2589906328061259E-2</v>
      </c>
      <c r="AE21" s="27">
        <f>'NormalisedData(Primary)'!X16</f>
        <v>-0.39548584267693965</v>
      </c>
      <c r="AF21" s="27">
        <f>'NormalisedData(Secondary)'!H196</f>
        <v>-0.11946809246386716</v>
      </c>
      <c r="AG21" s="27">
        <f>'NormalisedData(Secondary)'!R196</f>
        <v>0.69075833145943999</v>
      </c>
      <c r="AH21" s="27">
        <f>'NormalisedData(Secondary)'!AA196</f>
        <v>0.54803725344558596</v>
      </c>
      <c r="AI21" s="27">
        <f>'NormalisedData(Secondary)'!AJ196</f>
        <v>0.57083684556618075</v>
      </c>
      <c r="AJ21" s="13">
        <f>'NormalisedData(Primary)'!F16</f>
        <v>0.60426519006011248</v>
      </c>
      <c r="AK21" s="13">
        <f>'NormalisedData(Primary)'!AC16</f>
        <v>-8.7573276688082777E-2</v>
      </c>
      <c r="AL21" s="13">
        <f>'NormalisedData(Primary)'!AD16</f>
        <v>-0.38414180381696045</v>
      </c>
      <c r="AM21" s="13">
        <f>'NormalisedData(Primary)'!W16</f>
        <v>0.44196455591083766</v>
      </c>
      <c r="AN21" s="27">
        <f>'NormalisedData(Secondary)'!AS196</f>
        <v>0.35554273190193614</v>
      </c>
      <c r="AO21" s="27">
        <f>'NormalisedData(Secondary)'!BB196</f>
        <v>0.39531157147105067</v>
      </c>
      <c r="AP21" s="13">
        <f>'NormalisedData(Primary)'!O16</f>
        <v>0.18785434933945597</v>
      </c>
      <c r="AQ21" s="13">
        <f>'NormalisedData(Primary)'!P16</f>
        <v>0.97843555054500886</v>
      </c>
      <c r="AR21" s="13">
        <f>'NormalisedData(Primary)'!Y16</f>
        <v>0.40058783917383206</v>
      </c>
      <c r="AS21" s="13">
        <f>'NormalisedData(Primary)'!Z16</f>
        <v>-0.33197206754047243</v>
      </c>
      <c r="AT21" s="13">
        <f>'NormalisedData(Primary)'!B16</f>
        <v>1.5225576567676569</v>
      </c>
      <c r="AU21" s="13">
        <f>'NormalisedData(Primary)'!C16</f>
        <v>1.5516833044169545</v>
      </c>
      <c r="AV21" s="13">
        <f>'NormalisedData(Primary)'!D16</f>
        <v>0.64242745627274056</v>
      </c>
      <c r="AW21" s="13">
        <f>'NormalisedData(Primary)'!E16</f>
        <v>0.91497917665865425</v>
      </c>
      <c r="AX21" s="13">
        <f>'NormalisedData(Primary)'!H16</f>
        <v>0.80373555435832178</v>
      </c>
      <c r="AY21" s="13">
        <f>'NormalisedData(Primary)'!I16</f>
        <v>1.1861507625599284</v>
      </c>
      <c r="AZ21" s="13">
        <f>'NormalisedData(Primary)'!J16</f>
        <v>0.29232010192561303</v>
      </c>
      <c r="BA21" s="13">
        <f>'NormalisedData(Primary)'!L16</f>
        <v>0.20333419141074763</v>
      </c>
      <c r="BB21" s="13">
        <f>'NormalisedData(Primary)'!AA16</f>
        <v>0.16371025017932031</v>
      </c>
      <c r="BC21" s="13">
        <f>'NormalisedData(Primary)'!AB16</f>
        <v>-0.47596716997455202</v>
      </c>
      <c r="BD21" s="11">
        <f>'NormalisedData(Secondary)'!BK196</f>
        <v>-8.5142526210928729E-2</v>
      </c>
      <c r="BE21" s="11">
        <f>'NormalisedData(Secondary)'!BT196</f>
        <v>0.45413284281902139</v>
      </c>
      <c r="BG21" s="16" t="s">
        <v>31</v>
      </c>
      <c r="BH21" s="11" t="b">
        <f t="shared" si="0"/>
        <v>1</v>
      </c>
    </row>
    <row r="22" spans="1:60">
      <c r="A22" s="16" t="s">
        <v>32</v>
      </c>
      <c r="B22" s="27">
        <f>'NormalisedData(Secondary)'!H16</f>
        <v>0.39584668340295104</v>
      </c>
      <c r="C22" s="27">
        <f>'NormalisedData(Secondary)'!AA16</f>
        <v>4.5447607781220367E-2</v>
      </c>
      <c r="D22" s="27">
        <f>'NormalisedData(Secondary)'!R16</f>
        <v>-0.45531605874127279</v>
      </c>
      <c r="E22" s="27">
        <f>'NormalisedData(Secondary)'!AJ16</f>
        <v>-0.526010645935032</v>
      </c>
      <c r="F22" s="27">
        <f>'NormalisedData(Secondary)'!AS16</f>
        <v>0.47530371475768884</v>
      </c>
      <c r="G22" s="27">
        <f>'NormalisedData(Secondary)'!BB16</f>
        <v>-0.32764810068283284</v>
      </c>
      <c r="H22" s="27">
        <f>'NormalisedData(Secondary)'!BK16</f>
        <v>-0.44131793524036833</v>
      </c>
      <c r="I22" s="27">
        <f>'NormalisedData(Secondary)'!CC16</f>
        <v>0.23865707849214085</v>
      </c>
      <c r="J22" s="27">
        <f>'NormalisedData(Secondary)'!H107</f>
        <v>0.2167455155289813</v>
      </c>
      <c r="K22" s="27">
        <f>'NormalisedData(Secondary)'!BT16</f>
        <v>-0.36629968217142944</v>
      </c>
      <c r="L22" s="27">
        <f>'NormalisedData(Primary)'!AE17</f>
        <v>-2.3400311253739522E-2</v>
      </c>
      <c r="M22" s="27">
        <f>'NormalisedData(Secondary)'!R107</f>
        <v>0.59238123633226658</v>
      </c>
      <c r="N22" s="27">
        <f>'NormalisedData(Secondary)'!AA107</f>
        <v>0.29051943685470905</v>
      </c>
      <c r="O22" s="27">
        <f>'NormalisedData(Primary)'!N17</f>
        <v>0.42587993612907593</v>
      </c>
      <c r="P22" s="27">
        <f>'NormalisedData(Secondary)'!AJ107</f>
        <v>-0.43805665045631054</v>
      </c>
      <c r="Q22" s="27">
        <f>'NormalisedData(Secondary)'!AS107</f>
        <v>-0.40990052577032976</v>
      </c>
      <c r="R22" s="27">
        <f>'NormalisedData(Secondary)'!BB107</f>
        <v>-1.7680190292047836E-2</v>
      </c>
      <c r="S22" s="27">
        <f>'NormalisedData(Secondary)'!BK107</f>
        <v>-0.6065217530288507</v>
      </c>
      <c r="T22" s="27">
        <f>'NormalisedData(Primary)'!P17</f>
        <v>-0.10498235520869179</v>
      </c>
      <c r="U22" s="27">
        <f>'NormalisedData(Primary)'!Q17</f>
        <v>0.83109543267395314</v>
      </c>
      <c r="V22" s="27">
        <f>'NormalisedData(Primary)'!S17</f>
        <v>0.85502340447044101</v>
      </c>
      <c r="W22" s="27">
        <f>'NormalisedData(Primary)'!T17</f>
        <v>0.90589666430100801</v>
      </c>
      <c r="X22" s="27">
        <f>'NormalisedData(Primary)'!U17</f>
        <v>-0.4020203193402182</v>
      </c>
      <c r="Y22" s="27">
        <f>'NormalisedData(Primary)'!V17</f>
        <v>-0.14303620363289624</v>
      </c>
      <c r="Z22" s="27">
        <f>'NormalisedData(Primary)'!M17</f>
        <v>-0.76561457277762879</v>
      </c>
      <c r="AA22" s="27">
        <f>'NormalisedData(Secondary)'!BT107</f>
        <v>0.24918493644450199</v>
      </c>
      <c r="AB22" s="27">
        <f>'NormalisedData(Secondary)'!CC107</f>
        <v>0.90289999621967187</v>
      </c>
      <c r="AC22" s="27">
        <f>'NormalisedData(Primary)'!K17</f>
        <v>0.47205897511935829</v>
      </c>
      <c r="AD22" s="27">
        <f>'NormalisedData(Primary)'!G17</f>
        <v>-0.9466723332119249</v>
      </c>
      <c r="AE22" s="27">
        <f>'NormalisedData(Primary)'!X17</f>
        <v>0.68999657658529878</v>
      </c>
      <c r="AF22" s="27">
        <f>'NormalisedData(Secondary)'!H197</f>
        <v>7.4658399767278991E-2</v>
      </c>
      <c r="AG22" s="27">
        <f>'NormalisedData(Secondary)'!R197</f>
        <v>0.41481926345612341</v>
      </c>
      <c r="AH22" s="27">
        <f>'NormalisedData(Secondary)'!AA197</f>
        <v>0.11564088834173047</v>
      </c>
      <c r="AI22" s="27">
        <f>'NormalisedData(Secondary)'!AJ197</f>
        <v>-0.34446543268989371</v>
      </c>
      <c r="AJ22" s="13">
        <f>'NormalisedData(Primary)'!F17</f>
        <v>0.22494543571580836</v>
      </c>
      <c r="AK22" s="13">
        <f>'NormalisedData(Primary)'!AC17</f>
        <v>-8.7573276688082777E-2</v>
      </c>
      <c r="AL22" s="13">
        <f>'NormalisedData(Primary)'!AD17</f>
        <v>6.8408814378362839E-2</v>
      </c>
      <c r="AM22" s="13">
        <f>'NormalisedData(Primary)'!W17</f>
        <v>0.83380941991426072</v>
      </c>
      <c r="AN22" s="27">
        <f>'NormalisedData(Secondary)'!AS197</f>
        <v>1.2916287506688533</v>
      </c>
      <c r="AO22" s="27">
        <f>'NormalisedData(Secondary)'!BB197</f>
        <v>-0.22057239857442676</v>
      </c>
      <c r="AP22" s="13">
        <f>'NormalisedData(Primary)'!O17</f>
        <v>0.18785434933945597</v>
      </c>
      <c r="AQ22" s="13">
        <f>'NormalisedData(Primary)'!P17</f>
        <v>-0.10498235520869179</v>
      </c>
      <c r="AR22" s="13">
        <f>'NormalisedData(Primary)'!Y17</f>
        <v>-0.15506626032535439</v>
      </c>
      <c r="AS22" s="13">
        <f>'NormalisedData(Primary)'!Z17</f>
        <v>0.1967241881721318</v>
      </c>
      <c r="AT22" s="13">
        <f>'NormalisedData(Primary)'!B17</f>
        <v>0</v>
      </c>
      <c r="AU22" s="13">
        <f>'NormalisedData(Primary)'!C17</f>
        <v>-0.12160527464082718</v>
      </c>
      <c r="AV22" s="13">
        <f>'NormalisedData(Primary)'!D17</f>
        <v>0.64242745627274056</v>
      </c>
      <c r="AW22" s="13">
        <f>'NormalisedData(Primary)'!E17</f>
        <v>0.91497917665865425</v>
      </c>
      <c r="AX22" s="13">
        <f>'NormalisedData(Primary)'!H17</f>
        <v>0.42807654525606276</v>
      </c>
      <c r="AY22" s="13">
        <f>'NormalisedData(Primary)'!I17</f>
        <v>-0.52540906261043807</v>
      </c>
      <c r="AZ22" s="13">
        <f>'NormalisedData(Primary)'!J17</f>
        <v>0.29232010192561303</v>
      </c>
      <c r="BA22" s="13">
        <f>'NormalisedData(Primary)'!L17</f>
        <v>-0.14640061781573821</v>
      </c>
      <c r="BB22" s="13">
        <f>'NormalisedData(Primary)'!AA17</f>
        <v>0.16371025017932031</v>
      </c>
      <c r="BC22" s="13">
        <f>'NormalisedData(Primary)'!AB17</f>
        <v>-0.47596716997455202</v>
      </c>
      <c r="BD22" s="11">
        <f>'NormalisedData(Secondary)'!BK197</f>
        <v>-8.6868169384157326E-2</v>
      </c>
      <c r="BE22" s="11">
        <f>'NormalisedData(Secondary)'!BT197</f>
        <v>0.74604625624149379</v>
      </c>
      <c r="BG22" s="16" t="s">
        <v>32</v>
      </c>
      <c r="BH22" s="11" t="b">
        <f t="shared" si="0"/>
        <v>1</v>
      </c>
    </row>
    <row r="23" spans="1:60">
      <c r="A23" s="16" t="s">
        <v>91</v>
      </c>
      <c r="B23" s="27">
        <f>'NormalisedData(Secondary)'!H17</f>
        <v>-1.7352677074555634</v>
      </c>
      <c r="C23" s="27">
        <f>'NormalisedData(Secondary)'!AA17</f>
        <v>2.1132946265304244E-2</v>
      </c>
      <c r="D23" s="27">
        <f>'NormalisedData(Secondary)'!R17</f>
        <v>-0.50967053352451874</v>
      </c>
      <c r="E23" s="27">
        <f>'NormalisedData(Secondary)'!AJ17</f>
        <v>-0.45585873844084329</v>
      </c>
      <c r="F23" s="27">
        <f>'NormalisedData(Secondary)'!AS17</f>
        <v>0.47530371475768884</v>
      </c>
      <c r="G23" s="27">
        <f>'NormalisedData(Secondary)'!BB17</f>
        <v>-0.29482991115759605</v>
      </c>
      <c r="H23" s="27">
        <f>'NormalisedData(Secondary)'!BK17</f>
        <v>0.44126063461775711</v>
      </c>
      <c r="I23" s="27">
        <f>'NormalisedData(Secondary)'!CC17</f>
        <v>0.25225543926495481</v>
      </c>
      <c r="J23" s="27">
        <f>'NormalisedData(Secondary)'!H108</f>
        <v>0.29950652970702696</v>
      </c>
      <c r="K23" s="27">
        <f>'NormalisedData(Secondary)'!BT17</f>
        <v>0.17022685959791634</v>
      </c>
      <c r="L23" s="27">
        <f>'NormalisedData(Primary)'!AE18</f>
        <v>0.37908504231057955</v>
      </c>
      <c r="M23" s="27">
        <f>'NormalisedData(Secondary)'!R108</f>
        <v>0.79023186017227065</v>
      </c>
      <c r="N23" s="27">
        <f>'NormalisedData(Secondary)'!AA108</f>
        <v>0.68374369633014898</v>
      </c>
      <c r="O23" s="27">
        <f>'NormalisedData(Primary)'!N18</f>
        <v>6.32494954647142E-2</v>
      </c>
      <c r="P23" s="27">
        <f>'NormalisedData(Secondary)'!AJ108</f>
        <v>1.1296693237998834</v>
      </c>
      <c r="Q23" s="27">
        <f>'NormalisedData(Secondary)'!AS108</f>
        <v>1.1665616205463665</v>
      </c>
      <c r="R23" s="27">
        <f>'NormalisedData(Secondary)'!BB108</f>
        <v>0.99598405311869298</v>
      </c>
      <c r="S23" s="27">
        <f>'NormalisedData(Secondary)'!BK108</f>
        <v>1.1130673929210775</v>
      </c>
      <c r="T23" s="27">
        <f>'NormalisedData(Primary)'!P18</f>
        <v>0.25615694670920841</v>
      </c>
      <c r="U23" s="27">
        <f>'NormalisedData(Primary)'!Q18</f>
        <v>1.1939086672422778</v>
      </c>
      <c r="V23" s="27">
        <f>'NormalisedData(Primary)'!S18</f>
        <v>-0.23165658741809991</v>
      </c>
      <c r="W23" s="27">
        <f>'NormalisedData(Primary)'!T18</f>
        <v>-0.53017915376141944</v>
      </c>
      <c r="X23" s="27">
        <f>'NormalisedData(Primary)'!U18</f>
        <v>-0.71921066303983994</v>
      </c>
      <c r="Y23" s="27">
        <f>'NormalisedData(Primary)'!V18</f>
        <v>1.0473941362795944</v>
      </c>
      <c r="Z23" s="27">
        <f>'NormalisedData(Primary)'!M18</f>
        <v>0.30210737196090226</v>
      </c>
      <c r="AA23" s="27">
        <f>'NormalisedData(Secondary)'!BT108</f>
        <v>0.194964002104691</v>
      </c>
      <c r="AB23" s="27">
        <f>'NormalisedData(Secondary)'!CC108</f>
        <v>0.2271559528753799</v>
      </c>
      <c r="AC23" s="27">
        <f>'NormalisedData(Primary)'!K18</f>
        <v>-0.21024475362458825</v>
      </c>
      <c r="AD23" s="27">
        <f>'NormalisedData(Primary)'!G18</f>
        <v>0.39901065284138998</v>
      </c>
      <c r="AE23" s="27">
        <f>'NormalisedData(Primary)'!X18</f>
        <v>0.68999657658529878</v>
      </c>
      <c r="AF23" s="27">
        <f>'NormalisedData(Secondary)'!H198</f>
        <v>-0.11420364521692071</v>
      </c>
      <c r="AG23" s="27">
        <f>'NormalisedData(Secondary)'!R198</f>
        <v>0.56463934807806249</v>
      </c>
      <c r="AH23" s="27">
        <f>'NormalisedData(Secondary)'!AA198</f>
        <v>0.40390513174429993</v>
      </c>
      <c r="AI23" s="27">
        <f>'NormalisedData(Secondary)'!AJ198</f>
        <v>-0.19603803621593593</v>
      </c>
      <c r="AJ23" s="13">
        <f>'NormalisedData(Primary)'!F18</f>
        <v>0.60426519006011248</v>
      </c>
      <c r="AK23" s="13">
        <f>'NormalisedData(Primary)'!AC18</f>
        <v>-0.62552340491487679</v>
      </c>
      <c r="AL23" s="13">
        <f>'NormalisedData(Primary)'!AD18</f>
        <v>6.8408814378362839E-2</v>
      </c>
      <c r="AM23" s="13">
        <f>'NormalisedData(Primary)'!W18</f>
        <v>1.2256542839176836</v>
      </c>
      <c r="AN23" s="27">
        <f>'NormalisedData(Secondary)'!AS198</f>
        <v>1.0575873546465087</v>
      </c>
      <c r="AO23" s="27">
        <f>'NormalisedData(Secondary)'!BB198</f>
        <v>-0.22057239857442676</v>
      </c>
      <c r="AP23" s="13">
        <f>'NormalisedData(Primary)'!O18</f>
        <v>0.58189030161246125</v>
      </c>
      <c r="AQ23" s="13">
        <f>'NormalisedData(Primary)'!P18</f>
        <v>0.25615694670920841</v>
      </c>
      <c r="AR23" s="13">
        <f>'NormalisedData(Primary)'!Y18</f>
        <v>-0.71072035982454085</v>
      </c>
      <c r="AS23" s="13">
        <f>'NormalisedData(Primary)'!Z18</f>
        <v>-0.86066832325307663</v>
      </c>
      <c r="AT23" s="13">
        <f>'NormalisedData(Primary)'!B18</f>
        <v>0.50751921892255225</v>
      </c>
      <c r="AU23" s="13">
        <f>'NormalisedData(Primary)'!C18</f>
        <v>0.29671687012361819</v>
      </c>
      <c r="AV23" s="13">
        <f>'NormalisedData(Primary)'!D18</f>
        <v>1.1067027608059816</v>
      </c>
      <c r="AW23" s="13">
        <f>'NormalisedData(Primary)'!E18</f>
        <v>-1.1449215875466927</v>
      </c>
      <c r="AX23" s="13">
        <f>'NormalisedData(Primary)'!H18</f>
        <v>0.42807654525606276</v>
      </c>
      <c r="AY23" s="13">
        <f>'NormalisedData(Primary)'!I18</f>
        <v>0.843838797525855</v>
      </c>
      <c r="AZ23" s="13">
        <f>'NormalisedData(Primary)'!J18</f>
        <v>0.65145622714850915</v>
      </c>
      <c r="BA23" s="13">
        <f>'NormalisedData(Primary)'!L18</f>
        <v>-0.14640061781573821</v>
      </c>
      <c r="BB23" s="13">
        <f>'NormalisedData(Primary)'!AA18</f>
        <v>-0.57729404010602436</v>
      </c>
      <c r="BC23" s="13">
        <f>'NormalisedData(Primary)'!AB18</f>
        <v>-0.47596716997455202</v>
      </c>
      <c r="BD23" s="11">
        <f>'NormalisedData(Secondary)'!BK198</f>
        <v>0.10875339556869351</v>
      </c>
      <c r="BE23" s="11">
        <f>'NormalisedData(Secondary)'!BT198</f>
        <v>0.63362369390362694</v>
      </c>
      <c r="BG23" s="16" t="s">
        <v>91</v>
      </c>
      <c r="BH23" s="11" t="b">
        <f t="shared" si="0"/>
        <v>1</v>
      </c>
    </row>
    <row r="24" spans="1:60">
      <c r="A24" s="16" t="s">
        <v>92</v>
      </c>
      <c r="B24" s="27">
        <f>'NormalisedData(Secondary)'!H18</f>
        <v>0.3818721628071573</v>
      </c>
      <c r="C24" s="27">
        <f>'NormalisedData(Secondary)'!AA18</f>
        <v>0.3788905737784441</v>
      </c>
      <c r="D24" s="27">
        <f>'NormalisedData(Secondary)'!R18</f>
        <v>-0.34660710917478105</v>
      </c>
      <c r="E24" s="27">
        <f>'NormalisedData(Secondary)'!AJ18</f>
        <v>0.29054118400188123</v>
      </c>
      <c r="F24" s="27">
        <f>'NormalisedData(Secondary)'!AS18</f>
        <v>0.47530371475768884</v>
      </c>
      <c r="G24" s="27">
        <f>'NormalisedData(Secondary)'!BB18</f>
        <v>0.25574741926641198</v>
      </c>
      <c r="H24" s="27">
        <f>'NormalisedData(Secondary)'!BK18</f>
        <v>7.1178833409799233E-2</v>
      </c>
      <c r="I24" s="27">
        <f>'NormalisedData(Secondary)'!CC18</f>
        <v>0.26059325654934457</v>
      </c>
      <c r="J24" s="27">
        <f>'NormalisedData(Secondary)'!H109</f>
        <v>0.31419764998607136</v>
      </c>
      <c r="K24" s="27">
        <f>'NormalisedData(Secondary)'!BT18</f>
        <v>1.0899866454882239</v>
      </c>
      <c r="L24" s="27">
        <f>'NormalisedData(Primary)'!AE19</f>
        <v>0.37908504231057955</v>
      </c>
      <c r="M24" s="27">
        <f>'NormalisedData(Secondary)'!R109</f>
        <v>0</v>
      </c>
      <c r="N24" s="27">
        <f>'NormalisedData(Secondary)'!AA109</f>
        <v>0.42662838295391159</v>
      </c>
      <c r="O24" s="27">
        <f>'NormalisedData(Primary)'!N19</f>
        <v>0.42587993612907593</v>
      </c>
      <c r="P24" s="27">
        <f>'NormalisedData(Secondary)'!AJ109</f>
        <v>1.2681678147771178</v>
      </c>
      <c r="Q24" s="27">
        <f>'NormalisedData(Secondary)'!AS109</f>
        <v>1.0789803901954389</v>
      </c>
      <c r="R24" s="27">
        <f>'NormalisedData(Secondary)'!BB109</f>
        <v>0.99598405311869298</v>
      </c>
      <c r="S24" s="27">
        <f>'NormalisedData(Secondary)'!BK109</f>
        <v>1.1130673929210775</v>
      </c>
      <c r="T24" s="27">
        <f>'NormalisedData(Primary)'!P19</f>
        <v>0.25615694670920841</v>
      </c>
      <c r="U24" s="27">
        <f>'NormalisedData(Primary)'!Q19</f>
        <v>1.5567219018106027</v>
      </c>
      <c r="V24" s="27">
        <f>'NormalisedData(Primary)'!S19</f>
        <v>0.85502340447044101</v>
      </c>
      <c r="W24" s="27">
        <f>'NormalisedData(Primary)'!T19</f>
        <v>1.9829535278478285</v>
      </c>
      <c r="X24" s="27">
        <f>'NormalisedData(Primary)'!U19</f>
        <v>1.1839313991578908</v>
      </c>
      <c r="Y24" s="27">
        <f>'NormalisedData(Primary)'!V19</f>
        <v>1.4442042495837579</v>
      </c>
      <c r="Z24" s="27">
        <f>'NormalisedData(Primary)'!M19</f>
        <v>-5.3799942951941425E-2</v>
      </c>
      <c r="AA24" s="27">
        <f>'NormalisedData(Secondary)'!BT109</f>
        <v>-0.52700252406750692</v>
      </c>
      <c r="AB24" s="27">
        <f>'NormalisedData(Secondary)'!CC109</f>
        <v>-0.72504124726513652</v>
      </c>
      <c r="AC24" s="27">
        <f>'NormalisedData(Primary)'!K19</f>
        <v>0.13090711074738501</v>
      </c>
      <c r="AD24" s="27">
        <f>'NormalisedData(Primary)'!G19</f>
        <v>6.2589906328061259E-2</v>
      </c>
      <c r="AE24" s="27">
        <f>'NormalisedData(Primary)'!X19</f>
        <v>0.32816910349788597</v>
      </c>
      <c r="AF24" s="27">
        <f>'NormalisedData(Secondary)'!H199</f>
        <v>0.8120232034108168</v>
      </c>
      <c r="AG24" s="27">
        <f>'NormalisedData(Secondary)'!R199</f>
        <v>0.44533960674600526</v>
      </c>
      <c r="AH24" s="27">
        <f>'NormalisedData(Secondary)'!AA199</f>
        <v>-0.31675547676212629</v>
      </c>
      <c r="AI24" s="27">
        <f>'NormalisedData(Secondary)'!AJ199</f>
        <v>0.86769163851409692</v>
      </c>
      <c r="AJ24" s="13">
        <f>'NormalisedData(Primary)'!F19</f>
        <v>0.22494543571580836</v>
      </c>
      <c r="AK24" s="13">
        <f>'NormalisedData(Primary)'!AC19</f>
        <v>0.45037685153871121</v>
      </c>
      <c r="AL24" s="13">
        <f>'NormalisedData(Primary)'!AD19</f>
        <v>0.97351005076900954</v>
      </c>
      <c r="AM24" s="13">
        <f>'NormalisedData(Primary)'!W19</f>
        <v>1.2256542839176836</v>
      </c>
      <c r="AN24" s="27">
        <f>'NormalisedData(Secondary)'!AS199</f>
        <v>-1.2045343282742076</v>
      </c>
      <c r="AO24" s="27">
        <f>'NormalisedData(Secondary)'!BB199</f>
        <v>-0.83645636861990369</v>
      </c>
      <c r="AP24" s="13">
        <f>'NormalisedData(Primary)'!O19</f>
        <v>0.9759262538854665</v>
      </c>
      <c r="AQ24" s="13">
        <f>'NormalisedData(Primary)'!P19</f>
        <v>0.25615694670920841</v>
      </c>
      <c r="AR24" s="13">
        <f>'NormalisedData(Primary)'!Y19</f>
        <v>1.5118960381722049</v>
      </c>
      <c r="AS24" s="13">
        <f>'NormalisedData(Primary)'!Z19</f>
        <v>0.1967241881721318</v>
      </c>
      <c r="AT24" s="13">
        <f>'NormalisedData(Primary)'!B19</f>
        <v>-1.5225576567676569</v>
      </c>
      <c r="AU24" s="13">
        <f>'NormalisedData(Primary)'!C19</f>
        <v>-0.53992741940527256</v>
      </c>
      <c r="AV24" s="13">
        <f>'NormalisedData(Primary)'!D19</f>
        <v>-0.28612315279374173</v>
      </c>
      <c r="AW24" s="13">
        <f>'NormalisedData(Primary)'!E19</f>
        <v>9.1018870976515495E-2</v>
      </c>
      <c r="AX24" s="13">
        <f>'NormalisedData(Primary)'!H19</f>
        <v>-0.3232414729484554</v>
      </c>
      <c r="AY24" s="13">
        <f>'NormalisedData(Primary)'!I19</f>
        <v>0.50152683249178176</v>
      </c>
      <c r="AZ24" s="13">
        <f>'NormalisedData(Primary)'!J19</f>
        <v>0.29232010192561303</v>
      </c>
      <c r="BA24" s="13">
        <f>'NormalisedData(Primary)'!L19</f>
        <v>-0.49613542704222402</v>
      </c>
      <c r="BB24" s="13">
        <f>'NormalisedData(Primary)'!AA19</f>
        <v>1.6457188307500097</v>
      </c>
      <c r="BC24" s="13">
        <f>'NormalisedData(Primary)'!AB19</f>
        <v>-0.47596716997455202</v>
      </c>
      <c r="BD24" s="11">
        <f>'NormalisedData(Secondary)'!BK199</f>
        <v>0.3049722985430468</v>
      </c>
      <c r="BE24" s="11">
        <f>'NormalisedData(Secondary)'!BT199</f>
        <v>0.26028272364764865</v>
      </c>
      <c r="BG24" s="16" t="s">
        <v>92</v>
      </c>
      <c r="BH24" s="11" t="b">
        <f t="shared" si="0"/>
        <v>1</v>
      </c>
    </row>
    <row r="25" spans="1:60">
      <c r="A25" s="16" t="s">
        <v>93</v>
      </c>
      <c r="B25" s="27">
        <f>'NormalisedData(Secondary)'!H19</f>
        <v>0</v>
      </c>
      <c r="C25" s="27">
        <f>'NormalisedData(Secondary)'!AA19</f>
        <v>1.8020566112457568</v>
      </c>
      <c r="D25" s="27">
        <f>'NormalisedData(Secondary)'!R19</f>
        <v>1.6101539830220712</v>
      </c>
      <c r="E25" s="27">
        <f>'NormalisedData(Secondary)'!AJ19</f>
        <v>2.6623380263898571</v>
      </c>
      <c r="F25" s="27">
        <f>'NormalisedData(Secondary)'!AS19</f>
        <v>0.47530371475768884</v>
      </c>
      <c r="G25" s="27">
        <f>'NormalisedData(Secondary)'!BB19</f>
        <v>1.997935965064505</v>
      </c>
      <c r="H25" s="27">
        <f>'NormalisedData(Secondary)'!BK19</f>
        <v>1.5037058588579124</v>
      </c>
      <c r="I25" s="27">
        <f>'NormalisedData(Secondary)'!CC19</f>
        <v>0.26726392003688337</v>
      </c>
      <c r="J25" s="27">
        <f>'NormalisedData(Secondary)'!H110</f>
        <v>0.31365047972813448</v>
      </c>
      <c r="K25" s="27">
        <f>'NormalisedData(Secondary)'!BT19</f>
        <v>1.0899866454882239</v>
      </c>
      <c r="L25" s="27">
        <f>'NormalisedData(Primary)'!AE20</f>
        <v>1.5865411030035368</v>
      </c>
      <c r="M25" s="27">
        <f>'NormalisedData(Secondary)'!R110</f>
        <v>0</v>
      </c>
      <c r="N25" s="27">
        <f>'NormalisedData(Secondary)'!AA110</f>
        <v>1.4502641241630796</v>
      </c>
      <c r="O25" s="27">
        <f>'NormalisedData(Primary)'!N20</f>
        <v>1.513771258122161</v>
      </c>
      <c r="P25" s="27">
        <f>'NormalisedData(Secondary)'!AJ110</f>
        <v>1.4374437481937374</v>
      </c>
      <c r="Q25" s="27">
        <f>'NormalisedData(Secondary)'!AS110</f>
        <v>1.4293053115991492</v>
      </c>
      <c r="R25" s="27">
        <f>'NormalisedData(Secondary)'!BB110</f>
        <v>0.99598405311869298</v>
      </c>
      <c r="S25" s="27">
        <f>'NormalisedData(Secondary)'!BK110</f>
        <v>1.1130673929210775</v>
      </c>
      <c r="T25" s="27">
        <f>'NormalisedData(Primary)'!P20</f>
        <v>0.97843555054500886</v>
      </c>
      <c r="U25" s="27">
        <f>'NormalisedData(Primary)'!Q20</f>
        <v>0.10546896353730358</v>
      </c>
      <c r="V25" s="27">
        <f>'NormalisedData(Primary)'!S20</f>
        <v>0.85502340447044101</v>
      </c>
      <c r="W25" s="27">
        <f>'NormalisedData(Primary)'!T20</f>
        <v>1.2649156188166149</v>
      </c>
      <c r="X25" s="27">
        <f>'NormalisedData(Primary)'!U20</f>
        <v>1.5011217428575125</v>
      </c>
      <c r="Y25" s="27">
        <f>'NormalisedData(Primary)'!V20</f>
        <v>0.65058402297543083</v>
      </c>
      <c r="Z25" s="27">
        <f>'NormalisedData(Primary)'!M20</f>
        <v>1.7257366316122771</v>
      </c>
      <c r="AA25" s="27">
        <f>'NormalisedData(Secondary)'!BT110</f>
        <v>-0.62047679393258248</v>
      </c>
      <c r="AB25" s="27">
        <f>'NormalisedData(Secondary)'!CC110</f>
        <v>0.41143205174730968</v>
      </c>
      <c r="AC25" s="27">
        <f>'NormalisedData(Primary)'!K20</f>
        <v>1.495514568235278</v>
      </c>
      <c r="AD25" s="27">
        <f>'NormalisedData(Primary)'!G20</f>
        <v>1.4082728923813761</v>
      </c>
      <c r="AE25" s="27">
        <f>'NormalisedData(Primary)'!X20</f>
        <v>1.4136515227601243</v>
      </c>
      <c r="AF25" s="27">
        <f>'NormalisedData(Secondary)'!H200</f>
        <v>1.4871655308749785</v>
      </c>
      <c r="AG25" s="27">
        <f>'NormalisedData(Secondary)'!R200</f>
        <v>1.3466804999351047</v>
      </c>
      <c r="AH25" s="27">
        <f>'NormalisedData(Secondary)'!AA200</f>
        <v>0.69216937514687071</v>
      </c>
      <c r="AI25" s="27">
        <f>'NormalisedData(Secondary)'!AJ200</f>
        <v>1.4696471908807041</v>
      </c>
      <c r="AJ25" s="13">
        <f>'NormalisedData(Primary)'!F20</f>
        <v>1.3629046987487208</v>
      </c>
      <c r="AK25" s="13">
        <f>'NormalisedData(Primary)'!AC20</f>
        <v>2.602177364445887</v>
      </c>
      <c r="AL25" s="13">
        <f>'NormalisedData(Primary)'!AD20</f>
        <v>2.3311619053549792</v>
      </c>
      <c r="AM25" s="13">
        <f>'NormalisedData(Primary)'!W20</f>
        <v>1.2256542839176836</v>
      </c>
      <c r="AN25" s="27">
        <f>'NormalisedData(Secondary)'!AS200</f>
        <v>-3.4486478807407635E-2</v>
      </c>
      <c r="AO25" s="27">
        <f>'NormalisedData(Secondary)'!BB200</f>
        <v>0.64166515948924185</v>
      </c>
      <c r="AP25" s="13">
        <f>'NormalisedData(Primary)'!O20</f>
        <v>0.58189030161246125</v>
      </c>
      <c r="AQ25" s="13">
        <f>'NormalisedData(Primary)'!P20</f>
        <v>0.97843555054500886</v>
      </c>
      <c r="AR25" s="13">
        <f>'NormalisedData(Primary)'!Y20</f>
        <v>2.6232042371705777</v>
      </c>
      <c r="AS25" s="13">
        <f>'NormalisedData(Primary)'!Z20</f>
        <v>1.2541166995973401</v>
      </c>
      <c r="AT25" s="13">
        <f>'NormalisedData(Primary)'!B20</f>
        <v>1.5225576567676569</v>
      </c>
      <c r="AU25" s="13">
        <f>'NormalisedData(Primary)'!C20</f>
        <v>1.9700054491813999</v>
      </c>
      <c r="AV25" s="13">
        <f>'NormalisedData(Primary)'!D20</f>
        <v>1.5709780653392227</v>
      </c>
      <c r="AW25" s="13">
        <f>'NormalisedData(Primary)'!E20</f>
        <v>1.3269593294997237</v>
      </c>
      <c r="AX25" s="13">
        <f>'NormalisedData(Primary)'!H20</f>
        <v>1.1793945634605809</v>
      </c>
      <c r="AY25" s="13">
        <f>'NormalisedData(Primary)'!I20</f>
        <v>1.5284627275940015</v>
      </c>
      <c r="AZ25" s="13">
        <f>'NormalisedData(Primary)'!J20</f>
        <v>1.7288646028171977</v>
      </c>
      <c r="BA25" s="13">
        <f>'NormalisedData(Primary)'!L20</f>
        <v>1.6022734283166908</v>
      </c>
      <c r="BB25" s="13">
        <f>'NormalisedData(Primary)'!AA20</f>
        <v>1.6457188307500097</v>
      </c>
      <c r="BC25" s="13">
        <f>'NormalisedData(Primary)'!AB20</f>
        <v>2.4478311598691249</v>
      </c>
      <c r="BD25" s="11">
        <f>'NormalisedData(Secondary)'!BK200</f>
        <v>0.29270695783486766</v>
      </c>
      <c r="BE25" s="11">
        <f>'NormalisedData(Secondary)'!BT200</f>
        <v>0.31018993590044325</v>
      </c>
      <c r="BG25" s="16" t="s">
        <v>93</v>
      </c>
      <c r="BH25" s="11" t="b">
        <f t="shared" si="0"/>
        <v>1</v>
      </c>
    </row>
    <row r="26" spans="1:60">
      <c r="A26" s="16" t="s">
        <v>33</v>
      </c>
      <c r="B26" s="27">
        <f>'NormalisedData(Secondary)'!H20</f>
        <v>0.11915117560623945</v>
      </c>
      <c r="C26" s="27">
        <f>'NormalisedData(Secondary)'!AA20</f>
        <v>-0.39365966202115765</v>
      </c>
      <c r="D26" s="27">
        <f>'NormalisedData(Secondary)'!R20</f>
        <v>-0.34660710917478105</v>
      </c>
      <c r="E26" s="27">
        <f>'NormalisedData(Secondary)'!AJ20</f>
        <v>-0.53990795101639055</v>
      </c>
      <c r="F26" s="27">
        <f>'NormalisedData(Secondary)'!AS20</f>
        <v>0.47530371475768884</v>
      </c>
      <c r="G26" s="27">
        <f>'NormalisedData(Secondary)'!BB20</f>
        <v>-0.5494825604860708</v>
      </c>
      <c r="H26" s="27">
        <f>'NormalisedData(Secondary)'!BK20</f>
        <v>-0.12002188412507075</v>
      </c>
      <c r="I26" s="27">
        <f>'NormalisedData(Secondary)'!CC20</f>
        <v>0.21434315024893463</v>
      </c>
      <c r="J26" s="27">
        <f>'NormalisedData(Secondary)'!H111</f>
        <v>0.21616226859988089</v>
      </c>
      <c r="K26" s="27">
        <f>'NormalisedData(Secondary)'!BT20</f>
        <v>-0.28965303334723708</v>
      </c>
      <c r="L26" s="27">
        <f>'NormalisedData(Primary)'!AE21</f>
        <v>0.37908504231057955</v>
      </c>
      <c r="M26" s="27">
        <f>'NormalisedData(Secondary)'!R111</f>
        <v>0.57759633195089655</v>
      </c>
      <c r="N26" s="27">
        <f>'NormalisedData(Secondary)'!AA111</f>
        <v>1.2870020854093993E-2</v>
      </c>
      <c r="O26" s="27">
        <f>'NormalisedData(Primary)'!N21</f>
        <v>-0.66201138586400921</v>
      </c>
      <c r="P26" s="27">
        <f>'NormalisedData(Secondary)'!AJ111</f>
        <v>-8.4116062403378419E-2</v>
      </c>
      <c r="Q26" s="27">
        <f>'NormalisedData(Secondary)'!AS111</f>
        <v>-0.76022544717404006</v>
      </c>
      <c r="R26" s="27">
        <f>'NormalisedData(Secondary)'!BB111</f>
        <v>-1.7680190292047836E-2</v>
      </c>
      <c r="S26" s="27">
        <f>'NormalisedData(Secondary)'!BK111</f>
        <v>-3.3325371045541306E-2</v>
      </c>
      <c r="T26" s="27">
        <f>'NormalisedData(Primary)'!P21</f>
        <v>-0.10498235520869179</v>
      </c>
      <c r="U26" s="27">
        <f>'NormalisedData(Primary)'!Q21</f>
        <v>-0.2573442710310212</v>
      </c>
      <c r="V26" s="27">
        <f>'NormalisedData(Primary)'!S21</f>
        <v>0.49279674050759403</v>
      </c>
      <c r="W26" s="27">
        <f>'NormalisedData(Primary)'!T21</f>
        <v>-1.248217062792633</v>
      </c>
      <c r="X26" s="27">
        <f>'NormalisedData(Primary)'!U21</f>
        <v>-1.3535913504390835</v>
      </c>
      <c r="Y26" s="27">
        <f>'NormalisedData(Primary)'!V21</f>
        <v>0.65058402297543083</v>
      </c>
      <c r="Z26" s="27">
        <f>'NormalisedData(Primary)'!M21</f>
        <v>-0.76561457277762879</v>
      </c>
      <c r="AA26" s="27">
        <f>'NormalisedData(Secondary)'!BT111</f>
        <v>7.5449610343964052E-2</v>
      </c>
      <c r="AB26" s="27">
        <f>'NormalisedData(Secondary)'!CC111</f>
        <v>-0.29501167191286065</v>
      </c>
      <c r="AC26" s="27">
        <f>'NormalisedData(Primary)'!K21</f>
        <v>0.47205897511935829</v>
      </c>
      <c r="AD26" s="27">
        <f>'NormalisedData(Primary)'!G21</f>
        <v>-0.61025158669859614</v>
      </c>
      <c r="AE26" s="27">
        <f>'NormalisedData(Primary)'!X21</f>
        <v>-0.75731331576435246</v>
      </c>
      <c r="AF26" s="27">
        <f>'NormalisedData(Secondary)'!H201</f>
        <v>-0.2986671054151932</v>
      </c>
      <c r="AG26" s="27">
        <f>'NormalisedData(Secondary)'!R201</f>
        <v>0.19730772392758736</v>
      </c>
      <c r="AH26" s="27">
        <f>'NormalisedData(Secondary)'!AA201</f>
        <v>-0.17262335506084028</v>
      </c>
      <c r="AI26" s="27">
        <f>'NormalisedData(Secondary)'!AJ201</f>
        <v>-1.0041427503519293</v>
      </c>
      <c r="AJ26" s="13">
        <f>'NormalisedData(Primary)'!F21</f>
        <v>-0.15437431862849582</v>
      </c>
      <c r="AK26" s="13">
        <f>'NormalisedData(Primary)'!AC21</f>
        <v>-0.62552340491487679</v>
      </c>
      <c r="AL26" s="13">
        <f>'NormalisedData(Primary)'!AD21</f>
        <v>-0.83669242201228378</v>
      </c>
      <c r="AM26" s="13">
        <f>'NormalisedData(Primary)'!W21</f>
        <v>5.0119691907414658E-2</v>
      </c>
      <c r="AN26" s="27">
        <f>'NormalisedData(Secondary)'!AS201</f>
        <v>-0.26848809216852138</v>
      </c>
      <c r="AO26" s="27">
        <f>'NormalisedData(Secondary)'!BB201</f>
        <v>0.14895798345286057</v>
      </c>
      <c r="AP26" s="13">
        <f>'NormalisedData(Primary)'!O21</f>
        <v>0.18785434933945597</v>
      </c>
      <c r="AQ26" s="13">
        <f>'NormalisedData(Primary)'!P21</f>
        <v>-0.10498235520869179</v>
      </c>
      <c r="AR26" s="13">
        <f>'NormalisedData(Primary)'!Y21</f>
        <v>-0.71072035982454085</v>
      </c>
      <c r="AS26" s="13">
        <f>'NormalisedData(Primary)'!Z21</f>
        <v>-0.33197206754047243</v>
      </c>
      <c r="AT26" s="13">
        <f>'NormalisedData(Primary)'!B21</f>
        <v>-0.50751921892255225</v>
      </c>
      <c r="AU26" s="13">
        <f>'NormalisedData(Primary)'!C21</f>
        <v>-0.53992741940527256</v>
      </c>
      <c r="AV26" s="13">
        <f>'NormalisedData(Primary)'!D21</f>
        <v>-0.28612315279374173</v>
      </c>
      <c r="AW26" s="13">
        <f>'NormalisedData(Primary)'!E21</f>
        <v>9.1018870976515495E-2</v>
      </c>
      <c r="AX26" s="13">
        <f>'NormalisedData(Primary)'!H21</f>
        <v>5.2417536153803686E-2</v>
      </c>
      <c r="AY26" s="13">
        <f>'NormalisedData(Primary)'!I21</f>
        <v>0.15921486745770846</v>
      </c>
      <c r="AZ26" s="13">
        <f>'NormalisedData(Primary)'!J21</f>
        <v>0.29232010192561303</v>
      </c>
      <c r="BA26" s="13">
        <f>'NormalisedData(Primary)'!L21</f>
        <v>-0.84587023626870983</v>
      </c>
      <c r="BB26" s="13">
        <f>'NormalisedData(Primary)'!AA21</f>
        <v>0.16371025017932031</v>
      </c>
      <c r="BC26" s="13">
        <f>'NormalisedData(Primary)'!AB21</f>
        <v>-0.47596716997455202</v>
      </c>
      <c r="BD26" s="11">
        <f>'NormalisedData(Secondary)'!BK201</f>
        <v>-5.2567692771673953E-2</v>
      </c>
      <c r="BE26" s="11">
        <f>'NormalisedData(Secondary)'!BT201</f>
        <v>0.38916591037766535</v>
      </c>
      <c r="BG26" s="16" t="s">
        <v>33</v>
      </c>
      <c r="BH26" s="11" t="b">
        <f t="shared" si="0"/>
        <v>1</v>
      </c>
    </row>
    <row r="27" spans="1:60">
      <c r="A27" s="16" t="s">
        <v>9</v>
      </c>
      <c r="B27" s="27">
        <f>'NormalisedData(Secondary)'!H21</f>
        <v>0.3818721628071573</v>
      </c>
      <c r="C27" s="27">
        <f>'NormalisedData(Secondary)'!AA21</f>
        <v>-0.62592403053405676</v>
      </c>
      <c r="D27" s="27">
        <f>'NormalisedData(Secondary)'!R21</f>
        <v>-0.53576068142047673</v>
      </c>
      <c r="E27" s="27">
        <f>'NormalisedData(Secondary)'!AJ21</f>
        <v>-0.57224470862724031</v>
      </c>
      <c r="F27" s="27">
        <f>'NormalisedData(Secondary)'!AS21</f>
        <v>0.47530371475768884</v>
      </c>
      <c r="G27" s="27">
        <f>'NormalisedData(Secondary)'!BB21</f>
        <v>-0.78130424112967023</v>
      </c>
      <c r="H27" s="27">
        <f>'NormalisedData(Secondary)'!BK21</f>
        <v>-0.31072981630547003</v>
      </c>
      <c r="I27" s="27">
        <f>'NormalisedData(Secondary)'!CC21</f>
        <v>0.2415716521679887</v>
      </c>
      <c r="J27" s="27">
        <f>'NormalisedData(Secondary)'!H112</f>
        <v>0.26786847045997098</v>
      </c>
      <c r="K27" s="27">
        <f>'NormalisedData(Secondary)'!BT21</f>
        <v>-1.2860594680617365</v>
      </c>
      <c r="L27" s="27">
        <f>'NormalisedData(Primary)'!AE22</f>
        <v>-0.42588566481805862</v>
      </c>
      <c r="M27" s="27">
        <f>'NormalisedData(Secondary)'!R112</f>
        <v>-0.42710765343425194</v>
      </c>
      <c r="N27" s="27">
        <f>'NormalisedData(Secondary)'!AA112</f>
        <v>5.3272851690442921E-2</v>
      </c>
      <c r="O27" s="27">
        <f>'NormalisedData(Primary)'!N22</f>
        <v>-0.66201138586400921</v>
      </c>
      <c r="P27" s="27">
        <f>'NormalisedData(Secondary)'!AJ112</f>
        <v>-1.4133168577543356</v>
      </c>
      <c r="Q27" s="27">
        <f>'NormalisedData(Secondary)'!AS112</f>
        <v>-1.0229691382268227</v>
      </c>
      <c r="R27" s="27">
        <f>'NormalisedData(Secondary)'!BB112</f>
        <v>-1.538176555408159</v>
      </c>
      <c r="S27" s="27">
        <f>'NormalisedData(Secondary)'!BK112</f>
        <v>-1.1797181350121602</v>
      </c>
      <c r="T27" s="27">
        <f>'NormalisedData(Primary)'!P22</f>
        <v>0.61729624862710863</v>
      </c>
      <c r="U27" s="27">
        <f>'NormalisedData(Primary)'!Q22</f>
        <v>-0.98297074016767072</v>
      </c>
      <c r="V27" s="27">
        <f>'NormalisedData(Primary)'!S22</f>
        <v>-0.95610991534379386</v>
      </c>
      <c r="W27" s="27">
        <f>'NormalisedData(Primary)'!T22</f>
        <v>-1.248217062792633</v>
      </c>
      <c r="X27" s="27">
        <f>'NormalisedData(Primary)'!U22</f>
        <v>-0.4020203193402182</v>
      </c>
      <c r="Y27" s="27">
        <f>'NormalisedData(Primary)'!V22</f>
        <v>-1.333466543545387</v>
      </c>
      <c r="Z27" s="27">
        <f>'NormalisedData(Primary)'!M22</f>
        <v>-1.1215218876904725</v>
      </c>
      <c r="AA27" s="27">
        <f>'NormalisedData(Secondary)'!BT112</f>
        <v>-0.53746048750948872</v>
      </c>
      <c r="AB27" s="27">
        <f>'NormalisedData(Secondary)'!CC112</f>
        <v>0.13501790343941525</v>
      </c>
      <c r="AC27" s="27">
        <f>'NormalisedData(Primary)'!K22</f>
        <v>-0.89254848236853479</v>
      </c>
      <c r="AD27" s="27">
        <f>'NormalisedData(Primary)'!G22</f>
        <v>-0.9466723332119249</v>
      </c>
      <c r="AE27" s="27">
        <f>'NormalisedData(Primary)'!X22</f>
        <v>-0.39548584267693965</v>
      </c>
      <c r="AF27" s="27">
        <f>'NormalisedData(Secondary)'!H202</f>
        <v>4.2464178393717966E-3</v>
      </c>
      <c r="AG27" s="27">
        <f>'NormalisedData(Secondary)'!R202</f>
        <v>-0.65720080243867218</v>
      </c>
      <c r="AH27" s="27">
        <f>'NormalisedData(Secondary)'!AA202</f>
        <v>-0.46088759846341104</v>
      </c>
      <c r="AI27" s="27">
        <f>'NormalisedData(Secondary)'!AJ202</f>
        <v>-0.7979935885825431</v>
      </c>
      <c r="AJ27" s="13">
        <f>'NormalisedData(Primary)'!F22</f>
        <v>-0.53369407297280003</v>
      </c>
      <c r="AK27" s="13">
        <f>'NormalisedData(Primary)'!AC22</f>
        <v>-0.62552340491487679</v>
      </c>
      <c r="AL27" s="13">
        <f>'NormalisedData(Primary)'!AD22</f>
        <v>-0.83669242201228378</v>
      </c>
      <c r="AM27" s="13">
        <f>'NormalisedData(Primary)'!W22</f>
        <v>-0.73357003609943139</v>
      </c>
      <c r="AN27" s="27">
        <f>'NormalisedData(Secondary)'!AS202</f>
        <v>-3.4486478807407635E-2</v>
      </c>
      <c r="AO27" s="27">
        <f>'NormalisedData(Secondary)'!BB202</f>
        <v>-0.71327957461080804</v>
      </c>
      <c r="AP27" s="13">
        <f>'NormalisedData(Primary)'!O22</f>
        <v>-0.99425350747955976</v>
      </c>
      <c r="AQ27" s="13">
        <f>'NormalisedData(Primary)'!P22</f>
        <v>0.61729624862710863</v>
      </c>
      <c r="AR27" s="13">
        <f>'NormalisedData(Primary)'!Y22</f>
        <v>-0.71072035982454085</v>
      </c>
      <c r="AS27" s="13">
        <f>'NormalisedData(Primary)'!Z22</f>
        <v>-0.86066832325307663</v>
      </c>
      <c r="AT27" s="13">
        <f>'NormalisedData(Primary)'!B22</f>
        <v>-0.50751921892255225</v>
      </c>
      <c r="AU27" s="13">
        <f>'NormalisedData(Primary)'!C22</f>
        <v>-0.53992741940527256</v>
      </c>
      <c r="AV27" s="13">
        <f>'NormalisedData(Primary)'!D22</f>
        <v>-0.28612315279374173</v>
      </c>
      <c r="AW27" s="13">
        <f>'NormalisedData(Primary)'!E22</f>
        <v>-1.1449215875466927</v>
      </c>
      <c r="AX27" s="13">
        <f>'NormalisedData(Primary)'!H22</f>
        <v>-0.3232414729484554</v>
      </c>
      <c r="AY27" s="13">
        <f>'NormalisedData(Primary)'!I22</f>
        <v>-0.86772102764451131</v>
      </c>
      <c r="AZ27" s="13">
        <f>'NormalisedData(Primary)'!J22</f>
        <v>0.29232010192561303</v>
      </c>
      <c r="BA27" s="13">
        <f>'NormalisedData(Primary)'!L22</f>
        <v>0.20333419141074763</v>
      </c>
      <c r="BB27" s="13">
        <f>'NormalisedData(Primary)'!AA22</f>
        <v>-0.57729404010602436</v>
      </c>
      <c r="BC27" s="13">
        <f>'NormalisedData(Primary)'!AB22</f>
        <v>-0.47596716997455202</v>
      </c>
      <c r="BD27" s="11">
        <f>'NormalisedData(Secondary)'!BK202</f>
        <v>-0.3009541162905548</v>
      </c>
      <c r="BE27" s="11">
        <f>'NormalisedData(Secondary)'!BT202</f>
        <v>-0.25875228378139159</v>
      </c>
      <c r="BG27" s="16" t="s">
        <v>9</v>
      </c>
      <c r="BH27" s="11" t="b">
        <f t="shared" si="0"/>
        <v>1</v>
      </c>
    </row>
    <row r="28" spans="1:60">
      <c r="A28" s="16" t="s">
        <v>94</v>
      </c>
      <c r="B28" s="27">
        <f>'NormalisedData(Secondary)'!H22</f>
        <v>0.395147957373161</v>
      </c>
      <c r="C28" s="27">
        <f>'NormalisedData(Secondary)'!AA22</f>
        <v>-0.39970254042710729</v>
      </c>
      <c r="D28" s="27">
        <f>'NormalisedData(Secondary)'!R22</f>
        <v>-2.048026047530566E-2</v>
      </c>
      <c r="E28" s="27">
        <f>'NormalisedData(Secondary)'!AJ22</f>
        <v>0.57613926616065469</v>
      </c>
      <c r="F28" s="27">
        <f>'NormalisedData(Secondary)'!AS22</f>
        <v>0.47530371475768884</v>
      </c>
      <c r="G28" s="27">
        <f>'NormalisedData(Secondary)'!BB22</f>
        <v>0.97127778018254318</v>
      </c>
      <c r="H28" s="27">
        <f>'NormalisedData(Secondary)'!BK22</f>
        <v>1.4697036693993917</v>
      </c>
      <c r="I28" s="27">
        <f>'NormalisedData(Secondary)'!CC22</f>
        <v>0.25977243930111005</v>
      </c>
      <c r="J28" s="27">
        <f>'NormalisedData(Secondary)'!H113</f>
        <v>0.35356416771434873</v>
      </c>
      <c r="K28" s="27">
        <f>'NormalisedData(Secondary)'!BT22</f>
        <v>1.6265131872575698</v>
      </c>
      <c r="L28" s="27">
        <f>'NormalisedData(Primary)'!AE23</f>
        <v>1.9890264565678559</v>
      </c>
      <c r="M28" s="27">
        <f>'NormalisedData(Secondary)'!R113</f>
        <v>0.91724513693622389</v>
      </c>
      <c r="N28" s="27">
        <f>'NormalisedData(Secondary)'!AA113</f>
        <v>0.80939857975385088</v>
      </c>
      <c r="O28" s="27">
        <f>'NormalisedData(Primary)'!N23</f>
        <v>1.8764016987865226</v>
      </c>
      <c r="P28" s="27">
        <f>'NormalisedData(Secondary)'!AJ113</f>
        <v>1.2963804703465542</v>
      </c>
      <c r="Q28" s="27">
        <f>'NormalisedData(Secondary)'!AS113</f>
        <v>1.254142850897294</v>
      </c>
      <c r="R28" s="27">
        <f>'NormalisedData(Secondary)'!BB113</f>
        <v>0.99598405311869298</v>
      </c>
      <c r="S28" s="27">
        <f>'NormalisedData(Secondary)'!BK113</f>
        <v>1.1130673929210775</v>
      </c>
      <c r="T28" s="27">
        <f>'NormalisedData(Primary)'!P23</f>
        <v>0.61729624862710863</v>
      </c>
      <c r="U28" s="27">
        <f>'NormalisedData(Primary)'!Q23</f>
        <v>0.83109543267395314</v>
      </c>
      <c r="V28" s="27">
        <f>'NormalisedData(Primary)'!S23</f>
        <v>1.2172500684332881</v>
      </c>
      <c r="W28" s="27">
        <f>'NormalisedData(Primary)'!T23</f>
        <v>0.90589666430100801</v>
      </c>
      <c r="X28" s="27">
        <f>'NormalisedData(Primary)'!U23</f>
        <v>0.54955071175864723</v>
      </c>
      <c r="Y28" s="27">
        <f>'NormalisedData(Primary)'!V23</f>
        <v>0.65058402297543083</v>
      </c>
      <c r="Z28" s="27">
        <f>'NormalisedData(Primary)'!M23</f>
        <v>1.0139220017865895</v>
      </c>
      <c r="AA28" s="27">
        <f>'NormalisedData(Secondary)'!BT113</f>
        <v>-0.40310400501631299</v>
      </c>
      <c r="AB28" s="27">
        <f>'NormalisedData(Secondary)'!CC113</f>
        <v>0.84146162709958516</v>
      </c>
      <c r="AC28" s="27">
        <f>'NormalisedData(Primary)'!K23</f>
        <v>1.1543627038633049</v>
      </c>
      <c r="AD28" s="27">
        <f>'NormalisedData(Primary)'!G23</f>
        <v>0.39901065284138998</v>
      </c>
      <c r="AE28" s="27">
        <f>'NormalisedData(Primary)'!X23</f>
        <v>0.68999657658529878</v>
      </c>
      <c r="AF28" s="27">
        <f>'NormalisedData(Secondary)'!H203</f>
        <v>1.0059489885906729</v>
      </c>
      <c r="AG28" s="27">
        <f>'NormalisedData(Secondary)'!R203</f>
        <v>0.51819865884284755</v>
      </c>
      <c r="AH28" s="27">
        <f>'NormalisedData(Secondary)'!AA203</f>
        <v>1.7010942270558675</v>
      </c>
      <c r="AI28" s="27">
        <f>'NormalisedData(Secondary)'!AJ203</f>
        <v>0.97488920263417744</v>
      </c>
      <c r="AJ28" s="13">
        <f>'NormalisedData(Primary)'!F23</f>
        <v>1.3629046987487208</v>
      </c>
      <c r="AK28" s="13">
        <f>'NormalisedData(Primary)'!AC23</f>
        <v>1.5262771079922992</v>
      </c>
      <c r="AL28" s="13">
        <f>'NormalisedData(Primary)'!AD23</f>
        <v>1.4260606689643329</v>
      </c>
      <c r="AM28" s="13">
        <f>'NormalisedData(Primary)'!W23</f>
        <v>0.83380941991426072</v>
      </c>
      <c r="AN28" s="27">
        <f>'NormalisedData(Secondary)'!AS203</f>
        <v>0.82358574128539497</v>
      </c>
      <c r="AO28" s="27">
        <f>'NormalisedData(Secondary)'!BB203</f>
        <v>1.6270795115620056</v>
      </c>
      <c r="AP28" s="13">
        <f>'NormalisedData(Primary)'!O23</f>
        <v>1.3699622061584718</v>
      </c>
      <c r="AQ28" s="13">
        <f>'NormalisedData(Primary)'!P23</f>
        <v>0.61729624862710863</v>
      </c>
      <c r="AR28" s="13">
        <f>'NormalisedData(Primary)'!Y23</f>
        <v>0.95624193867301843</v>
      </c>
      <c r="AS28" s="13">
        <f>'NormalisedData(Primary)'!Z23</f>
        <v>1.2541166995973401</v>
      </c>
      <c r="AT28" s="13">
        <f>'NormalisedData(Primary)'!B23</f>
        <v>1.5225576567676569</v>
      </c>
      <c r="AU28" s="13">
        <f>'NormalisedData(Primary)'!C23</f>
        <v>0.71503901488806354</v>
      </c>
      <c r="AV28" s="13">
        <f>'NormalisedData(Primary)'!D23</f>
        <v>1.5709780653392227</v>
      </c>
      <c r="AW28" s="13">
        <f>'NormalisedData(Primary)'!E23</f>
        <v>0.50299902381758488</v>
      </c>
      <c r="AX28" s="13">
        <f>'NormalisedData(Primary)'!H23</f>
        <v>1.55505357256284</v>
      </c>
      <c r="AY28" s="13">
        <f>'NormalisedData(Primary)'!I23</f>
        <v>0.50152683249178176</v>
      </c>
      <c r="AZ28" s="13">
        <f>'NormalisedData(Primary)'!J23</f>
        <v>0.29232010192561303</v>
      </c>
      <c r="BA28" s="13">
        <f>'NormalisedData(Primary)'!L23</f>
        <v>0.90280380986371933</v>
      </c>
      <c r="BB28" s="13">
        <f>'NormalisedData(Primary)'!AA23</f>
        <v>0.90471454046466504</v>
      </c>
      <c r="BC28" s="13">
        <f>'NormalisedData(Primary)'!AB23</f>
        <v>1.4732317165878992</v>
      </c>
      <c r="BD28" s="11">
        <f>'NormalisedData(Secondary)'!BK203</f>
        <v>0.44833342370358059</v>
      </c>
      <c r="BE28" s="11">
        <f>'NormalisedData(Secondary)'!BT203</f>
        <v>0.28742524259215063</v>
      </c>
      <c r="BG28" s="16" t="s">
        <v>94</v>
      </c>
      <c r="BH28" s="11" t="b">
        <f t="shared" si="0"/>
        <v>1</v>
      </c>
    </row>
    <row r="29" spans="1:60">
      <c r="A29" s="16" t="s">
        <v>34</v>
      </c>
      <c r="B29" s="27">
        <f>'NormalisedData(Secondary)'!H23</f>
        <v>-1.4907135970291765</v>
      </c>
      <c r="C29" s="27">
        <f>'NormalisedData(Secondary)'!AA23</f>
        <v>-0.61237894224781875</v>
      </c>
      <c r="D29" s="27">
        <f>'NormalisedData(Secondary)'!R23</f>
        <v>-0.5085834440288538</v>
      </c>
      <c r="E29" s="27">
        <f>'NormalisedData(Secondary)'!AJ23</f>
        <v>-0.57733352410580663</v>
      </c>
      <c r="F29" s="27">
        <f>'NormalisedData(Secondary)'!AS23</f>
        <v>-2.0794537520648886</v>
      </c>
      <c r="G29" s="27">
        <f>'NormalisedData(Secondary)'!BB23</f>
        <v>-1.0076839014921977</v>
      </c>
      <c r="H29" s="27">
        <f>'NormalisedData(Secondary)'!BK23</f>
        <v>-1.8733521753340097</v>
      </c>
      <c r="I29" s="27">
        <f>'NormalisedData(Secondary)'!CC23</f>
        <v>-0.47116915029581818</v>
      </c>
      <c r="J29" s="27">
        <f>'NormalisedData(Secondary)'!H114</f>
        <v>-2.3210500008450277</v>
      </c>
      <c r="K29" s="27">
        <f>'NormalisedData(Secondary)'!BT23</f>
        <v>-1.2094128192375446</v>
      </c>
      <c r="L29" s="27">
        <f>'NormalisedData(Primary)'!AE24</f>
        <v>-2.035827079075335</v>
      </c>
      <c r="M29" s="27">
        <f>'NormalisedData(Secondary)'!R114</f>
        <v>-2.2302657149255198</v>
      </c>
      <c r="N29" s="27">
        <f>'NormalisedData(Secondary)'!AA114</f>
        <v>0</v>
      </c>
      <c r="O29" s="27">
        <f>'NormalisedData(Primary)'!N24</f>
        <v>-1.3872722671927327</v>
      </c>
      <c r="P29" s="27">
        <f>'NormalisedData(Secondary)'!AJ114</f>
        <v>-0.68812337027631687</v>
      </c>
      <c r="Q29" s="27">
        <f>'NormalisedData(Secondary)'!AS114</f>
        <v>-1.5922471355078518</v>
      </c>
      <c r="R29" s="27">
        <f>'NormalisedData(Secondary)'!BB114</f>
        <v>-1.538176555408159</v>
      </c>
      <c r="S29" s="27">
        <f>'NormalisedData(Secondary)'!BK114</f>
        <v>-1.7529145169954696</v>
      </c>
      <c r="T29" s="27">
        <f>'NormalisedData(Primary)'!P24</f>
        <v>-1.9106788647981927</v>
      </c>
      <c r="U29" s="27">
        <f>'NormalisedData(Primary)'!Q24</f>
        <v>-2.0714104438726451</v>
      </c>
      <c r="V29" s="27">
        <f>'NormalisedData(Primary)'!S24</f>
        <v>-0.23165658741809991</v>
      </c>
      <c r="W29" s="27">
        <f>'NormalisedData(Primary)'!T24</f>
        <v>-1.248217062792633</v>
      </c>
      <c r="X29" s="27">
        <f>'NormalisedData(Primary)'!U24</f>
        <v>-1.3535913504390835</v>
      </c>
      <c r="Y29" s="27">
        <f>'NormalisedData(Primary)'!V24</f>
        <v>-1.333466543545387</v>
      </c>
      <c r="Z29" s="27">
        <f>'NormalisedData(Primary)'!M24</f>
        <v>-1.1215218876904725</v>
      </c>
      <c r="AA29" s="27">
        <f>'NormalisedData(Secondary)'!BT114</f>
        <v>-0.79753964088683282</v>
      </c>
      <c r="AB29" s="27">
        <f>'NormalisedData(Secondary)'!CC114</f>
        <v>-0.38714972134882553</v>
      </c>
      <c r="AC29" s="27">
        <f>'NormalisedData(Primary)'!K24</f>
        <v>-1.5748522111124812</v>
      </c>
      <c r="AD29" s="27">
        <f>'NormalisedData(Primary)'!G24</f>
        <v>-1.2830930797252535</v>
      </c>
      <c r="AE29" s="27">
        <f>'NormalisedData(Primary)'!X24</f>
        <v>-1.480968261939178</v>
      </c>
      <c r="AF29" s="27">
        <f>'NormalisedData(Secondary)'!H204</f>
        <v>-1.5639008058447668</v>
      </c>
      <c r="AG29" s="27">
        <f>'NormalisedData(Secondary)'!R204</f>
        <v>-1.3651789568647064</v>
      </c>
      <c r="AH29" s="27">
        <f>'NormalisedData(Secondary)'!AA204</f>
        <v>-1.4698124503724079</v>
      </c>
      <c r="AI29" s="27">
        <f>'NormalisedData(Secondary)'!AJ204</f>
        <v>-1.1773080462382137</v>
      </c>
      <c r="AJ29" s="13">
        <f>'NormalisedData(Primary)'!F24</f>
        <v>-1.6716533360057124</v>
      </c>
      <c r="AK29" s="13">
        <f>'NormalisedData(Primary)'!AC24</f>
        <v>-0.62552340491487679</v>
      </c>
      <c r="AL29" s="13">
        <f>'NormalisedData(Primary)'!AD24</f>
        <v>-0.83669242201228378</v>
      </c>
      <c r="AM29" s="13">
        <f>'NormalisedData(Primary)'!W24</f>
        <v>-1.9091046281097004</v>
      </c>
      <c r="AN29" s="27">
        <f>'NormalisedData(Secondary)'!AS204</f>
        <v>-1.2045343282742076</v>
      </c>
      <c r="AO29" s="27">
        <f>'NormalisedData(Secondary)'!BB204</f>
        <v>-0.59010278060171295</v>
      </c>
      <c r="AP29" s="13">
        <f>'NormalisedData(Primary)'!O24</f>
        <v>-1.7823254120255703</v>
      </c>
      <c r="AQ29" s="13">
        <f>'NormalisedData(Primary)'!P24</f>
        <v>-1.9106788647981927</v>
      </c>
      <c r="AR29" s="13">
        <f>'NormalisedData(Primary)'!Y24</f>
        <v>-0.71072035982454085</v>
      </c>
      <c r="AS29" s="13">
        <f>'NormalisedData(Primary)'!Z24</f>
        <v>-0.86066832325307663</v>
      </c>
      <c r="AT29" s="13">
        <f>'NormalisedData(Primary)'!B24</f>
        <v>-0.50751921892255225</v>
      </c>
      <c r="AU29" s="13">
        <f>'NormalisedData(Primary)'!C24</f>
        <v>-0.53992741940527256</v>
      </c>
      <c r="AV29" s="13">
        <f>'NormalisedData(Primary)'!D24</f>
        <v>-1.2146737618602239</v>
      </c>
      <c r="AW29" s="13">
        <f>'NormalisedData(Primary)'!E24</f>
        <v>-0.73294143470562334</v>
      </c>
      <c r="AX29" s="13">
        <f>'NormalisedData(Primary)'!H24</f>
        <v>-0.69890048205071442</v>
      </c>
      <c r="AY29" s="13">
        <f>'NormalisedData(Primary)'!I24</f>
        <v>-1.5523449577126578</v>
      </c>
      <c r="AZ29" s="13">
        <f>'NormalisedData(Primary)'!J24</f>
        <v>-1.5033605241888677</v>
      </c>
      <c r="BA29" s="13">
        <f>'NormalisedData(Primary)'!L24</f>
        <v>-1.5453398547216814</v>
      </c>
      <c r="BB29" s="13">
        <f>'NormalisedData(Primary)'!AA24</f>
        <v>-0.57729404010602436</v>
      </c>
      <c r="BC29" s="13">
        <f>'NormalisedData(Primary)'!AB24</f>
        <v>-0.47596716997455202</v>
      </c>
      <c r="BD29" s="11">
        <f>'NormalisedData(Secondary)'!BK204</f>
        <v>-1.5804521583483209</v>
      </c>
      <c r="BE29" s="11">
        <f>'NormalisedData(Secondary)'!BT204</f>
        <v>0</v>
      </c>
      <c r="BG29" s="16" t="s">
        <v>34</v>
      </c>
      <c r="BH29" s="11" t="b">
        <f t="shared" si="0"/>
        <v>1</v>
      </c>
    </row>
    <row r="30" spans="1:60">
      <c r="A30" s="16" t="s">
        <v>35</v>
      </c>
      <c r="B30" s="27">
        <f>'NormalisedData(Secondary)'!H24</f>
        <v>0.36091038191346719</v>
      </c>
      <c r="C30" s="27">
        <f>'NormalisedData(Secondary)'!AA24</f>
        <v>0.95731270935370971</v>
      </c>
      <c r="D30" s="27">
        <f>'NormalisedData(Secondary)'!R24</f>
        <v>0.52306448735715327</v>
      </c>
      <c r="E30" s="27">
        <f>'NormalisedData(Secondary)'!AJ24</f>
        <v>1.8054588011931543</v>
      </c>
      <c r="F30" s="27">
        <f>'NormalisedData(Secondary)'!AS24</f>
        <v>0.47530371475768884</v>
      </c>
      <c r="G30" s="27">
        <f>'NormalisedData(Secondary)'!BB24</f>
        <v>1.2994009497440848</v>
      </c>
      <c r="H30" s="27">
        <f>'NormalisedData(Secondary)'!BK24</f>
        <v>1.5027202881489694</v>
      </c>
      <c r="I30" s="27">
        <f>'NormalisedData(Secondary)'!CC24</f>
        <v>0.266788349881455</v>
      </c>
      <c r="J30" s="27">
        <f>'NormalisedData(Secondary)'!H115</f>
        <v>0.35176075655439126</v>
      </c>
      <c r="K30" s="27">
        <f>'NormalisedData(Secondary)'!BT24</f>
        <v>1.7031598360817619</v>
      </c>
      <c r="L30" s="27">
        <f>'NormalisedData(Primary)'!AE25</f>
        <v>1.5865411030035368</v>
      </c>
      <c r="M30" s="27">
        <f>'NormalisedData(Secondary)'!R115</f>
        <v>0</v>
      </c>
      <c r="N30" s="27">
        <f>'NormalisedData(Secondary)'!AA115</f>
        <v>0.83173578512361801</v>
      </c>
      <c r="O30" s="27">
        <f>'NormalisedData(Primary)'!N25</f>
        <v>1.513771258122161</v>
      </c>
      <c r="P30" s="27">
        <f>'NormalisedData(Secondary)'!AJ115</f>
        <v>1.5034870100949187</v>
      </c>
      <c r="Q30" s="27">
        <f>'NormalisedData(Secondary)'!AS115</f>
        <v>1.4730959267746129</v>
      </c>
      <c r="R30" s="27">
        <f>'NormalisedData(Secondary)'!BB115</f>
        <v>0.99598405311869298</v>
      </c>
      <c r="S30" s="27">
        <f>'NormalisedData(Secondary)'!BK115</f>
        <v>1.1130673929210775</v>
      </c>
      <c r="T30" s="27">
        <f>'NormalisedData(Primary)'!P25</f>
        <v>0.97843555054500886</v>
      </c>
      <c r="U30" s="27">
        <f>'NormalisedData(Primary)'!Q25</f>
        <v>1.1939086672422778</v>
      </c>
      <c r="V30" s="27">
        <f>'NormalisedData(Primary)'!S25</f>
        <v>1.579476732396135</v>
      </c>
      <c r="W30" s="27">
        <f>'NormalisedData(Primary)'!T25</f>
        <v>0.90589666430100801</v>
      </c>
      <c r="X30" s="27">
        <f>'NormalisedData(Primary)'!U25</f>
        <v>1.5011217428575125</v>
      </c>
      <c r="Y30" s="27">
        <f>'NormalisedData(Primary)'!V25</f>
        <v>1.8410143628879216</v>
      </c>
      <c r="Z30" s="27">
        <f>'NormalisedData(Primary)'!M25</f>
        <v>1.7257366316122771</v>
      </c>
      <c r="AA30" s="27">
        <f>'NormalisedData(Secondary)'!BT115</f>
        <v>-0.40470151325861775</v>
      </c>
      <c r="AB30" s="27">
        <f>'NormalisedData(Secondary)'!CC115</f>
        <v>0.84146162709958516</v>
      </c>
      <c r="AC30" s="27">
        <f>'NormalisedData(Primary)'!K25</f>
        <v>1.495514568235278</v>
      </c>
      <c r="AD30" s="27">
        <f>'NormalisedData(Primary)'!G25</f>
        <v>1.7446936388947047</v>
      </c>
      <c r="AE30" s="27">
        <f>'NormalisedData(Primary)'!X25</f>
        <v>1.0518240496727116</v>
      </c>
      <c r="AF30" s="27">
        <f>'NormalisedData(Secondary)'!H205</f>
        <v>1.3846634526974038</v>
      </c>
      <c r="AG30" s="27">
        <f>'NormalisedData(Secondary)'!R205</f>
        <v>0.73191716485453739</v>
      </c>
      <c r="AH30" s="27">
        <f>'NormalisedData(Secondary)'!AA205</f>
        <v>1.9893584704584384</v>
      </c>
      <c r="AI30" s="27">
        <f>'NormalisedData(Secondary)'!AJ205</f>
        <v>1.7335181179455186</v>
      </c>
      <c r="AJ30" s="13">
        <f>'NormalisedData(Primary)'!F25</f>
        <v>1.3629046987487208</v>
      </c>
      <c r="AK30" s="13">
        <f>'NormalisedData(Primary)'!AC25</f>
        <v>2.602177364445887</v>
      </c>
      <c r="AL30" s="13">
        <f>'NormalisedData(Primary)'!AD25</f>
        <v>1.8786112871596561</v>
      </c>
      <c r="AM30" s="13">
        <f>'NormalisedData(Primary)'!W25</f>
        <v>1.2256542839176836</v>
      </c>
      <c r="AN30" s="27">
        <f>'NormalisedData(Secondary)'!AS205</f>
        <v>0.58958412792428083</v>
      </c>
      <c r="AO30" s="27">
        <f>'NormalisedData(Secondary)'!BB205</f>
        <v>1.3807259235438154</v>
      </c>
      <c r="AP30" s="13">
        <f>'NormalisedData(Primary)'!O25</f>
        <v>0.9759262538854665</v>
      </c>
      <c r="AQ30" s="13">
        <f>'NormalisedData(Primary)'!P25</f>
        <v>0.97843555054500886</v>
      </c>
      <c r="AR30" s="13">
        <f>'NormalisedData(Primary)'!Y25</f>
        <v>-0.15506626032535439</v>
      </c>
      <c r="AS30" s="13">
        <f>'NormalisedData(Primary)'!Z25</f>
        <v>1.7828129553099443</v>
      </c>
      <c r="AT30" s="13">
        <f>'NormalisedData(Primary)'!B25</f>
        <v>2.030076875690209</v>
      </c>
      <c r="AU30" s="13">
        <f>'NormalisedData(Primary)'!C25</f>
        <v>1.5516833044169545</v>
      </c>
      <c r="AV30" s="13">
        <f>'NormalisedData(Primary)'!D25</f>
        <v>1.1067027608059816</v>
      </c>
      <c r="AW30" s="13">
        <f>'NormalisedData(Primary)'!E25</f>
        <v>0.91497917665865425</v>
      </c>
      <c r="AX30" s="13">
        <f>'NormalisedData(Primary)'!H25</f>
        <v>1.1793945634605809</v>
      </c>
      <c r="AY30" s="13">
        <f>'NormalisedData(Primary)'!I25</f>
        <v>1.1861507625599284</v>
      </c>
      <c r="AZ30" s="13">
        <f>'NormalisedData(Primary)'!J25</f>
        <v>1.3697284775943015</v>
      </c>
      <c r="BA30" s="13">
        <f>'NormalisedData(Primary)'!L25</f>
        <v>1.252538619090205</v>
      </c>
      <c r="BB30" s="13">
        <f>'NormalisedData(Primary)'!AA25</f>
        <v>1.6457188307500097</v>
      </c>
      <c r="BC30" s="13">
        <f>'NormalisedData(Primary)'!AB25</f>
        <v>2.4478311598691249</v>
      </c>
      <c r="BD30" s="11">
        <f>'NormalisedData(Secondary)'!BK205</f>
        <v>2.5577394619072696E-2</v>
      </c>
      <c r="BE30" s="11">
        <f>'NormalisedData(Secondary)'!BT205</f>
        <v>0.67442502883310185</v>
      </c>
      <c r="BG30" s="16" t="s">
        <v>35</v>
      </c>
      <c r="BH30" s="11" t="b">
        <f t="shared" si="0"/>
        <v>1</v>
      </c>
    </row>
    <row r="31" spans="1:60">
      <c r="A31" s="16" t="s">
        <v>36</v>
      </c>
      <c r="B31" s="27">
        <f>'NormalisedData(Secondary)'!H25</f>
        <v>0.32597408042398335</v>
      </c>
      <c r="C31" s="27">
        <f>'NormalisedData(Secondary)'!AA25</f>
        <v>0.66641115911034909</v>
      </c>
      <c r="D31" s="27">
        <f>'NormalisedData(Secondary)'!R25</f>
        <v>0.30564658822416968</v>
      </c>
      <c r="E31" s="27">
        <f>'NormalisedData(Secondary)'!AJ25</f>
        <v>0.17131472031364248</v>
      </c>
      <c r="F31" s="27">
        <f>'NormalisedData(Secondary)'!AS25</f>
        <v>0.47530371475768884</v>
      </c>
      <c r="G31" s="27">
        <f>'NormalisedData(Secondary)'!BB25</f>
        <v>1.8939278368544734</v>
      </c>
      <c r="H31" s="27">
        <f>'NormalisedData(Secondary)'!BK25</f>
        <v>0.69405952146154182</v>
      </c>
      <c r="I31" s="27">
        <f>'NormalisedData(Secondary)'!CC25</f>
        <v>0.26827043783197746</v>
      </c>
      <c r="J31" s="27">
        <f>'NormalisedData(Secondary)'!H116</f>
        <v>0.35799926510308794</v>
      </c>
      <c r="K31" s="27">
        <f>'NormalisedData(Secondary)'!BT25</f>
        <v>1.693356194953231E-2</v>
      </c>
      <c r="L31" s="27">
        <f>'NormalisedData(Primary)'!AE26</f>
        <v>1.1840557494392177</v>
      </c>
      <c r="M31" s="27">
        <f>'NormalisedData(Secondary)'!R116</f>
        <v>0</v>
      </c>
      <c r="N31" s="27">
        <f>'NormalisedData(Secondary)'!AA116</f>
        <v>0.90580138973533331</v>
      </c>
      <c r="O31" s="27">
        <f>'NormalisedData(Primary)'!N26</f>
        <v>0.42587993612907593</v>
      </c>
      <c r="P31" s="27">
        <f>'NormalisedData(Secondary)'!AJ116</f>
        <v>0.51027329470725213</v>
      </c>
      <c r="Q31" s="27">
        <f>'NormalisedData(Secondary)'!AS116</f>
        <v>0.99139915984451132</v>
      </c>
      <c r="R31" s="27">
        <f>'NormalisedData(Secondary)'!BB116</f>
        <v>0.99598405311869298</v>
      </c>
      <c r="S31" s="27">
        <f>'NormalisedData(Secondary)'!BK116</f>
        <v>1.1130673929210775</v>
      </c>
      <c r="T31" s="27">
        <f>'NormalisedData(Primary)'!P26</f>
        <v>0.97843555054500886</v>
      </c>
      <c r="U31" s="27">
        <f>'NormalisedData(Primary)'!Q26</f>
        <v>0.83109543267395314</v>
      </c>
      <c r="V31" s="27">
        <f>'NormalisedData(Primary)'!S26</f>
        <v>0.85502340447044101</v>
      </c>
      <c r="W31" s="27">
        <f>'NormalisedData(Primary)'!T26</f>
        <v>0.90589666430100801</v>
      </c>
      <c r="X31" s="27">
        <f>'NormalisedData(Primary)'!U26</f>
        <v>1.5011217428575125</v>
      </c>
      <c r="Y31" s="27">
        <f>'NormalisedData(Primary)'!V26</f>
        <v>0.65058402297543083</v>
      </c>
      <c r="Z31" s="27">
        <f>'NormalisedData(Primary)'!M26</f>
        <v>1.0139220017865895</v>
      </c>
      <c r="AA31" s="27">
        <f>'NormalisedData(Secondary)'!BT116</f>
        <v>0.63882539269663996</v>
      </c>
      <c r="AB31" s="27">
        <f>'NormalisedData(Secondary)'!CC116</f>
        <v>1.7322204581200153</v>
      </c>
      <c r="AC31" s="27">
        <f>'NormalisedData(Primary)'!K26</f>
        <v>1.495514568235278</v>
      </c>
      <c r="AD31" s="27">
        <f>'NormalisedData(Primary)'!G26</f>
        <v>1.7446936388947047</v>
      </c>
      <c r="AE31" s="27">
        <f>'NormalisedData(Primary)'!X26</f>
        <v>1.7754789958475372</v>
      </c>
      <c r="AF31" s="27">
        <f>'NormalisedData(Secondary)'!H206</f>
        <v>1.0689742929752084</v>
      </c>
      <c r="AG31" s="27">
        <f>'NormalisedData(Secondary)'!R206</f>
        <v>0.56589814382716319</v>
      </c>
      <c r="AH31" s="27">
        <f>'NormalisedData(Secondary)'!AA206</f>
        <v>0.40390513174429993</v>
      </c>
      <c r="AI31" s="27">
        <f>'NormalisedData(Secondary)'!AJ206</f>
        <v>1.0326109679296058</v>
      </c>
      <c r="AJ31" s="13">
        <f>'NormalisedData(Primary)'!F26</f>
        <v>0.60426519006011248</v>
      </c>
      <c r="AK31" s="13">
        <f>'NormalisedData(Primary)'!AC26</f>
        <v>2.064227236219093</v>
      </c>
      <c r="AL31" s="13">
        <f>'NormalisedData(Primary)'!AD26</f>
        <v>2.3311619053549792</v>
      </c>
      <c r="AM31" s="13">
        <f>'NormalisedData(Primary)'!W26</f>
        <v>1.2256542839176836</v>
      </c>
      <c r="AN31" s="27">
        <f>'NormalisedData(Secondary)'!AS206</f>
        <v>1.6036441627040821</v>
      </c>
      <c r="AO31" s="27">
        <f>'NormalisedData(Secondary)'!BB206</f>
        <v>0.64166515948924185</v>
      </c>
      <c r="AP31" s="13">
        <f>'NormalisedData(Primary)'!O26</f>
        <v>0.58189030161246125</v>
      </c>
      <c r="AQ31" s="13">
        <f>'NormalisedData(Primary)'!P26</f>
        <v>0.97843555054500886</v>
      </c>
      <c r="AR31" s="13">
        <f>'NormalisedData(Primary)'!Y26</f>
        <v>1.5118960381722049</v>
      </c>
      <c r="AS31" s="13">
        <f>'NormalisedData(Primary)'!Z26</f>
        <v>1.7828129553099443</v>
      </c>
      <c r="AT31" s="13">
        <f>'NormalisedData(Primary)'!B26</f>
        <v>1.5225576567676569</v>
      </c>
      <c r="AU31" s="13">
        <f>'NormalisedData(Primary)'!C26</f>
        <v>0.71503901488806354</v>
      </c>
      <c r="AV31" s="13">
        <f>'NormalisedData(Primary)'!D26</f>
        <v>1.1067027608059816</v>
      </c>
      <c r="AW31" s="13">
        <f>'NormalisedData(Primary)'!E26</f>
        <v>0.91497917665865425</v>
      </c>
      <c r="AX31" s="13">
        <f>'NormalisedData(Primary)'!H26</f>
        <v>1.55505357256284</v>
      </c>
      <c r="AY31" s="13">
        <f>'NormalisedData(Primary)'!I26</f>
        <v>1.5284627275940015</v>
      </c>
      <c r="AZ31" s="13">
        <f>'NormalisedData(Primary)'!J26</f>
        <v>1.3697284775943015</v>
      </c>
      <c r="BA31" s="13">
        <f>'NormalisedData(Primary)'!L26</f>
        <v>1.6022734283166908</v>
      </c>
      <c r="BB31" s="13">
        <f>'NormalisedData(Primary)'!AA26</f>
        <v>0.90471454046466504</v>
      </c>
      <c r="BC31" s="13">
        <f>'NormalisedData(Primary)'!AB26</f>
        <v>2.4478311598691249</v>
      </c>
      <c r="BD31" s="11">
        <f>'NormalisedData(Secondary)'!BK206</f>
        <v>8.9904062445734387E-2</v>
      </c>
      <c r="BE31" s="11">
        <f>'NormalisedData(Secondary)'!BT206</f>
        <v>0.3650003128657881</v>
      </c>
      <c r="BG31" s="16" t="s">
        <v>36</v>
      </c>
      <c r="BH31" s="11" t="b">
        <f t="shared" si="0"/>
        <v>1</v>
      </c>
    </row>
    <row r="32" spans="1:60">
      <c r="A32" s="16" t="s">
        <v>37</v>
      </c>
      <c r="B32" s="27">
        <f>'NormalisedData(Secondary)'!H26</f>
        <v>0.32597408042398335</v>
      </c>
      <c r="C32" s="27">
        <f>'NormalisedData(Secondary)'!AA26</f>
        <v>0.38995547582016149</v>
      </c>
      <c r="D32" s="27">
        <f>'NormalisedData(Secondary)'!R26</f>
        <v>1.1753181847561041</v>
      </c>
      <c r="E32" s="27">
        <f>'NormalisedData(Secondary)'!AJ26</f>
        <v>1.0722474598290215</v>
      </c>
      <c r="F32" s="27">
        <f>'NormalisedData(Secondary)'!AS26</f>
        <v>0.47530371475768884</v>
      </c>
      <c r="G32" s="27">
        <f>'NormalisedData(Secondary)'!BB26</f>
        <v>1.5764822501466851</v>
      </c>
      <c r="H32" s="27">
        <f>'NormalisedData(Secondary)'!BK26</f>
        <v>1.4174684218254319</v>
      </c>
      <c r="I32" s="27">
        <f>'NormalisedData(Secondary)'!CC26</f>
        <v>0.26521192194387189</v>
      </c>
      <c r="J32" s="27">
        <f>'NormalisedData(Secondary)'!H117</f>
        <v>0.36173311850363471</v>
      </c>
      <c r="K32" s="27">
        <f>'NormalisedData(Secondary)'!BT26</f>
        <v>0.47681345489468568</v>
      </c>
      <c r="L32" s="27">
        <f>'NormalisedData(Primary)'!AE27</f>
        <v>0.78157039587489863</v>
      </c>
      <c r="M32" s="27">
        <f>'NormalisedData(Secondary)'!R117</f>
        <v>0</v>
      </c>
      <c r="N32" s="27">
        <f>'NormalisedData(Secondary)'!AA117</f>
        <v>0.59832011043779121</v>
      </c>
      <c r="O32" s="27">
        <f>'NormalisedData(Primary)'!N27</f>
        <v>1.513771258122161</v>
      </c>
      <c r="P32" s="27">
        <f>'NormalisedData(Secondary)'!AJ117</f>
        <v>1.2579086672973225</v>
      </c>
      <c r="Q32" s="27">
        <f>'NormalisedData(Secondary)'!AS117</f>
        <v>1.2103522357218301</v>
      </c>
      <c r="R32" s="27">
        <f>'NormalisedData(Secondary)'!BB117</f>
        <v>0.99598405311869298</v>
      </c>
      <c r="S32" s="27">
        <f>'NormalisedData(Secondary)'!BK117</f>
        <v>1.1130673929210775</v>
      </c>
      <c r="T32" s="27">
        <f>'NormalisedData(Primary)'!P27</f>
        <v>0.97843555054500886</v>
      </c>
      <c r="U32" s="27">
        <f>'NormalisedData(Primary)'!Q27</f>
        <v>0.83109543267395314</v>
      </c>
      <c r="V32" s="27">
        <f>'NormalisedData(Primary)'!S27</f>
        <v>0.85502340447044101</v>
      </c>
      <c r="W32" s="27">
        <f>'NormalisedData(Primary)'!T27</f>
        <v>1.6239345733322217</v>
      </c>
      <c r="X32" s="27">
        <f>'NormalisedData(Primary)'!U27</f>
        <v>1.1839313991578908</v>
      </c>
      <c r="Y32" s="27">
        <f>'NormalisedData(Primary)'!V27</f>
        <v>1.8410143628879216</v>
      </c>
      <c r="Z32" s="27">
        <f>'NormalisedData(Primary)'!M27</f>
        <v>1.3698293166994333</v>
      </c>
      <c r="AA32" s="27">
        <f>'NormalisedData(Secondary)'!BT117</f>
        <v>0.83714221863413474</v>
      </c>
      <c r="AB32" s="27">
        <f>'NormalisedData(Secondary)'!CC117</f>
        <v>0.44217074055151806</v>
      </c>
      <c r="AC32" s="27">
        <f>'NormalisedData(Primary)'!K27</f>
        <v>1.495514568235278</v>
      </c>
      <c r="AD32" s="27">
        <f>'NormalisedData(Primary)'!G27</f>
        <v>1.7446936388947047</v>
      </c>
      <c r="AE32" s="27">
        <f>'NormalisedData(Primary)'!X27</f>
        <v>0.68999657658529878</v>
      </c>
      <c r="AF32" s="27">
        <f>'NormalisedData(Secondary)'!H207</f>
        <v>1.1361486398462437</v>
      </c>
      <c r="AG32" s="27">
        <f>'NormalisedData(Secondary)'!R207</f>
        <v>0.18899919728597447</v>
      </c>
      <c r="AH32" s="27">
        <f>'NormalisedData(Secondary)'!AA207</f>
        <v>1.1245657402507261</v>
      </c>
      <c r="AI32" s="27">
        <f>'NormalisedData(Secondary)'!AJ207</f>
        <v>1.3459576938190725</v>
      </c>
      <c r="AJ32" s="13">
        <f>'NormalisedData(Primary)'!F27</f>
        <v>0.98358494440441668</v>
      </c>
      <c r="AK32" s="13">
        <f>'NormalisedData(Primary)'!AC27</f>
        <v>0.45037685153871121</v>
      </c>
      <c r="AL32" s="13">
        <f>'NormalisedData(Primary)'!AD27</f>
        <v>1.4260606689643329</v>
      </c>
      <c r="AM32" s="13">
        <f>'NormalisedData(Primary)'!W27</f>
        <v>1.2256542839176836</v>
      </c>
      <c r="AN32" s="27">
        <f>'NormalisedData(Secondary)'!AS207</f>
        <v>0.58958412792428083</v>
      </c>
      <c r="AO32" s="27">
        <f>'NormalisedData(Secondary)'!BB207</f>
        <v>0.64166515948924185</v>
      </c>
      <c r="AP32" s="13">
        <f>'NormalisedData(Primary)'!O27</f>
        <v>0.9759262538854665</v>
      </c>
      <c r="AQ32" s="13">
        <f>'NormalisedData(Primary)'!P27</f>
        <v>0.97843555054500886</v>
      </c>
      <c r="AR32" s="13">
        <f>'NormalisedData(Primary)'!Y27</f>
        <v>0.95624193867301843</v>
      </c>
      <c r="AS32" s="13">
        <f>'NormalisedData(Primary)'!Z27</f>
        <v>1.7828129553099443</v>
      </c>
      <c r="AT32" s="13">
        <f>'NormalisedData(Primary)'!B27</f>
        <v>1.0150384378451045</v>
      </c>
      <c r="AU32" s="13">
        <f>'NormalisedData(Primary)'!C27</f>
        <v>1.5516833044169545</v>
      </c>
      <c r="AV32" s="13">
        <f>'NormalisedData(Primary)'!D27</f>
        <v>0.64242745627274056</v>
      </c>
      <c r="AW32" s="13">
        <f>'NormalisedData(Primary)'!E27</f>
        <v>1.3269593294997237</v>
      </c>
      <c r="AX32" s="13">
        <f>'NormalisedData(Primary)'!H27</f>
        <v>1.1793945634605809</v>
      </c>
      <c r="AY32" s="13">
        <f>'NormalisedData(Primary)'!I27</f>
        <v>1.1861507625599284</v>
      </c>
      <c r="AZ32" s="13">
        <f>'NormalisedData(Primary)'!J27</f>
        <v>1.3697284775943015</v>
      </c>
      <c r="BA32" s="13">
        <f>'NormalisedData(Primary)'!L27</f>
        <v>1.6022734283166908</v>
      </c>
      <c r="BB32" s="13">
        <f>'NormalisedData(Primary)'!AA27</f>
        <v>1.6457188307500097</v>
      </c>
      <c r="BC32" s="13">
        <f>'NormalisedData(Primary)'!AB27</f>
        <v>-0.47596716997455202</v>
      </c>
      <c r="BD32" s="11">
        <f>'NormalisedData(Secondary)'!BK207</f>
        <v>-0.18707494103571956</v>
      </c>
      <c r="BE32" s="11">
        <f>'NormalisedData(Secondary)'!BT207</f>
        <v>-0.28064141196244036</v>
      </c>
      <c r="BG32" s="16" t="s">
        <v>37</v>
      </c>
      <c r="BH32" s="11" t="b">
        <f t="shared" si="0"/>
        <v>1</v>
      </c>
    </row>
    <row r="33" spans="1:60">
      <c r="A33" s="16" t="s">
        <v>10</v>
      </c>
      <c r="B33" s="27">
        <f>'NormalisedData(Secondary)'!H27</f>
        <v>-0.51249715532362883</v>
      </c>
      <c r="C33" s="27">
        <f>'NormalisedData(Secondary)'!AA27</f>
        <v>-0.62665044007773851</v>
      </c>
      <c r="D33" s="27">
        <f>'NormalisedData(Secondary)'!R27</f>
        <v>-0.12918921004179745</v>
      </c>
      <c r="E33" s="27">
        <f>'NormalisedData(Secondary)'!AJ27</f>
        <v>-0.57355143272855846</v>
      </c>
      <c r="F33" s="27">
        <f>'NormalisedData(Secondary)'!AS27</f>
        <v>0.47530371475768884</v>
      </c>
      <c r="G33" s="27">
        <f>'NormalisedData(Secondary)'!BB27</f>
        <v>-1.006736828504275</v>
      </c>
      <c r="H33" s="27">
        <f>'NormalisedData(Secondary)'!BK27</f>
        <v>-0.49897382171351218</v>
      </c>
      <c r="I33" s="27">
        <f>'NormalisedData(Secondary)'!CC27</f>
        <v>-4.2381858570528771E-2</v>
      </c>
      <c r="J33" s="27">
        <f>'NormalisedData(Secondary)'!H118</f>
        <v>0.13386486653415014</v>
      </c>
      <c r="K33" s="27">
        <f>'NormalisedData(Secondary)'!BT27</f>
        <v>-0.97947287276496753</v>
      </c>
      <c r="L33" s="27">
        <f>'NormalisedData(Primary)'!AE28</f>
        <v>-2.3400311253739522E-2</v>
      </c>
      <c r="M33" s="27">
        <f>'NormalisedData(Secondary)'!R118</f>
        <v>-0.5495866298364982</v>
      </c>
      <c r="N33" s="27">
        <f>'NormalisedData(Secondary)'!AA118</f>
        <v>-0.97055773095859199</v>
      </c>
      <c r="O33" s="27">
        <f>'NormalisedData(Primary)'!N28</f>
        <v>-0.66201138586400921</v>
      </c>
      <c r="P33" s="27">
        <f>'NormalisedData(Secondary)'!AJ118</f>
        <v>0.86934345650008193</v>
      </c>
      <c r="Q33" s="27">
        <f>'NormalisedData(Secondary)'!AS118</f>
        <v>0.7286554687917286</v>
      </c>
      <c r="R33" s="27">
        <f>'NormalisedData(Secondary)'!BB118</f>
        <v>0.99598405311869298</v>
      </c>
      <c r="S33" s="27">
        <f>'NormalisedData(Secondary)'!BK118</f>
        <v>0.53987101093776813</v>
      </c>
      <c r="T33" s="27">
        <f>'NormalisedData(Primary)'!P28</f>
        <v>-0.82726095904449215</v>
      </c>
      <c r="U33" s="27">
        <f>'NormalisedData(Primary)'!Q28</f>
        <v>0.10546896353730358</v>
      </c>
      <c r="V33" s="27">
        <f>'NormalisedData(Primary)'!S28</f>
        <v>-0.95610991534379386</v>
      </c>
      <c r="W33" s="27">
        <f>'NormalisedData(Primary)'!T28</f>
        <v>0.54687770978540118</v>
      </c>
      <c r="X33" s="27">
        <f>'NormalisedData(Primary)'!U28</f>
        <v>-0.4020203193402182</v>
      </c>
      <c r="Y33" s="27">
        <f>'NormalisedData(Primary)'!V28</f>
        <v>-0.53984631693705976</v>
      </c>
      <c r="Z33" s="27">
        <f>'NormalisedData(Primary)'!M28</f>
        <v>-1.1215218876904725</v>
      </c>
      <c r="AA33" s="27">
        <f>'NormalisedData(Secondary)'!BT118</f>
        <v>-0.54322317155153643</v>
      </c>
      <c r="AB33" s="27">
        <f>'NormalisedData(Secondary)'!CC118</f>
        <v>-0.94001702645294427</v>
      </c>
      <c r="AC33" s="27">
        <f>'NormalisedData(Primary)'!K28</f>
        <v>-0.89254848236853479</v>
      </c>
      <c r="AD33" s="27">
        <f>'NormalisedData(Primary)'!G28</f>
        <v>-0.61025158669859614</v>
      </c>
      <c r="AE33" s="27">
        <f>'NormalisedData(Primary)'!X28</f>
        <v>-0.39548584267693965</v>
      </c>
      <c r="AF33" s="27">
        <f>'NormalisedData(Secondary)'!H208</f>
        <v>-1.2217117347932551</v>
      </c>
      <c r="AG33" s="27">
        <f>'NormalisedData(Secondary)'!R208</f>
        <v>-1.0929926637641689</v>
      </c>
      <c r="AH33" s="27">
        <f>'NormalisedData(Secondary)'!AA208</f>
        <v>-0.60501972016469641</v>
      </c>
      <c r="AI33" s="27">
        <f>'NormalisedData(Secondary)'!AJ208</f>
        <v>-0.7732556891702167</v>
      </c>
      <c r="AJ33" s="13">
        <f>'NormalisedData(Primary)'!F28</f>
        <v>-1.6716533360057124</v>
      </c>
      <c r="AK33" s="13">
        <f>'NormalisedData(Primary)'!AC28</f>
        <v>-0.62552340491487679</v>
      </c>
      <c r="AL33" s="13">
        <f>'NormalisedData(Primary)'!AD28</f>
        <v>-0.83669242201228378</v>
      </c>
      <c r="AM33" s="13">
        <f>'NormalisedData(Primary)'!W28</f>
        <v>-1.1254149001028544</v>
      </c>
      <c r="AN33" s="27">
        <f>'NormalisedData(Secondary)'!AS208</f>
        <v>-0.65851730287786514</v>
      </c>
      <c r="AO33" s="27">
        <f>'NormalisedData(Secondary)'!BB208</f>
        <v>-0.34374919258352182</v>
      </c>
      <c r="AP33" s="13">
        <f>'NormalisedData(Primary)'!O28</f>
        <v>-0.99425350747955976</v>
      </c>
      <c r="AQ33" s="13">
        <f>'NormalisedData(Primary)'!P28</f>
        <v>-0.82726095904449215</v>
      </c>
      <c r="AR33" s="13">
        <f>'NormalisedData(Primary)'!Y28</f>
        <v>-0.71072035982454085</v>
      </c>
      <c r="AS33" s="13">
        <f>'NormalisedData(Primary)'!Z28</f>
        <v>-0.86066832325307663</v>
      </c>
      <c r="AT33" s="13">
        <f>'NormalisedData(Primary)'!B28</f>
        <v>-0.50751921892255225</v>
      </c>
      <c r="AU33" s="13">
        <f>'NormalisedData(Primary)'!C28</f>
        <v>-0.95824956416971796</v>
      </c>
      <c r="AV33" s="13">
        <f>'NormalisedData(Primary)'!D28</f>
        <v>-1.6789490663934652</v>
      </c>
      <c r="AW33" s="13">
        <f>'NormalisedData(Primary)'!E28</f>
        <v>-1.1449215875466927</v>
      </c>
      <c r="AX33" s="13">
        <f>'NormalisedData(Primary)'!H28</f>
        <v>-1.8258775093574917</v>
      </c>
      <c r="AY33" s="13">
        <f>'NormalisedData(Primary)'!I28</f>
        <v>-0.52540906261043807</v>
      </c>
      <c r="AZ33" s="13">
        <f>'NormalisedData(Primary)'!J28</f>
        <v>-1.5033605241888677</v>
      </c>
      <c r="BA33" s="13">
        <f>'NormalisedData(Primary)'!L28</f>
        <v>-1.5453398547216814</v>
      </c>
      <c r="BB33" s="13">
        <f>'NormalisedData(Primary)'!AA28</f>
        <v>-0.57729404010602436</v>
      </c>
      <c r="BC33" s="13">
        <f>'NormalisedData(Primary)'!AB28</f>
        <v>-0.47596716997455202</v>
      </c>
      <c r="BD33" s="11">
        <f>'NormalisedData(Secondary)'!BK208</f>
        <v>-0.76973172138724544</v>
      </c>
      <c r="BE33" s="11">
        <f>'NormalisedData(Secondary)'!BT208</f>
        <v>-0.40006849531824601</v>
      </c>
      <c r="BG33" s="16" t="s">
        <v>10</v>
      </c>
      <c r="BH33" s="11" t="b">
        <f t="shared" si="0"/>
        <v>1</v>
      </c>
    </row>
    <row r="34" spans="1:60">
      <c r="A34" s="16" t="s">
        <v>95</v>
      </c>
      <c r="B34" s="27">
        <f>'NormalisedData(Secondary)'!H28</f>
        <v>0.38885942310505467</v>
      </c>
      <c r="C34" s="27">
        <f>'NormalisedData(Secondary)'!AA28</f>
        <v>0.12851425331382263</v>
      </c>
      <c r="D34" s="27">
        <f>'NormalisedData(Secondary)'!R28</f>
        <v>-0.12918921004179745</v>
      </c>
      <c r="E34" s="27">
        <f>'NormalisedData(Secondary)'!AJ28</f>
        <v>-0.36771366117396104</v>
      </c>
      <c r="F34" s="27">
        <f>'NormalisedData(Secondary)'!AS28</f>
        <v>0.47530371475768884</v>
      </c>
      <c r="G34" s="27">
        <f>'NormalisedData(Secondary)'!BB28</f>
        <v>0.94216925684418495</v>
      </c>
      <c r="H34" s="27">
        <f>'NormalisedData(Secondary)'!BK28</f>
        <v>0.80296508479970252</v>
      </c>
      <c r="I34" s="27">
        <f>'NormalisedData(Secondary)'!CC28</f>
        <v>0.2630570392893376</v>
      </c>
      <c r="J34" s="27">
        <f>'NormalisedData(Secondary)'!H119</f>
        <v>0.30727266283026378</v>
      </c>
      <c r="K34" s="27">
        <f>'NormalisedData(Secondary)'!BT28</f>
        <v>-0.36629968217142944</v>
      </c>
      <c r="L34" s="27">
        <f>'NormalisedData(Primary)'!AE29</f>
        <v>-2.3400311253739522E-2</v>
      </c>
      <c r="M34" s="27">
        <f>'NormalisedData(Secondary)'!R119</f>
        <v>0.78801777389106187</v>
      </c>
      <c r="N34" s="27">
        <f>'NormalisedData(Secondary)'!AA119</f>
        <v>0.83833235147935248</v>
      </c>
      <c r="O34" s="27">
        <f>'NormalisedData(Primary)'!N29</f>
        <v>-1.3872722671927327</v>
      </c>
      <c r="P34" s="27">
        <f>'NormalisedData(Secondary)'!AJ119</f>
        <v>-9.501640660066063E-2</v>
      </c>
      <c r="Q34" s="27">
        <f>'NormalisedData(Secondary)'!AS119</f>
        <v>-5.9575604366619475E-2</v>
      </c>
      <c r="R34" s="27">
        <f>'NormalisedData(Secondary)'!BB119</f>
        <v>0.48915193141332258</v>
      </c>
      <c r="S34" s="27">
        <f>'NormalisedData(Secondary)'!BK119</f>
        <v>0.53987101093776813</v>
      </c>
      <c r="T34" s="27">
        <f>'NormalisedData(Primary)'!P29</f>
        <v>-1.1884002609623925</v>
      </c>
      <c r="U34" s="27">
        <f>'NormalisedData(Primary)'!Q29</f>
        <v>0.83109543267395314</v>
      </c>
      <c r="V34" s="27">
        <f>'NormalisedData(Primary)'!S29</f>
        <v>0.13057007654474709</v>
      </c>
      <c r="W34" s="27">
        <f>'NormalisedData(Primary)'!T29</f>
        <v>0.54687770978540118</v>
      </c>
      <c r="X34" s="27">
        <f>'NormalisedData(Primary)'!U29</f>
        <v>0.54955071175864723</v>
      </c>
      <c r="Y34" s="27">
        <f>'NormalisedData(Primary)'!V29</f>
        <v>0.65058402297543083</v>
      </c>
      <c r="Z34" s="27">
        <f>'NormalisedData(Primary)'!M29</f>
        <v>1.0139220017865895</v>
      </c>
      <c r="AA34" s="27">
        <f>'NormalisedData(Secondary)'!BT119</f>
        <v>-0.67135622564415509</v>
      </c>
      <c r="AB34" s="27">
        <f>'NormalisedData(Secondary)'!CC119</f>
        <v>0.19641726407117152</v>
      </c>
      <c r="AC34" s="27">
        <f>'NormalisedData(Primary)'!K29</f>
        <v>0.81321083949133155</v>
      </c>
      <c r="AD34" s="27">
        <f>'NormalisedData(Primary)'!G29</f>
        <v>6.2589906328061259E-2</v>
      </c>
      <c r="AE34" s="27">
        <f>'NormalisedData(Primary)'!X29</f>
        <v>0.32816910349788597</v>
      </c>
      <c r="AF34" s="27">
        <f>'NormalisedData(Secondary)'!H209</f>
        <v>0.34335249697189041</v>
      </c>
      <c r="AG34" s="27">
        <f>'NormalisedData(Secondary)'!R209</f>
        <v>0.3644160576417026</v>
      </c>
      <c r="AH34" s="27">
        <f>'NormalisedData(Secondary)'!AA209</f>
        <v>-1.4698124503724079</v>
      </c>
      <c r="AI34" s="27">
        <f>'NormalisedData(Secondary)'!AJ209</f>
        <v>-6.4102572683528702E-2</v>
      </c>
      <c r="AJ34" s="13">
        <f>'NormalisedData(Primary)'!F29</f>
        <v>-0.15437431862849582</v>
      </c>
      <c r="AK34" s="13">
        <f>'NormalisedData(Primary)'!AC29</f>
        <v>-0.62552340491487679</v>
      </c>
      <c r="AL34" s="13">
        <f>'NormalisedData(Primary)'!AD29</f>
        <v>-0.38414180381696045</v>
      </c>
      <c r="AM34" s="13">
        <f>'NormalisedData(Primary)'!W29</f>
        <v>5.0119691907414658E-2</v>
      </c>
      <c r="AN34" s="27">
        <f>'NormalisedData(Secondary)'!AS209</f>
        <v>0.97961333863362454</v>
      </c>
      <c r="AO34" s="27">
        <f>'NormalisedData(Secondary)'!BB209</f>
        <v>-1.3291635446562855</v>
      </c>
      <c r="AP34" s="13">
        <f>'NormalisedData(Primary)'!O29</f>
        <v>0.58189030161246125</v>
      </c>
      <c r="AQ34" s="13">
        <f>'NormalisedData(Primary)'!P29</f>
        <v>-1.1884002609623925</v>
      </c>
      <c r="AR34" s="13">
        <f>'NormalisedData(Primary)'!Y29</f>
        <v>-0.71072035982454085</v>
      </c>
      <c r="AS34" s="13">
        <f>'NormalisedData(Primary)'!Z29</f>
        <v>1.7828129553099443</v>
      </c>
      <c r="AT34" s="13">
        <f>'NormalisedData(Primary)'!B29</f>
        <v>-1.0150384378451045</v>
      </c>
      <c r="AU34" s="13">
        <f>'NormalisedData(Primary)'!C29</f>
        <v>-0.12160527464082718</v>
      </c>
      <c r="AV34" s="13">
        <f>'NormalisedData(Primary)'!D29</f>
        <v>1.1067027608059816</v>
      </c>
      <c r="AW34" s="13">
        <f>'NormalisedData(Primary)'!E29</f>
        <v>9.1018870976515495E-2</v>
      </c>
      <c r="AX34" s="13">
        <f>'NormalisedData(Primary)'!H29</f>
        <v>0.42807654525606276</v>
      </c>
      <c r="AY34" s="13">
        <f>'NormalisedData(Primary)'!I29</f>
        <v>-0.18309709757636478</v>
      </c>
      <c r="AZ34" s="13">
        <f>'NormalisedData(Primary)'!J29</f>
        <v>-1.5033605241888677</v>
      </c>
      <c r="BA34" s="13">
        <f>'NormalisedData(Primary)'!L29</f>
        <v>0.20333419141074763</v>
      </c>
      <c r="BB34" s="13">
        <f>'NormalisedData(Primary)'!AA29</f>
        <v>-0.57729404010602436</v>
      </c>
      <c r="BC34" s="13">
        <f>'NormalisedData(Primary)'!AB29</f>
        <v>-0.47596716997455202</v>
      </c>
      <c r="BD34" s="11">
        <f>'NormalisedData(Secondary)'!BK209</f>
        <v>-0.20742425630156186</v>
      </c>
      <c r="BE34" s="11">
        <f>'NormalisedData(Secondary)'!BT209</f>
        <v>9.9178740235126281E-2</v>
      </c>
      <c r="BG34" s="16" t="s">
        <v>95</v>
      </c>
      <c r="BH34" s="11" t="b">
        <f t="shared" si="0"/>
        <v>1</v>
      </c>
    </row>
    <row r="35" spans="1:60" s="55" customFormat="1">
      <c r="A35" s="16" t="s">
        <v>174</v>
      </c>
      <c r="B35" s="27">
        <f>'NormalisedData(Secondary)'!H29</f>
        <v>0</v>
      </c>
      <c r="C35" s="27">
        <f>'NormalisedData(Secondary)'!AA29</f>
        <v>0</v>
      </c>
      <c r="D35" s="27">
        <f>'NormalisedData(Secondary)'!R29</f>
        <v>-0.53684777091614166</v>
      </c>
      <c r="E35" s="27">
        <f>'NormalisedData(Secondary)'!AJ29</f>
        <v>-0.57595297858445815</v>
      </c>
      <c r="F35" s="27">
        <f>'NormalisedData(Secondary)'!AS29</f>
        <v>0.47530371475768884</v>
      </c>
      <c r="G35" s="27">
        <f>'NormalisedData(Secondary)'!BB29</f>
        <v>0</v>
      </c>
      <c r="H35" s="27">
        <f>'NormalisedData(Secondary)'!BK29</f>
        <v>-0.77197690809062069</v>
      </c>
      <c r="I35" s="27">
        <f>'NormalisedData(Secondary)'!CC29</f>
        <v>-0.61001425466679793</v>
      </c>
      <c r="J35" s="27">
        <f>'NormalisedData(Secondary)'!H120</f>
        <v>-0.11305289474458556</v>
      </c>
      <c r="K35" s="27">
        <f>'NormalisedData(Secondary)'!BT29</f>
        <v>-1.592646063358506</v>
      </c>
      <c r="L35" s="27">
        <f>'NormalisedData(Primary)'!AE30</f>
        <v>-2.035827079075335</v>
      </c>
      <c r="M35" s="27">
        <f>'NormalisedData(Secondary)'!R120</f>
        <v>0</v>
      </c>
      <c r="N35" s="27">
        <f>'NormalisedData(Secondary)'!AA120</f>
        <v>0</v>
      </c>
      <c r="O35" s="27">
        <f>'NormalisedData(Primary)'!N30</f>
        <v>-1.024641826528371</v>
      </c>
      <c r="P35" s="27">
        <f>'NormalisedData(Secondary)'!AJ120</f>
        <v>0.40511703303935198</v>
      </c>
      <c r="Q35" s="27">
        <f>'NormalisedData(Secondary)'!AS120</f>
        <v>-0.23473806506847461</v>
      </c>
      <c r="R35" s="27">
        <f>'NormalisedData(Secondary)'!BB120</f>
        <v>-0.52451231199741821</v>
      </c>
      <c r="S35" s="27">
        <f>'NormalisedData(Secondary)'!BK120</f>
        <v>-1.1797181350121602</v>
      </c>
      <c r="T35" s="27">
        <f>'NormalisedData(Primary)'!P30</f>
        <v>-1.5495395628802926</v>
      </c>
      <c r="U35" s="27">
        <f>'NormalisedData(Primary)'!Q30</f>
        <v>-0.2573442710310212</v>
      </c>
      <c r="V35" s="27">
        <f>'NormalisedData(Primary)'!S30</f>
        <v>-1.3183365793066408</v>
      </c>
      <c r="W35" s="27">
        <f>'NormalisedData(Primary)'!T30</f>
        <v>0.90589666430100801</v>
      </c>
      <c r="X35" s="27">
        <f>'NormalisedData(Primary)'!U30</f>
        <v>-1.3535913504390835</v>
      </c>
      <c r="Y35" s="27">
        <f>'NormalisedData(Primary)'!V30</f>
        <v>-1.333466543545387</v>
      </c>
      <c r="Z35" s="27">
        <f>'NormalisedData(Primary)'!M30</f>
        <v>-0.76561457277762879</v>
      </c>
      <c r="AA35" s="27">
        <f>'NormalisedData(Secondary)'!BT120</f>
        <v>-0.75961684526098117</v>
      </c>
      <c r="AB35" s="27">
        <f>'NormalisedData(Secondary)'!CC120</f>
        <v>-1.7386378080374094</v>
      </c>
      <c r="AC35" s="27">
        <f>'NormalisedData(Primary)'!K30</f>
        <v>-1.2337003467405081</v>
      </c>
      <c r="AD35" s="27">
        <f>'NormalisedData(Primary)'!G30</f>
        <v>-0.61025158669859614</v>
      </c>
      <c r="AE35" s="27">
        <f>'NormalisedData(Primary)'!X30</f>
        <v>-1.480968261939178</v>
      </c>
      <c r="AF35" s="27">
        <f>'NormalisedData(Secondary)'!H210</f>
        <v>-1.2776464867920598</v>
      </c>
      <c r="AG35" s="27">
        <f>'NormalisedData(Secondary)'!R210</f>
        <v>-1.2107895670849322</v>
      </c>
      <c r="AH35" s="27">
        <f>'NormalisedData(Secondary)'!AA210</f>
        <v>-1.9022088154762635</v>
      </c>
      <c r="AI35" s="27">
        <f>'NormalisedData(Secondary)'!AJ210</f>
        <v>0</v>
      </c>
      <c r="AJ35" s="13">
        <f>'NormalisedData(Primary)'!F30</f>
        <v>-1.6716533360057124</v>
      </c>
      <c r="AK35" s="13">
        <f>'NormalisedData(Primary)'!AC30</f>
        <v>-0.62552340491487679</v>
      </c>
      <c r="AL35" s="13">
        <f>'NormalisedData(Primary)'!AD30</f>
        <v>-0.83669242201228378</v>
      </c>
      <c r="AM35" s="13">
        <f>'NormalisedData(Primary)'!W30</f>
        <v>-1.5172597641062773</v>
      </c>
      <c r="AN35" s="27">
        <f>'NormalisedData(Secondary)'!AS210</f>
        <v>-1.5165497403094363</v>
      </c>
      <c r="AO35" s="27">
        <f>'NormalisedData(Secondary)'!BB210</f>
        <v>-1.945047514701763</v>
      </c>
      <c r="AP35" s="13">
        <f>'NormalisedData(Primary)'!O30</f>
        <v>-1.7823254120255703</v>
      </c>
      <c r="AQ35" s="13">
        <f>'NormalisedData(Primary)'!P30</f>
        <v>-1.5495395628802926</v>
      </c>
      <c r="AR35" s="13">
        <f>'NormalisedData(Primary)'!Y30</f>
        <v>-0.71072035982454085</v>
      </c>
      <c r="AS35" s="13">
        <f>'NormalisedData(Primary)'!Z30</f>
        <v>-0.86066832325307663</v>
      </c>
      <c r="AT35" s="13">
        <f>'NormalisedData(Primary)'!B30</f>
        <v>-0.50751921892255225</v>
      </c>
      <c r="AU35" s="13">
        <f>'NormalisedData(Primary)'!C30</f>
        <v>-0.95824956416971796</v>
      </c>
      <c r="AV35" s="13">
        <f>'NormalisedData(Primary)'!D30</f>
        <v>0.17815215173949941</v>
      </c>
      <c r="AW35" s="13">
        <f>'NormalisedData(Primary)'!E30</f>
        <v>-0.32096128186455392</v>
      </c>
      <c r="AX35" s="13">
        <f>'NormalisedData(Primary)'!H30</f>
        <v>-1.4502185002552326</v>
      </c>
      <c r="AY35" s="13">
        <f>'NormalisedData(Primary)'!I30</f>
        <v>-1.2100329926785847</v>
      </c>
      <c r="AZ35" s="13">
        <f>'NormalisedData(Primary)'!J30</f>
        <v>-1.1442243989659717</v>
      </c>
      <c r="BA35" s="13">
        <f>'NormalisedData(Primary)'!L30</f>
        <v>-0.84587023626870983</v>
      </c>
      <c r="BB35" s="13">
        <f>'NormalisedData(Primary)'!AA30</f>
        <v>-0.57729404010602436</v>
      </c>
      <c r="BC35" s="13">
        <f>'NormalisedData(Primary)'!AB30</f>
        <v>-0.47596716997455202</v>
      </c>
      <c r="BD35" s="11">
        <f>'NormalisedData(Secondary)'!BK210</f>
        <v>-1.5804521583483209</v>
      </c>
      <c r="BE35" s="11">
        <f>'NormalisedData(Secondary)'!BT210</f>
        <v>0</v>
      </c>
      <c r="BF35" s="11"/>
      <c r="BG35" s="16" t="s">
        <v>174</v>
      </c>
      <c r="BH35" s="11" t="b">
        <f t="shared" si="0"/>
        <v>1</v>
      </c>
    </row>
    <row r="36" spans="1:60">
      <c r="A36" s="16" t="s">
        <v>96</v>
      </c>
      <c r="B36" s="27">
        <f>'NormalisedData(Secondary)'!H30</f>
        <v>0.32597408042398335</v>
      </c>
      <c r="C36" s="27">
        <f>'NormalisedData(Secondary)'!AA30</f>
        <v>-0.43992319757760256</v>
      </c>
      <c r="D36" s="27">
        <f>'NormalisedData(Secondary)'!R30</f>
        <v>0.52306448735715327</v>
      </c>
      <c r="E36" s="27">
        <f>'NormalisedData(Secondary)'!AJ30</f>
        <v>-0.19327841016495667</v>
      </c>
      <c r="F36" s="27">
        <f>'NormalisedData(Secondary)'!AS30</f>
        <v>0.47530371475768884</v>
      </c>
      <c r="G36" s="27">
        <f>'NormalisedData(Secondary)'!BB30</f>
        <v>0.78927004822381941</v>
      </c>
      <c r="H36" s="27">
        <f>'NormalisedData(Secondary)'!BK30</f>
        <v>-2.5407096066578282E-2</v>
      </c>
      <c r="I36" s="27">
        <f>'NormalisedData(Secondary)'!CC30</f>
        <v>0.24340696821798968</v>
      </c>
      <c r="J36" s="27">
        <f>'NormalisedData(Secondary)'!H121</f>
        <v>0.34196911428608368</v>
      </c>
      <c r="K36" s="27">
        <f>'NormalisedData(Secondary)'!BT30</f>
        <v>0.78340005019145509</v>
      </c>
      <c r="L36" s="27">
        <f>'NormalisedData(Primary)'!AE31</f>
        <v>-2.3400311253739522E-2</v>
      </c>
      <c r="M36" s="27">
        <f>'NormalisedData(Secondary)'!R121</f>
        <v>0.89194687346333634</v>
      </c>
      <c r="N36" s="27">
        <f>'NormalisedData(Secondary)'!AA121</f>
        <v>0.61115488057574618</v>
      </c>
      <c r="O36" s="27">
        <f>'NormalisedData(Primary)'!N31</f>
        <v>6.32494954647142E-2</v>
      </c>
      <c r="P36" s="27">
        <f>'NormalisedData(Secondary)'!AJ121</f>
        <v>0.19993408344344935</v>
      </c>
      <c r="Q36" s="27">
        <f>'NormalisedData(Secondary)'!AS121</f>
        <v>0.42212116256348214</v>
      </c>
      <c r="R36" s="27">
        <f>'NormalisedData(Secondary)'!BB121</f>
        <v>0.99598405311869298</v>
      </c>
      <c r="S36" s="27">
        <f>'NormalisedData(Secondary)'!BK121</f>
        <v>0.53987101093776813</v>
      </c>
      <c r="T36" s="27">
        <f>'NormalisedData(Primary)'!P31</f>
        <v>0.97843555054500886</v>
      </c>
      <c r="U36" s="27">
        <f>'NormalisedData(Primary)'!Q31</f>
        <v>0.83109543267395314</v>
      </c>
      <c r="V36" s="27">
        <f>'NormalisedData(Primary)'!S31</f>
        <v>0.49279674050759403</v>
      </c>
      <c r="W36" s="27">
        <f>'NormalisedData(Primary)'!T31</f>
        <v>0.54687770978540118</v>
      </c>
      <c r="X36" s="27">
        <f>'NormalisedData(Primary)'!U31</f>
        <v>1.5011217428575125</v>
      </c>
      <c r="Y36" s="27">
        <f>'NormalisedData(Primary)'!V31</f>
        <v>0.65058402297543083</v>
      </c>
      <c r="Z36" s="27">
        <f>'NormalisedData(Primary)'!M31</f>
        <v>1.0139220017865895</v>
      </c>
      <c r="AA36" s="27">
        <f>'NormalisedData(Secondary)'!BT121</f>
        <v>-0.56706762293248991</v>
      </c>
      <c r="AB36" s="27">
        <f>'NormalisedData(Secondary)'!CC121</f>
        <v>1.2141165199242184E-2</v>
      </c>
      <c r="AC36" s="27">
        <f>'NormalisedData(Primary)'!K31</f>
        <v>0.47205897511935829</v>
      </c>
      <c r="AD36" s="27">
        <f>'NormalisedData(Primary)'!G31</f>
        <v>1.4082728923813761</v>
      </c>
      <c r="AE36" s="27">
        <f>'NormalisedData(Primary)'!X31</f>
        <v>-0.39548584267693965</v>
      </c>
      <c r="AF36" s="27">
        <f>'NormalisedData(Secondary)'!H211</f>
        <v>0.76377125411302438</v>
      </c>
      <c r="AG36" s="27">
        <f>'NormalisedData(Secondary)'!R211</f>
        <v>0.78496834391774772</v>
      </c>
      <c r="AH36" s="27">
        <f>'NormalisedData(Secondary)'!AA211</f>
        <v>-0.31675547676212629</v>
      </c>
      <c r="AI36" s="27">
        <f>'NormalisedData(Secondary)'!AJ211</f>
        <v>0.40591751615067184</v>
      </c>
      <c r="AJ36" s="13">
        <f>'NormalisedData(Primary)'!F31</f>
        <v>0.60426519006011248</v>
      </c>
      <c r="AK36" s="13">
        <f>'NormalisedData(Primary)'!AC31</f>
        <v>0.45037685153871121</v>
      </c>
      <c r="AL36" s="13">
        <f>'NormalisedData(Primary)'!AD31</f>
        <v>6.8408814378362839E-2</v>
      </c>
      <c r="AM36" s="13">
        <f>'NormalisedData(Primary)'!W31</f>
        <v>5.0119691907414658E-2</v>
      </c>
      <c r="AN36" s="27">
        <f>'NormalisedData(Secondary)'!AS211</f>
        <v>-0.42447590685552034</v>
      </c>
      <c r="AO36" s="27">
        <f>'NormalisedData(Secondary)'!BB211</f>
        <v>-0.46692598659261741</v>
      </c>
      <c r="AP36" s="13">
        <f>'NormalisedData(Primary)'!O31</f>
        <v>1.3699622061584718</v>
      </c>
      <c r="AQ36" s="13">
        <f>'NormalisedData(Primary)'!P31</f>
        <v>0.97843555054500886</v>
      </c>
      <c r="AR36" s="13">
        <f>'NormalisedData(Primary)'!Y31</f>
        <v>0.40058783917383206</v>
      </c>
      <c r="AS36" s="13">
        <f>'NormalisedData(Primary)'!Z31</f>
        <v>1.2541166995973401</v>
      </c>
      <c r="AT36" s="13">
        <f>'NormalisedData(Primary)'!B31</f>
        <v>0.50751921892255225</v>
      </c>
      <c r="AU36" s="13">
        <f>'NormalisedData(Primary)'!C31</f>
        <v>0.29671687012361819</v>
      </c>
      <c r="AV36" s="13">
        <f>'NormalisedData(Primary)'!D31</f>
        <v>0.64242745627274056</v>
      </c>
      <c r="AW36" s="13">
        <f>'NormalisedData(Primary)'!E31</f>
        <v>9.1018870976515495E-2</v>
      </c>
      <c r="AX36" s="13">
        <f>'NormalisedData(Primary)'!H31</f>
        <v>0.42807654525606276</v>
      </c>
      <c r="AY36" s="13">
        <f>'NormalisedData(Primary)'!I31</f>
        <v>1.1861507625599284</v>
      </c>
      <c r="AZ36" s="13">
        <f>'NormalisedData(Primary)'!J31</f>
        <v>1.3697284775943015</v>
      </c>
      <c r="BA36" s="13">
        <f>'NormalisedData(Primary)'!L31</f>
        <v>0.55306900063723341</v>
      </c>
      <c r="BB36" s="13">
        <f>'NormalisedData(Primary)'!AA31</f>
        <v>0.16371025017932031</v>
      </c>
      <c r="BC36" s="13">
        <f>'NormalisedData(Primary)'!AB31</f>
        <v>-0.47596716997455202</v>
      </c>
      <c r="BD36" s="11">
        <f>'NormalisedData(Secondary)'!BK211</f>
        <v>0.14639896510158948</v>
      </c>
      <c r="BE36" s="11">
        <f>'NormalisedData(Secondary)'!BT211</f>
        <v>5.4875144796682006E-2</v>
      </c>
      <c r="BG36" s="16" t="s">
        <v>96</v>
      </c>
      <c r="BH36" s="11" t="b">
        <f t="shared" si="0"/>
        <v>1</v>
      </c>
    </row>
    <row r="37" spans="1:60">
      <c r="A37" s="16" t="s">
        <v>38</v>
      </c>
      <c r="B37" s="27">
        <f>'NormalisedData(Secondary)'!H31</f>
        <v>0.32597408042398335</v>
      </c>
      <c r="C37" s="27">
        <f>'NormalisedData(Secondary)'!AA31</f>
        <v>3.5282275749029148</v>
      </c>
      <c r="D37" s="27">
        <f>'NormalisedData(Secondary)'!R31</f>
        <v>0.74048238649013687</v>
      </c>
      <c r="E37" s="27">
        <f>'NormalisedData(Secondary)'!AJ31</f>
        <v>3.9248635002239873</v>
      </c>
      <c r="F37" s="27">
        <f>'NormalisedData(Secondary)'!AS31</f>
        <v>0.47530371475768884</v>
      </c>
      <c r="G37" s="27">
        <f>'NormalisedData(Secondary)'!BB31</f>
        <v>1.619580440165671</v>
      </c>
      <c r="H37" s="27">
        <f>'NormalisedData(Secondary)'!BK31</f>
        <v>0.71327815028592256</v>
      </c>
      <c r="I37" s="27">
        <f>'NormalisedData(Secondary)'!CC31</f>
        <v>0.26776123237089866</v>
      </c>
      <c r="J37" s="27">
        <f>'NormalisedData(Secondary)'!H122</f>
        <v>0.33675129586016789</v>
      </c>
      <c r="K37" s="27">
        <f>'NormalisedData(Secondary)'!BT31</f>
        <v>1.7031598360817619</v>
      </c>
      <c r="L37" s="27">
        <f>'NormalisedData(Primary)'!AE32</f>
        <v>1.5865411030035368</v>
      </c>
      <c r="M37" s="27">
        <f>'NormalisedData(Secondary)'!R122</f>
        <v>0</v>
      </c>
      <c r="N37" s="27">
        <f>'NormalisedData(Secondary)'!AA122</f>
        <v>0.8637170954824096</v>
      </c>
      <c r="O37" s="27">
        <f>'NormalisedData(Primary)'!N32</f>
        <v>1.8764016987865226</v>
      </c>
      <c r="P37" s="27">
        <f>'NormalisedData(Secondary)'!AJ122</f>
        <v>1.3688356994226074</v>
      </c>
      <c r="Q37" s="27">
        <f>'NormalisedData(Secondary)'!AS122</f>
        <v>1.4293053115991492</v>
      </c>
      <c r="R37" s="27">
        <f>'NormalisedData(Secondary)'!BB122</f>
        <v>0.99598405311869298</v>
      </c>
      <c r="S37" s="27">
        <f>'NormalisedData(Secondary)'!BK122</f>
        <v>1.1130673929210775</v>
      </c>
      <c r="T37" s="27">
        <f>'NormalisedData(Primary)'!P32</f>
        <v>1.339574852462909</v>
      </c>
      <c r="U37" s="27">
        <f>'NormalisedData(Primary)'!Q32</f>
        <v>1.1939086672422778</v>
      </c>
      <c r="V37" s="27">
        <f>'NormalisedData(Primary)'!S32</f>
        <v>1.579476732396135</v>
      </c>
      <c r="W37" s="27">
        <f>'NormalisedData(Primary)'!T32</f>
        <v>1.6239345733322217</v>
      </c>
      <c r="X37" s="27">
        <f>'NormalisedData(Primary)'!U32</f>
        <v>1.5011217428575125</v>
      </c>
      <c r="Y37" s="27">
        <f>'NormalisedData(Primary)'!V32</f>
        <v>1.4442042495837579</v>
      </c>
      <c r="Z37" s="27">
        <f>'NormalisedData(Primary)'!M32</f>
        <v>1.3698293166994333</v>
      </c>
      <c r="AA37" s="27">
        <f>'NormalisedData(Secondary)'!BT122</f>
        <v>-0.7633797177886007</v>
      </c>
      <c r="AB37" s="27">
        <f>'NormalisedData(Secondary)'!CC122</f>
        <v>0.2271559528753799</v>
      </c>
      <c r="AC37" s="27">
        <f>'NormalisedData(Primary)'!K32</f>
        <v>1.495514568235278</v>
      </c>
      <c r="AD37" s="27">
        <f>'NormalisedData(Primary)'!G32</f>
        <v>0.73543139935471868</v>
      </c>
      <c r="AE37" s="27">
        <f>'NormalisedData(Primary)'!X32</f>
        <v>0.32816910349788597</v>
      </c>
      <c r="AF37" s="27">
        <f>'NormalisedData(Secondary)'!H212</f>
        <v>1.5502434797319837</v>
      </c>
      <c r="AG37" s="27">
        <f>'NormalisedData(Secondary)'!R212</f>
        <v>2.1714648526235441</v>
      </c>
      <c r="AH37" s="27">
        <f>'NormalisedData(Secondary)'!AA212</f>
        <v>0.83630149684815669</v>
      </c>
      <c r="AI37" s="27">
        <f>'NormalisedData(Secondary)'!AJ212</f>
        <v>1.189284330874339</v>
      </c>
      <c r="AJ37" s="13">
        <f>'NormalisedData(Primary)'!F32</f>
        <v>1.3629046987487208</v>
      </c>
      <c r="AK37" s="13">
        <f>'NormalisedData(Primary)'!AC32</f>
        <v>2.064227236219093</v>
      </c>
      <c r="AL37" s="13">
        <f>'NormalisedData(Primary)'!AD32</f>
        <v>1.4260606689643329</v>
      </c>
      <c r="AM37" s="13">
        <f>'NormalisedData(Primary)'!W32</f>
        <v>0.83380941991426072</v>
      </c>
      <c r="AN37" s="27">
        <f>'NormalisedData(Secondary)'!AS212</f>
        <v>-0.26848809216852138</v>
      </c>
      <c r="AO37" s="27">
        <f>'NormalisedData(Secondary)'!BB212</f>
        <v>0.64166515948924185</v>
      </c>
      <c r="AP37" s="13">
        <f>'NormalisedData(Primary)'!O32</f>
        <v>1.3699622061584718</v>
      </c>
      <c r="AQ37" s="13">
        <f>'NormalisedData(Primary)'!P32</f>
        <v>1.339574852462909</v>
      </c>
      <c r="AR37" s="13">
        <f>'NormalisedData(Primary)'!Y32</f>
        <v>-0.15506626032535439</v>
      </c>
      <c r="AS37" s="13">
        <f>'NormalisedData(Primary)'!Z32</f>
        <v>1.2541166995973401</v>
      </c>
      <c r="AT37" s="13">
        <f>'NormalisedData(Primary)'!B32</f>
        <v>1.5225576567676569</v>
      </c>
      <c r="AU37" s="13">
        <f>'NormalisedData(Primary)'!C32</f>
        <v>0.29671687012361819</v>
      </c>
      <c r="AV37" s="13">
        <f>'NormalisedData(Primary)'!D32</f>
        <v>1.1067027608059816</v>
      </c>
      <c r="AW37" s="13">
        <f>'NormalisedData(Primary)'!E32</f>
        <v>0.91497917665865425</v>
      </c>
      <c r="AX37" s="13">
        <f>'NormalisedData(Primary)'!H32</f>
        <v>0.80373555435832178</v>
      </c>
      <c r="AY37" s="13">
        <f>'NormalisedData(Primary)'!I32</f>
        <v>1.5284627275940015</v>
      </c>
      <c r="AZ37" s="13">
        <f>'NormalisedData(Primary)'!J32</f>
        <v>1.7288646028171977</v>
      </c>
      <c r="BA37" s="13">
        <f>'NormalisedData(Primary)'!L32</f>
        <v>1.6022734283166908</v>
      </c>
      <c r="BB37" s="13">
        <f>'NormalisedData(Primary)'!AA32</f>
        <v>-0.57729404010602436</v>
      </c>
      <c r="BC37" s="13">
        <f>'NormalisedData(Primary)'!AB32</f>
        <v>0.49863227330667359</v>
      </c>
      <c r="BD37" s="11">
        <f>'NormalisedData(Secondary)'!BK212</f>
        <v>0.68255629902373094</v>
      </c>
      <c r="BE37" s="11">
        <f>'NormalisedData(Secondary)'!BT212</f>
        <v>0.38636410197049215</v>
      </c>
      <c r="BG37" s="16" t="s">
        <v>38</v>
      </c>
      <c r="BH37" s="11" t="b">
        <f t="shared" si="0"/>
        <v>1</v>
      </c>
    </row>
    <row r="38" spans="1:60">
      <c r="A38" s="16" t="s">
        <v>11</v>
      </c>
      <c r="B38" s="27">
        <f>'NormalisedData(Secondary)'!H32</f>
        <v>-0.79198756723949959</v>
      </c>
      <c r="C38" s="27">
        <f>'NormalisedData(Secondary)'!AA32</f>
        <v>-0.61171652082693084</v>
      </c>
      <c r="D38" s="27">
        <f>'NormalisedData(Secondary)'!R32</f>
        <v>-0.34660710917478105</v>
      </c>
      <c r="E38" s="27">
        <f>'NormalisedData(Secondary)'!AJ32</f>
        <v>-0.57158026621817171</v>
      </c>
      <c r="F38" s="27">
        <f>'NormalisedData(Secondary)'!AS32</f>
        <v>0.47530371475768884</v>
      </c>
      <c r="G38" s="27">
        <f>'NormalisedData(Secondary)'!BB32</f>
        <v>-0.93930407705392582</v>
      </c>
      <c r="H38" s="27">
        <f>'NormalisedData(Secondary)'!BK32</f>
        <v>-1.3539564117212437</v>
      </c>
      <c r="I38" s="27">
        <f>'NormalisedData(Secondary)'!CC32</f>
        <v>0.22608859968316422</v>
      </c>
      <c r="J38" s="27">
        <f>'NormalisedData(Secondary)'!H123</f>
        <v>0.28748898926158073</v>
      </c>
      <c r="K38" s="27">
        <f>'NormalisedData(Secondary)'!BT32</f>
        <v>-0.21300638452304507</v>
      </c>
      <c r="L38" s="27">
        <f>'NormalisedData(Primary)'!AE33</f>
        <v>-2.3400311253739522E-2</v>
      </c>
      <c r="M38" s="27">
        <f>'NormalisedData(Secondary)'!R123</f>
        <v>0</v>
      </c>
      <c r="N38" s="27">
        <f>'NormalisedData(Secondary)'!AA123</f>
        <v>-0.59464194675630488</v>
      </c>
      <c r="O38" s="27">
        <f>'NormalisedData(Primary)'!N33</f>
        <v>6.32494954647142E-2</v>
      </c>
      <c r="P38" s="27">
        <f>'NormalisedData(Secondary)'!AJ123</f>
        <v>-0.6727346490566245</v>
      </c>
      <c r="Q38" s="27">
        <f>'NormalisedData(Secondary)'!AS123</f>
        <v>0.24695870186162699</v>
      </c>
      <c r="R38" s="27">
        <f>'NormalisedData(Secondary)'!BB123</f>
        <v>0.48915193141332258</v>
      </c>
      <c r="S38" s="27">
        <f>'NormalisedData(Secondary)'!BK123</f>
        <v>-3.3325371045541306E-2</v>
      </c>
      <c r="T38" s="27">
        <f>'NormalisedData(Primary)'!P33</f>
        <v>0.61729624862710863</v>
      </c>
      <c r="U38" s="27">
        <f>'NormalisedData(Primary)'!Q33</f>
        <v>-0.2573442710310212</v>
      </c>
      <c r="V38" s="27">
        <f>'NormalisedData(Primary)'!S33</f>
        <v>1.2172500684332881</v>
      </c>
      <c r="W38" s="27">
        <f>'NormalisedData(Primary)'!T33</f>
        <v>-0.53017915376141944</v>
      </c>
      <c r="X38" s="27">
        <f>'NormalisedData(Primary)'!U33</f>
        <v>0.86674105545826896</v>
      </c>
      <c r="Y38" s="27">
        <f>'NormalisedData(Primary)'!V33</f>
        <v>-1.333466543545387</v>
      </c>
      <c r="Z38" s="27">
        <f>'NormalisedData(Primary)'!M33</f>
        <v>1.0139220017865895</v>
      </c>
      <c r="AA38" s="27">
        <f>'NormalisedData(Secondary)'!BT123</f>
        <v>-0.73763404587360648</v>
      </c>
      <c r="AB38" s="27">
        <f>'NormalisedData(Secondary)'!CC123</f>
        <v>-4.9297203920844558E-2</v>
      </c>
      <c r="AC38" s="27">
        <f>'NormalisedData(Primary)'!K33</f>
        <v>-0.55139661799656148</v>
      </c>
      <c r="AD38" s="27">
        <f>'NormalisedData(Primary)'!G33</f>
        <v>-0.27383084018526743</v>
      </c>
      <c r="AE38" s="27">
        <f>'NormalisedData(Primary)'!X33</f>
        <v>0.32816910349788597</v>
      </c>
      <c r="AF38" s="27">
        <f>'NormalisedData(Secondary)'!H213</f>
        <v>-1.1295839079716943</v>
      </c>
      <c r="AG38" s="27">
        <f>'NormalisedData(Secondary)'!R213</f>
        <v>-1.158574355267306</v>
      </c>
      <c r="AH38" s="27">
        <f>'NormalisedData(Secondary)'!AA213</f>
        <v>0.40390513174429993</v>
      </c>
      <c r="AI38" s="27">
        <f>'NormalisedData(Secondary)'!AJ213</f>
        <v>-0.49289282916385146</v>
      </c>
      <c r="AJ38" s="13">
        <f>'NormalisedData(Primary)'!F33</f>
        <v>0.60426519006011248</v>
      </c>
      <c r="AK38" s="13">
        <f>'NormalisedData(Primary)'!AC33</f>
        <v>-0.62552340491487679</v>
      </c>
      <c r="AL38" s="13">
        <f>'NormalisedData(Primary)'!AD33</f>
        <v>-0.83669242201228378</v>
      </c>
      <c r="AM38" s="13">
        <f>'NormalisedData(Primary)'!W33</f>
        <v>0.83380941991426072</v>
      </c>
      <c r="AN38" s="27">
        <f>'NormalisedData(Secondary)'!AS213</f>
        <v>0.27756871588905202</v>
      </c>
      <c r="AO38" s="27">
        <f>'NormalisedData(Secondary)'!BB213</f>
        <v>0.14895798345286057</v>
      </c>
      <c r="AP38" s="13">
        <f>'NormalisedData(Primary)'!O33</f>
        <v>-0.20618160293354929</v>
      </c>
      <c r="AQ38" s="13">
        <f>'NormalisedData(Primary)'!P33</f>
        <v>0.61729624862710863</v>
      </c>
      <c r="AR38" s="13">
        <f>'NormalisedData(Primary)'!Y33</f>
        <v>-0.71072035982454085</v>
      </c>
      <c r="AS38" s="13">
        <f>'NormalisedData(Primary)'!Z33</f>
        <v>-0.33197206754047243</v>
      </c>
      <c r="AT38" s="13">
        <f>'NormalisedData(Primary)'!B33</f>
        <v>0.50751921892255225</v>
      </c>
      <c r="AU38" s="13">
        <f>'NormalisedData(Primary)'!C33</f>
        <v>0.29671687012361819</v>
      </c>
      <c r="AV38" s="13">
        <f>'NormalisedData(Primary)'!D33</f>
        <v>0.17815215173949941</v>
      </c>
      <c r="AW38" s="13">
        <f>'NormalisedData(Primary)'!E33</f>
        <v>9.1018870976515495E-2</v>
      </c>
      <c r="AX38" s="13">
        <f>'NormalisedData(Primary)'!H33</f>
        <v>0.42807654525606276</v>
      </c>
      <c r="AY38" s="13">
        <f>'NormalisedData(Primary)'!I33</f>
        <v>0.15921486745770846</v>
      </c>
      <c r="AZ38" s="13">
        <f>'NormalisedData(Primary)'!J33</f>
        <v>-0.78508827374307544</v>
      </c>
      <c r="BA38" s="13">
        <f>'NormalisedData(Primary)'!L33</f>
        <v>-0.49613542704222402</v>
      </c>
      <c r="BB38" s="13">
        <f>'NormalisedData(Primary)'!AA33</f>
        <v>-0.57729404010602436</v>
      </c>
      <c r="BC38" s="13">
        <f>'NormalisedData(Primary)'!AB33</f>
        <v>-0.47596716997455202</v>
      </c>
      <c r="BD38" s="11">
        <f>'NormalisedData(Secondary)'!BK213</f>
        <v>-0.54339370795092445</v>
      </c>
      <c r="BE38" s="11">
        <f>'NormalisedData(Secondary)'!BT213</f>
        <v>2.0728104834246964E-2</v>
      </c>
      <c r="BG38" s="16" t="s">
        <v>11</v>
      </c>
      <c r="BH38" s="11" t="b">
        <f t="shared" si="0"/>
        <v>1</v>
      </c>
    </row>
    <row r="39" spans="1:60">
      <c r="A39" s="16" t="s">
        <v>39</v>
      </c>
      <c r="B39" s="27">
        <f>'NormalisedData(Secondary)'!H33</f>
        <v>0.39584668340295104</v>
      </c>
      <c r="C39" s="27">
        <f>'NormalisedData(Secondary)'!AA33</f>
        <v>-0.58005337900737264</v>
      </c>
      <c r="D39" s="27">
        <f>'NormalisedData(Secondary)'!R33</f>
        <v>-0.52271560747249768</v>
      </c>
      <c r="E39" s="27">
        <f>'NormalisedData(Secondary)'!AJ33</f>
        <v>-0.57125105030440493</v>
      </c>
      <c r="F39" s="27">
        <f>'NormalisedData(Secondary)'!AS33</f>
        <v>0.47530371475768884</v>
      </c>
      <c r="G39" s="27">
        <f>'NormalisedData(Secondary)'!BB33</f>
        <v>-0.92874790267027341</v>
      </c>
      <c r="H39" s="27">
        <f>'NormalisedData(Secondary)'!BK33</f>
        <v>-0.99767260043848305</v>
      </c>
      <c r="I39" s="27">
        <f>'NormalisedData(Secondary)'!CC33</f>
        <v>0.18776476761282593</v>
      </c>
      <c r="J39" s="27">
        <f>'NormalisedData(Secondary)'!H124</f>
        <v>0.31032780846862051</v>
      </c>
      <c r="K39" s="27">
        <f>'NormalisedData(Secondary)'!BT33</f>
        <v>0.32352015724630101</v>
      </c>
      <c r="L39" s="27">
        <f>'NormalisedData(Primary)'!AE34</f>
        <v>-2.3400311253739522E-2</v>
      </c>
      <c r="M39" s="27">
        <f>'NormalisedData(Secondary)'!R124</f>
        <v>0.55263420559696552</v>
      </c>
      <c r="N39" s="27">
        <f>'NormalisedData(Secondary)'!AA124</f>
        <v>-8.371488393100307E-2</v>
      </c>
      <c r="O39" s="27">
        <f>'NormalisedData(Primary)'!N34</f>
        <v>-0.29938094519964753</v>
      </c>
      <c r="P39" s="27">
        <f>'NormalisedData(Secondary)'!AJ124</f>
        <v>-0.53231256792692827</v>
      </c>
      <c r="Q39" s="27">
        <f>'NormalisedData(Secondary)'!AS124</f>
        <v>-0.19094744989301082</v>
      </c>
      <c r="R39" s="27">
        <f>'NormalisedData(Secondary)'!BB124</f>
        <v>0.48915193141332258</v>
      </c>
      <c r="S39" s="27">
        <f>'NormalisedData(Secondary)'!BK124</f>
        <v>-0.6065217530288507</v>
      </c>
      <c r="T39" s="27">
        <f>'NormalisedData(Primary)'!P34</f>
        <v>-0.10498235520869179</v>
      </c>
      <c r="U39" s="27">
        <f>'NormalisedData(Primary)'!Q34</f>
        <v>-0.2573442710310212</v>
      </c>
      <c r="V39" s="27">
        <f>'NormalisedData(Primary)'!S34</f>
        <v>0.49279674050759403</v>
      </c>
      <c r="W39" s="27">
        <f>'NormalisedData(Primary)'!T34</f>
        <v>-1.248217062792633</v>
      </c>
      <c r="X39" s="27">
        <f>'NormalisedData(Primary)'!U34</f>
        <v>0.23236036805902538</v>
      </c>
      <c r="Y39" s="27">
        <f>'NormalisedData(Primary)'!V34</f>
        <v>-1.333466543545387</v>
      </c>
      <c r="Z39" s="27">
        <f>'NormalisedData(Primary)'!M34</f>
        <v>-0.76561457277762879</v>
      </c>
      <c r="AA39" s="27">
        <f>'NormalisedData(Secondary)'!BT124</f>
        <v>-0.73970942241290649</v>
      </c>
      <c r="AB39" s="27">
        <f>'NormalisedData(Secondary)'!CC124</f>
        <v>-0.75574092758101463</v>
      </c>
      <c r="AC39" s="27">
        <f>'NormalisedData(Primary)'!K34</f>
        <v>0.13090711074738501</v>
      </c>
      <c r="AD39" s="27">
        <f>'NormalisedData(Primary)'!G34</f>
        <v>-0.27383084018526743</v>
      </c>
      <c r="AE39" s="27">
        <f>'NormalisedData(Primary)'!X34</f>
        <v>0.32816910349788597</v>
      </c>
      <c r="AF39" s="27">
        <f>'NormalisedData(Secondary)'!H214</f>
        <v>-1.1058938953604358</v>
      </c>
      <c r="AG39" s="27">
        <f>'NormalisedData(Secondary)'!R214</f>
        <v>-0.37076834059260605</v>
      </c>
      <c r="AH39" s="27">
        <f>'NormalisedData(Secondary)'!AA214</f>
        <v>0.40390513174429993</v>
      </c>
      <c r="AI39" s="27">
        <f>'NormalisedData(Secondary)'!AJ214</f>
        <v>-0.64956619210858502</v>
      </c>
      <c r="AJ39" s="13">
        <f>'NormalisedData(Primary)'!F34</f>
        <v>-0.91301382731710412</v>
      </c>
      <c r="AK39" s="13">
        <f>'NormalisedData(Primary)'!AC34</f>
        <v>-0.62552340491487679</v>
      </c>
      <c r="AL39" s="13">
        <f>'NormalisedData(Primary)'!AD34</f>
        <v>-0.83669242201228378</v>
      </c>
      <c r="AM39" s="13">
        <f>'NormalisedData(Primary)'!W34</f>
        <v>-1.1254149001028544</v>
      </c>
      <c r="AN39" s="27">
        <f>'NormalisedData(Secondary)'!AS214</f>
        <v>-1.048546513587209</v>
      </c>
      <c r="AO39" s="27">
        <f>'NormalisedData(Secondary)'!BB214</f>
        <v>-0.22057239857442676</v>
      </c>
      <c r="AP39" s="13">
        <f>'NormalisedData(Primary)'!O34</f>
        <v>-0.60021755520655451</v>
      </c>
      <c r="AQ39" s="13">
        <f>'NormalisedData(Primary)'!P34</f>
        <v>-0.10498235520869179</v>
      </c>
      <c r="AR39" s="13">
        <f>'NormalisedData(Primary)'!Y34</f>
        <v>-0.15506626032535439</v>
      </c>
      <c r="AS39" s="13">
        <f>'NormalisedData(Primary)'!Z34</f>
        <v>-0.33197206754047243</v>
      </c>
      <c r="AT39" s="13">
        <f>'NormalisedData(Primary)'!B34</f>
        <v>-0.50751921892255225</v>
      </c>
      <c r="AU39" s="13">
        <f>'NormalisedData(Primary)'!C34</f>
        <v>-0.12160527464082718</v>
      </c>
      <c r="AV39" s="13">
        <f>'NormalisedData(Primary)'!D34</f>
        <v>-1.2146737618602239</v>
      </c>
      <c r="AW39" s="13">
        <f>'NormalisedData(Primary)'!E34</f>
        <v>-0.73294143470562334</v>
      </c>
      <c r="AX39" s="13">
        <f>'NormalisedData(Primary)'!H34</f>
        <v>-1.0745594911529734</v>
      </c>
      <c r="AY39" s="13">
        <f>'NormalisedData(Primary)'!I34</f>
        <v>-0.86772102764451131</v>
      </c>
      <c r="AZ39" s="13">
        <f>'NormalisedData(Primary)'!J34</f>
        <v>0.29232010192561303</v>
      </c>
      <c r="BA39" s="13">
        <f>'NormalisedData(Primary)'!L34</f>
        <v>0.20333419141074763</v>
      </c>
      <c r="BB39" s="13">
        <f>'NormalisedData(Primary)'!AA34</f>
        <v>-0.57729404010602436</v>
      </c>
      <c r="BC39" s="13">
        <f>'NormalisedData(Primary)'!AB34</f>
        <v>1.4732317165878992</v>
      </c>
      <c r="BD39" s="11">
        <f>'NormalisedData(Secondary)'!BK214</f>
        <v>-0.2069729342408714</v>
      </c>
      <c r="BE39" s="11">
        <f>'NormalisedData(Secondary)'!BT214</f>
        <v>0.52522873115106861</v>
      </c>
      <c r="BG39" s="16" t="s">
        <v>39</v>
      </c>
      <c r="BH39" s="11" t="b">
        <f t="shared" si="0"/>
        <v>1</v>
      </c>
    </row>
    <row r="40" spans="1:60">
      <c r="A40" s="16" t="s">
        <v>40</v>
      </c>
      <c r="B40" s="27">
        <f>'NormalisedData(Secondary)'!H34</f>
        <v>0.32597408042398335</v>
      </c>
      <c r="C40" s="27">
        <f>'NormalisedData(Secondary)'!AA34</f>
        <v>0.57899629292756183</v>
      </c>
      <c r="D40" s="27">
        <f>'NormalisedData(Secondary)'!R34</f>
        <v>4.8714224700168254</v>
      </c>
      <c r="E40" s="27">
        <f>'NormalisedData(Secondary)'!AJ34</f>
        <v>0.52940543717828958</v>
      </c>
      <c r="F40" s="27">
        <f>'NormalisedData(Secondary)'!AS34</f>
        <v>0.47530371475768884</v>
      </c>
      <c r="G40" s="27">
        <f>'NormalisedData(Secondary)'!BB34</f>
        <v>0.79817159539126281</v>
      </c>
      <c r="H40" s="27">
        <f>'NormalisedData(Secondary)'!BK34</f>
        <v>0.74284527155420155</v>
      </c>
      <c r="I40" s="27">
        <f>'NormalisedData(Secondary)'!CC34</f>
        <v>0.26542136096921659</v>
      </c>
      <c r="J40" s="27">
        <f>'NormalisedData(Secondary)'!H125</f>
        <v>0.33127591891047092</v>
      </c>
      <c r="K40" s="27">
        <f>'NormalisedData(Secondary)'!BT34</f>
        <v>0.47681345489468568</v>
      </c>
      <c r="L40" s="27">
        <f>'NormalisedData(Primary)'!AE35</f>
        <v>-2.3400311253739522E-2</v>
      </c>
      <c r="M40" s="27">
        <f>'NormalisedData(Secondary)'!R125</f>
        <v>0</v>
      </c>
      <c r="N40" s="27">
        <f>'NormalisedData(Secondary)'!AA125</f>
        <v>1.2485052668960033</v>
      </c>
      <c r="O40" s="27">
        <f>'NormalisedData(Primary)'!N35</f>
        <v>0.78851037679343761</v>
      </c>
      <c r="P40" s="27">
        <f>'NormalisedData(Secondary)'!AJ125</f>
        <v>1.2168720773781423</v>
      </c>
      <c r="Q40" s="27">
        <f>'NormalisedData(Secondary)'!AS125</f>
        <v>1.254142850897294</v>
      </c>
      <c r="R40" s="27">
        <f>'NormalisedData(Secondary)'!BB125</f>
        <v>0.99598405311869298</v>
      </c>
      <c r="S40" s="27">
        <f>'NormalisedData(Secondary)'!BK125</f>
        <v>1.1130673929210775</v>
      </c>
      <c r="T40" s="27">
        <f>'NormalisedData(Primary)'!P35</f>
        <v>0.61729624862710863</v>
      </c>
      <c r="U40" s="27">
        <f>'NormalisedData(Primary)'!Q35</f>
        <v>0.83109543267395314</v>
      </c>
      <c r="V40" s="27">
        <f>'NormalisedData(Primary)'!S35</f>
        <v>0.85502340447044101</v>
      </c>
      <c r="W40" s="27">
        <f>'NormalisedData(Primary)'!T35</f>
        <v>0.90589666430100801</v>
      </c>
      <c r="X40" s="27">
        <f>'NormalisedData(Primary)'!U35</f>
        <v>0.86674105545826896</v>
      </c>
      <c r="Y40" s="27">
        <f>'NormalisedData(Primary)'!V35</f>
        <v>0.25377390967126728</v>
      </c>
      <c r="Z40" s="27">
        <f>'NormalisedData(Primary)'!M35</f>
        <v>1.0139220017865895</v>
      </c>
      <c r="AA40" s="27">
        <f>'NormalisedData(Secondary)'!BT125</f>
        <v>3.0708127658277307</v>
      </c>
      <c r="AB40" s="27">
        <f>'NormalisedData(Secondary)'!CC125</f>
        <v>0.472870420867396</v>
      </c>
      <c r="AC40" s="27">
        <f>'NormalisedData(Primary)'!K35</f>
        <v>0.13090711074738501</v>
      </c>
      <c r="AD40" s="27">
        <f>'NormalisedData(Primary)'!G35</f>
        <v>1.0718521458680474</v>
      </c>
      <c r="AE40" s="27">
        <f>'NormalisedData(Primary)'!X35</f>
        <v>-3.3658369589526831E-2</v>
      </c>
      <c r="AF40" s="27">
        <f>'NormalisedData(Secondary)'!H215</f>
        <v>0.94815193837826073</v>
      </c>
      <c r="AG40" s="27">
        <f>'NormalisedData(Secondary)'!R215</f>
        <v>1.0104398651996123</v>
      </c>
      <c r="AH40" s="27">
        <f>'NormalisedData(Secondary)'!AA215</f>
        <v>1.1245657402507261</v>
      </c>
      <c r="AI40" s="27">
        <f>'NormalisedData(Secondary)'!AJ215</f>
        <v>1.4036794591145008</v>
      </c>
      <c r="AJ40" s="13">
        <f>'NormalisedData(Primary)'!F35</f>
        <v>0.98358494440441668</v>
      </c>
      <c r="AK40" s="13">
        <f>'NormalisedData(Primary)'!AC35</f>
        <v>-0.62552340491487679</v>
      </c>
      <c r="AL40" s="13">
        <f>'NormalisedData(Primary)'!AD35</f>
        <v>0.52095943257368615</v>
      </c>
      <c r="AM40" s="13">
        <f>'NormalisedData(Primary)'!W35</f>
        <v>0.83380941991426072</v>
      </c>
      <c r="AN40" s="27">
        <f>'NormalisedData(Secondary)'!AS215</f>
        <v>0.35554273190193614</v>
      </c>
      <c r="AO40" s="27">
        <f>'NormalisedData(Secondary)'!BB215</f>
        <v>0.39531157147105067</v>
      </c>
      <c r="AP40" s="13">
        <f>'NormalisedData(Primary)'!O35</f>
        <v>0.58189030161246125</v>
      </c>
      <c r="AQ40" s="13">
        <f>'NormalisedData(Primary)'!P35</f>
        <v>0.61729624862710863</v>
      </c>
      <c r="AR40" s="13">
        <f>'NormalisedData(Primary)'!Y35</f>
        <v>-0.15506626032535439</v>
      </c>
      <c r="AS40" s="13">
        <f>'NormalisedData(Primary)'!Z35</f>
        <v>-0.33197206754047243</v>
      </c>
      <c r="AT40" s="13">
        <f>'NormalisedData(Primary)'!B35</f>
        <v>0</v>
      </c>
      <c r="AU40" s="13">
        <f>'NormalisedData(Primary)'!C35</f>
        <v>0.29671687012361819</v>
      </c>
      <c r="AV40" s="13">
        <f>'NormalisedData(Primary)'!D35</f>
        <v>0.64242745627274056</v>
      </c>
      <c r="AW40" s="13">
        <f>'NormalisedData(Primary)'!E35</f>
        <v>0.91497917665865425</v>
      </c>
      <c r="AX40" s="13">
        <f>'NormalisedData(Primary)'!H35</f>
        <v>0.80373555435832178</v>
      </c>
      <c r="AY40" s="13">
        <f>'NormalisedData(Primary)'!I35</f>
        <v>0.50152683249178176</v>
      </c>
      <c r="AZ40" s="13">
        <f>'NormalisedData(Primary)'!J35</f>
        <v>0.65145622714850915</v>
      </c>
      <c r="BA40" s="13">
        <f>'NormalisedData(Primary)'!L35</f>
        <v>0.55306900063723341</v>
      </c>
      <c r="BB40" s="13">
        <f>'NormalisedData(Primary)'!AA35</f>
        <v>-0.57729404010602436</v>
      </c>
      <c r="BC40" s="13">
        <f>'NormalisedData(Primary)'!AB35</f>
        <v>-0.47596716997455202</v>
      </c>
      <c r="BD40" s="11">
        <f>'NormalisedData(Secondary)'!BK215</f>
        <v>-0.21254808910822554</v>
      </c>
      <c r="BE40" s="11">
        <f>'NormalisedData(Secondary)'!BT215</f>
        <v>0.41158037763506278</v>
      </c>
      <c r="BG40" s="16" t="s">
        <v>40</v>
      </c>
      <c r="BH40" s="11" t="b">
        <f t="shared" si="0"/>
        <v>1</v>
      </c>
    </row>
    <row r="41" spans="1:60">
      <c r="A41" s="16" t="s">
        <v>41</v>
      </c>
      <c r="B41" s="27">
        <f>'NormalisedData(Secondary)'!H35</f>
        <v>0.32597408042398335</v>
      </c>
      <c r="C41" s="27">
        <f>'NormalisedData(Secondary)'!AA35</f>
        <v>0.27693226003960464</v>
      </c>
      <c r="D41" s="27">
        <f>'NormalisedData(Secondary)'!R35</f>
        <v>-2.048026047530566E-2</v>
      </c>
      <c r="E41" s="27">
        <f>'NormalisedData(Secondary)'!AJ35</f>
        <v>-0.16107389559947174</v>
      </c>
      <c r="F41" s="27">
        <f>'NormalisedData(Secondary)'!AS35</f>
        <v>0.47530371475768884</v>
      </c>
      <c r="G41" s="27">
        <f>'NormalisedData(Secondary)'!BB35</f>
        <v>0.90586386320283863</v>
      </c>
      <c r="H41" s="27">
        <f>'NormalisedData(Secondary)'!BK35</f>
        <v>0.26336512165361226</v>
      </c>
      <c r="I41" s="27">
        <f>'NormalisedData(Secondary)'!CC35</f>
        <v>0.26200820543161657</v>
      </c>
      <c r="J41" s="27">
        <f>'NormalisedData(Secondary)'!H126</f>
        <v>0</v>
      </c>
      <c r="K41" s="27">
        <f>'NormalisedData(Secondary)'!BT35</f>
        <v>0.55346010371887766</v>
      </c>
      <c r="L41" s="27">
        <f>'NormalisedData(Primary)'!AE36</f>
        <v>1.1840557494392177</v>
      </c>
      <c r="M41" s="27">
        <f>'NormalisedData(Secondary)'!R126</f>
        <v>0.80872413604054105</v>
      </c>
      <c r="N41" s="27">
        <f>'NormalisedData(Secondary)'!AA126</f>
        <v>0.61403816969617619</v>
      </c>
      <c r="O41" s="27">
        <f>'NormalisedData(Primary)'!N36</f>
        <v>0.42587993612907593</v>
      </c>
      <c r="P41" s="27">
        <f>'NormalisedData(Secondary)'!AJ126</f>
        <v>-8.6039652555840077E-2</v>
      </c>
      <c r="Q41" s="27">
        <f>'NormalisedData(Secondary)'!AS126</f>
        <v>0.64107423844080103</v>
      </c>
      <c r="R41" s="27">
        <f>'NormalisedData(Secondary)'!BB126</f>
        <v>0.99598405311869298</v>
      </c>
      <c r="S41" s="27">
        <f>'NormalisedData(Secondary)'!BK126</f>
        <v>0.53987101093776813</v>
      </c>
      <c r="T41" s="27">
        <f>'NormalisedData(Primary)'!P36</f>
        <v>0.97843555054500886</v>
      </c>
      <c r="U41" s="27">
        <f>'NormalisedData(Primary)'!Q36</f>
        <v>-0.2573442710310212</v>
      </c>
      <c r="V41" s="27">
        <f>'NormalisedData(Primary)'!S36</f>
        <v>0.13057007654474709</v>
      </c>
      <c r="W41" s="27">
        <f>'NormalisedData(Primary)'!T36</f>
        <v>1.6239345733322217</v>
      </c>
      <c r="X41" s="27">
        <f>'NormalisedData(Primary)'!U36</f>
        <v>0.23236036805902538</v>
      </c>
      <c r="Y41" s="27">
        <f>'NormalisedData(Primary)'!V36</f>
        <v>-0.14303620363289624</v>
      </c>
      <c r="Z41" s="27">
        <f>'NormalisedData(Primary)'!M36</f>
        <v>-5.3799942951941425E-2</v>
      </c>
      <c r="AA41" s="27">
        <f>'NormalisedData(Secondary)'!BT126</f>
        <v>-0.44794338601168743</v>
      </c>
      <c r="AB41" s="27">
        <f>'NormalisedData(Secondary)'!CC126</f>
        <v>1.2407525136476527</v>
      </c>
      <c r="AC41" s="27">
        <f>'NormalisedData(Primary)'!K36</f>
        <v>0.81321083949133155</v>
      </c>
      <c r="AD41" s="27">
        <f>'NormalisedData(Primary)'!G36</f>
        <v>1.0718521458680474</v>
      </c>
      <c r="AE41" s="27">
        <f>'NormalisedData(Primary)'!X36</f>
        <v>0.32816910349788597</v>
      </c>
      <c r="AF41" s="27">
        <f>'NormalisedData(Secondary)'!H216</f>
        <v>0.70310178987149707</v>
      </c>
      <c r="AG41" s="27">
        <f>'NormalisedData(Secondary)'!R216</f>
        <v>0.98692125251286567</v>
      </c>
      <c r="AH41" s="27">
        <f>'NormalisedData(Secondary)'!AA216</f>
        <v>0.98043361854944144</v>
      </c>
      <c r="AI41" s="27">
        <f>'NormalisedData(Secondary)'!AJ216</f>
        <v>1.3047278614651951</v>
      </c>
      <c r="AJ41" s="13">
        <f>'NormalisedData(Primary)'!F36</f>
        <v>1.3629046987487208</v>
      </c>
      <c r="AK41" s="13">
        <f>'NormalisedData(Primary)'!AC36</f>
        <v>-0.62552340491487679</v>
      </c>
      <c r="AL41" s="13">
        <f>'NormalisedData(Primary)'!AD36</f>
        <v>1.4260606689643329</v>
      </c>
      <c r="AM41" s="13">
        <f>'NormalisedData(Primary)'!W36</f>
        <v>5.0119691907414658E-2</v>
      </c>
      <c r="AN41" s="27">
        <f>'NormalisedData(Secondary)'!AS216</f>
        <v>1.2136149519947383</v>
      </c>
      <c r="AO41" s="27">
        <f>'NormalisedData(Secondary)'!BB216</f>
        <v>0.64166515948924185</v>
      </c>
      <c r="AP41" s="13">
        <f>'NormalisedData(Primary)'!O36</f>
        <v>1.3699622061584718</v>
      </c>
      <c r="AQ41" s="13">
        <f>'NormalisedData(Primary)'!P36</f>
        <v>0.97843555054500886</v>
      </c>
      <c r="AR41" s="13">
        <f>'NormalisedData(Primary)'!Y36</f>
        <v>0.95624193867301843</v>
      </c>
      <c r="AS41" s="13">
        <f>'NormalisedData(Primary)'!Z36</f>
        <v>1.7828129553099443</v>
      </c>
      <c r="AT41" s="13">
        <f>'NormalisedData(Primary)'!B36</f>
        <v>0</v>
      </c>
      <c r="AU41" s="13">
        <f>'NormalisedData(Primary)'!C36</f>
        <v>0.29671687012361819</v>
      </c>
      <c r="AV41" s="13">
        <f>'NormalisedData(Primary)'!D36</f>
        <v>0.64242745627274056</v>
      </c>
      <c r="AW41" s="13">
        <f>'NormalisedData(Primary)'!E36</f>
        <v>1.3269593294997237</v>
      </c>
      <c r="AX41" s="13">
        <f>'NormalisedData(Primary)'!H36</f>
        <v>1.55505357256284</v>
      </c>
      <c r="AY41" s="13">
        <f>'NormalisedData(Primary)'!I36</f>
        <v>1.5284627275940015</v>
      </c>
      <c r="AZ41" s="13">
        <f>'NormalisedData(Primary)'!J36</f>
        <v>0.65145622714850915</v>
      </c>
      <c r="BA41" s="13">
        <f>'NormalisedData(Primary)'!L36</f>
        <v>0.55306900063723341</v>
      </c>
      <c r="BB41" s="13">
        <f>'NormalisedData(Primary)'!AA36</f>
        <v>-0.57729404010602436</v>
      </c>
      <c r="BC41" s="13">
        <f>'NormalisedData(Primary)'!AB36</f>
        <v>0.49863227330667359</v>
      </c>
      <c r="BD41" s="11">
        <f>'NormalisedData(Secondary)'!BK216</f>
        <v>0.17351811127779021</v>
      </c>
      <c r="BE41" s="11">
        <f>'NormalisedData(Secondary)'!BT216</f>
        <v>0.51104457608974907</v>
      </c>
      <c r="BG41" s="16" t="s">
        <v>41</v>
      </c>
      <c r="BH41" s="11" t="b">
        <f t="shared" si="0"/>
        <v>1</v>
      </c>
    </row>
    <row r="42" spans="1:60">
      <c r="A42" s="16" t="s">
        <v>12</v>
      </c>
      <c r="B42" s="27">
        <f>'NormalisedData(Secondary)'!H36</f>
        <v>0.32597408042398335</v>
      </c>
      <c r="C42" s="27">
        <f>'NormalisedData(Secondary)'!AA36</f>
        <v>0.17537659145448281</v>
      </c>
      <c r="D42" s="27">
        <f>'NormalisedData(Secondary)'!R36</f>
        <v>0.19693763865767791</v>
      </c>
      <c r="E42" s="27">
        <f>'NormalisedData(Secondary)'!AJ36</f>
        <v>-0.26451649433529806</v>
      </c>
      <c r="F42" s="27">
        <f>'NormalisedData(Secondary)'!AS36</f>
        <v>0.47530371475768884</v>
      </c>
      <c r="G42" s="27">
        <f>'NormalisedData(Secondary)'!BB36</f>
        <v>0.65217868554294856</v>
      </c>
      <c r="H42" s="27">
        <f>'NormalisedData(Secondary)'!BK36</f>
        <v>0.99761529981587183</v>
      </c>
      <c r="I42" s="27">
        <f>'NormalisedData(Secondary)'!CC36</f>
        <v>0.2665102239846498</v>
      </c>
      <c r="J42" s="27">
        <f>'NormalisedData(Secondary)'!H127</f>
        <v>0.3576486334214935</v>
      </c>
      <c r="K42" s="27">
        <f>'NormalisedData(Secondary)'!BT36</f>
        <v>-0.51959297981981378</v>
      </c>
      <c r="L42" s="27">
        <f>'NormalisedData(Primary)'!AE37</f>
        <v>-2.3400311253739522E-2</v>
      </c>
      <c r="M42" s="27">
        <f>'NormalisedData(Secondary)'!R127</f>
        <v>0.87395406894787986</v>
      </c>
      <c r="N42" s="27">
        <f>'NormalisedData(Secondary)'!AA127</f>
        <v>0.57618648705846442</v>
      </c>
      <c r="O42" s="27">
        <f>'NormalisedData(Primary)'!N37</f>
        <v>-1.3872722671927327</v>
      </c>
      <c r="P42" s="27">
        <f>'NormalisedData(Secondary)'!AJ127</f>
        <v>0.39101070525463377</v>
      </c>
      <c r="Q42" s="27">
        <f>'NormalisedData(Secondary)'!AS127</f>
        <v>0.59728362326533724</v>
      </c>
      <c r="R42" s="27">
        <f>'NormalisedData(Secondary)'!BB127</f>
        <v>0.99598405311869298</v>
      </c>
      <c r="S42" s="27">
        <f>'NormalisedData(Secondary)'!BK127</f>
        <v>1.1130673929210775</v>
      </c>
      <c r="T42" s="27">
        <f>'NormalisedData(Primary)'!P37</f>
        <v>0.97843555054500886</v>
      </c>
      <c r="U42" s="27">
        <f>'NormalisedData(Primary)'!Q37</f>
        <v>0.46828219810562832</v>
      </c>
      <c r="V42" s="27">
        <f>'NormalisedData(Primary)'!S37</f>
        <v>-0.23165658741809991</v>
      </c>
      <c r="W42" s="27">
        <f>'NormalisedData(Primary)'!T37</f>
        <v>-0.88919810827702628</v>
      </c>
      <c r="X42" s="27">
        <f>'NormalisedData(Primary)'!U37</f>
        <v>0.86674105545826896</v>
      </c>
      <c r="Y42" s="27">
        <f>'NormalisedData(Primary)'!V37</f>
        <v>0.25377390967126728</v>
      </c>
      <c r="Z42" s="27">
        <f>'NormalisedData(Primary)'!M37</f>
        <v>1.3698293166994333</v>
      </c>
      <c r="AA42" s="27">
        <f>'NormalisedData(Secondary)'!BT127</f>
        <v>0.26593278667509324</v>
      </c>
      <c r="AB42" s="27">
        <f>'NormalisedData(Secondary)'!CC127</f>
        <v>0.74932357766362045</v>
      </c>
      <c r="AC42" s="27">
        <f>'NormalisedData(Primary)'!K37</f>
        <v>-0.21024475362458825</v>
      </c>
      <c r="AD42" s="27">
        <f>'NormalisedData(Primary)'!G37</f>
        <v>-0.61025158669859614</v>
      </c>
      <c r="AE42" s="27">
        <f>'NormalisedData(Primary)'!X37</f>
        <v>0.68999657658529878</v>
      </c>
      <c r="AF42" s="27">
        <f>'NormalisedData(Secondary)'!H217</f>
        <v>0.29705826399405599</v>
      </c>
      <c r="AG42" s="27">
        <f>'NormalisedData(Secondary)'!R217</f>
        <v>0.56444829159675269</v>
      </c>
      <c r="AH42" s="27">
        <f>'NormalisedData(Secondary)'!AA217</f>
        <v>-1.1815482069698373</v>
      </c>
      <c r="AI42" s="27">
        <f>'NormalisedData(Secondary)'!AJ217</f>
        <v>0.49662314732920187</v>
      </c>
      <c r="AJ42" s="13">
        <f>'NormalisedData(Primary)'!F37</f>
        <v>0.98358494440441668</v>
      </c>
      <c r="AK42" s="13">
        <f>'NormalisedData(Primary)'!AC37</f>
        <v>0.45037685153871121</v>
      </c>
      <c r="AL42" s="13">
        <f>'NormalisedData(Primary)'!AD37</f>
        <v>0.97351005076900954</v>
      </c>
      <c r="AM42" s="13">
        <f>'NormalisedData(Primary)'!W37</f>
        <v>1.2256542839176836</v>
      </c>
      <c r="AN42" s="27">
        <f>'NormalisedData(Secondary)'!AS217</f>
        <v>0.90159953995950959</v>
      </c>
      <c r="AO42" s="27">
        <f>'NormalisedData(Secondary)'!BB217</f>
        <v>-0.95963316262899923</v>
      </c>
      <c r="AP42" s="13">
        <f>'NormalisedData(Primary)'!O37</f>
        <v>1.3699622061584718</v>
      </c>
      <c r="AQ42" s="13">
        <f>'NormalisedData(Primary)'!P37</f>
        <v>0.97843555054500886</v>
      </c>
      <c r="AR42" s="13">
        <f>'NormalisedData(Primary)'!Y37</f>
        <v>0.95624193867301843</v>
      </c>
      <c r="AS42" s="13">
        <f>'NormalisedData(Primary)'!Z37</f>
        <v>0.1967241881721318</v>
      </c>
      <c r="AT42" s="13">
        <f>'NormalisedData(Primary)'!B37</f>
        <v>0.50751921892255225</v>
      </c>
      <c r="AU42" s="13">
        <f>'NormalisedData(Primary)'!C37</f>
        <v>-0.53992741940527256</v>
      </c>
      <c r="AV42" s="13">
        <f>'NormalisedData(Primary)'!D37</f>
        <v>-0.28612315279374173</v>
      </c>
      <c r="AW42" s="13">
        <f>'NormalisedData(Primary)'!E37</f>
        <v>-0.32096128186455392</v>
      </c>
      <c r="AX42" s="13">
        <f>'NormalisedData(Primary)'!H37</f>
        <v>-0.3232414729484554</v>
      </c>
      <c r="AY42" s="13">
        <f>'NormalisedData(Primary)'!I37</f>
        <v>1.1861507625599284</v>
      </c>
      <c r="AZ42" s="13">
        <f>'NormalisedData(Primary)'!J37</f>
        <v>0.65145622714850915</v>
      </c>
      <c r="BA42" s="13">
        <f>'NormalisedData(Primary)'!L37</f>
        <v>-0.14640061781573821</v>
      </c>
      <c r="BB42" s="13">
        <f>'NormalisedData(Primary)'!AA37</f>
        <v>0.16371025017932031</v>
      </c>
      <c r="BC42" s="13">
        <f>'NormalisedData(Primary)'!AB37</f>
        <v>-0.47596716997455202</v>
      </c>
      <c r="BD42" s="11">
        <f>'NormalisedData(Secondary)'!BK217</f>
        <v>0.30805190789834713</v>
      </c>
      <c r="BE42" s="11">
        <f>'NormalisedData(Secondary)'!BT217</f>
        <v>7.8865629283113636E-2</v>
      </c>
      <c r="BG42" s="16" t="s">
        <v>12</v>
      </c>
      <c r="BH42" s="11" t="b">
        <f t="shared" si="0"/>
        <v>1</v>
      </c>
    </row>
    <row r="43" spans="1:60">
      <c r="A43" s="16" t="s">
        <v>97</v>
      </c>
      <c r="B43" s="27">
        <f>'NormalisedData(Secondary)'!H37</f>
        <v>4.6483668508112613E-2</v>
      </c>
      <c r="C43" s="27">
        <f>'NormalisedData(Secondary)'!AA37</f>
        <v>-0.36953887396793889</v>
      </c>
      <c r="D43" s="27">
        <f>'NormalisedData(Secondary)'!R37</f>
        <v>-0.45531605874127279</v>
      </c>
      <c r="E43" s="27">
        <f>'NormalisedData(Secondary)'!AJ37</f>
        <v>-0.5089363039638547</v>
      </c>
      <c r="F43" s="27">
        <f>'NormalisedData(Secondary)'!AS37</f>
        <v>-2.0794537520648886</v>
      </c>
      <c r="G43" s="27">
        <f>'NormalisedData(Secondary)'!BB37</f>
        <v>-0.66828710595689633</v>
      </c>
      <c r="H43" s="27">
        <f>'NormalisedData(Secondary)'!BK37</f>
        <v>0.11750065673010321</v>
      </c>
      <c r="I43" s="27">
        <f>'NormalisedData(Secondary)'!CC37</f>
        <v>0.19394299944337789</v>
      </c>
      <c r="J43" s="27">
        <f>'NormalisedData(Secondary)'!H128</f>
        <v>0.21808985189343236</v>
      </c>
      <c r="K43" s="27">
        <f>'NormalisedData(Secondary)'!BT37</f>
        <v>-0.21300638452304507</v>
      </c>
      <c r="L43" s="27">
        <f>'NormalisedData(Primary)'!AE38</f>
        <v>-2.3400311253739522E-2</v>
      </c>
      <c r="M43" s="27">
        <f>'NormalisedData(Secondary)'!R128</f>
        <v>0.27701794366446619</v>
      </c>
      <c r="N43" s="27">
        <f>'NormalisedData(Secondary)'!AA128</f>
        <v>0.1371715756973339</v>
      </c>
      <c r="O43" s="27">
        <f>'NormalisedData(Primary)'!N38</f>
        <v>-0.66201138586400921</v>
      </c>
      <c r="P43" s="27">
        <f>'NormalisedData(Secondary)'!AJ128</f>
        <v>1.2149484872256806</v>
      </c>
      <c r="Q43" s="27">
        <f>'NormalisedData(Secondary)'!AS128</f>
        <v>1.2103522357218301</v>
      </c>
      <c r="R43" s="27">
        <f>'NormalisedData(Secondary)'!BB128</f>
        <v>0.48915193141332258</v>
      </c>
      <c r="S43" s="27">
        <f>'NormalisedData(Secondary)'!BK128</f>
        <v>-3.3325371045541306E-2</v>
      </c>
      <c r="T43" s="27">
        <f>'NormalisedData(Primary)'!P38</f>
        <v>-0.10498235520869179</v>
      </c>
      <c r="U43" s="27">
        <f>'NormalisedData(Primary)'!Q38</f>
        <v>0.46828219810562832</v>
      </c>
      <c r="V43" s="27">
        <f>'NormalisedData(Primary)'!S38</f>
        <v>0.49279674050759403</v>
      </c>
      <c r="W43" s="27">
        <f>'NormalisedData(Primary)'!T38</f>
        <v>-0.17116019924581255</v>
      </c>
      <c r="X43" s="27">
        <f>'NormalisedData(Primary)'!U38</f>
        <v>-1.0364010067394618</v>
      </c>
      <c r="Y43" s="27">
        <f>'NormalisedData(Primary)'!V38</f>
        <v>-0.53984631693705976</v>
      </c>
      <c r="Z43" s="27">
        <f>'NormalisedData(Primary)'!M38</f>
        <v>0.30210737196090226</v>
      </c>
      <c r="AA43" s="27">
        <f>'NormalisedData(Secondary)'!BT128</f>
        <v>3.493921747938137</v>
      </c>
      <c r="AB43" s="27">
        <f>'NormalisedData(Secondary)'!CC128</f>
        <v>-0.94001702645294427</v>
      </c>
      <c r="AC43" s="27">
        <f>'NormalisedData(Primary)'!K38</f>
        <v>-0.21024475362458825</v>
      </c>
      <c r="AD43" s="27">
        <f>'NormalisedData(Primary)'!G38</f>
        <v>6.2589906328061259E-2</v>
      </c>
      <c r="AE43" s="27">
        <f>'NormalisedData(Primary)'!X38</f>
        <v>-0.39548584267693965</v>
      </c>
      <c r="AF43" s="27">
        <f>'NormalisedData(Secondary)'!H218</f>
        <v>-0.38269045481118374</v>
      </c>
      <c r="AG43" s="27">
        <f>'NormalisedData(Secondary)'!R218</f>
        <v>-0.1478044043555311</v>
      </c>
      <c r="AH43" s="27">
        <f>'NormalisedData(Secondary)'!AA218</f>
        <v>-2.8491233359555539E-2</v>
      </c>
      <c r="AI43" s="27">
        <f>'NormalisedData(Secondary)'!AJ218</f>
        <v>-0.60009039328393254</v>
      </c>
      <c r="AJ43" s="13">
        <f>'NormalisedData(Primary)'!F38</f>
        <v>0.22494543571580836</v>
      </c>
      <c r="AK43" s="13">
        <f>'NormalisedData(Primary)'!AC38</f>
        <v>-0.62552340491487679</v>
      </c>
      <c r="AL43" s="13">
        <f>'NormalisedData(Primary)'!AD38</f>
        <v>6.8408814378362839E-2</v>
      </c>
      <c r="AM43" s="13">
        <f>'NormalisedData(Primary)'!W38</f>
        <v>-0.34172517209600833</v>
      </c>
      <c r="AN43" s="27">
        <f>'NormalisedData(Secondary)'!AS218</f>
        <v>-1.4385757242965527</v>
      </c>
      <c r="AO43" s="27">
        <f>'NormalisedData(Secondary)'!BB218</f>
        <v>-0.34374919258352182</v>
      </c>
      <c r="AP43" s="13">
        <f>'NormalisedData(Primary)'!O38</f>
        <v>-0.20618160293354929</v>
      </c>
      <c r="AQ43" s="13">
        <f>'NormalisedData(Primary)'!P38</f>
        <v>-0.10498235520869179</v>
      </c>
      <c r="AR43" s="13">
        <f>'NormalisedData(Primary)'!Y38</f>
        <v>-0.71072035982454085</v>
      </c>
      <c r="AS43" s="13">
        <f>'NormalisedData(Primary)'!Z38</f>
        <v>-0.86066832325307663</v>
      </c>
      <c r="AT43" s="13">
        <f>'NormalisedData(Primary)'!B38</f>
        <v>-1.0150384378451045</v>
      </c>
      <c r="AU43" s="13">
        <f>'NormalisedData(Primary)'!C38</f>
        <v>-0.95824956416971796</v>
      </c>
      <c r="AV43" s="13">
        <f>'NormalisedData(Primary)'!D38</f>
        <v>-1.2146737618602239</v>
      </c>
      <c r="AW43" s="13">
        <f>'NormalisedData(Primary)'!E38</f>
        <v>-0.73294143470562334</v>
      </c>
      <c r="AX43" s="13">
        <f>'NormalisedData(Primary)'!H38</f>
        <v>-0.3232414729484554</v>
      </c>
      <c r="AY43" s="13">
        <f>'NormalisedData(Primary)'!I38</f>
        <v>-0.18309709757636478</v>
      </c>
      <c r="AZ43" s="13">
        <f>'NormalisedData(Primary)'!J38</f>
        <v>-6.6816023297283131E-2</v>
      </c>
      <c r="BA43" s="13">
        <f>'NormalisedData(Primary)'!L38</f>
        <v>0.20333419141074763</v>
      </c>
      <c r="BB43" s="13">
        <f>'NormalisedData(Primary)'!AA38</f>
        <v>-0.57729404010602436</v>
      </c>
      <c r="BC43" s="13">
        <f>'NormalisedData(Primary)'!AB38</f>
        <v>0.49863227330667359</v>
      </c>
      <c r="BD43" s="11">
        <f>'NormalisedData(Secondary)'!BK218</f>
        <v>1.1411526093983726</v>
      </c>
      <c r="BE43" s="11">
        <f>'NormalisedData(Secondary)'!BT218</f>
        <v>0</v>
      </c>
      <c r="BG43" s="16" t="s">
        <v>97</v>
      </c>
      <c r="BH43" s="11" t="b">
        <f t="shared" si="0"/>
        <v>1</v>
      </c>
    </row>
    <row r="44" spans="1:60">
      <c r="A44" s="16" t="s">
        <v>13</v>
      </c>
      <c r="B44" s="27">
        <f>'NormalisedData(Secondary)'!H38</f>
        <v>0.38885942310505467</v>
      </c>
      <c r="C44" s="27">
        <f>'NormalisedData(Secondary)'!AA38</f>
        <v>-0.30407102667156161</v>
      </c>
      <c r="D44" s="27">
        <f>'NormalisedData(Secondary)'!R38</f>
        <v>0.74048238649013687</v>
      </c>
      <c r="E44" s="27">
        <f>'NormalisedData(Secondary)'!AJ38</f>
        <v>0.55729371256496185</v>
      </c>
      <c r="F44" s="27">
        <f>'NormalisedData(Secondary)'!AS38</f>
        <v>0.47530371475768884</v>
      </c>
      <c r="G44" s="27">
        <f>'NormalisedData(Secondary)'!BB38</f>
        <v>1.1444093248749785</v>
      </c>
      <c r="H44" s="27">
        <f>'NormalisedData(Secondary)'!BK38</f>
        <v>1.5244028437457076</v>
      </c>
      <c r="I44" s="27">
        <f>'NormalisedData(Secondary)'!CC38</f>
        <v>0.26924872767983216</v>
      </c>
      <c r="J44" s="27">
        <f>'NormalisedData(Secondary)'!H129</f>
        <v>0</v>
      </c>
      <c r="K44" s="27">
        <f>'NormalisedData(Secondary)'!BT38</f>
        <v>0.63010675254307036</v>
      </c>
      <c r="L44" s="27">
        <f>'NormalisedData(Primary)'!AE39</f>
        <v>0.78157039587489863</v>
      </c>
      <c r="M44" s="27">
        <f>'NormalisedData(Secondary)'!R129</f>
        <v>0</v>
      </c>
      <c r="N44" s="27">
        <f>'NormalisedData(Secondary)'!AA129</f>
        <v>0.61809597029991858</v>
      </c>
      <c r="O44" s="27">
        <f>'NormalisedData(Primary)'!N39</f>
        <v>1.1511408174577993</v>
      </c>
      <c r="P44" s="27">
        <f>'NormalisedData(Secondary)'!AJ129</f>
        <v>0.24545905038504032</v>
      </c>
      <c r="Q44" s="27">
        <f>'NormalisedData(Secondary)'!AS129</f>
        <v>0.86002731431811996</v>
      </c>
      <c r="R44" s="27">
        <f>'NormalisedData(Secondary)'!BB129</f>
        <v>0.99598405311869298</v>
      </c>
      <c r="S44" s="27">
        <f>'NormalisedData(Secondary)'!BK129</f>
        <v>1.1130673929210775</v>
      </c>
      <c r="T44" s="27">
        <f>'NormalisedData(Primary)'!P39</f>
        <v>0.61729624862710863</v>
      </c>
      <c r="U44" s="27">
        <f>'NormalisedData(Primary)'!Q39</f>
        <v>0.46828219810562832</v>
      </c>
      <c r="V44" s="27">
        <f>'NormalisedData(Primary)'!S39</f>
        <v>0.85502340447044101</v>
      </c>
      <c r="W44" s="27">
        <f>'NormalisedData(Primary)'!T39</f>
        <v>0.54687770978540118</v>
      </c>
      <c r="X44" s="27">
        <f>'NormalisedData(Primary)'!U39</f>
        <v>0.86674105545826896</v>
      </c>
      <c r="Y44" s="27">
        <f>'NormalisedData(Primary)'!V39</f>
        <v>1.0473941362795944</v>
      </c>
      <c r="Z44" s="27">
        <f>'NormalisedData(Primary)'!M39</f>
        <v>0.30210737196090226</v>
      </c>
      <c r="AA44" s="27">
        <f>'NormalisedData(Secondary)'!BT129</f>
        <v>6.5162059833200267E-2</v>
      </c>
      <c r="AB44" s="27">
        <f>'NormalisedData(Secondary)'!CC129</f>
        <v>1.5172056704438774</v>
      </c>
      <c r="AC44" s="27">
        <f>'NormalisedData(Primary)'!K39</f>
        <v>0.81321083949133155</v>
      </c>
      <c r="AD44" s="27">
        <f>'NormalisedData(Primary)'!G39</f>
        <v>1.0718521458680474</v>
      </c>
      <c r="AE44" s="27">
        <f>'NormalisedData(Primary)'!X39</f>
        <v>1.0518240496727116</v>
      </c>
      <c r="AF44" s="27">
        <f>'NormalisedData(Secondary)'!H219</f>
        <v>1.2114499771547522</v>
      </c>
      <c r="AG44" s="27">
        <f>'NormalisedData(Secondary)'!R219</f>
        <v>-0.7251267093474284</v>
      </c>
      <c r="AH44" s="27">
        <f>'NormalisedData(Secondary)'!AA219</f>
        <v>0.54803725344558596</v>
      </c>
      <c r="AI44" s="27">
        <f>'NormalisedData(Secondary)'!AJ219</f>
        <v>1.0491029008711563</v>
      </c>
      <c r="AJ44" s="13">
        <f>'NormalisedData(Primary)'!F39</f>
        <v>1.3629046987487208</v>
      </c>
      <c r="AK44" s="13">
        <f>'NormalisedData(Primary)'!AC39</f>
        <v>-8.7573276688082777E-2</v>
      </c>
      <c r="AL44" s="13">
        <f>'NormalisedData(Primary)'!AD39</f>
        <v>6.8408814378362839E-2</v>
      </c>
      <c r="AM44" s="13">
        <f>'NormalisedData(Primary)'!W39</f>
        <v>0.83380941991426072</v>
      </c>
      <c r="AN44" s="27">
        <f>'NormalisedData(Secondary)'!AS219</f>
        <v>1.6036441627040821</v>
      </c>
      <c r="AO44" s="27">
        <f>'NormalisedData(Secondary)'!BB219</f>
        <v>0.64166515948924185</v>
      </c>
      <c r="AP44" s="13">
        <f>'NormalisedData(Primary)'!O39</f>
        <v>0.58189030161246125</v>
      </c>
      <c r="AQ44" s="13">
        <f>'NormalisedData(Primary)'!P39</f>
        <v>0.61729624862710863</v>
      </c>
      <c r="AR44" s="13">
        <f>'NormalisedData(Primary)'!Y39</f>
        <v>-0.15506626032535439</v>
      </c>
      <c r="AS44" s="13">
        <f>'NormalisedData(Primary)'!Z39</f>
        <v>-0.33197206754047243</v>
      </c>
      <c r="AT44" s="13">
        <f>'NormalisedData(Primary)'!B39</f>
        <v>1.5225576567676569</v>
      </c>
      <c r="AU44" s="13">
        <f>'NormalisedData(Primary)'!C39</f>
        <v>1.5516833044169545</v>
      </c>
      <c r="AV44" s="13">
        <f>'NormalisedData(Primary)'!D39</f>
        <v>1.1067027608059816</v>
      </c>
      <c r="AW44" s="13">
        <f>'NormalisedData(Primary)'!E39</f>
        <v>0.50299902381758488</v>
      </c>
      <c r="AX44" s="13">
        <f>'NormalisedData(Primary)'!H39</f>
        <v>1.1793945634605809</v>
      </c>
      <c r="AY44" s="13">
        <f>'NormalisedData(Primary)'!I39</f>
        <v>0.843838797525855</v>
      </c>
      <c r="AZ44" s="13">
        <f>'NormalisedData(Primary)'!J39</f>
        <v>0.65145622714850915</v>
      </c>
      <c r="BA44" s="13">
        <f>'NormalisedData(Primary)'!L39</f>
        <v>0.20333419141074763</v>
      </c>
      <c r="BB44" s="13">
        <f>'NormalisedData(Primary)'!AA39</f>
        <v>3.127727411320699</v>
      </c>
      <c r="BC44" s="13">
        <f>'NormalisedData(Primary)'!AB39</f>
        <v>-0.47596716997455202</v>
      </c>
      <c r="BD44" s="11">
        <f>'NormalisedData(Secondary)'!BK219</f>
        <v>-0.38285579612763765</v>
      </c>
      <c r="BE44" s="11">
        <f>'NormalisedData(Secondary)'!BT219</f>
        <v>0.31264151825671738</v>
      </c>
      <c r="BG44" s="16" t="s">
        <v>13</v>
      </c>
      <c r="BH44" s="11" t="b">
        <f t="shared" si="0"/>
        <v>1</v>
      </c>
    </row>
    <row r="45" spans="1:60">
      <c r="A45" s="16" t="s">
        <v>42</v>
      </c>
      <c r="B45" s="27">
        <f>'NormalisedData(Secondary)'!H39</f>
        <v>0.32597408042398335</v>
      </c>
      <c r="C45" s="27">
        <f>'NormalisedData(Secondary)'!AA39</f>
        <v>-0.63769124291922341</v>
      </c>
      <c r="D45" s="27">
        <f>'NormalisedData(Secondary)'!R39</f>
        <v>-0.45531605874127279</v>
      </c>
      <c r="E45" s="27">
        <f>'NormalisedData(Secondary)'!AJ39</f>
        <v>-0.53609366784757262</v>
      </c>
      <c r="F45" s="27">
        <f>'NormalisedData(Secondary)'!AS39</f>
        <v>-2.0794537520648886</v>
      </c>
      <c r="G45" s="27">
        <f>'NormalisedData(Secondary)'!BB39</f>
        <v>-0.81398889120159235</v>
      </c>
      <c r="H45" s="27">
        <f>'NormalisedData(Secondary)'!BK39</f>
        <v>0.55607962220957341</v>
      </c>
      <c r="I45" s="27">
        <f>'NormalisedData(Secondary)'!CC39</f>
        <v>0.21475317340531128</v>
      </c>
      <c r="J45" s="27">
        <f>'NormalisedData(Secondary)'!H130</f>
        <v>0.30534950318598081</v>
      </c>
      <c r="K45" s="27">
        <f>'NormalisedData(Secondary)'!BT39</f>
        <v>0.47681345489468568</v>
      </c>
      <c r="L45" s="27">
        <f>'NormalisedData(Primary)'!AE40</f>
        <v>-2.035827079075335</v>
      </c>
      <c r="M45" s="27">
        <f>'NormalisedData(Secondary)'!R130</f>
        <v>0.81524645863514988</v>
      </c>
      <c r="N45" s="27">
        <f>'NormalisedData(Secondary)'!AA130</f>
        <v>0.10896108453178895</v>
      </c>
      <c r="O45" s="27">
        <f>'NormalisedData(Primary)'!N40</f>
        <v>-1.3872722671927327</v>
      </c>
      <c r="P45" s="27">
        <f>'NormalisedData(Secondary)'!AJ130</f>
        <v>-0.67786422279652192</v>
      </c>
      <c r="Q45" s="27">
        <f>'NormalisedData(Secondary)'!AS130</f>
        <v>-1.0229691382268227</v>
      </c>
      <c r="R45" s="27">
        <f>'NormalisedData(Secondary)'!BB130</f>
        <v>-1.538176555408159</v>
      </c>
      <c r="S45" s="27">
        <f>'NormalisedData(Secondary)'!BK130</f>
        <v>-1.1797181350121602</v>
      </c>
      <c r="T45" s="27">
        <f>'NormalisedData(Primary)'!P40</f>
        <v>-0.82726095904449215</v>
      </c>
      <c r="U45" s="27">
        <f>'NormalisedData(Primary)'!Q40</f>
        <v>-2.0714104438726451</v>
      </c>
      <c r="V45" s="27">
        <f>'NormalisedData(Primary)'!S40</f>
        <v>-0.95610991534379386</v>
      </c>
      <c r="W45" s="27">
        <f>'NormalisedData(Primary)'!T40</f>
        <v>-1.248217062792633</v>
      </c>
      <c r="X45" s="27">
        <f>'NormalisedData(Primary)'!U40</f>
        <v>-1.3535913504390835</v>
      </c>
      <c r="Y45" s="27">
        <f>'NormalisedData(Primary)'!V40</f>
        <v>-1.333466543545387</v>
      </c>
      <c r="Z45" s="27">
        <f>'NormalisedData(Primary)'!M40</f>
        <v>-1.1215218876904725</v>
      </c>
      <c r="AA45" s="27">
        <f>'NormalisedData(Secondary)'!BT130</f>
        <v>-0.54262536761116986</v>
      </c>
      <c r="AB45" s="27">
        <f>'NormalisedData(Secondary)'!CC130</f>
        <v>-0.14143525335680923</v>
      </c>
      <c r="AC45" s="27">
        <f>'NormalisedData(Primary)'!K40</f>
        <v>-0.89254848236853479</v>
      </c>
      <c r="AD45" s="27">
        <f>'NormalisedData(Primary)'!G40</f>
        <v>-0.9466723332119249</v>
      </c>
      <c r="AE45" s="27">
        <f>'NormalisedData(Primary)'!X40</f>
        <v>-3.3658369589526831E-2</v>
      </c>
      <c r="AF45" s="27">
        <f>'NormalisedData(Secondary)'!H220</f>
        <v>-0.1721125649333303</v>
      </c>
      <c r="AG45" s="27">
        <f>'NormalisedData(Secondary)'!R220</f>
        <v>0.60656932374757266</v>
      </c>
      <c r="AH45" s="27">
        <f>'NormalisedData(Secondary)'!AA220</f>
        <v>0.54803725344558596</v>
      </c>
      <c r="AI45" s="27">
        <f>'NormalisedData(Secondary)'!AJ220</f>
        <v>-0.28674366739446533</v>
      </c>
      <c r="AJ45" s="13">
        <f>'NormalisedData(Primary)'!F40</f>
        <v>-0.91301382731710412</v>
      </c>
      <c r="AK45" s="13">
        <f>'NormalisedData(Primary)'!AC40</f>
        <v>-0.62552340491487679</v>
      </c>
      <c r="AL45" s="13">
        <f>'NormalisedData(Primary)'!AD40</f>
        <v>-0.83669242201228378</v>
      </c>
      <c r="AM45" s="13">
        <f>'NormalisedData(Primary)'!W40</f>
        <v>-1.9091046281097004</v>
      </c>
      <c r="AN45" s="27">
        <f>'NormalisedData(Secondary)'!AS220</f>
        <v>-0.34650189084263638</v>
      </c>
      <c r="AO45" s="27">
        <f>'NormalisedData(Secondary)'!BB220</f>
        <v>0.76484195349833806</v>
      </c>
      <c r="AP45" s="13">
        <f>'NormalisedData(Primary)'!O40</f>
        <v>-1.388289459752565</v>
      </c>
      <c r="AQ45" s="13">
        <f>'NormalisedData(Primary)'!P40</f>
        <v>-0.82726095904449215</v>
      </c>
      <c r="AR45" s="13">
        <f>'NormalisedData(Primary)'!Y40</f>
        <v>-0.71072035982454085</v>
      </c>
      <c r="AS45" s="13">
        <f>'NormalisedData(Primary)'!Z40</f>
        <v>-0.86066832325307663</v>
      </c>
      <c r="AT45" s="13">
        <f>'NormalisedData(Primary)'!B40</f>
        <v>-0.50751921892255225</v>
      </c>
      <c r="AU45" s="13">
        <f>'NormalisedData(Primary)'!C40</f>
        <v>-0.95824956416971796</v>
      </c>
      <c r="AV45" s="13">
        <f>'NormalisedData(Primary)'!D40</f>
        <v>-1.6789490663934652</v>
      </c>
      <c r="AW45" s="13">
        <f>'NormalisedData(Primary)'!E40</f>
        <v>-1.1449215875466927</v>
      </c>
      <c r="AX45" s="13">
        <f>'NormalisedData(Primary)'!H40</f>
        <v>-0.3232414729484554</v>
      </c>
      <c r="AY45" s="13">
        <f>'NormalisedData(Primary)'!I40</f>
        <v>-0.86772102764451131</v>
      </c>
      <c r="AZ45" s="13">
        <f>'NormalisedData(Primary)'!J40</f>
        <v>-1.5033605241888677</v>
      </c>
      <c r="BA45" s="13">
        <f>'NormalisedData(Primary)'!L40</f>
        <v>-0.84587023626870983</v>
      </c>
      <c r="BB45" s="13">
        <f>'NormalisedData(Primary)'!AA40</f>
        <v>-0.57729404010602436</v>
      </c>
      <c r="BC45" s="13">
        <f>'NormalisedData(Primary)'!AB40</f>
        <v>-0.47596716997455202</v>
      </c>
      <c r="BD45" s="11">
        <f>'NormalisedData(Secondary)'!BK220</f>
        <v>-5.369599792340049E-2</v>
      </c>
      <c r="BE45" s="11">
        <f>'NormalisedData(Secondary)'!BT220</f>
        <v>0.34818946242274484</v>
      </c>
      <c r="BG45" s="16" t="s">
        <v>42</v>
      </c>
      <c r="BH45" s="11" t="b">
        <f t="shared" si="0"/>
        <v>1</v>
      </c>
    </row>
    <row r="46" spans="1:60">
      <c r="A46" s="16" t="s">
        <v>43</v>
      </c>
      <c r="B46" s="27">
        <f>'NormalisedData(Secondary)'!H40</f>
        <v>4.6483668508112613E-2</v>
      </c>
      <c r="C46" s="27">
        <f>'NormalisedData(Secondary)'!AA40</f>
        <v>-0.20324826215953909</v>
      </c>
      <c r="D46" s="27">
        <f>'NormalisedData(Secondary)'!R40</f>
        <v>-0.45531605874127279</v>
      </c>
      <c r="E46" s="27">
        <f>'NormalisedData(Secondary)'!AJ40</f>
        <v>-0.56312785569099411</v>
      </c>
      <c r="F46" s="27">
        <f>'NormalisedData(Secondary)'!AS40</f>
        <v>-2.0794537520648886</v>
      </c>
      <c r="G46" s="27">
        <f>'NormalisedData(Secondary)'!BB40</f>
        <v>-0.15328118405940688</v>
      </c>
      <c r="H46" s="27">
        <f>'NormalisedData(Secondary)'!BK40</f>
        <v>0.49497423825513054</v>
      </c>
      <c r="I46" s="27">
        <f>'NormalisedData(Secondary)'!CC40</f>
        <v>0.26049895130691358</v>
      </c>
      <c r="J46" s="27">
        <f>'NormalisedData(Secondary)'!H131</f>
        <v>0.34994298574222121</v>
      </c>
      <c r="K46" s="27">
        <f>'NormalisedData(Secondary)'!BT40</f>
        <v>0.24687350842210901</v>
      </c>
      <c r="L46" s="27">
        <f>'NormalisedData(Primary)'!AE41</f>
        <v>-0.8283710183823777</v>
      </c>
      <c r="M46" s="27">
        <f>'NormalisedData(Secondary)'!R131</f>
        <v>0.91050385178173909</v>
      </c>
      <c r="N46" s="27">
        <f>'NormalisedData(Secondary)'!AA131</f>
        <v>0.46884597060308131</v>
      </c>
      <c r="O46" s="27">
        <f>'NormalisedData(Primary)'!N41</f>
        <v>-0.29938094519964753</v>
      </c>
      <c r="P46" s="27">
        <f>'NormalisedData(Secondary)'!AJ131</f>
        <v>-1.6088818565879301</v>
      </c>
      <c r="Q46" s="27">
        <f>'NormalisedData(Secondary)'!AS131</f>
        <v>-1.7674095962097069</v>
      </c>
      <c r="R46" s="27">
        <f>'NormalisedData(Secondary)'!BB131</f>
        <v>-1.538176555408159</v>
      </c>
      <c r="S46" s="27">
        <f>'NormalisedData(Secondary)'!BK131</f>
        <v>-1.1797181350121602</v>
      </c>
      <c r="T46" s="27">
        <f>'NormalisedData(Primary)'!P41</f>
        <v>-1.5495395628802926</v>
      </c>
      <c r="U46" s="27">
        <f>'NormalisedData(Primary)'!Q41</f>
        <v>-2.0714104438726451</v>
      </c>
      <c r="V46" s="27">
        <f>'NormalisedData(Primary)'!S41</f>
        <v>-1.3183365793066408</v>
      </c>
      <c r="W46" s="27">
        <f>'NormalisedData(Primary)'!T41</f>
        <v>0.54687770978540118</v>
      </c>
      <c r="X46" s="27">
        <f>'NormalisedData(Primary)'!U41</f>
        <v>-0.4020203193402182</v>
      </c>
      <c r="Y46" s="27">
        <f>'NormalisedData(Primary)'!V41</f>
        <v>-0.14303620363289624</v>
      </c>
      <c r="Z46" s="27">
        <f>'NormalisedData(Primary)'!M41</f>
        <v>-0.40970725786478512</v>
      </c>
      <c r="AA46" s="27">
        <f>'NormalisedData(Secondary)'!BT131</f>
        <v>0.22384050967723571</v>
      </c>
      <c r="AB46" s="27">
        <f>'NormalisedData(Secondary)'!CC131</f>
        <v>0.74932357766362045</v>
      </c>
      <c r="AC46" s="27">
        <f>'NormalisedData(Primary)'!K41</f>
        <v>0.13090711074738501</v>
      </c>
      <c r="AD46" s="27">
        <f>'NormalisedData(Primary)'!G41</f>
        <v>0.39901065284138998</v>
      </c>
      <c r="AE46" s="27">
        <f>'NormalisedData(Primary)'!X41</f>
        <v>-0.39548584267693965</v>
      </c>
      <c r="AF46" s="27">
        <f>'NormalisedData(Secondary)'!H221</f>
        <v>0.1503348289421324</v>
      </c>
      <c r="AG46" s="27">
        <f>'NormalisedData(Secondary)'!R221</f>
        <v>-1.2044829972344073</v>
      </c>
      <c r="AH46" s="27">
        <f>'NormalisedData(Secondary)'!AA221</f>
        <v>-0.17262335506084028</v>
      </c>
      <c r="AI46" s="27">
        <f>'NormalisedData(Secondary)'!AJ221</f>
        <v>-0.5671065274008309</v>
      </c>
      <c r="AJ46" s="13">
        <f>'NormalisedData(Primary)'!F41</f>
        <v>-0.91301382731710412</v>
      </c>
      <c r="AK46" s="13">
        <f>'NormalisedData(Primary)'!AC41</f>
        <v>-0.62552340491487679</v>
      </c>
      <c r="AL46" s="13">
        <f>'NormalisedData(Primary)'!AD41</f>
        <v>-0.83669242201228378</v>
      </c>
      <c r="AM46" s="13">
        <f>'NormalisedData(Primary)'!W41</f>
        <v>-0.73357003609943139</v>
      </c>
      <c r="AN46" s="27">
        <f>'NormalisedData(Secondary)'!AS221</f>
        <v>0.82358574128539497</v>
      </c>
      <c r="AO46" s="27">
        <f>'NormalisedData(Secondary)'!BB221</f>
        <v>0.64166515948924185</v>
      </c>
      <c r="AP46" s="13">
        <f>'NormalisedData(Primary)'!O41</f>
        <v>-0.99425350747955976</v>
      </c>
      <c r="AQ46" s="13">
        <f>'NormalisedData(Primary)'!P41</f>
        <v>-1.5495395628802926</v>
      </c>
      <c r="AR46" s="13">
        <f>'NormalisedData(Primary)'!Y41</f>
        <v>-0.71072035982454085</v>
      </c>
      <c r="AS46" s="13">
        <f>'NormalisedData(Primary)'!Z41</f>
        <v>-0.33197206754047243</v>
      </c>
      <c r="AT46" s="13">
        <f>'NormalisedData(Primary)'!B41</f>
        <v>-0.50751921892255225</v>
      </c>
      <c r="AU46" s="13">
        <f>'NormalisedData(Primary)'!C41</f>
        <v>-0.95824956416971796</v>
      </c>
      <c r="AV46" s="13">
        <f>'NormalisedData(Primary)'!D41</f>
        <v>-1.6789490663934652</v>
      </c>
      <c r="AW46" s="13">
        <f>'NormalisedData(Primary)'!E41</f>
        <v>9.1018870976515495E-2</v>
      </c>
      <c r="AX46" s="13">
        <f>'NormalisedData(Primary)'!H41</f>
        <v>-0.69890048205071442</v>
      </c>
      <c r="AY46" s="13">
        <f>'NormalisedData(Primary)'!I41</f>
        <v>-0.18309709757636478</v>
      </c>
      <c r="AZ46" s="13">
        <f>'NormalisedData(Primary)'!J41</f>
        <v>-1.5033605241888677</v>
      </c>
      <c r="BA46" s="13">
        <f>'NormalisedData(Primary)'!L41</f>
        <v>-0.49613542704222402</v>
      </c>
      <c r="BB46" s="13">
        <f>'NormalisedData(Primary)'!AA41</f>
        <v>-0.57729404010602436</v>
      </c>
      <c r="BC46" s="13">
        <f>'NormalisedData(Primary)'!AB41</f>
        <v>-0.47596716997455202</v>
      </c>
      <c r="BD46" s="11">
        <f>'NormalisedData(Secondary)'!BK221</f>
        <v>0.32411366358762933</v>
      </c>
      <c r="BE46" s="11">
        <f>'NormalisedData(Secondary)'!BT221</f>
        <v>7.5888707850490872E-2</v>
      </c>
      <c r="BG46" s="16" t="s">
        <v>43</v>
      </c>
      <c r="BH46" s="11" t="b">
        <f t="shared" si="0"/>
        <v>1</v>
      </c>
    </row>
    <row r="47" spans="1:60">
      <c r="A47" s="16" t="s">
        <v>44</v>
      </c>
      <c r="B47" s="27">
        <f>'NormalisedData(Secondary)'!H41</f>
        <v>-0.36716214112737622</v>
      </c>
      <c r="C47" s="27">
        <f>'NormalisedData(Secondary)'!AA41</f>
        <v>-0.20304821175428997</v>
      </c>
      <c r="D47" s="27">
        <f>'NormalisedData(Secondary)'!R41</f>
        <v>-0.53576068142047673</v>
      </c>
      <c r="E47" s="27">
        <f>'NormalisedData(Secondary)'!AJ41</f>
        <v>-0.57023188783117307</v>
      </c>
      <c r="F47" s="27">
        <f>'NormalisedData(Secondary)'!AS41</f>
        <v>0.47530371475768884</v>
      </c>
      <c r="G47" s="27">
        <f>'NormalisedData(Secondary)'!BB41</f>
        <v>-1.017050320596103</v>
      </c>
      <c r="H47" s="27">
        <f>'NormalisedData(Secondary)'!BK41</f>
        <v>-0.97894675696857292</v>
      </c>
      <c r="I47" s="27">
        <f>'NormalisedData(Secondary)'!CC41</f>
        <v>-0.31472332439911133</v>
      </c>
      <c r="J47" s="27">
        <f>'NormalisedData(Secondary)'!H132</f>
        <v>0.13391353306616752</v>
      </c>
      <c r="K47" s="27">
        <f>'NormalisedData(Secondary)'!BT41</f>
        <v>-0.28965303334723708</v>
      </c>
      <c r="L47" s="27">
        <f>'NormalisedData(Primary)'!AE42</f>
        <v>-0.42588566481805862</v>
      </c>
      <c r="M47" s="27">
        <f>'NormalisedData(Secondary)'!R132</f>
        <v>-0.51545963813822171</v>
      </c>
      <c r="N47" s="27">
        <f>'NormalisedData(Secondary)'!AA132</f>
        <v>-0.90007247437554261</v>
      </c>
      <c r="O47" s="27">
        <f>'NormalisedData(Primary)'!N42</f>
        <v>-1.024641826528371</v>
      </c>
      <c r="P47" s="27">
        <f>'NormalisedData(Secondary)'!AJ132</f>
        <v>-5.4621013398967355E-2</v>
      </c>
      <c r="Q47" s="27">
        <f>'NormalisedData(Secondary)'!AS132</f>
        <v>-0.54127237129672112</v>
      </c>
      <c r="R47" s="27">
        <f>'NormalisedData(Secondary)'!BB132</f>
        <v>-0.52451231199741821</v>
      </c>
      <c r="S47" s="27">
        <f>'NormalisedData(Secondary)'!BK132</f>
        <v>-0.6065217530288507</v>
      </c>
      <c r="T47" s="27">
        <f>'NormalisedData(Primary)'!P42</f>
        <v>-0.10498235520869179</v>
      </c>
      <c r="U47" s="27">
        <f>'NormalisedData(Primary)'!Q42</f>
        <v>0.46828219810562832</v>
      </c>
      <c r="V47" s="27">
        <f>'NormalisedData(Primary)'!S42</f>
        <v>-0.23165658741809991</v>
      </c>
      <c r="W47" s="27">
        <f>'NormalisedData(Primary)'!T42</f>
        <v>0.18785875526979429</v>
      </c>
      <c r="X47" s="27">
        <f>'NormalisedData(Primary)'!U42</f>
        <v>-0.71921066303983994</v>
      </c>
      <c r="Y47" s="27">
        <f>'NormalisedData(Primary)'!V42</f>
        <v>-0.53984631693705976</v>
      </c>
      <c r="Z47" s="27">
        <f>'NormalisedData(Primary)'!M42</f>
        <v>-1.1215218876904725</v>
      </c>
      <c r="AA47" s="27">
        <f>'NormalisedData(Secondary)'!BT132</f>
        <v>-0.79624936262833668</v>
      </c>
      <c r="AB47" s="27">
        <f>'NormalisedData(Secondary)'!CC132</f>
        <v>-0.51002645958899862</v>
      </c>
      <c r="AC47" s="27">
        <f>'NormalisedData(Primary)'!K42</f>
        <v>-0.21024475362458825</v>
      </c>
      <c r="AD47" s="27">
        <f>'NormalisedData(Primary)'!G42</f>
        <v>6.2589906328061259E-2</v>
      </c>
      <c r="AE47" s="27">
        <f>'NormalisedData(Primary)'!X42</f>
        <v>-0.75731331576435246</v>
      </c>
      <c r="AF47" s="27">
        <f>'NormalisedData(Secondary)'!H222</f>
        <v>-0.34320710045908615</v>
      </c>
      <c r="AG47" s="27">
        <f>'NormalisedData(Secondary)'!R222</f>
        <v>-1.1787693549160738</v>
      </c>
      <c r="AH47" s="27">
        <f>'NormalisedData(Secondary)'!AA222</f>
        <v>0.25977301004301523</v>
      </c>
      <c r="AI47" s="27">
        <f>'NormalisedData(Secondary)'!AJ222</f>
        <v>-0.64132022563780977</v>
      </c>
      <c r="AJ47" s="13">
        <f>'NormalisedData(Primary)'!F42</f>
        <v>0.22494543571580836</v>
      </c>
      <c r="AK47" s="13">
        <f>'NormalisedData(Primary)'!AC42</f>
        <v>-8.7573276688082777E-2</v>
      </c>
      <c r="AL47" s="13">
        <f>'NormalisedData(Primary)'!AD42</f>
        <v>-0.38414180381696045</v>
      </c>
      <c r="AM47" s="13">
        <f>'NormalisedData(Primary)'!W42</f>
        <v>-1.1254149001028544</v>
      </c>
      <c r="AN47" s="27">
        <f>'NormalisedData(Secondary)'!AS222</f>
        <v>0.35554273190193614</v>
      </c>
      <c r="AO47" s="27">
        <f>'NormalisedData(Secondary)'!BB222</f>
        <v>0.14895798345286057</v>
      </c>
      <c r="AP47" s="13">
        <f>'NormalisedData(Primary)'!O42</f>
        <v>-0.20618160293354929</v>
      </c>
      <c r="AQ47" s="13">
        <f>'NormalisedData(Primary)'!P42</f>
        <v>-0.10498235520869179</v>
      </c>
      <c r="AR47" s="13">
        <f>'NormalisedData(Primary)'!Y42</f>
        <v>-0.15506626032535439</v>
      </c>
      <c r="AS47" s="13">
        <f>'NormalisedData(Primary)'!Z42</f>
        <v>0.1967241881721318</v>
      </c>
      <c r="AT47" s="13">
        <f>'NormalisedData(Primary)'!B42</f>
        <v>-0.50751921892255225</v>
      </c>
      <c r="AU47" s="13">
        <f>'NormalisedData(Primary)'!C42</f>
        <v>0.71503901488806354</v>
      </c>
      <c r="AV47" s="13">
        <f>'NormalisedData(Primary)'!D42</f>
        <v>-0.28612315279374173</v>
      </c>
      <c r="AW47" s="13">
        <f>'NormalisedData(Primary)'!E42</f>
        <v>9.1018870976515495E-2</v>
      </c>
      <c r="AX47" s="13">
        <f>'NormalisedData(Primary)'!H42</f>
        <v>5.2417536153803686E-2</v>
      </c>
      <c r="AY47" s="13">
        <f>'NormalisedData(Primary)'!I42</f>
        <v>-0.52540906261043807</v>
      </c>
      <c r="AZ47" s="13">
        <f>'NormalisedData(Primary)'!J42</f>
        <v>-0.42595214852017926</v>
      </c>
      <c r="BA47" s="13">
        <f>'NormalisedData(Primary)'!L42</f>
        <v>-0.14640061781573821</v>
      </c>
      <c r="BB47" s="13">
        <f>'NormalisedData(Primary)'!AA42</f>
        <v>-0.57729404010602436</v>
      </c>
      <c r="BC47" s="13">
        <f>'NormalisedData(Primary)'!AB42</f>
        <v>0.49863227330667359</v>
      </c>
      <c r="BD47" s="11">
        <f>'NormalisedData(Secondary)'!BK222</f>
        <v>-0.64772874903997979</v>
      </c>
      <c r="BE47" s="11">
        <f>'NormalisedData(Secondary)'!BT222</f>
        <v>-0.64119913136068385</v>
      </c>
      <c r="BG47" s="16" t="s">
        <v>44</v>
      </c>
      <c r="BH47" s="11" t="b">
        <f t="shared" si="0"/>
        <v>1</v>
      </c>
    </row>
    <row r="48" spans="1:60" s="55" customFormat="1">
      <c r="A48" s="16" t="s">
        <v>98</v>
      </c>
      <c r="B48" s="27">
        <f>'NormalisedData(Secondary)'!H42</f>
        <v>-0.65224236128156421</v>
      </c>
      <c r="C48" s="27">
        <f>'NormalisedData(Secondary)'!AA42</f>
        <v>-0.6552216264047005</v>
      </c>
      <c r="D48" s="27">
        <f>'NormalisedData(Secondary)'!R42</f>
        <v>-0.53576068142047673</v>
      </c>
      <c r="E48" s="27">
        <f>'NormalisedData(Secondary)'!AJ42</f>
        <v>-0.57618318246598821</v>
      </c>
      <c r="F48" s="27">
        <f>'NormalisedData(Secondary)'!AS42</f>
        <v>0.47530371475768884</v>
      </c>
      <c r="G48" s="27">
        <f>'NormalisedData(Secondary)'!BB42</f>
        <v>-1.0254183805326189</v>
      </c>
      <c r="H48" s="27">
        <f>'NormalisedData(Secondary)'!BK42</f>
        <v>-1.8551191172185713</v>
      </c>
      <c r="I48" s="27">
        <f>'NormalisedData(Secondary)'!CC42</f>
        <v>-1.4659844749662763</v>
      </c>
      <c r="J48" s="27">
        <f>'NormalisedData(Secondary)'!H133</f>
        <v>-1.5144327211466433</v>
      </c>
      <c r="K48" s="27">
        <f>'NormalisedData(Secondary)'!BT42</f>
        <v>-1.2094128192375446</v>
      </c>
      <c r="L48" s="27">
        <f>'NormalisedData(Primary)'!AE43</f>
        <v>-2.3400311253739522E-2</v>
      </c>
      <c r="M48" s="27">
        <f>'NormalisedData(Secondary)'!R133</f>
        <v>-1.0763896389797063</v>
      </c>
      <c r="N48" s="27">
        <f>'NormalisedData(Secondary)'!AA133</f>
        <v>-1.8578845859741884</v>
      </c>
      <c r="O48" s="27">
        <f>'NormalisedData(Primary)'!N43</f>
        <v>-1.024641826528371</v>
      </c>
      <c r="P48" s="27">
        <f>'NormalisedData(Secondary)'!AJ133</f>
        <v>9.9907395515446862E-2</v>
      </c>
      <c r="Q48" s="27">
        <f>'NormalisedData(Secondary)'!AS133</f>
        <v>-0.2785286802439384</v>
      </c>
      <c r="R48" s="27">
        <f>'NormalisedData(Secondary)'!BB133</f>
        <v>-1.7680190292047836E-2</v>
      </c>
      <c r="S48" s="27">
        <f>'NormalisedData(Secondary)'!BK133</f>
        <v>-0.6065217530288507</v>
      </c>
      <c r="T48" s="27">
        <f>'NormalisedData(Primary)'!P43</f>
        <v>-1.1884002609623925</v>
      </c>
      <c r="U48" s="27">
        <f>'NormalisedData(Primary)'!Q43</f>
        <v>0.10546896353730358</v>
      </c>
      <c r="V48" s="27">
        <f>'NormalisedData(Primary)'!S43</f>
        <v>-0.59388325138094689</v>
      </c>
      <c r="W48" s="27">
        <f>'NormalisedData(Primary)'!T43</f>
        <v>-0.53017915376141944</v>
      </c>
      <c r="X48" s="27">
        <f>'NormalisedData(Primary)'!U43</f>
        <v>-0.71921066303983994</v>
      </c>
      <c r="Y48" s="27">
        <f>'NormalisedData(Primary)'!V43</f>
        <v>-0.53984631693705976</v>
      </c>
      <c r="Z48" s="27">
        <f>'NormalisedData(Primary)'!M43</f>
        <v>-1.1215218876904725</v>
      </c>
      <c r="AA48" s="27">
        <f>'NormalisedData(Secondary)'!BT133</f>
        <v>-0.79214125034293736</v>
      </c>
      <c r="AB48" s="27">
        <f>'NormalisedData(Secondary)'!CC133</f>
        <v>-1.4929233400453932</v>
      </c>
      <c r="AC48" s="27">
        <f>'NormalisedData(Primary)'!K43</f>
        <v>-0.89254848236853479</v>
      </c>
      <c r="AD48" s="27">
        <f>'NormalisedData(Primary)'!G43</f>
        <v>-0.27383084018526743</v>
      </c>
      <c r="AE48" s="27">
        <f>'NormalisedData(Primary)'!X43</f>
        <v>0.32816910349788597</v>
      </c>
      <c r="AF48" s="27">
        <f>'NormalisedData(Secondary)'!H223</f>
        <v>-1.4487410223178159</v>
      </c>
      <c r="AG48" s="27">
        <f>'NormalisedData(Secondary)'!R223</f>
        <v>-1.3505487692046096</v>
      </c>
      <c r="AH48" s="27">
        <f>'NormalisedData(Secondary)'!AA223</f>
        <v>-1.0374160852685519</v>
      </c>
      <c r="AI48" s="27">
        <f>'NormalisedData(Secondary)'!AJ223</f>
        <v>-0.99589678388115366</v>
      </c>
      <c r="AJ48" s="13">
        <f>'NormalisedData(Primary)'!F43</f>
        <v>-0.53369407297280003</v>
      </c>
      <c r="AK48" s="13">
        <f>'NormalisedData(Primary)'!AC43</f>
        <v>-0.62552340491487679</v>
      </c>
      <c r="AL48" s="13">
        <f>'NormalisedData(Primary)'!AD43</f>
        <v>-0.83669242201228378</v>
      </c>
      <c r="AM48" s="13">
        <f>'NormalisedData(Primary)'!W43</f>
        <v>-1.5172597641062773</v>
      </c>
      <c r="AN48" s="27">
        <f>'NormalisedData(Secondary)'!AS223</f>
        <v>-1.2825481269483228</v>
      </c>
      <c r="AO48" s="27">
        <f>'NormalisedData(Secondary)'!BB223</f>
        <v>-1.2059867506471904</v>
      </c>
      <c r="AP48" s="13">
        <f>'NormalisedData(Primary)'!O43</f>
        <v>-1.388289459752565</v>
      </c>
      <c r="AQ48" s="13">
        <f>'NormalisedData(Primary)'!P43</f>
        <v>-1.1884002609623925</v>
      </c>
      <c r="AR48" s="13">
        <f>'NormalisedData(Primary)'!Y43</f>
        <v>-0.71072035982454085</v>
      </c>
      <c r="AS48" s="13">
        <f>'NormalisedData(Primary)'!Z43</f>
        <v>-0.86066832325307663</v>
      </c>
      <c r="AT48" s="13">
        <f>'NormalisedData(Primary)'!B43</f>
        <v>-0.50751921892255225</v>
      </c>
      <c r="AU48" s="13">
        <f>'NormalisedData(Primary)'!C43</f>
        <v>-0.95824956416971796</v>
      </c>
      <c r="AV48" s="13">
        <f>'NormalisedData(Primary)'!D43</f>
        <v>-1.2146737618602239</v>
      </c>
      <c r="AW48" s="13">
        <f>'NormalisedData(Primary)'!E43</f>
        <v>-1.5569017403877621</v>
      </c>
      <c r="AX48" s="13">
        <f>'NormalisedData(Primary)'!H43</f>
        <v>-1.4502185002552326</v>
      </c>
      <c r="AY48" s="13">
        <f>'NormalisedData(Primary)'!I43</f>
        <v>-1.5523449577126578</v>
      </c>
      <c r="AZ48" s="13">
        <f>'NormalisedData(Primary)'!J43</f>
        <v>-1.1442243989659717</v>
      </c>
      <c r="BA48" s="13">
        <f>'NormalisedData(Primary)'!L43</f>
        <v>-1.5453398547216814</v>
      </c>
      <c r="BB48" s="13">
        <f>'NormalisedData(Primary)'!AA43</f>
        <v>-0.57729404010602436</v>
      </c>
      <c r="BC48" s="13">
        <f>'NormalisedData(Primary)'!AB43</f>
        <v>-0.47596716997455202</v>
      </c>
      <c r="BD48" s="11">
        <f>'NormalisedData(Secondary)'!BK223</f>
        <v>-0.71913055387687919</v>
      </c>
      <c r="BE48" s="11">
        <f>'NormalisedData(Secondary)'!BT223</f>
        <v>0.35606954856791978</v>
      </c>
      <c r="BF48" s="11"/>
      <c r="BG48" s="16" t="s">
        <v>98</v>
      </c>
      <c r="BH48" s="11" t="b">
        <f t="shared" si="0"/>
        <v>1</v>
      </c>
    </row>
    <row r="49" spans="1:60">
      <c r="A49" s="16" t="s">
        <v>99</v>
      </c>
      <c r="B49" s="27">
        <f>'NormalisedData(Secondary)'!H43</f>
        <v>0.17225435387025426</v>
      </c>
      <c r="C49" s="27">
        <f>'NormalisedData(Secondary)'!AA43</f>
        <v>-0.46602537277121464</v>
      </c>
      <c r="D49" s="27">
        <f>'NormalisedData(Secondary)'!R43</f>
        <v>-0.5085834440288538</v>
      </c>
      <c r="E49" s="27">
        <f>'NormalisedData(Secondary)'!AJ43</f>
        <v>-0.47463802020291829</v>
      </c>
      <c r="F49" s="27">
        <f>'NormalisedData(Secondary)'!AS43</f>
        <v>0.47530371475768884</v>
      </c>
      <c r="G49" s="27">
        <f>'NormalisedData(Secondary)'!BB43</f>
        <v>-0.40775628387168478</v>
      </c>
      <c r="H49" s="27">
        <f>'NormalisedData(Secondary)'!BK43</f>
        <v>-0.29003283141767489</v>
      </c>
      <c r="I49" s="27">
        <f>'NormalisedData(Secondary)'!CC43</f>
        <v>0.24619994828470684</v>
      </c>
      <c r="J49" s="27">
        <f>'NormalisedData(Secondary)'!H134</f>
        <v>0.314382136314382</v>
      </c>
      <c r="K49" s="27">
        <f>'NormalisedData(Secondary)'!BT43</f>
        <v>0.63010675254307036</v>
      </c>
      <c r="L49" s="27">
        <f>'NormalisedData(Primary)'!AE44</f>
        <v>0.78157039587489863</v>
      </c>
      <c r="M49" s="27">
        <f>'NormalisedData(Secondary)'!R134</f>
        <v>0.56845671634318706</v>
      </c>
      <c r="N49" s="27">
        <f>'NormalisedData(Secondary)'!AA134</f>
        <v>-0.64078914026747269</v>
      </c>
      <c r="O49" s="27">
        <f>'NormalisedData(Primary)'!N44</f>
        <v>-0.66201138586400921</v>
      </c>
      <c r="P49" s="27">
        <f>'NormalisedData(Secondary)'!AJ134</f>
        <v>-0.82598066453606389</v>
      </c>
      <c r="Q49" s="27">
        <f>'NormalisedData(Secondary)'!AS134</f>
        <v>-0.84780667752496763</v>
      </c>
      <c r="R49" s="27">
        <f>'NormalisedData(Secondary)'!BB134</f>
        <v>-0.52451231199741821</v>
      </c>
      <c r="S49" s="27">
        <f>'NormalisedData(Secondary)'!BK134</f>
        <v>-0.6065217530288507</v>
      </c>
      <c r="T49" s="27">
        <f>'NormalisedData(Primary)'!P44</f>
        <v>-0.10498235520869179</v>
      </c>
      <c r="U49" s="27">
        <f>'NormalisedData(Primary)'!Q44</f>
        <v>-0.98297074016767072</v>
      </c>
      <c r="V49" s="27">
        <f>'NormalisedData(Primary)'!S44</f>
        <v>-1.3183365793066408</v>
      </c>
      <c r="W49" s="27">
        <f>'NormalisedData(Primary)'!T44</f>
        <v>0.90589666430100801</v>
      </c>
      <c r="X49" s="27">
        <f>'NormalisedData(Primary)'!U44</f>
        <v>0.86674105545826896</v>
      </c>
      <c r="Y49" s="27">
        <f>'NormalisedData(Primary)'!V44</f>
        <v>-0.14303620363289624</v>
      </c>
      <c r="Z49" s="27">
        <f>'NormalisedData(Primary)'!M44</f>
        <v>-0.40970725786478512</v>
      </c>
      <c r="AA49" s="27">
        <f>'NormalisedData(Secondary)'!BT134</f>
        <v>-0.63777134250220757</v>
      </c>
      <c r="AB49" s="27">
        <f>'NormalisedData(Secondary)'!CC134</f>
        <v>0.472870420867396</v>
      </c>
      <c r="AC49" s="27">
        <f>'NormalisedData(Primary)'!K44</f>
        <v>-0.21024475362458825</v>
      </c>
      <c r="AD49" s="27">
        <f>'NormalisedData(Primary)'!G44</f>
        <v>-0.27383084018526743</v>
      </c>
      <c r="AE49" s="27">
        <f>'NormalisedData(Primary)'!X44</f>
        <v>0.32816910349788597</v>
      </c>
      <c r="AF49" s="27">
        <f>'NormalisedData(Secondary)'!H224</f>
        <v>0.57708408389771937</v>
      </c>
      <c r="AG49" s="27">
        <f>'NormalisedData(Secondary)'!R224</f>
        <v>0.9190147925001243</v>
      </c>
      <c r="AH49" s="27">
        <f>'NormalisedData(Secondary)'!AA224</f>
        <v>1.4128299836532969</v>
      </c>
      <c r="AI49" s="27">
        <f>'NormalisedData(Secondary)'!AJ224</f>
        <v>0.4883771808584263</v>
      </c>
      <c r="AJ49" s="13">
        <f>'NormalisedData(Primary)'!F44</f>
        <v>-0.91301382731710412</v>
      </c>
      <c r="AK49" s="13">
        <f>'NormalisedData(Primary)'!AC44</f>
        <v>-0.62552340491487679</v>
      </c>
      <c r="AL49" s="13">
        <f>'NormalisedData(Primary)'!AD44</f>
        <v>-0.38414180381696045</v>
      </c>
      <c r="AM49" s="13">
        <f>'NormalisedData(Primary)'!W44</f>
        <v>-0.34172517209600833</v>
      </c>
      <c r="AN49" s="27">
        <f>'NormalisedData(Secondary)'!AS224</f>
        <v>-0.11246049482029133</v>
      </c>
      <c r="AO49" s="27">
        <f>'NormalisedData(Secondary)'!BB224</f>
        <v>1.5039027175529105</v>
      </c>
      <c r="AP49" s="13">
        <f>'NormalisedData(Primary)'!O44</f>
        <v>-0.20618160293354929</v>
      </c>
      <c r="AQ49" s="13">
        <f>'NormalisedData(Primary)'!P44</f>
        <v>-0.10498235520869179</v>
      </c>
      <c r="AR49" s="13">
        <f>'NormalisedData(Primary)'!Y44</f>
        <v>-0.71072035982454085</v>
      </c>
      <c r="AS49" s="13">
        <f>'NormalisedData(Primary)'!Z44</f>
        <v>-0.86066832325307663</v>
      </c>
      <c r="AT49" s="13">
        <f>'NormalisedData(Primary)'!B44</f>
        <v>0.50751921892255225</v>
      </c>
      <c r="AU49" s="13">
        <f>'NormalisedData(Primary)'!C44</f>
        <v>0.29671687012361819</v>
      </c>
      <c r="AV49" s="13">
        <f>'NormalisedData(Primary)'!D44</f>
        <v>0.17815215173949941</v>
      </c>
      <c r="AW49" s="13">
        <f>'NormalisedData(Primary)'!E44</f>
        <v>-0.73294143470562334</v>
      </c>
      <c r="AX49" s="13">
        <f>'NormalisedData(Primary)'!H44</f>
        <v>5.2417536153803686E-2</v>
      </c>
      <c r="AY49" s="13">
        <f>'NormalisedData(Primary)'!I44</f>
        <v>0.15921486745770846</v>
      </c>
      <c r="AZ49" s="13">
        <f>'NormalisedData(Primary)'!J44</f>
        <v>0.29232010192561303</v>
      </c>
      <c r="BA49" s="13">
        <f>'NormalisedData(Primary)'!L44</f>
        <v>-0.49613542704222402</v>
      </c>
      <c r="BB49" s="13">
        <f>'NormalisedData(Primary)'!AA44</f>
        <v>-0.57729404010602436</v>
      </c>
      <c r="BC49" s="13">
        <f>'NormalisedData(Primary)'!AB44</f>
        <v>-0.47596716997455202</v>
      </c>
      <c r="BD49" s="11">
        <f>'NormalisedData(Secondary)'!BK224</f>
        <v>6.2236427224006234E-3</v>
      </c>
      <c r="BE49" s="11">
        <f>'NormalisedData(Secondary)'!BT224</f>
        <v>0</v>
      </c>
      <c r="BG49" s="16" t="s">
        <v>99</v>
      </c>
      <c r="BH49" s="11" t="b">
        <f t="shared" si="0"/>
        <v>1</v>
      </c>
    </row>
    <row r="50" spans="1:60">
      <c r="A50" s="16" t="s">
        <v>46</v>
      </c>
      <c r="B50" s="27">
        <f>'NormalisedData(Secondary)'!H44</f>
        <v>0</v>
      </c>
      <c r="C50" s="27">
        <f>'NormalisedData(Secondary)'!AA44</f>
        <v>-0.62014513586881237</v>
      </c>
      <c r="D50" s="27">
        <f>'NormalisedData(Secondary)'!R44</f>
        <v>-0.34660710917478105</v>
      </c>
      <c r="E50" s="27">
        <f>'NormalisedData(Secondary)'!AJ44</f>
        <v>-0.57598458334653513</v>
      </c>
      <c r="F50" s="27">
        <f>'NormalisedData(Secondary)'!AS44</f>
        <v>-2.0794537520648886</v>
      </c>
      <c r="G50" s="27">
        <f>'NormalisedData(Secondary)'!BB44</f>
        <v>-1.0253002679898056</v>
      </c>
      <c r="H50" s="27">
        <f>'NormalisedData(Secondary)'!BK44</f>
        <v>7.7585043017926708E-2</v>
      </c>
      <c r="I50" s="27">
        <f>'NormalisedData(Secondary)'!CC44</f>
        <v>-0.79739172839627914</v>
      </c>
      <c r="J50" s="27">
        <f>'NormalisedData(Secondary)'!H135</f>
        <v>-0.22071585391357312</v>
      </c>
      <c r="K50" s="27">
        <f>'NormalisedData(Secondary)'!BT44</f>
        <v>-0.97947287276496753</v>
      </c>
      <c r="L50" s="27">
        <f>'NormalisedData(Primary)'!AE45</f>
        <v>-1.2308563719466967</v>
      </c>
      <c r="M50" s="27">
        <f>'NormalisedData(Secondary)'!R135</f>
        <v>-2.5113197443587039</v>
      </c>
      <c r="N50" s="27">
        <f>'NormalisedData(Secondary)'!AA135</f>
        <v>-1.4706840226023119</v>
      </c>
      <c r="O50" s="27">
        <f>'NormalisedData(Primary)'!N45</f>
        <v>-1.024641826528371</v>
      </c>
      <c r="P50" s="27">
        <f>'NormalisedData(Secondary)'!AJ135</f>
        <v>-0.41304997847430985</v>
      </c>
      <c r="Q50" s="27">
        <f>'NormalisedData(Secondary)'!AS135</f>
        <v>0.33453993221255457</v>
      </c>
      <c r="R50" s="27">
        <f>'NormalisedData(Secondary)'!BB135</f>
        <v>-1.0313444337027886</v>
      </c>
      <c r="S50" s="27">
        <f>'NormalisedData(Secondary)'!BK135</f>
        <v>-0.6065217530288507</v>
      </c>
      <c r="T50" s="27">
        <f>'NormalisedData(Primary)'!P45</f>
        <v>-1.1884002609623925</v>
      </c>
      <c r="U50" s="27">
        <f>'NormalisedData(Primary)'!Q45</f>
        <v>0.46828219810562832</v>
      </c>
      <c r="V50" s="27">
        <f>'NormalisedData(Primary)'!S45</f>
        <v>-1.3183365793066408</v>
      </c>
      <c r="W50" s="27">
        <f>'NormalisedData(Primary)'!T45</f>
        <v>-0.53017915376141944</v>
      </c>
      <c r="X50" s="27">
        <f>'NormalisedData(Primary)'!U45</f>
        <v>-1.3535913504390835</v>
      </c>
      <c r="Y50" s="27">
        <f>'NormalisedData(Primary)'!V45</f>
        <v>-0.14303620363289624</v>
      </c>
      <c r="Z50" s="27">
        <f>'NormalisedData(Primary)'!M45</f>
        <v>-1.1215218876904725</v>
      </c>
      <c r="AA50" s="27">
        <f>'NormalisedData(Secondary)'!BT135</f>
        <v>-0.78500462544756</v>
      </c>
      <c r="AB50" s="27">
        <f>'NormalisedData(Secondary)'!CC135</f>
        <v>-1.6464997586014445</v>
      </c>
      <c r="AC50" s="27">
        <f>'NormalisedData(Primary)'!K45</f>
        <v>-0.89254848236853479</v>
      </c>
      <c r="AD50" s="27">
        <f>'NormalisedData(Primary)'!G45</f>
        <v>-1.2830930797252535</v>
      </c>
      <c r="AE50" s="27">
        <f>'NormalisedData(Primary)'!X45</f>
        <v>-1.480968261939178</v>
      </c>
      <c r="AF50" s="27">
        <f>'NormalisedData(Secondary)'!H225</f>
        <v>-1.5507396877274009</v>
      </c>
      <c r="AG50" s="27">
        <f>'NormalisedData(Secondary)'!R225</f>
        <v>-1.3434145880330541</v>
      </c>
      <c r="AH50" s="27">
        <f>'NormalisedData(Secondary)'!AA225</f>
        <v>-0.17262335506084028</v>
      </c>
      <c r="AI50" s="27">
        <f>'NormalisedData(Secondary)'!AJ225</f>
        <v>-1.11134031447201</v>
      </c>
      <c r="AJ50" s="13">
        <f>'NormalisedData(Primary)'!F45</f>
        <v>-1.2923335816614083</v>
      </c>
      <c r="AK50" s="13">
        <f>'NormalisedData(Primary)'!AC45</f>
        <v>-0.62552340491487679</v>
      </c>
      <c r="AL50" s="13">
        <f>'NormalisedData(Primary)'!AD45</f>
        <v>-0.38414180381696045</v>
      </c>
      <c r="AM50" s="13">
        <f>'NormalisedData(Primary)'!W45</f>
        <v>-1.9091046281097004</v>
      </c>
      <c r="AN50" s="27">
        <f>'NormalisedData(Secondary)'!AS225</f>
        <v>-1.5945635389835515</v>
      </c>
      <c r="AO50" s="27">
        <f>'NormalisedData(Secondary)'!BB225</f>
        <v>-0.22057239857442676</v>
      </c>
      <c r="AP50" s="13">
        <f>'NormalisedData(Primary)'!O45</f>
        <v>-1.388289459752565</v>
      </c>
      <c r="AQ50" s="13">
        <f>'NormalisedData(Primary)'!P45</f>
        <v>-1.1884002609623925</v>
      </c>
      <c r="AR50" s="13">
        <f>'NormalisedData(Primary)'!Y45</f>
        <v>-0.71072035982454085</v>
      </c>
      <c r="AS50" s="13">
        <f>'NormalisedData(Primary)'!Z45</f>
        <v>-0.86066832325307663</v>
      </c>
      <c r="AT50" s="13">
        <f>'NormalisedData(Primary)'!B45</f>
        <v>-0.50751921892255225</v>
      </c>
      <c r="AU50" s="13">
        <f>'NormalisedData(Primary)'!C45</f>
        <v>0.71503901488806354</v>
      </c>
      <c r="AV50" s="13">
        <f>'NormalisedData(Primary)'!D45</f>
        <v>-2.1432243709267063</v>
      </c>
      <c r="AW50" s="13">
        <f>'NormalisedData(Primary)'!E45</f>
        <v>-1.9688818932288314</v>
      </c>
      <c r="AX50" s="13">
        <f>'NormalisedData(Primary)'!H45</f>
        <v>-1.8258775093574917</v>
      </c>
      <c r="AY50" s="13">
        <f>'NormalisedData(Primary)'!I45</f>
        <v>-1.2100329926785847</v>
      </c>
      <c r="AZ50" s="13">
        <f>'NormalisedData(Primary)'!J45</f>
        <v>-1.1442243989659717</v>
      </c>
      <c r="BA50" s="13">
        <f>'NormalisedData(Primary)'!L45</f>
        <v>-1.1956050454951956</v>
      </c>
      <c r="BB50" s="13">
        <f>'NormalisedData(Primary)'!AA45</f>
        <v>-0.57729404010602436</v>
      </c>
      <c r="BC50" s="13">
        <f>'NormalisedData(Primary)'!AB45</f>
        <v>-0.47596716997455202</v>
      </c>
      <c r="BD50" s="11">
        <f>'NormalisedData(Secondary)'!BK225</f>
        <v>-1.0153571158289605</v>
      </c>
      <c r="BE50" s="11">
        <f>'NormalisedData(Secondary)'!BT225</f>
        <v>-2.885797891558199</v>
      </c>
      <c r="BG50" s="16" t="s">
        <v>46</v>
      </c>
      <c r="BH50" s="11" t="b">
        <f t="shared" si="0"/>
        <v>1</v>
      </c>
    </row>
    <row r="51" spans="1:60">
      <c r="A51" s="16" t="s">
        <v>47</v>
      </c>
      <c r="B51" s="27">
        <f>'NormalisedData(Secondary)'!H45</f>
        <v>0.32597408042398335</v>
      </c>
      <c r="C51" s="27">
        <f>'NormalisedData(Secondary)'!AA45</f>
        <v>-0.44422000027819786</v>
      </c>
      <c r="D51" s="27">
        <f>'NormalisedData(Secondary)'!R45</f>
        <v>-0.53576068142047673</v>
      </c>
      <c r="E51" s="27">
        <f>'NormalisedData(Secondary)'!AJ45</f>
        <v>-0.38150323279827297</v>
      </c>
      <c r="F51" s="27">
        <f>'NormalisedData(Secondary)'!AS45</f>
        <v>0.47530371475768884</v>
      </c>
      <c r="G51" s="27">
        <f>'NormalisedData(Secondary)'!BB45</f>
        <v>-8.2887882069620264E-2</v>
      </c>
      <c r="H51" s="27">
        <f>'NormalisedData(Secondary)'!BK45</f>
        <v>0.71919157453957883</v>
      </c>
      <c r="I51" s="27">
        <f>'NormalisedData(Secondary)'!CC45</f>
        <v>0.25876153761048204</v>
      </c>
      <c r="J51" s="27">
        <f>'NormalisedData(Secondary)'!H136</f>
        <v>0.3214938140738724</v>
      </c>
      <c r="K51" s="27">
        <f>'NormalisedData(Secondary)'!BT45</f>
        <v>-5.9713086874660377E-2</v>
      </c>
      <c r="L51" s="27">
        <f>'NormalisedData(Primary)'!AE46</f>
        <v>0.78157039587489863</v>
      </c>
      <c r="M51" s="27">
        <f>'NormalisedData(Secondary)'!R136</f>
        <v>0.36843422062541425</v>
      </c>
      <c r="N51" s="27">
        <f>'NormalisedData(Secondary)'!AA136</f>
        <v>0.40111362326107391</v>
      </c>
      <c r="O51" s="27">
        <f>'NormalisedData(Primary)'!N46</f>
        <v>0.42587993612907593</v>
      </c>
      <c r="P51" s="27">
        <f>'NormalisedData(Secondary)'!AJ136</f>
        <v>0.13837919856467848</v>
      </c>
      <c r="Q51" s="27">
        <f>'NormalisedData(Secondary)'!AS136</f>
        <v>0.64107423844080103</v>
      </c>
      <c r="R51" s="27">
        <f>'NormalisedData(Secondary)'!BB136</f>
        <v>0.99598405311869298</v>
      </c>
      <c r="S51" s="27">
        <f>'NormalisedData(Secondary)'!BK136</f>
        <v>0.53987101093776813</v>
      </c>
      <c r="T51" s="27">
        <f>'NormalisedData(Primary)'!P46</f>
        <v>-0.10498235520869179</v>
      </c>
      <c r="U51" s="27">
        <f>'NormalisedData(Primary)'!Q46</f>
        <v>0.46828219810562832</v>
      </c>
      <c r="V51" s="27">
        <f>'NormalisedData(Primary)'!S46</f>
        <v>-1.6805632432694879</v>
      </c>
      <c r="W51" s="27">
        <f>'NormalisedData(Primary)'!T46</f>
        <v>-1.248217062792633</v>
      </c>
      <c r="X51" s="27">
        <f>'NormalisedData(Primary)'!U46</f>
        <v>1.1839313991578908</v>
      </c>
      <c r="Y51" s="27">
        <f>'NormalisedData(Primary)'!V46</f>
        <v>1.0473941362795944</v>
      </c>
      <c r="Z51" s="27">
        <f>'NormalisedData(Primary)'!M46</f>
        <v>-0.40970725786478512</v>
      </c>
      <c r="AA51" s="27">
        <f>'NormalisedData(Secondary)'!BT136</f>
        <v>0.45025166637229391</v>
      </c>
      <c r="AB51" s="27">
        <f>'NormalisedData(Secondary)'!CC136</f>
        <v>-0.32571135222873876</v>
      </c>
      <c r="AC51" s="27">
        <f>'NormalisedData(Primary)'!K46</f>
        <v>-0.89254848236853479</v>
      </c>
      <c r="AD51" s="27">
        <f>'NormalisedData(Primary)'!G46</f>
        <v>6.2589906328061259E-2</v>
      </c>
      <c r="AE51" s="27">
        <f>'NormalisedData(Primary)'!X46</f>
        <v>-0.75731331576435246</v>
      </c>
      <c r="AF51" s="27">
        <f>'NormalisedData(Secondary)'!H226</f>
        <v>-0.34320710045908615</v>
      </c>
      <c r="AG51" s="27">
        <f>'NormalisedData(Secondary)'!R226</f>
        <v>3.3867589424028205E-2</v>
      </c>
      <c r="AH51" s="27">
        <f>'NormalisedData(Secondary)'!AA226</f>
        <v>-2.8491233359555539E-2</v>
      </c>
      <c r="AI51" s="27">
        <f>'NormalisedData(Secondary)'!AJ226</f>
        <v>0.10081675673198019</v>
      </c>
      <c r="AJ51" s="13">
        <f>'NormalisedData(Primary)'!F46</f>
        <v>0.60426519006011248</v>
      </c>
      <c r="AK51" s="13">
        <f>'NormalisedData(Primary)'!AC46</f>
        <v>-0.62552340491487679</v>
      </c>
      <c r="AL51" s="13">
        <f>'NormalisedData(Primary)'!AD46</f>
        <v>-0.83669242201228378</v>
      </c>
      <c r="AM51" s="13">
        <f>'NormalisedData(Primary)'!W46</f>
        <v>5.0119691907414658E-2</v>
      </c>
      <c r="AN51" s="27">
        <f>'NormalisedData(Secondary)'!AS226</f>
        <v>-0.11246049482029133</v>
      </c>
      <c r="AO51" s="27">
        <f>'NormalisedData(Secondary)'!BB226</f>
        <v>0.14895798345286057</v>
      </c>
      <c r="AP51" s="13">
        <f>'NormalisedData(Primary)'!O46</f>
        <v>-0.20618160293354929</v>
      </c>
      <c r="AQ51" s="13">
        <f>'NormalisedData(Primary)'!P46</f>
        <v>-0.10498235520869179</v>
      </c>
      <c r="AR51" s="13">
        <f>'NormalisedData(Primary)'!Y46</f>
        <v>-0.71072035982454085</v>
      </c>
      <c r="AS51" s="13">
        <f>'NormalisedData(Primary)'!Z46</f>
        <v>-0.33197206754047243</v>
      </c>
      <c r="AT51" s="13">
        <f>'NormalisedData(Primary)'!B46</f>
        <v>-1.0150384378451045</v>
      </c>
      <c r="AU51" s="13">
        <f>'NormalisedData(Primary)'!C46</f>
        <v>-0.53992741940527256</v>
      </c>
      <c r="AV51" s="13">
        <f>'NormalisedData(Primary)'!D46</f>
        <v>0.17815215173949941</v>
      </c>
      <c r="AW51" s="13">
        <f>'NormalisedData(Primary)'!E46</f>
        <v>0.50299902381758488</v>
      </c>
      <c r="AX51" s="13">
        <f>'NormalisedData(Primary)'!H46</f>
        <v>5.2417536153803686E-2</v>
      </c>
      <c r="AY51" s="13">
        <f>'NormalisedData(Primary)'!I46</f>
        <v>-0.18309709757636478</v>
      </c>
      <c r="AZ51" s="13">
        <f>'NormalisedData(Primary)'!J46</f>
        <v>-0.78508827374307544</v>
      </c>
      <c r="BA51" s="13">
        <f>'NormalisedData(Primary)'!L46</f>
        <v>0.20333419141074763</v>
      </c>
      <c r="BB51" s="13">
        <f>'NormalisedData(Primary)'!AA46</f>
        <v>-0.57729404010602436</v>
      </c>
      <c r="BC51" s="13">
        <f>'NormalisedData(Primary)'!AB46</f>
        <v>-0.47596716997455202</v>
      </c>
      <c r="BD51" s="11">
        <f>'NormalisedData(Secondary)'!BK226</f>
        <v>0.17769947742830611</v>
      </c>
      <c r="BE51" s="11">
        <f>'NormalisedData(Secondary)'!BT226</f>
        <v>0.53748664293245874</v>
      </c>
      <c r="BG51" s="16" t="s">
        <v>47</v>
      </c>
      <c r="BH51" s="11" t="b">
        <f t="shared" si="0"/>
        <v>1</v>
      </c>
    </row>
    <row r="52" spans="1:60">
      <c r="A52" s="16" t="s">
        <v>14</v>
      </c>
      <c r="B52" s="27">
        <f>'NormalisedData(Secondary)'!H46</f>
        <v>0.38885942310505467</v>
      </c>
      <c r="C52" s="27">
        <f>'NormalisedData(Secondary)'!AA46</f>
        <v>-0.46192837161971539</v>
      </c>
      <c r="D52" s="27">
        <f>'NormalisedData(Secondary)'!R46</f>
        <v>-0.45531605874127279</v>
      </c>
      <c r="E52" s="27">
        <f>'NormalisedData(Secondary)'!AJ46</f>
        <v>-0.53684336819559464</v>
      </c>
      <c r="F52" s="27">
        <f>'NormalisedData(Secondary)'!AS46</f>
        <v>-2.0794537520648886</v>
      </c>
      <c r="G52" s="27">
        <f>'NormalisedData(Secondary)'!BB46</f>
        <v>-0.18807811606012403</v>
      </c>
      <c r="H52" s="27">
        <f>'NormalisedData(Secondary)'!BK46</f>
        <v>-1.1144627294481848</v>
      </c>
      <c r="I52" s="27">
        <f>'NormalisedData(Secondary)'!CC46</f>
        <v>0.25216200805656341</v>
      </c>
      <c r="J52" s="27">
        <f>'NormalisedData(Secondary)'!H137</f>
        <v>0.29761090443149968</v>
      </c>
      <c r="K52" s="27">
        <f>'NormalisedData(Secondary)'!BT46</f>
        <v>-0.44294633099562175</v>
      </c>
      <c r="L52" s="27">
        <f>'NormalisedData(Primary)'!AE47</f>
        <v>0.78157039587489863</v>
      </c>
      <c r="M52" s="27">
        <f>'NormalisedData(Secondary)'!R137</f>
        <v>0.62588329704881451</v>
      </c>
      <c r="N52" s="27">
        <f>'NormalisedData(Secondary)'!AA137</f>
        <v>3.0733521088663399E-2</v>
      </c>
      <c r="O52" s="27">
        <f>'NormalisedData(Primary)'!N47</f>
        <v>0.42587993612907593</v>
      </c>
      <c r="P52" s="27">
        <f>'NormalisedData(Secondary)'!AJ137</f>
        <v>-0.97409710627560631</v>
      </c>
      <c r="Q52" s="27">
        <f>'NormalisedData(Secondary)'!AS137</f>
        <v>-0.71643483199857627</v>
      </c>
      <c r="R52" s="27">
        <f>'NormalisedData(Secondary)'!BB137</f>
        <v>-1.7680190292047836E-2</v>
      </c>
      <c r="S52" s="27">
        <f>'NormalisedData(Secondary)'!BK137</f>
        <v>-3.3325371045541306E-2</v>
      </c>
      <c r="T52" s="27">
        <f>'NormalisedData(Primary)'!P47</f>
        <v>0.61729624862710863</v>
      </c>
      <c r="U52" s="27">
        <f>'NormalisedData(Primary)'!Q47</f>
        <v>0.46828219810562832</v>
      </c>
      <c r="V52" s="27">
        <f>'NormalisedData(Primary)'!S47</f>
        <v>1.2172500684332881</v>
      </c>
      <c r="W52" s="27">
        <f>'NormalisedData(Primary)'!T47</f>
        <v>-0.17116019924581255</v>
      </c>
      <c r="X52" s="27">
        <f>'NormalisedData(Primary)'!U47</f>
        <v>-8.4829975640596397E-2</v>
      </c>
      <c r="Y52" s="27">
        <f>'NormalisedData(Primary)'!V47</f>
        <v>-0.14303620363289624</v>
      </c>
      <c r="Z52" s="27">
        <f>'NormalisedData(Primary)'!M47</f>
        <v>0.30210737196090226</v>
      </c>
      <c r="AA52" s="27">
        <f>'NormalisedData(Secondary)'!BT137</f>
        <v>0.23241259408872036</v>
      </c>
      <c r="AB52" s="27">
        <f>'NormalisedData(Secondary)'!CC137</f>
        <v>0.41143205174730968</v>
      </c>
      <c r="AC52" s="27">
        <f>'NormalisedData(Primary)'!K47</f>
        <v>0.81321083949133155</v>
      </c>
      <c r="AD52" s="27">
        <f>'NormalisedData(Primary)'!G47</f>
        <v>1.4082728923813761</v>
      </c>
      <c r="AE52" s="27">
        <f>'NormalisedData(Primary)'!X47</f>
        <v>1.0518240496727116</v>
      </c>
      <c r="AF52" s="27">
        <f>'NormalisedData(Secondary)'!H227</f>
        <v>-0.19646063345045714</v>
      </c>
      <c r="AG52" s="27">
        <f>'NormalisedData(Secondary)'!R227</f>
        <v>0.19005811852589111</v>
      </c>
      <c r="AH52" s="27">
        <f>'NormalisedData(Secondary)'!AA227</f>
        <v>0.11564088834173047</v>
      </c>
      <c r="AI52" s="27">
        <f>'NormalisedData(Secondary)'!AJ227</f>
        <v>-0.30323560033601649</v>
      </c>
      <c r="AJ52" s="13">
        <f>'NormalisedData(Primary)'!F47</f>
        <v>-0.53369407297280003</v>
      </c>
      <c r="AK52" s="13">
        <f>'NormalisedData(Primary)'!AC47</f>
        <v>0.45037685153871121</v>
      </c>
      <c r="AL52" s="13">
        <f>'NormalisedData(Primary)'!AD47</f>
        <v>6.8408814378362839E-2</v>
      </c>
      <c r="AM52" s="13">
        <f>'NormalisedData(Primary)'!W47</f>
        <v>0.44196455591083766</v>
      </c>
      <c r="AN52" s="27">
        <f>'NormalisedData(Secondary)'!AS227</f>
        <v>0.19955491721493743</v>
      </c>
      <c r="AO52" s="27">
        <f>'NormalisedData(Secondary)'!BB227</f>
        <v>-9.7395604565330612E-2</v>
      </c>
      <c r="AP52" s="13">
        <f>'NormalisedData(Primary)'!O47</f>
        <v>0.58189030161246125</v>
      </c>
      <c r="AQ52" s="13">
        <f>'NormalisedData(Primary)'!P47</f>
        <v>0.61729624862710863</v>
      </c>
      <c r="AR52" s="13">
        <f>'NormalisedData(Primary)'!Y47</f>
        <v>0.40058783917383206</v>
      </c>
      <c r="AS52" s="13">
        <f>'NormalisedData(Primary)'!Z47</f>
        <v>0.1967241881721318</v>
      </c>
      <c r="AT52" s="13">
        <f>'NormalisedData(Primary)'!B47</f>
        <v>0</v>
      </c>
      <c r="AU52" s="13">
        <f>'NormalisedData(Primary)'!C47</f>
        <v>0.29671687012361819</v>
      </c>
      <c r="AV52" s="13">
        <f>'NormalisedData(Primary)'!D47</f>
        <v>0.17815215173949941</v>
      </c>
      <c r="AW52" s="13">
        <f>'NormalisedData(Primary)'!E47</f>
        <v>-0.73294143470562334</v>
      </c>
      <c r="AX52" s="13">
        <f>'NormalisedData(Primary)'!H47</f>
        <v>5.2417536153803686E-2</v>
      </c>
      <c r="AY52" s="13">
        <f>'NormalisedData(Primary)'!I47</f>
        <v>-0.52540906261043807</v>
      </c>
      <c r="AZ52" s="13">
        <f>'NormalisedData(Primary)'!J47</f>
        <v>0.29232010192561303</v>
      </c>
      <c r="BA52" s="13">
        <f>'NormalisedData(Primary)'!L47</f>
        <v>-0.14640061781573821</v>
      </c>
      <c r="BB52" s="13">
        <f>'NormalisedData(Primary)'!AA47</f>
        <v>-0.57729404010602436</v>
      </c>
      <c r="BC52" s="13">
        <f>'NormalisedData(Primary)'!AB47</f>
        <v>-0.47596716997455202</v>
      </c>
      <c r="BD52" s="11">
        <f>'NormalisedData(Secondary)'!BK227</f>
        <v>-0.3077637697356802</v>
      </c>
      <c r="BE52" s="11">
        <f>'NormalisedData(Secondary)'!BT227</f>
        <v>0.88771269382924722</v>
      </c>
      <c r="BG52" s="16" t="s">
        <v>14</v>
      </c>
      <c r="BH52" s="11" t="b">
        <f t="shared" si="0"/>
        <v>1</v>
      </c>
    </row>
    <row r="53" spans="1:60">
      <c r="A53" s="16" t="s">
        <v>48</v>
      </c>
      <c r="B53" s="27">
        <f>'NormalisedData(Secondary)'!H47</f>
        <v>0.32597408042398335</v>
      </c>
      <c r="C53" s="27">
        <f>'NormalisedData(Secondary)'!AA47</f>
        <v>-0.46460447663641558</v>
      </c>
      <c r="D53" s="27">
        <f>'NormalisedData(Secondary)'!R47</f>
        <v>-0.12918921004179745</v>
      </c>
      <c r="E53" s="27">
        <f>'NormalisedData(Secondary)'!AJ47</f>
        <v>-0.57199475950321954</v>
      </c>
      <c r="F53" s="27">
        <f>'NormalisedData(Secondary)'!AS47</f>
        <v>-2.0794537520648886</v>
      </c>
      <c r="G53" s="27">
        <f>'NormalisedData(Secondary)'!BB47</f>
        <v>-0.83601927336429593</v>
      </c>
      <c r="H53" s="27">
        <f>'NormalisedData(Secondary)'!BK47</f>
        <v>-0.43294058421435583</v>
      </c>
      <c r="I53" s="27">
        <f>'NormalisedData(Secondary)'!CC47</f>
        <v>0.21919641360196851</v>
      </c>
      <c r="J53" s="27">
        <f>'NormalisedData(Secondary)'!H138</f>
        <v>-0.27561003354453234</v>
      </c>
      <c r="K53" s="27">
        <f>'NormalisedData(Secondary)'!BT47</f>
        <v>-0.97947287276496753</v>
      </c>
      <c r="L53" s="27">
        <f>'NormalisedData(Primary)'!AE48</f>
        <v>-2.3400311253739522E-2</v>
      </c>
      <c r="M53" s="27">
        <f>'NormalisedData(Secondary)'!R138</f>
        <v>-0.77778506994931529</v>
      </c>
      <c r="N53" s="27">
        <f>'NormalisedData(Secondary)'!AA138</f>
        <v>-0.70214343501808341</v>
      </c>
      <c r="O53" s="27">
        <f>'NormalisedData(Primary)'!N48</f>
        <v>-1.3872722671927327</v>
      </c>
      <c r="P53" s="27">
        <f>'NormalisedData(Secondary)'!AJ138</f>
        <v>-0.63298045257241808</v>
      </c>
      <c r="Q53" s="27">
        <f>'NormalisedData(Secondary)'!AS138</f>
        <v>-0.9353879078758951</v>
      </c>
      <c r="R53" s="27">
        <f>'NormalisedData(Secondary)'!BB138</f>
        <v>-1.0313444337027886</v>
      </c>
      <c r="S53" s="27">
        <f>'NormalisedData(Secondary)'!BK138</f>
        <v>-0.6065217530288507</v>
      </c>
      <c r="T53" s="27">
        <f>'NormalisedData(Primary)'!P48</f>
        <v>0.61729624862710863</v>
      </c>
      <c r="U53" s="27">
        <f>'NormalisedData(Primary)'!Q48</f>
        <v>0.46828219810562832</v>
      </c>
      <c r="V53" s="27">
        <f>'NormalisedData(Primary)'!S48</f>
        <v>0.13057007654474709</v>
      </c>
      <c r="W53" s="27">
        <f>'NormalisedData(Primary)'!T48</f>
        <v>-0.17116019924581255</v>
      </c>
      <c r="X53" s="27">
        <f>'NormalisedData(Primary)'!U48</f>
        <v>-0.71921066303983994</v>
      </c>
      <c r="Y53" s="27">
        <f>'NormalisedData(Primary)'!V48</f>
        <v>0.65058402297543083</v>
      </c>
      <c r="Z53" s="27">
        <f>'NormalisedData(Primary)'!M48</f>
        <v>-1.1215218876904725</v>
      </c>
      <c r="AA53" s="27">
        <f>'NormalisedData(Secondary)'!BT138</f>
        <v>-0.60084069303206977</v>
      </c>
      <c r="AB53" s="27">
        <f>'NormalisedData(Secondary)'!CC138</f>
        <v>0.53430878998748277</v>
      </c>
      <c r="AC53" s="27">
        <f>'NormalisedData(Primary)'!K48</f>
        <v>-1.5748522111124812</v>
      </c>
      <c r="AD53" s="27">
        <f>'NormalisedData(Primary)'!G48</f>
        <v>-0.27383084018526743</v>
      </c>
      <c r="AE53" s="27">
        <f>'NormalisedData(Primary)'!X48</f>
        <v>0.32816910349788597</v>
      </c>
      <c r="AF53" s="27">
        <f>'NormalisedData(Secondary)'!H228</f>
        <v>0.21614041952896157</v>
      </c>
      <c r="AG53" s="27">
        <f>'NormalisedData(Secondary)'!R228</f>
        <v>-0.62708971445844064</v>
      </c>
      <c r="AH53" s="27">
        <f>'NormalisedData(Secondary)'!AA228</f>
        <v>-0.89328396356726647</v>
      </c>
      <c r="AI53" s="27">
        <f>'NormalisedData(Secondary)'!AJ228</f>
        <v>-0.61658232622548315</v>
      </c>
      <c r="AJ53" s="13">
        <f>'NormalisedData(Primary)'!F48</f>
        <v>0.22494543571580836</v>
      </c>
      <c r="AK53" s="13">
        <f>'NormalisedData(Primary)'!AC48</f>
        <v>-0.62552340491487679</v>
      </c>
      <c r="AL53" s="13">
        <f>'NormalisedData(Primary)'!AD48</f>
        <v>-0.83669242201228378</v>
      </c>
      <c r="AM53" s="13">
        <f>'NormalisedData(Primary)'!W48</f>
        <v>0.44196455591083766</v>
      </c>
      <c r="AN53" s="27">
        <f>'NormalisedData(Secondary)'!AS228</f>
        <v>0.97961333863362454</v>
      </c>
      <c r="AO53" s="27">
        <f>'NormalisedData(Secondary)'!BB228</f>
        <v>-0.34374919258352182</v>
      </c>
      <c r="AP53" s="13">
        <f>'NormalisedData(Primary)'!O48</f>
        <v>0.58189030161246125</v>
      </c>
      <c r="AQ53" s="13">
        <f>'NormalisedData(Primary)'!P48</f>
        <v>0.61729624862710863</v>
      </c>
      <c r="AR53" s="13">
        <f>'NormalisedData(Primary)'!Y48</f>
        <v>0.40058783917383206</v>
      </c>
      <c r="AS53" s="13">
        <f>'NormalisedData(Primary)'!Z48</f>
        <v>0.1967241881721318</v>
      </c>
      <c r="AT53" s="13">
        <f>'NormalisedData(Primary)'!B48</f>
        <v>0</v>
      </c>
      <c r="AU53" s="13">
        <f>'NormalisedData(Primary)'!C48</f>
        <v>-0.12160527464082718</v>
      </c>
      <c r="AV53" s="13">
        <f>'NormalisedData(Primary)'!D48</f>
        <v>-0.75039845732698285</v>
      </c>
      <c r="AW53" s="13">
        <f>'NormalisedData(Primary)'!E48</f>
        <v>-0.73294143470562334</v>
      </c>
      <c r="AX53" s="13">
        <f>'NormalisedData(Primary)'!H48</f>
        <v>5.2417536153803686E-2</v>
      </c>
      <c r="AY53" s="13">
        <f>'NormalisedData(Primary)'!I48</f>
        <v>-1.2100329926785847</v>
      </c>
      <c r="AZ53" s="13">
        <f>'NormalisedData(Primary)'!J48</f>
        <v>-0.42595214852017926</v>
      </c>
      <c r="BA53" s="13">
        <f>'NormalisedData(Primary)'!L48</f>
        <v>0.20333419141074763</v>
      </c>
      <c r="BB53" s="13">
        <f>'NormalisedData(Primary)'!AA48</f>
        <v>-0.57729404010602436</v>
      </c>
      <c r="BC53" s="13">
        <f>'NormalisedData(Primary)'!AB48</f>
        <v>0.49863227330667359</v>
      </c>
      <c r="BD53" s="11">
        <f>'NormalisedData(Secondary)'!BK228</f>
        <v>-0.39748394056531444</v>
      </c>
      <c r="BE53" s="11">
        <f>'NormalisedData(Secondary)'!BT228</f>
        <v>-1.1686395640112477</v>
      </c>
      <c r="BG53" s="16" t="s">
        <v>48</v>
      </c>
      <c r="BH53" s="11" t="b">
        <f t="shared" si="0"/>
        <v>1</v>
      </c>
    </row>
    <row r="54" spans="1:60">
      <c r="A54" s="162" t="s">
        <v>175</v>
      </c>
      <c r="B54" s="27">
        <f>'NormalisedData(Secondary)'!H48</f>
        <v>0</v>
      </c>
      <c r="C54" s="27">
        <f>'NormalisedData(Secondary)'!AA48</f>
        <v>-0.64884926727770564</v>
      </c>
      <c r="D54" s="27">
        <f>'NormalisedData(Secondary)'!R48</f>
        <v>-0.5085834440288538</v>
      </c>
      <c r="E54" s="27">
        <f>'NormalisedData(Secondary)'!AJ48</f>
        <v>-0.57515046619984245</v>
      </c>
      <c r="F54" s="27">
        <f>'NormalisedData(Secondary)'!AS48</f>
        <v>0.47530371475768884</v>
      </c>
      <c r="G54" s="27">
        <f>'NormalisedData(Secondary)'!BB48</f>
        <v>-1.0214906410291427</v>
      </c>
      <c r="H54" s="27">
        <f>'NormalisedData(Secondary)'!BK48</f>
        <v>-1.7062979401682341</v>
      </c>
      <c r="I54" s="27">
        <f>'NormalisedData(Secondary)'!CC48</f>
        <v>-1.3049603294376662</v>
      </c>
      <c r="J54" s="27">
        <f>'NormalisedData(Secondary)'!H139</f>
        <v>-1.367919147860005</v>
      </c>
      <c r="K54" s="27">
        <f>'NormalisedData(Secondary)'!BT48</f>
        <v>-1.3627061168859289</v>
      </c>
      <c r="L54" s="27">
        <f>'NormalisedData(Primary)'!AE49</f>
        <v>-0.42588566481805862</v>
      </c>
      <c r="M54" s="27">
        <f>'NormalisedData(Secondary)'!R139</f>
        <v>-1.6310421213138073</v>
      </c>
      <c r="N54" s="27">
        <f>'NormalisedData(Secondary)'!AA139</f>
        <v>-2.1325465546267059</v>
      </c>
      <c r="O54" s="27">
        <f>'NormalisedData(Primary)'!N49</f>
        <v>-1.3872722671927327</v>
      </c>
      <c r="P54" s="27">
        <f>'NormalisedData(Secondary)'!AJ139</f>
        <v>3.7711313919188708E-2</v>
      </c>
      <c r="Q54" s="27">
        <f>'NormalisedData(Secondary)'!AS139</f>
        <v>-1.5784989191155695E-2</v>
      </c>
      <c r="R54" s="27">
        <f>'NormalisedData(Secondary)'!BB139</f>
        <v>-0.52451231199741821</v>
      </c>
      <c r="S54" s="27">
        <f>'NormalisedData(Secondary)'!BK139</f>
        <v>-3.3325371045541306E-2</v>
      </c>
      <c r="T54" s="27">
        <f>'NormalisedData(Primary)'!P49</f>
        <v>-1.1884002609623925</v>
      </c>
      <c r="U54" s="27">
        <f>'NormalisedData(Primary)'!Q49</f>
        <v>-0.2573442710310212</v>
      </c>
      <c r="V54" s="27">
        <f>'NormalisedData(Primary)'!S49</f>
        <v>0.13057007654474709</v>
      </c>
      <c r="W54" s="27">
        <f>'NormalisedData(Primary)'!T49</f>
        <v>-1.248217062792633</v>
      </c>
      <c r="X54" s="27">
        <f>'NormalisedData(Primary)'!U49</f>
        <v>-1.3535913504390835</v>
      </c>
      <c r="Y54" s="27">
        <f>'NormalisedData(Primary)'!V49</f>
        <v>0.65058402297543083</v>
      </c>
      <c r="Z54" s="27">
        <f>'NormalisedData(Primary)'!M49</f>
        <v>-0.76561457277762879</v>
      </c>
      <c r="AA54" s="27">
        <f>'NormalisedData(Secondary)'!BT139</f>
        <v>-0.71528110809350842</v>
      </c>
      <c r="AB54" s="27">
        <f>'NormalisedData(Secondary)'!CC139</f>
        <v>-0.94001702645294427</v>
      </c>
      <c r="AC54" s="27">
        <f>'NormalisedData(Primary)'!K49</f>
        <v>-1.2337003467405081</v>
      </c>
      <c r="AD54" s="27">
        <f>'NormalisedData(Primary)'!G49</f>
        <v>-1.2830930797252535</v>
      </c>
      <c r="AE54" s="27">
        <f>'NormalisedData(Primary)'!X49</f>
        <v>-1.480968261939178</v>
      </c>
      <c r="AF54" s="27">
        <f>'NormalisedData(Secondary)'!H229</f>
        <v>-1.4487410223178159</v>
      </c>
      <c r="AG54" s="27">
        <f>'NormalisedData(Secondary)'!R229</f>
        <v>-1.342504748025918</v>
      </c>
      <c r="AH54" s="27">
        <f>'NormalisedData(Secondary)'!AA229</f>
        <v>-1.3256803286711225</v>
      </c>
      <c r="AI54" s="27">
        <f>'NormalisedData(Secondary)'!AJ229</f>
        <v>-0.92168308564417478</v>
      </c>
      <c r="AJ54" s="13">
        <f>'NormalisedData(Primary)'!F49</f>
        <v>-1.6716533360057124</v>
      </c>
      <c r="AK54" s="13">
        <f>'NormalisedData(Primary)'!AC49</f>
        <v>-0.62552340491487679</v>
      </c>
      <c r="AL54" s="13">
        <f>'NormalisedData(Primary)'!AD49</f>
        <v>-0.83669242201228378</v>
      </c>
      <c r="AM54" s="13">
        <f>'NormalisedData(Primary)'!W49</f>
        <v>-1.1254149001028544</v>
      </c>
      <c r="AN54" s="27">
        <f>'NormalisedData(Secondary)'!AS229</f>
        <v>-0.89251891623897894</v>
      </c>
      <c r="AO54" s="27">
        <f>'NormalisedData(Secondary)'!BB229</f>
        <v>-0.95963316262899923</v>
      </c>
      <c r="AP54" s="13">
        <f>'NormalisedData(Primary)'!O49</f>
        <v>-1.388289459752565</v>
      </c>
      <c r="AQ54" s="13">
        <f>'NormalisedData(Primary)'!P49</f>
        <v>-1.1884002609623925</v>
      </c>
      <c r="AR54" s="13">
        <f>'NormalisedData(Primary)'!Y49</f>
        <v>-0.71072035982454085</v>
      </c>
      <c r="AS54" s="13">
        <f>'NormalisedData(Primary)'!Z49</f>
        <v>-0.86066832325307663</v>
      </c>
      <c r="AT54" s="13">
        <f>'NormalisedData(Primary)'!B49</f>
        <v>-0.50751921892255225</v>
      </c>
      <c r="AU54" s="13">
        <f>'NormalisedData(Primary)'!C49</f>
        <v>-0.53992741940527256</v>
      </c>
      <c r="AV54" s="13">
        <f>'NormalisedData(Primary)'!D49</f>
        <v>-0.75039845732698285</v>
      </c>
      <c r="AW54" s="13">
        <f>'NormalisedData(Primary)'!E49</f>
        <v>-1.1449215875466927</v>
      </c>
      <c r="AX54" s="13">
        <f>'NormalisedData(Primary)'!H49</f>
        <v>-0.3232414729484554</v>
      </c>
      <c r="AY54" s="13">
        <f>'NormalisedData(Primary)'!I49</f>
        <v>-0.52540906261043807</v>
      </c>
      <c r="AZ54" s="13">
        <f>'NormalisedData(Primary)'!J49</f>
        <v>-1.5033605241888677</v>
      </c>
      <c r="BA54" s="13">
        <f>'NormalisedData(Primary)'!L49</f>
        <v>-1.5453398547216814</v>
      </c>
      <c r="BB54" s="13">
        <f>'NormalisedData(Primary)'!AA49</f>
        <v>-0.57729404010602436</v>
      </c>
      <c r="BC54" s="13">
        <f>'NormalisedData(Primary)'!AB49</f>
        <v>-0.47596716997455202</v>
      </c>
      <c r="BD54" s="11">
        <f>'NormalisedData(Secondary)'!BK229</f>
        <v>-0.75157264553357783</v>
      </c>
      <c r="BE54" s="11">
        <f>'NormalisedData(Secondary)'!BT229</f>
        <v>-1.6043207713268524</v>
      </c>
      <c r="BG54" s="16" t="s">
        <v>175</v>
      </c>
      <c r="BH54" s="11" t="b">
        <f t="shared" si="0"/>
        <v>1</v>
      </c>
    </row>
    <row r="55" spans="1:60" s="55" customFormat="1">
      <c r="A55" s="162" t="s">
        <v>176</v>
      </c>
      <c r="B55" s="27">
        <f>'NormalisedData(Secondary)'!H49</f>
        <v>-6.4342002577911401</v>
      </c>
      <c r="C55" s="27">
        <f>'NormalisedData(Secondary)'!AA49</f>
        <v>-0.42751045726411691</v>
      </c>
      <c r="D55" s="27">
        <f>'NormalisedData(Secondary)'!R49</f>
        <v>-0.50967053352451874</v>
      </c>
      <c r="E55" s="27">
        <f>'NormalisedData(Secondary)'!AJ49</f>
        <v>-0.57739298627430669</v>
      </c>
      <c r="F55" s="27">
        <f>'NormalisedData(Secondary)'!AS49</f>
        <v>-2.0794537520648886</v>
      </c>
      <c r="G55" s="27">
        <f>'NormalisedData(Secondary)'!BB49</f>
        <v>-1.0132553749762288</v>
      </c>
      <c r="H55" s="27">
        <f>'NormalisedData(Secondary)'!BK49</f>
        <v>-2.4144304945435136</v>
      </c>
      <c r="I55" s="27" t="str">
        <f>'NormalisedData(Secondary)'!CC49</f>
        <v/>
      </c>
      <c r="J55" s="27">
        <f>'NormalisedData(Secondary)'!H140</f>
        <v>0</v>
      </c>
      <c r="K55" s="27">
        <f>'NormalisedData(Secondary)'!BT49</f>
        <v>-1.6692927121826979</v>
      </c>
      <c r="L55" s="27">
        <f>'NormalisedData(Primary)'!AE50</f>
        <v>-2.3400311253739522E-2</v>
      </c>
      <c r="M55" s="27">
        <f>'NormalisedData(Secondary)'!R140</f>
        <v>0.54297854849677585</v>
      </c>
      <c r="N55" s="27">
        <f>'NormalisedData(Secondary)'!AA140</f>
        <v>-1.2612458632772101</v>
      </c>
      <c r="O55" s="27">
        <f>'NormalisedData(Primary)'!N50</f>
        <v>-1.3872722671927327</v>
      </c>
      <c r="P55" s="27">
        <f>'NormalisedData(Secondary)'!AJ140</f>
        <v>-0.74262509126272858</v>
      </c>
      <c r="Q55" s="27">
        <f>'NormalisedData(Secondary)'!AS140</f>
        <v>-1.1105503685777502</v>
      </c>
      <c r="R55" s="27">
        <f>'NormalisedData(Secondary)'!BB140</f>
        <v>-1.538176555408159</v>
      </c>
      <c r="S55" s="27">
        <f>'NormalisedData(Secondary)'!BK140</f>
        <v>-1.1797181350121602</v>
      </c>
      <c r="T55" s="27">
        <f>'NormalisedData(Primary)'!P50</f>
        <v>-0.10498235520869179</v>
      </c>
      <c r="U55" s="27">
        <f>'NormalisedData(Primary)'!Q50</f>
        <v>-0.6201575055993459</v>
      </c>
      <c r="V55" s="27">
        <f>'NormalisedData(Primary)'!S50</f>
        <v>-1.6805632432694879</v>
      </c>
      <c r="W55" s="27">
        <f>'NormalisedData(Primary)'!T50</f>
        <v>-1.248217062792633</v>
      </c>
      <c r="X55" s="27">
        <f>'NormalisedData(Primary)'!U50</f>
        <v>-0.4020203193402182</v>
      </c>
      <c r="Y55" s="27">
        <f>'NormalisedData(Primary)'!V50</f>
        <v>0.25377390967126728</v>
      </c>
      <c r="Z55" s="27">
        <f>'NormalisedData(Primary)'!M50</f>
        <v>-1.1215218876904725</v>
      </c>
      <c r="AA55" s="27">
        <f>'NormalisedData(Secondary)'!BT140</f>
        <v>0</v>
      </c>
      <c r="AB55" s="27">
        <f>'NormalisedData(Secondary)'!CC140</f>
        <v>-2.0764903254653904</v>
      </c>
      <c r="AC55" s="27">
        <f>'NormalisedData(Primary)'!K50</f>
        <v>-0.55139661799656148</v>
      </c>
      <c r="AD55" s="27">
        <f>'NormalisedData(Primary)'!G50</f>
        <v>-1.6195138262385822</v>
      </c>
      <c r="AE55" s="27">
        <f>'NormalisedData(Primary)'!X50</f>
        <v>-1.480968261939178</v>
      </c>
      <c r="AF55" s="27">
        <f>'NormalisedData(Secondary)'!H230</f>
        <v>-1.5869327625501568</v>
      </c>
      <c r="AG55" s="27">
        <f>'NormalisedData(Secondary)'!R230</f>
        <v>0</v>
      </c>
      <c r="AH55" s="27">
        <f>'NormalisedData(Secondary)'!AA230</f>
        <v>-1.9022088154762635</v>
      </c>
      <c r="AI55" s="27">
        <f>'NormalisedData(Secondary)'!AJ230</f>
        <v>-1.6555741015431893</v>
      </c>
      <c r="AJ55" s="13">
        <f>'NormalisedData(Primary)'!F50</f>
        <v>-0.15437431862849582</v>
      </c>
      <c r="AK55" s="13">
        <f>'NormalisedData(Primary)'!AC50</f>
        <v>-0.62552340491487679</v>
      </c>
      <c r="AL55" s="13">
        <f>'NormalisedData(Primary)'!AD50</f>
        <v>-0.83669242201228378</v>
      </c>
      <c r="AM55" s="13">
        <f>'NormalisedData(Primary)'!W50</f>
        <v>-1.1254149001028544</v>
      </c>
      <c r="AN55" s="27">
        <f>'NormalisedData(Secondary)'!AS230</f>
        <v>-1.9065789510187803</v>
      </c>
      <c r="AO55" s="27">
        <f>'NormalisedData(Secondary)'!BB230</f>
        <v>-1.5755171326744766</v>
      </c>
      <c r="AP55" s="13">
        <f>'NormalisedData(Primary)'!O50</f>
        <v>-0.99425350747955976</v>
      </c>
      <c r="AQ55" s="13">
        <f>'NormalisedData(Primary)'!P50</f>
        <v>-0.10498235520869179</v>
      </c>
      <c r="AR55" s="13">
        <f>'NormalisedData(Primary)'!Y50</f>
        <v>-0.71072035982454085</v>
      </c>
      <c r="AS55" s="13">
        <f>'NormalisedData(Primary)'!Z50</f>
        <v>-0.86066832325307663</v>
      </c>
      <c r="AT55" s="13">
        <f>'NormalisedData(Primary)'!B50</f>
        <v>-1.0150384378451045</v>
      </c>
      <c r="AU55" s="13">
        <f>'NormalisedData(Primary)'!C50</f>
        <v>-0.95824956416971796</v>
      </c>
      <c r="AV55" s="13">
        <f>'NormalisedData(Primary)'!D50</f>
        <v>-1.2146737618602239</v>
      </c>
      <c r="AW55" s="13">
        <f>'NormalisedData(Primary)'!E50</f>
        <v>-0.32096128186455392</v>
      </c>
      <c r="AX55" s="13">
        <f>'NormalisedData(Primary)'!H50</f>
        <v>-0.69890048205071442</v>
      </c>
      <c r="AY55" s="13">
        <f>'NormalisedData(Primary)'!I50</f>
        <v>-0.18309709757636478</v>
      </c>
      <c r="AZ55" s="13">
        <f>'NormalisedData(Primary)'!J50</f>
        <v>-0.78508827374307544</v>
      </c>
      <c r="BA55" s="13">
        <f>'NormalisedData(Primary)'!L50</f>
        <v>-1.5453398547216814</v>
      </c>
      <c r="BB55" s="13">
        <f>'NormalisedData(Primary)'!AA50</f>
        <v>-0.57729404010602436</v>
      </c>
      <c r="BC55" s="13">
        <f>'NormalisedData(Primary)'!AB50</f>
        <v>-0.47596716997455202</v>
      </c>
      <c r="BD55" s="11">
        <f>'NormalisedData(Secondary)'!BK230</f>
        <v>0.20426110811777143</v>
      </c>
      <c r="BE55" s="11">
        <f>'NormalisedData(Secondary)'!BT230</f>
        <v>0.4753215188982759</v>
      </c>
      <c r="BF55" s="11"/>
      <c r="BG55" s="16" t="s">
        <v>176</v>
      </c>
      <c r="BH55" s="11" t="b">
        <f t="shared" si="0"/>
        <v>1</v>
      </c>
    </row>
    <row r="56" spans="1:60" s="55" customFormat="1">
      <c r="A56" s="16" t="s">
        <v>49</v>
      </c>
      <c r="B56" s="27">
        <f>'NormalisedData(Secondary)'!H50</f>
        <v>0.39584668340295104</v>
      </c>
      <c r="C56" s="27">
        <f>'NormalisedData(Secondary)'!AA50</f>
        <v>-0.64381229144386976</v>
      </c>
      <c r="D56" s="27">
        <f>'NormalisedData(Secondary)'!R50</f>
        <v>-0.52271560747249768</v>
      </c>
      <c r="E56" s="27">
        <f>'NormalisedData(Secondary)'!AJ50</f>
        <v>-0.54950370984908969</v>
      </c>
      <c r="F56" s="27">
        <f>'NormalisedData(Secondary)'!AS50</f>
        <v>0.47530371475768884</v>
      </c>
      <c r="G56" s="27">
        <f>'NormalisedData(Secondary)'!BB50</f>
        <v>-0.92940096893372637</v>
      </c>
      <c r="H56" s="27">
        <f>'NormalisedData(Secondary)'!BK50</f>
        <v>-0.38218369270381047</v>
      </c>
      <c r="I56" s="27">
        <f>'NormalisedData(Secondary)'!CC50</f>
        <v>0.11597926783257236</v>
      </c>
      <c r="J56" s="27">
        <f>'NormalisedData(Secondary)'!H141</f>
        <v>0.13913485195329009</v>
      </c>
      <c r="K56" s="27">
        <f>'NormalisedData(Secondary)'!BT50</f>
        <v>-0.90282622394077516</v>
      </c>
      <c r="L56" s="27">
        <f>'NormalisedData(Primary)'!AE51</f>
        <v>-0.8283710183823777</v>
      </c>
      <c r="M56" s="27">
        <f>'NormalisedData(Secondary)'!R141</f>
        <v>-0.29157140697447637</v>
      </c>
      <c r="N56" s="27">
        <f>'NormalisedData(Secondary)'!AA141</f>
        <v>-0.72794699706945409</v>
      </c>
      <c r="O56" s="27">
        <f>'NormalisedData(Primary)'!N51</f>
        <v>-1.024641826528371</v>
      </c>
      <c r="P56" s="27">
        <f>'NormalisedData(Secondary)'!AJ141</f>
        <v>1.1123570124277291</v>
      </c>
      <c r="Q56" s="27">
        <f>'NormalisedData(Secondary)'!AS141</f>
        <v>0.59728362326533724</v>
      </c>
      <c r="R56" s="27">
        <f>'NormalisedData(Secondary)'!BB141</f>
        <v>0.48915193141332258</v>
      </c>
      <c r="S56" s="27">
        <f>'NormalisedData(Secondary)'!BK141</f>
        <v>0.53987101093776813</v>
      </c>
      <c r="T56" s="27">
        <f>'NormalisedData(Primary)'!P51</f>
        <v>-1.9106788647981927</v>
      </c>
      <c r="U56" s="27">
        <f>'NormalisedData(Primary)'!Q51</f>
        <v>-0.98297074016767072</v>
      </c>
      <c r="V56" s="27">
        <f>'NormalisedData(Primary)'!S51</f>
        <v>-1.6805632432694879</v>
      </c>
      <c r="W56" s="27">
        <f>'NormalisedData(Primary)'!T51</f>
        <v>-1.248217062792633</v>
      </c>
      <c r="X56" s="27">
        <f>'NormalisedData(Primary)'!U51</f>
        <v>-1.3535913504390835</v>
      </c>
      <c r="Y56" s="27">
        <f>'NormalisedData(Primary)'!V51</f>
        <v>-1.333466543545387</v>
      </c>
      <c r="Z56" s="27">
        <f>'NormalisedData(Primary)'!M51</f>
        <v>-1.1215218876904725</v>
      </c>
      <c r="AA56" s="27">
        <f>'NormalisedData(Secondary)'!BT141</f>
        <v>4.3324498441327457E-2</v>
      </c>
      <c r="AB56" s="27">
        <f>'NormalisedData(Secondary)'!CC141</f>
        <v>-0.90931734613706605</v>
      </c>
      <c r="AC56" s="27">
        <f>'NormalisedData(Primary)'!K51</f>
        <v>-1.5748522111124812</v>
      </c>
      <c r="AD56" s="27">
        <f>'NormalisedData(Primary)'!G51</f>
        <v>-0.9466723332119249</v>
      </c>
      <c r="AE56" s="27">
        <f>'NormalisedData(Primary)'!X51</f>
        <v>-0.39548584267693965</v>
      </c>
      <c r="AF56" s="27">
        <f>'NormalisedData(Secondary)'!H231</f>
        <v>-1.1690672623237919</v>
      </c>
      <c r="AG56" s="27">
        <f>'NormalisedData(Secondary)'!R231</f>
        <v>-0.90167675946830961</v>
      </c>
      <c r="AH56" s="27">
        <f>'NormalisedData(Secondary)'!AA231</f>
        <v>-0.89328396356726647</v>
      </c>
      <c r="AI56" s="27">
        <f>'NormalisedData(Secondary)'!AJ231</f>
        <v>-0.92168308564417478</v>
      </c>
      <c r="AJ56" s="13">
        <f>'NormalisedData(Primary)'!F51</f>
        <v>-1.2923335816614083</v>
      </c>
      <c r="AK56" s="13">
        <f>'NormalisedData(Primary)'!AC51</f>
        <v>-0.62552340491487679</v>
      </c>
      <c r="AL56" s="13">
        <f>'NormalisedData(Primary)'!AD51</f>
        <v>-0.83669242201228378</v>
      </c>
      <c r="AM56" s="13">
        <f>'NormalisedData(Primary)'!W51</f>
        <v>-1.1254149001028544</v>
      </c>
      <c r="AN56" s="27">
        <f>'NormalisedData(Secondary)'!AS231</f>
        <v>-0.89251891623897894</v>
      </c>
      <c r="AO56" s="27">
        <f>'NormalisedData(Secondary)'!BB231</f>
        <v>-1.452340338665381</v>
      </c>
      <c r="AP56" s="13">
        <f>'NormalisedData(Primary)'!O51</f>
        <v>-1.388289459752565</v>
      </c>
      <c r="AQ56" s="13">
        <f>'NormalisedData(Primary)'!P51</f>
        <v>-1.9106788647981927</v>
      </c>
      <c r="AR56" s="13">
        <f>'NormalisedData(Primary)'!Y51</f>
        <v>-0.71072035982454085</v>
      </c>
      <c r="AS56" s="13">
        <f>'NormalisedData(Primary)'!Z51</f>
        <v>-0.86066832325307663</v>
      </c>
      <c r="AT56" s="13">
        <f>'NormalisedData(Primary)'!B51</f>
        <v>-1.5225576567676569</v>
      </c>
      <c r="AU56" s="13">
        <f>'NormalisedData(Primary)'!C51</f>
        <v>-1.3765717089341634</v>
      </c>
      <c r="AV56" s="13">
        <f>'NormalisedData(Primary)'!D51</f>
        <v>-0.75039845732698285</v>
      </c>
      <c r="AW56" s="13">
        <f>'NormalisedData(Primary)'!E51</f>
        <v>9.1018870976515495E-2</v>
      </c>
      <c r="AX56" s="13">
        <f>'NormalisedData(Primary)'!H51</f>
        <v>-1.8258775093574917</v>
      </c>
      <c r="AY56" s="13">
        <f>'NormalisedData(Primary)'!I51</f>
        <v>-1.5523449577126578</v>
      </c>
      <c r="AZ56" s="13">
        <f>'NormalisedData(Primary)'!J51</f>
        <v>-1.5033605241888677</v>
      </c>
      <c r="BA56" s="13">
        <f>'NormalisedData(Primary)'!L51</f>
        <v>-0.84587023626870983</v>
      </c>
      <c r="BB56" s="13">
        <f>'NormalisedData(Primary)'!AA51</f>
        <v>-0.57729404010602436</v>
      </c>
      <c r="BC56" s="13">
        <f>'NormalisedData(Primary)'!AB51</f>
        <v>-0.47596716997455202</v>
      </c>
      <c r="BD56" s="11">
        <f>'NormalisedData(Secondary)'!BK231</f>
        <v>0.11387722837535719</v>
      </c>
      <c r="BE56" s="11">
        <f>'NormalisedData(Secondary)'!BT231</f>
        <v>0.69789017424318478</v>
      </c>
      <c r="BF56" s="11"/>
      <c r="BG56" s="16" t="s">
        <v>49</v>
      </c>
      <c r="BH56" s="11" t="b">
        <f t="shared" si="0"/>
        <v>1</v>
      </c>
    </row>
    <row r="57" spans="1:60">
      <c r="A57" s="16" t="s">
        <v>50</v>
      </c>
      <c r="B57" s="27">
        <f>'NormalisedData(Secondary)'!H51</f>
        <v>-4.1367890718426823</v>
      </c>
      <c r="C57" s="27">
        <f>'NormalisedData(Secondary)'!AA51</f>
        <v>-0.65295670534102634</v>
      </c>
      <c r="D57" s="27">
        <f>'NormalisedData(Secondary)'!R51</f>
        <v>-0.50967053352451874</v>
      </c>
      <c r="E57" s="27">
        <f>'NormalisedData(Secondary)'!AJ51</f>
        <v>-0.57393765299724819</v>
      </c>
      <c r="F57" s="27">
        <f>'NormalisedData(Secondary)'!AS51</f>
        <v>0.47530371475768884</v>
      </c>
      <c r="G57" s="27">
        <f>'NormalisedData(Secondary)'!BB51</f>
        <v>-0.97018509505140782</v>
      </c>
      <c r="H57" s="27">
        <f>'NormalisedData(Secondary)'!BK51</f>
        <v>-1.140087567880693</v>
      </c>
      <c r="I57" s="27">
        <f>'NormalisedData(Secondary)'!CC51</f>
        <v>0.12933542411398644</v>
      </c>
      <c r="J57" s="27">
        <f>'NormalisedData(Secondary)'!H142</f>
        <v>-1.0229899327097574</v>
      </c>
      <c r="K57" s="27">
        <f>'NormalisedData(Secondary)'!BT51</f>
        <v>-0.74953292629239077</v>
      </c>
      <c r="L57" s="27">
        <f>'NormalisedData(Primary)'!AE52</f>
        <v>-2.3400311253739522E-2</v>
      </c>
      <c r="M57" s="27">
        <f>'NormalisedData(Secondary)'!R142</f>
        <v>-1.2801648768049019</v>
      </c>
      <c r="N57" s="27">
        <f>'NormalisedData(Secondary)'!AA142</f>
        <v>-0.80520508777813615</v>
      </c>
      <c r="O57" s="27">
        <f>'NormalisedData(Primary)'!N52</f>
        <v>-1.024641826528371</v>
      </c>
      <c r="P57" s="27">
        <f>'NormalisedData(Secondary)'!AJ142</f>
        <v>-0.40471442114697614</v>
      </c>
      <c r="Q57" s="27">
        <f>'NormalisedData(Secondary)'!AS142</f>
        <v>-0.45369114094579355</v>
      </c>
      <c r="R57" s="27">
        <f>'NormalisedData(Secondary)'!BB142</f>
        <v>-0.52451231199741821</v>
      </c>
      <c r="S57" s="27">
        <f>'NormalisedData(Secondary)'!BK142</f>
        <v>-0.6065217530288507</v>
      </c>
      <c r="T57" s="27">
        <f>'NormalisedData(Primary)'!P52</f>
        <v>-0.10498235520869179</v>
      </c>
      <c r="U57" s="27">
        <f>'NormalisedData(Primary)'!Q52</f>
        <v>-0.6201575055993459</v>
      </c>
      <c r="V57" s="27">
        <f>'NormalisedData(Primary)'!S52</f>
        <v>0.49279674050759403</v>
      </c>
      <c r="W57" s="27">
        <f>'NormalisedData(Primary)'!T52</f>
        <v>0.54687770978540118</v>
      </c>
      <c r="X57" s="27">
        <f>'NormalisedData(Primary)'!U52</f>
        <v>0.23236036805902538</v>
      </c>
      <c r="Y57" s="27">
        <f>'NormalisedData(Primary)'!V52</f>
        <v>-0.14303620363289624</v>
      </c>
      <c r="Z57" s="27">
        <f>'NormalisedData(Primary)'!M52</f>
        <v>-0.76561457277762879</v>
      </c>
      <c r="AA57" s="27">
        <f>'NormalisedData(Secondary)'!BT142</f>
        <v>-0.78746259194425838</v>
      </c>
      <c r="AB57" s="27">
        <f>'NormalisedData(Secondary)'!CC142</f>
        <v>-1.5543227006771496</v>
      </c>
      <c r="AC57" s="27">
        <f>'NormalisedData(Primary)'!K52</f>
        <v>-0.21024475362458825</v>
      </c>
      <c r="AD57" s="27">
        <f>'NormalisedData(Primary)'!G52</f>
        <v>-0.9466723332119249</v>
      </c>
      <c r="AE57" s="27">
        <f>'NormalisedData(Primary)'!X52</f>
        <v>-0.39548584267693965</v>
      </c>
      <c r="AF57" s="27">
        <f>'NormalisedData(Secondary)'!H232</f>
        <v>-1.1888089394998405</v>
      </c>
      <c r="AG57" s="27">
        <f>'NormalisedData(Secondary)'!R232</f>
        <v>-1.057887796203872</v>
      </c>
      <c r="AH57" s="27">
        <f>'NormalisedData(Secondary)'!AA232</f>
        <v>-1.3256803286711225</v>
      </c>
      <c r="AI57" s="27">
        <f>'NormalisedData(Secondary)'!AJ232</f>
        <v>-1.3092435097706205</v>
      </c>
      <c r="AJ57" s="13">
        <f>'NormalisedData(Primary)'!F52</f>
        <v>-0.53369407297280003</v>
      </c>
      <c r="AK57" s="13">
        <f>'NormalisedData(Primary)'!AC52</f>
        <v>-0.62552340491487679</v>
      </c>
      <c r="AL57" s="13">
        <f>'NormalisedData(Primary)'!AD52</f>
        <v>-0.83669242201228378</v>
      </c>
      <c r="AM57" s="13">
        <f>'NormalisedData(Primary)'!W52</f>
        <v>-0.73357003609943139</v>
      </c>
      <c r="AN57" s="27">
        <f>'NormalisedData(Secondary)'!AS232</f>
        <v>-1.048546513587209</v>
      </c>
      <c r="AO57" s="27">
        <f>'NormalisedData(Secondary)'!BB232</f>
        <v>-1.5755171326744766</v>
      </c>
      <c r="AP57" s="13">
        <f>'NormalisedData(Primary)'!O52</f>
        <v>-0.60021755520655451</v>
      </c>
      <c r="AQ57" s="13">
        <f>'NormalisedData(Primary)'!P52</f>
        <v>-0.10498235520869179</v>
      </c>
      <c r="AR57" s="13">
        <f>'NormalisedData(Primary)'!Y52</f>
        <v>-0.71072035982454085</v>
      </c>
      <c r="AS57" s="13">
        <f>'NormalisedData(Primary)'!Z52</f>
        <v>-0.86066832325307663</v>
      </c>
      <c r="AT57" s="13">
        <f>'NormalisedData(Primary)'!B52</f>
        <v>-0.50751921892255225</v>
      </c>
      <c r="AU57" s="13">
        <f>'NormalisedData(Primary)'!C52</f>
        <v>-0.53992741940527256</v>
      </c>
      <c r="AV57" s="13">
        <f>'NormalisedData(Primary)'!D52</f>
        <v>-1.2146737618602239</v>
      </c>
      <c r="AW57" s="13">
        <f>'NormalisedData(Primary)'!E52</f>
        <v>-1.5569017403877621</v>
      </c>
      <c r="AX57" s="13">
        <f>'NormalisedData(Primary)'!H52</f>
        <v>5.2417536153803686E-2</v>
      </c>
      <c r="AY57" s="13">
        <f>'NormalisedData(Primary)'!I52</f>
        <v>0.15921486745770846</v>
      </c>
      <c r="AZ57" s="13">
        <f>'NormalisedData(Primary)'!J52</f>
        <v>-6.6816023297283131E-2</v>
      </c>
      <c r="BA57" s="13">
        <f>'NormalisedData(Primary)'!L52</f>
        <v>-1.1956050454951956</v>
      </c>
      <c r="BB57" s="13">
        <f>'NormalisedData(Primary)'!AA52</f>
        <v>-0.57729404010602436</v>
      </c>
      <c r="BC57" s="13">
        <f>'NormalisedData(Primary)'!AB52</f>
        <v>-0.47596716997455202</v>
      </c>
      <c r="BD57" s="11">
        <f>'NormalisedData(Secondary)'!BK232</f>
        <v>-0.73508611614011632</v>
      </c>
      <c r="BE57" s="11">
        <f>'NormalisedData(Secondary)'!BT232</f>
        <v>1.4263603601085058</v>
      </c>
      <c r="BG57" s="16" t="s">
        <v>50</v>
      </c>
      <c r="BH57" s="11" t="b">
        <f t="shared" si="0"/>
        <v>1</v>
      </c>
    </row>
    <row r="58" spans="1:60">
      <c r="A58" s="16" t="s">
        <v>100</v>
      </c>
      <c r="B58" s="27">
        <f>'NormalisedData(Secondary)'!H52</f>
        <v>0.39584668340295104</v>
      </c>
      <c r="C58" s="27">
        <f>'NormalisedData(Secondary)'!AA52</f>
        <v>1.553067514968439</v>
      </c>
      <c r="D58" s="27">
        <f>'NormalisedData(Secondary)'!R52</f>
        <v>0.30564658822416968</v>
      </c>
      <c r="E58" s="27">
        <f>'NormalisedData(Secondary)'!AJ52</f>
        <v>3.0922697039532934</v>
      </c>
      <c r="F58" s="27">
        <f>'NormalisedData(Secondary)'!AS52</f>
        <v>0.47530371475768884</v>
      </c>
      <c r="G58" s="27">
        <f>'NormalisedData(Secondary)'!BB52</f>
        <v>1.9908068466956439</v>
      </c>
      <c r="H58" s="27">
        <f>'NormalisedData(Secondary)'!BK52</f>
        <v>0.82070535756066954</v>
      </c>
      <c r="I58" s="27">
        <f>'NormalisedData(Secondary)'!CC52</f>
        <v>0.2674930841450367</v>
      </c>
      <c r="J58" s="27">
        <f>'NormalisedData(Secondary)'!H143</f>
        <v>0.33873258301665105</v>
      </c>
      <c r="K58" s="27">
        <f>'NormalisedData(Secondary)'!BT52</f>
        <v>1.4732198896091853</v>
      </c>
      <c r="L58" s="27">
        <f>'NormalisedData(Primary)'!AE53</f>
        <v>0.78157039587489863</v>
      </c>
      <c r="M58" s="27">
        <f>'NormalisedData(Secondary)'!R143</f>
        <v>0</v>
      </c>
      <c r="N58" s="27">
        <f>'NormalisedData(Secondary)'!AA143</f>
        <v>1.6415911343206957</v>
      </c>
      <c r="O58" s="27">
        <f>'NormalisedData(Primary)'!N53</f>
        <v>1.513771258122161</v>
      </c>
      <c r="P58" s="27">
        <f>'NormalisedData(Secondary)'!AJ143</f>
        <v>1.4996398297899953</v>
      </c>
      <c r="Q58" s="27">
        <f>'NormalisedData(Secondary)'!AS143</f>
        <v>1.5168865419500768</v>
      </c>
      <c r="R58" s="27">
        <f>'NormalisedData(Secondary)'!BB143</f>
        <v>0.99598405311869298</v>
      </c>
      <c r="S58" s="27">
        <f>'NormalisedData(Secondary)'!BK143</f>
        <v>1.1130673929210775</v>
      </c>
      <c r="T58" s="27">
        <f>'NormalisedData(Primary)'!P53</f>
        <v>0.97843555054500886</v>
      </c>
      <c r="U58" s="27">
        <f>'NormalisedData(Primary)'!Q53</f>
        <v>0.10546896353730358</v>
      </c>
      <c r="V58" s="27">
        <f>'NormalisedData(Primary)'!S53</f>
        <v>0.49279674050759403</v>
      </c>
      <c r="W58" s="27">
        <f>'NormalisedData(Primary)'!T53</f>
        <v>1.6239345733322217</v>
      </c>
      <c r="X58" s="27">
        <f>'NormalisedData(Primary)'!U53</f>
        <v>1.1839313991578908</v>
      </c>
      <c r="Y58" s="27">
        <f>'NormalisedData(Primary)'!V53</f>
        <v>1.0473941362795944</v>
      </c>
      <c r="Z58" s="27">
        <f>'NormalisedData(Primary)'!M53</f>
        <v>0.65801468687374598</v>
      </c>
      <c r="AA58" s="27">
        <f>'NormalisedData(Secondary)'!BT143</f>
        <v>0.87578295320400401</v>
      </c>
      <c r="AB58" s="27">
        <f>'NormalisedData(Secondary)'!CC143</f>
        <v>1.4557673013237908</v>
      </c>
      <c r="AC58" s="27">
        <f>'NormalisedData(Primary)'!K53</f>
        <v>1.1543627038633049</v>
      </c>
      <c r="AD58" s="27">
        <f>'NormalisedData(Primary)'!G53</f>
        <v>1.0718521458680474</v>
      </c>
      <c r="AE58" s="27">
        <f>'NormalisedData(Primary)'!X53</f>
        <v>1.0518240496727116</v>
      </c>
      <c r="AF58" s="27">
        <f>'NormalisedData(Secondary)'!H233</f>
        <v>1.4650120788039225</v>
      </c>
      <c r="AG58" s="27">
        <f>'NormalisedData(Secondary)'!R233</f>
        <v>0.87966528783166464</v>
      </c>
      <c r="AH58" s="27">
        <f>'NormalisedData(Secondary)'!AA233</f>
        <v>1.556962105354583</v>
      </c>
      <c r="AI58" s="27">
        <f>'NormalisedData(Secondary)'!AJ233</f>
        <v>1.7252721514747429</v>
      </c>
      <c r="AJ58" s="13">
        <f>'NormalisedData(Primary)'!F53</f>
        <v>1.3629046987487208</v>
      </c>
      <c r="AK58" s="13">
        <f>'NormalisedData(Primary)'!AC53</f>
        <v>0.45037685153871121</v>
      </c>
      <c r="AL58" s="13">
        <f>'NormalisedData(Primary)'!AD53</f>
        <v>1.4260606689643329</v>
      </c>
      <c r="AM58" s="13">
        <f>'NormalisedData(Primary)'!W53</f>
        <v>0.83380941991426072</v>
      </c>
      <c r="AN58" s="27">
        <f>'NormalisedData(Secondary)'!AS233</f>
        <v>1.7596717600523122</v>
      </c>
      <c r="AO58" s="27">
        <f>'NormalisedData(Secondary)'!BB233</f>
        <v>1.0111955415165281</v>
      </c>
      <c r="AP58" s="13">
        <f>'NormalisedData(Primary)'!O53</f>
        <v>1.3699622061584718</v>
      </c>
      <c r="AQ58" s="13">
        <f>'NormalisedData(Primary)'!P53</f>
        <v>0.97843555054500886</v>
      </c>
      <c r="AR58" s="13">
        <f>'NormalisedData(Primary)'!Y53</f>
        <v>2.0675501376713914</v>
      </c>
      <c r="AS58" s="13">
        <f>'NormalisedData(Primary)'!Z53</f>
        <v>1.2541166995973401</v>
      </c>
      <c r="AT58" s="13">
        <f>'NormalisedData(Primary)'!B53</f>
        <v>0.50751921892255225</v>
      </c>
      <c r="AU58" s="13">
        <f>'NormalisedData(Primary)'!C53</f>
        <v>1.1333611596525091</v>
      </c>
      <c r="AV58" s="13">
        <f>'NormalisedData(Primary)'!D53</f>
        <v>1.1067027608059816</v>
      </c>
      <c r="AW58" s="13">
        <f>'NormalisedData(Primary)'!E53</f>
        <v>0.91497917665865425</v>
      </c>
      <c r="AX58" s="13">
        <f>'NormalisedData(Primary)'!H53</f>
        <v>0.80373555435832178</v>
      </c>
      <c r="AY58" s="13">
        <f>'NormalisedData(Primary)'!I53</f>
        <v>0.843838797525855</v>
      </c>
      <c r="AZ58" s="13">
        <f>'NormalisedData(Primary)'!J53</f>
        <v>1.3697284775943015</v>
      </c>
      <c r="BA58" s="13">
        <f>'NormalisedData(Primary)'!L53</f>
        <v>1.6022734283166908</v>
      </c>
      <c r="BB58" s="13">
        <f>'NormalisedData(Primary)'!AA53</f>
        <v>1.6457188307500097</v>
      </c>
      <c r="BC58" s="13">
        <f>'NormalisedData(Primary)'!AB53</f>
        <v>-0.47596716997455202</v>
      </c>
      <c r="BD58" s="11">
        <f>'NormalisedData(Secondary)'!BK233</f>
        <v>-0.12099608167931776</v>
      </c>
      <c r="BE58" s="11">
        <f>'NormalisedData(Secondary)'!BT233</f>
        <v>2.090321785969456E-2</v>
      </c>
      <c r="BG58" s="16" t="s">
        <v>100</v>
      </c>
      <c r="BH58" s="11" t="b">
        <f t="shared" si="0"/>
        <v>1</v>
      </c>
    </row>
    <row r="59" spans="1:60">
      <c r="A59" s="16" t="s">
        <v>51</v>
      </c>
      <c r="B59" s="27">
        <f>'NormalisedData(Secondary)'!H53</f>
        <v>0.18622887446604799</v>
      </c>
      <c r="C59" s="27">
        <f>'NormalisedData(Secondary)'!AA53</f>
        <v>-0.24366911216040313</v>
      </c>
      <c r="D59" s="27">
        <f>'NormalisedData(Secondary)'!R53</f>
        <v>2.0449897812880384</v>
      </c>
      <c r="E59" s="27">
        <f>'NormalisedData(Secondary)'!AJ53</f>
        <v>1.1184572523803842</v>
      </c>
      <c r="F59" s="27">
        <f>'NormalisedData(Secondary)'!AS53</f>
        <v>0.47530371475768884</v>
      </c>
      <c r="G59" s="27">
        <f>'NormalisedData(Secondary)'!BB53</f>
        <v>1.172263591515778</v>
      </c>
      <c r="H59" s="27">
        <f>'NormalisedData(Secondary)'!BK53</f>
        <v>1.223310992163734</v>
      </c>
      <c r="I59" s="27">
        <f>'NormalisedData(Secondary)'!CC53</f>
        <v>0.25156083592039935</v>
      </c>
      <c r="J59" s="27">
        <f>'NormalisedData(Secondary)'!H144</f>
        <v>0.34716731691495917</v>
      </c>
      <c r="K59" s="27">
        <f>'NormalisedData(Secondary)'!BT53</f>
        <v>1.0133399966640317</v>
      </c>
      <c r="L59" s="27">
        <f>'NormalisedData(Primary)'!AE54</f>
        <v>0.37908504231057955</v>
      </c>
      <c r="M59" s="27">
        <f>'NormalisedData(Secondary)'!R144</f>
        <v>0</v>
      </c>
      <c r="N59" s="27">
        <f>'NormalisedData(Secondary)'!AA144</f>
        <v>1.2639855103408679</v>
      </c>
      <c r="O59" s="27">
        <f>'NormalisedData(Primary)'!N54</f>
        <v>1.1511408174577993</v>
      </c>
      <c r="P59" s="27">
        <f>'NormalisedData(Secondary)'!AJ144</f>
        <v>1.3656297158351716</v>
      </c>
      <c r="Q59" s="27">
        <f>'NormalisedData(Secondary)'!AS144</f>
        <v>1.1665616205463665</v>
      </c>
      <c r="R59" s="27">
        <f>'NormalisedData(Secondary)'!BB144</f>
        <v>0.99598405311869298</v>
      </c>
      <c r="S59" s="27">
        <f>'NormalisedData(Secondary)'!BK144</f>
        <v>1.1130673929210775</v>
      </c>
      <c r="T59" s="27">
        <f>'NormalisedData(Primary)'!P54</f>
        <v>0.61729624862710863</v>
      </c>
      <c r="U59" s="27">
        <f>'NormalisedData(Primary)'!Q54</f>
        <v>0.83109543267395314</v>
      </c>
      <c r="V59" s="27">
        <f>'NormalisedData(Primary)'!S54</f>
        <v>1.2172500684332881</v>
      </c>
      <c r="W59" s="27">
        <f>'NormalisedData(Primary)'!T54</f>
        <v>-0.53017915376141944</v>
      </c>
      <c r="X59" s="27">
        <f>'NormalisedData(Primary)'!U54</f>
        <v>-0.4020203193402182</v>
      </c>
      <c r="Y59" s="27">
        <f>'NormalisedData(Primary)'!V54</f>
        <v>0.65058402297543083</v>
      </c>
      <c r="Z59" s="27">
        <f>'NormalisedData(Primary)'!M54</f>
        <v>1.3698293166994333</v>
      </c>
      <c r="AA59" s="27">
        <f>'NormalisedData(Secondary)'!BT144</f>
        <v>2.6346751134794677</v>
      </c>
      <c r="AB59" s="27">
        <f>'NormalisedData(Secondary)'!CC144</f>
        <v>1.1178757754074795</v>
      </c>
      <c r="AC59" s="27">
        <f>'NormalisedData(Primary)'!K54</f>
        <v>1.495514568235278</v>
      </c>
      <c r="AD59" s="27">
        <f>'NormalisedData(Primary)'!G54</f>
        <v>0.73543139935471868</v>
      </c>
      <c r="AE59" s="27">
        <f>'NormalisedData(Primary)'!X54</f>
        <v>1.4136515227601243</v>
      </c>
      <c r="AF59" s="27">
        <f>'NormalisedData(Secondary)'!H234</f>
        <v>1.0972772774866038</v>
      </c>
      <c r="AG59" s="27">
        <f>'NormalisedData(Secondary)'!R234</f>
        <v>1.1604310178130055</v>
      </c>
      <c r="AH59" s="27">
        <f>'NormalisedData(Secondary)'!AA234</f>
        <v>0.98043361854944144</v>
      </c>
      <c r="AI59" s="27">
        <f>'NormalisedData(Secondary)'!AJ234</f>
        <v>1.2222681967574407</v>
      </c>
      <c r="AJ59" s="13">
        <f>'NormalisedData(Primary)'!F54</f>
        <v>1.3629046987487208</v>
      </c>
      <c r="AK59" s="13">
        <f>'NormalisedData(Primary)'!AC54</f>
        <v>2.064227236219093</v>
      </c>
      <c r="AL59" s="13">
        <f>'NormalisedData(Primary)'!AD54</f>
        <v>1.4260606689643329</v>
      </c>
      <c r="AM59" s="13">
        <f>'NormalisedData(Primary)'!W54</f>
        <v>0.83380941991426072</v>
      </c>
      <c r="AN59" s="27">
        <f>'NormalisedData(Secondary)'!AS234</f>
        <v>0.90159953995950959</v>
      </c>
      <c r="AO59" s="27">
        <f>'NormalisedData(Secondary)'!BB234</f>
        <v>1.0111955415165281</v>
      </c>
      <c r="AP59" s="13">
        <f>'NormalisedData(Primary)'!O54</f>
        <v>0.58189030161246125</v>
      </c>
      <c r="AQ59" s="13">
        <f>'NormalisedData(Primary)'!P54</f>
        <v>0.61729624862710863</v>
      </c>
      <c r="AR59" s="13">
        <f>'NormalisedData(Primary)'!Y54</f>
        <v>2.0675501376713914</v>
      </c>
      <c r="AS59" s="13">
        <f>'NormalisedData(Primary)'!Z54</f>
        <v>0.72542044388473603</v>
      </c>
      <c r="AT59" s="13">
        <f>'NormalisedData(Primary)'!B54</f>
        <v>1.0150384378451045</v>
      </c>
      <c r="AU59" s="13">
        <f>'NormalisedData(Primary)'!C54</f>
        <v>1.5516833044169545</v>
      </c>
      <c r="AV59" s="13">
        <f>'NormalisedData(Primary)'!D54</f>
        <v>1.5709780653392227</v>
      </c>
      <c r="AW59" s="13">
        <f>'NormalisedData(Primary)'!E54</f>
        <v>1.3269593294997237</v>
      </c>
      <c r="AX59" s="13">
        <f>'NormalisedData(Primary)'!H54</f>
        <v>1.1793945634605809</v>
      </c>
      <c r="AY59" s="13">
        <f>'NormalisedData(Primary)'!I54</f>
        <v>1.1861507625599284</v>
      </c>
      <c r="AZ59" s="13">
        <f>'NormalisedData(Primary)'!J54</f>
        <v>1.0105923523714053</v>
      </c>
      <c r="BA59" s="13">
        <f>'NormalisedData(Primary)'!L54</f>
        <v>1.252538619090205</v>
      </c>
      <c r="BB59" s="13">
        <f>'NormalisedData(Primary)'!AA54</f>
        <v>-0.57729404010602436</v>
      </c>
      <c r="BC59" s="13">
        <f>'NormalisedData(Primary)'!AB54</f>
        <v>-0.47596716997455202</v>
      </c>
      <c r="BD59" s="11">
        <f>'NormalisedData(Secondary)'!BK234</f>
        <v>0.35956899370835016</v>
      </c>
      <c r="BE59" s="11">
        <f>'NormalisedData(Secondary)'!BT234</f>
        <v>0.77896750502579371</v>
      </c>
      <c r="BG59" s="16" t="s">
        <v>51</v>
      </c>
      <c r="BH59" s="11" t="b">
        <f t="shared" si="0"/>
        <v>1</v>
      </c>
    </row>
    <row r="60" spans="1:60">
      <c r="A60" s="16" t="s">
        <v>52</v>
      </c>
      <c r="B60" s="27">
        <f>'NormalisedData(Secondary)'!H54</f>
        <v>0.12124735369560756</v>
      </c>
      <c r="C60" s="27">
        <f>'NormalisedData(Secondary)'!AA54</f>
        <v>-0.66886093216043974</v>
      </c>
      <c r="D60" s="27">
        <f>'NormalisedData(Secondary)'!R54</f>
        <v>-0.45531605874127279</v>
      </c>
      <c r="E60" s="27">
        <f>'NormalisedData(Secondary)'!AJ54</f>
        <v>-0.57501328092562165</v>
      </c>
      <c r="F60" s="27">
        <f>'NormalisedData(Secondary)'!AS54</f>
        <v>0.47530371475768884</v>
      </c>
      <c r="G60" s="27">
        <f>'NormalisedData(Secondary)'!BB54</f>
        <v>-1.0260791652547001</v>
      </c>
      <c r="H60" s="27">
        <f>'NormalisedData(Secondary)'!BK54</f>
        <v>-0.89172374922715025</v>
      </c>
      <c r="I60" s="27">
        <f>'NormalisedData(Secondary)'!CC54</f>
        <v>5.1296143473767708E-2</v>
      </c>
      <c r="J60" s="27">
        <f>'NormalisedData(Secondary)'!H145</f>
        <v>0.18614330160166603</v>
      </c>
      <c r="K60" s="27">
        <f>'NormalisedData(Secondary)'!BT54</f>
        <v>-0.67288627746819851</v>
      </c>
      <c r="L60" s="27">
        <f>'NormalisedData(Primary)'!AE55</f>
        <v>-2.3400311253739522E-2</v>
      </c>
      <c r="M60" s="27">
        <f>'NormalisedData(Secondary)'!R145</f>
        <v>-1.6055045771335816</v>
      </c>
      <c r="N60" s="27">
        <f>'NormalisedData(Secondary)'!AA145</f>
        <v>-1.4934852055316885</v>
      </c>
      <c r="O60" s="27">
        <f>'NormalisedData(Primary)'!N55</f>
        <v>0.42587993612907593</v>
      </c>
      <c r="P60" s="27">
        <f>'NormalisedData(Secondary)'!AJ145</f>
        <v>-0.28160465138943486</v>
      </c>
      <c r="Q60" s="27">
        <f>'NormalisedData(Secondary)'!AS145</f>
        <v>-0.2785286802439384</v>
      </c>
      <c r="R60" s="27">
        <f>'NormalisedData(Secondary)'!BB145</f>
        <v>-0.52451231199741821</v>
      </c>
      <c r="S60" s="27">
        <f>'NormalisedData(Secondary)'!BK145</f>
        <v>-0.6065217530288507</v>
      </c>
      <c r="T60" s="27">
        <f>'NormalisedData(Primary)'!P55</f>
        <v>-0.10498235520869179</v>
      </c>
      <c r="U60" s="27">
        <f>'NormalisedData(Primary)'!Q55</f>
        <v>0.10546896353730358</v>
      </c>
      <c r="V60" s="27">
        <f>'NormalisedData(Primary)'!S55</f>
        <v>0.13057007654474709</v>
      </c>
      <c r="W60" s="27">
        <f>'NormalisedData(Primary)'!T55</f>
        <v>-1.248217062792633</v>
      </c>
      <c r="X60" s="27">
        <f>'NormalisedData(Primary)'!U55</f>
        <v>-0.4020203193402182</v>
      </c>
      <c r="Y60" s="27">
        <f>'NormalisedData(Primary)'!V55</f>
        <v>-0.53984631693705976</v>
      </c>
      <c r="Z60" s="27">
        <f>'NormalisedData(Primary)'!M55</f>
        <v>-5.3799942951941425E-2</v>
      </c>
      <c r="AA60" s="27">
        <f>'NormalisedData(Secondary)'!BT145</f>
        <v>-0.73068771006363953</v>
      </c>
      <c r="AB60" s="27">
        <f>'NormalisedData(Secondary)'!CC145</f>
        <v>-0.97075571525715265</v>
      </c>
      <c r="AC60" s="27">
        <f>'NormalisedData(Primary)'!K55</f>
        <v>-0.55139661799656148</v>
      </c>
      <c r="AD60" s="27">
        <f>'NormalisedData(Primary)'!G55</f>
        <v>-1.6195138262385822</v>
      </c>
      <c r="AE60" s="27">
        <f>'NormalisedData(Primary)'!X55</f>
        <v>-0.39548584267693965</v>
      </c>
      <c r="AF60" s="27">
        <f>'NormalisedData(Secondary)'!H235</f>
        <v>-0.3761098957525007</v>
      </c>
      <c r="AG60" s="27">
        <f>'NormalisedData(Secondary)'!R235</f>
        <v>-1.2192683719610948</v>
      </c>
      <c r="AH60" s="27">
        <f>'NormalisedData(Secondary)'!AA235</f>
        <v>-0.46088759846341104</v>
      </c>
      <c r="AI60" s="27">
        <f>'NormalisedData(Secondary)'!AJ235</f>
        <v>-0.97940485093960283</v>
      </c>
      <c r="AJ60" s="13">
        <f>'NormalisedData(Primary)'!F55</f>
        <v>-0.91301382731710412</v>
      </c>
      <c r="AK60" s="13">
        <f>'NormalisedData(Primary)'!AC55</f>
        <v>-8.7573276688082777E-2</v>
      </c>
      <c r="AL60" s="13">
        <f>'NormalisedData(Primary)'!AD55</f>
        <v>-0.38414180381696045</v>
      </c>
      <c r="AM60" s="13">
        <f>'NormalisedData(Primary)'!W55</f>
        <v>-1.1254149001028544</v>
      </c>
      <c r="AN60" s="27">
        <f>'NormalisedData(Secondary)'!AS235</f>
        <v>-0.89251891623897894</v>
      </c>
      <c r="AO60" s="27">
        <f>'NormalisedData(Secondary)'!BB235</f>
        <v>-0.71327957461080804</v>
      </c>
      <c r="AP60" s="13">
        <f>'NormalisedData(Primary)'!O55</f>
        <v>-0.99425350747955976</v>
      </c>
      <c r="AQ60" s="13">
        <f>'NormalisedData(Primary)'!P55</f>
        <v>-0.10498235520869179</v>
      </c>
      <c r="AR60" s="13">
        <f>'NormalisedData(Primary)'!Y55</f>
        <v>-0.71072035982454085</v>
      </c>
      <c r="AS60" s="13">
        <f>'NormalisedData(Primary)'!Z55</f>
        <v>-0.86066832325307663</v>
      </c>
      <c r="AT60" s="13">
        <f>'NormalisedData(Primary)'!B55</f>
        <v>-0.50751921892255225</v>
      </c>
      <c r="AU60" s="13">
        <f>'NormalisedData(Primary)'!C55</f>
        <v>-0.12160527464082718</v>
      </c>
      <c r="AV60" s="13">
        <f>'NormalisedData(Primary)'!D55</f>
        <v>-0.28612315279374173</v>
      </c>
      <c r="AW60" s="13">
        <f>'NormalisedData(Primary)'!E55</f>
        <v>-0.32096128186455392</v>
      </c>
      <c r="AX60" s="13">
        <f>'NormalisedData(Primary)'!H55</f>
        <v>-1.0745594911529734</v>
      </c>
      <c r="AY60" s="13">
        <f>'NormalisedData(Primary)'!I55</f>
        <v>-1.2100329926785847</v>
      </c>
      <c r="AZ60" s="13">
        <f>'NormalisedData(Primary)'!J55</f>
        <v>0.29232010192561303</v>
      </c>
      <c r="BA60" s="13">
        <f>'NormalisedData(Primary)'!L55</f>
        <v>-0.84587023626870983</v>
      </c>
      <c r="BB60" s="13">
        <f>'NormalisedData(Primary)'!AA55</f>
        <v>-0.57729404010602436</v>
      </c>
      <c r="BC60" s="13">
        <f>'NormalisedData(Primary)'!AB55</f>
        <v>-0.47596716997455202</v>
      </c>
      <c r="BD60" s="11">
        <f>'NormalisedData(Secondary)'!BK235</f>
        <v>-1.5804521583483209</v>
      </c>
      <c r="BE60" s="11">
        <f>'NormalisedData(Secondary)'!BT235</f>
        <v>-1.1267875509290812</v>
      </c>
      <c r="BG60" s="16" t="s">
        <v>52</v>
      </c>
      <c r="BH60" s="11" t="b">
        <f t="shared" si="0"/>
        <v>1</v>
      </c>
    </row>
    <row r="61" spans="1:60">
      <c r="A61" s="16" t="s">
        <v>53</v>
      </c>
      <c r="B61" s="27">
        <f>'NormalisedData(Secondary)'!H55</f>
        <v>0</v>
      </c>
      <c r="C61" s="27">
        <f>'NormalisedData(Secondary)'!AA55</f>
        <v>1.182391613868877</v>
      </c>
      <c r="D61" s="27">
        <f>'NormalisedData(Secondary)'!R55</f>
        <v>-0.34660710917478105</v>
      </c>
      <c r="E61" s="27">
        <f>'NormalisedData(Secondary)'!AJ55</f>
        <v>2.0810402725847514</v>
      </c>
      <c r="F61" s="27">
        <f>'NormalisedData(Secondary)'!AS55</f>
        <v>0.47530371475768884</v>
      </c>
      <c r="G61" s="27">
        <f>'NormalisedData(Secondary)'!BB55</f>
        <v>1.7160439245999879</v>
      </c>
      <c r="H61" s="27">
        <f>'NormalisedData(Secondary)'!BK55</f>
        <v>1.22183263610032</v>
      </c>
      <c r="I61" s="27">
        <f>'NormalisedData(Secondary)'!CC55</f>
        <v>0.27042148414264355</v>
      </c>
      <c r="J61" s="27">
        <f>'NormalisedData(Secondary)'!H146</f>
        <v>0.34610549381375405</v>
      </c>
      <c r="K61" s="27">
        <f>'NormalisedData(Secondary)'!BT55</f>
        <v>1.4732198896091853</v>
      </c>
      <c r="L61" s="27">
        <f>'NormalisedData(Primary)'!AE56</f>
        <v>1.5865411030035368</v>
      </c>
      <c r="M61" s="27">
        <f>'NormalisedData(Secondary)'!R146</f>
        <v>0</v>
      </c>
      <c r="N61" s="27">
        <f>'NormalisedData(Secondary)'!AA146</f>
        <v>0.95504018882226582</v>
      </c>
      <c r="O61" s="27">
        <f>'NormalisedData(Primary)'!N56</f>
        <v>1.513771258122161</v>
      </c>
      <c r="P61" s="27">
        <f>'NormalisedData(Secondary)'!AJ146</f>
        <v>1.4957926494850724</v>
      </c>
      <c r="Q61" s="27">
        <f>'NormalisedData(Secondary)'!AS146</f>
        <v>1.5168865419500768</v>
      </c>
      <c r="R61" s="27">
        <f>'NormalisedData(Secondary)'!BB146</f>
        <v>0.99598405311869298</v>
      </c>
      <c r="S61" s="27">
        <f>'NormalisedData(Secondary)'!BK146</f>
        <v>1.1130673929210775</v>
      </c>
      <c r="T61" s="27">
        <f>'NormalisedData(Primary)'!P56</f>
        <v>0.97843555054500886</v>
      </c>
      <c r="U61" s="27">
        <f>'NormalisedData(Primary)'!Q56</f>
        <v>1.5567219018106027</v>
      </c>
      <c r="V61" s="27">
        <f>'NormalisedData(Primary)'!S56</f>
        <v>0.85502340447044101</v>
      </c>
      <c r="W61" s="27">
        <f>'NormalisedData(Primary)'!T56</f>
        <v>1.6239345733322217</v>
      </c>
      <c r="X61" s="27">
        <f>'NormalisedData(Primary)'!U56</f>
        <v>1.1839313991578908</v>
      </c>
      <c r="Y61" s="27">
        <f>'NormalisedData(Primary)'!V56</f>
        <v>1.8410143628879216</v>
      </c>
      <c r="Z61" s="27">
        <f>'NormalisedData(Primary)'!M56</f>
        <v>1.3698293166994333</v>
      </c>
      <c r="AA61" s="27">
        <f>'NormalisedData(Secondary)'!BT146</f>
        <v>-0.39811230173822959</v>
      </c>
      <c r="AB61" s="27">
        <f>'NormalisedData(Secondary)'!CC146</f>
        <v>0.78002325797949879</v>
      </c>
      <c r="AC61" s="27">
        <f>'NormalisedData(Primary)'!K56</f>
        <v>1.495514568235278</v>
      </c>
      <c r="AD61" s="27">
        <f>'NormalisedData(Primary)'!G56</f>
        <v>1.7446936388947047</v>
      </c>
      <c r="AE61" s="27">
        <f>'NormalisedData(Primary)'!X56</f>
        <v>1.4136515227601243</v>
      </c>
      <c r="AF61" s="27">
        <f>'NormalisedData(Secondary)'!H236</f>
        <v>1.5011064452407981</v>
      </c>
      <c r="AG61" s="27">
        <f>'NormalisedData(Secondary)'!R236</f>
        <v>1.3670643080480784</v>
      </c>
      <c r="AH61" s="27">
        <f>'NormalisedData(Secondary)'!AA236</f>
        <v>1.4128299836532969</v>
      </c>
      <c r="AI61" s="27">
        <f>'NormalisedData(Secondary)'!AJ236</f>
        <v>1.3129738279359708</v>
      </c>
      <c r="AJ61" s="13">
        <f>'NormalisedData(Primary)'!F56</f>
        <v>1.3629046987487208</v>
      </c>
      <c r="AK61" s="13">
        <f>'NormalisedData(Primary)'!AC56</f>
        <v>2.064227236219093</v>
      </c>
      <c r="AL61" s="13">
        <f>'NormalisedData(Primary)'!AD56</f>
        <v>6.8408814378362839E-2</v>
      </c>
      <c r="AM61" s="13">
        <f>'NormalisedData(Primary)'!W56</f>
        <v>1.2256542839176836</v>
      </c>
      <c r="AN61" s="27">
        <f>'NormalisedData(Secondary)'!AS236</f>
        <v>0.51157032925016621</v>
      </c>
      <c r="AO61" s="27">
        <f>'NormalisedData(Secondary)'!BB236</f>
        <v>1.0111955415165281</v>
      </c>
      <c r="AP61" s="13">
        <f>'NormalisedData(Primary)'!O56</f>
        <v>1.3699622061584718</v>
      </c>
      <c r="AQ61" s="13">
        <f>'NormalisedData(Primary)'!P56</f>
        <v>0.97843555054500886</v>
      </c>
      <c r="AR61" s="13">
        <f>'NormalisedData(Primary)'!Y56</f>
        <v>2.6232042371705777</v>
      </c>
      <c r="AS61" s="13">
        <f>'NormalisedData(Primary)'!Z56</f>
        <v>2.3115092110225484</v>
      </c>
      <c r="AT61" s="13">
        <f>'NormalisedData(Primary)'!B56</f>
        <v>1.5225576567676569</v>
      </c>
      <c r="AU61" s="13">
        <f>'NormalisedData(Primary)'!C56</f>
        <v>1.5516833044169545</v>
      </c>
      <c r="AV61" s="13">
        <f>'NormalisedData(Primary)'!D56</f>
        <v>1.1067027608059816</v>
      </c>
      <c r="AW61" s="13">
        <f>'NormalisedData(Primary)'!E56</f>
        <v>1.3269593294997237</v>
      </c>
      <c r="AX61" s="13">
        <f>'NormalisedData(Primary)'!H56</f>
        <v>1.1793945634605809</v>
      </c>
      <c r="AY61" s="13">
        <f>'NormalisedData(Primary)'!I56</f>
        <v>0.843838797525855</v>
      </c>
      <c r="AZ61" s="13">
        <f>'NormalisedData(Primary)'!J56</f>
        <v>1.3697284775943015</v>
      </c>
      <c r="BA61" s="13">
        <f>'NormalisedData(Primary)'!L56</f>
        <v>1.6022734283166908</v>
      </c>
      <c r="BB61" s="13">
        <f>'NormalisedData(Primary)'!AA56</f>
        <v>0.90471454046466504</v>
      </c>
      <c r="BC61" s="13">
        <f>'NormalisedData(Primary)'!AB56</f>
        <v>-0.47596716997455202</v>
      </c>
      <c r="BD61" s="11">
        <f>'NormalisedData(Secondary)'!BK236</f>
        <v>0.51207602768699612</v>
      </c>
      <c r="BE61" s="11">
        <f>'NormalisedData(Secondary)'!BT236</f>
        <v>0.18813615716291004</v>
      </c>
      <c r="BG61" s="16" t="s">
        <v>53</v>
      </c>
      <c r="BH61" s="11" t="b">
        <f t="shared" si="0"/>
        <v>1</v>
      </c>
    </row>
    <row r="62" spans="1:60">
      <c r="A62" s="16" t="s">
        <v>54</v>
      </c>
      <c r="B62" s="27">
        <f>'NormalisedData(Secondary)'!H56</f>
        <v>-0.16313414042879043</v>
      </c>
      <c r="C62" s="27">
        <f>'NormalisedData(Secondary)'!AA56</f>
        <v>-0.61393267239251537</v>
      </c>
      <c r="D62" s="27">
        <f>'NormalisedData(Secondary)'!R56</f>
        <v>-0.45531605874127279</v>
      </c>
      <c r="E62" s="27">
        <f>'NormalisedData(Secondary)'!AJ56</f>
        <v>-0.57562473778232237</v>
      </c>
      <c r="F62" s="27">
        <f>'NormalisedData(Secondary)'!AS56</f>
        <v>0.47530371475768884</v>
      </c>
      <c r="G62" s="27">
        <f>'NormalisedData(Secondary)'!BB56</f>
        <v>-0.98217298858420798</v>
      </c>
      <c r="H62" s="27">
        <f>'NormalisedData(Secondary)'!BK56</f>
        <v>-1.4303381416642977</v>
      </c>
      <c r="I62" s="27">
        <f>'NormalisedData(Secondary)'!CC56</f>
        <v>0.12703174316086727</v>
      </c>
      <c r="J62" s="27">
        <f>'NormalisedData(Secondary)'!H147</f>
        <v>0.29004423152255088</v>
      </c>
      <c r="K62" s="27">
        <f>'NormalisedData(Secondary)'!BT56</f>
        <v>-0.51959297981981378</v>
      </c>
      <c r="L62" s="27">
        <f>'NormalisedData(Primary)'!AE57</f>
        <v>-2.035827079075335</v>
      </c>
      <c r="M62" s="27">
        <f>'NormalisedData(Secondary)'!R147</f>
        <v>-1.4162220963463419</v>
      </c>
      <c r="N62" s="27">
        <f>'NormalisedData(Secondary)'!AA147</f>
        <v>-1.7567309225664069</v>
      </c>
      <c r="O62" s="27">
        <f>'NormalisedData(Primary)'!N57</f>
        <v>-1.3872722671927327</v>
      </c>
      <c r="P62" s="27">
        <f>'NormalisedData(Secondary)'!AJ147</f>
        <v>-1.3857453989023862</v>
      </c>
      <c r="Q62" s="27">
        <f>'NormalisedData(Secondary)'!AS147</f>
        <v>-0.84780667752496763</v>
      </c>
      <c r="R62" s="27">
        <f>'NormalisedData(Secondary)'!BB147</f>
        <v>-0.52451231199741821</v>
      </c>
      <c r="S62" s="27">
        <f>'NormalisedData(Secondary)'!BK147</f>
        <v>-1.1797181350121602</v>
      </c>
      <c r="T62" s="27">
        <f>'NormalisedData(Primary)'!P57</f>
        <v>-0.82726095904449215</v>
      </c>
      <c r="U62" s="27">
        <f>'NormalisedData(Primary)'!Q57</f>
        <v>-0.98297074016767072</v>
      </c>
      <c r="V62" s="27">
        <f>'NormalisedData(Primary)'!S57</f>
        <v>0.13057007654474709</v>
      </c>
      <c r="W62" s="27">
        <f>'NormalisedData(Primary)'!T57</f>
        <v>-0.53017915376141944</v>
      </c>
      <c r="X62" s="27">
        <f>'NormalisedData(Primary)'!U57</f>
        <v>-1.0364010067394618</v>
      </c>
      <c r="Y62" s="27">
        <f>'NormalisedData(Primary)'!V57</f>
        <v>-1.333466543545387</v>
      </c>
      <c r="Z62" s="27">
        <f>'NormalisedData(Primary)'!M57</f>
        <v>-1.1215218876904725</v>
      </c>
      <c r="AA62" s="27">
        <f>'NormalisedData(Secondary)'!BT147</f>
        <v>-0.62342181258160734</v>
      </c>
      <c r="AB62" s="27">
        <f>'NormalisedData(Secondary)'!CC147</f>
        <v>-0.90931734613706605</v>
      </c>
      <c r="AC62" s="27">
        <f>'NormalisedData(Primary)'!K57</f>
        <v>-0.89254848236853479</v>
      </c>
      <c r="AD62" s="27">
        <f>'NormalisedData(Primary)'!G57</f>
        <v>-0.61025158669859614</v>
      </c>
      <c r="AE62" s="27">
        <f>'NormalisedData(Primary)'!X57</f>
        <v>-1.480968261939178</v>
      </c>
      <c r="AF62" s="27">
        <f>'NormalisedData(Secondary)'!H237</f>
        <v>-1.2677756482040357</v>
      </c>
      <c r="AG62" s="27">
        <f>'NormalisedData(Secondary)'!R237</f>
        <v>-1.1904442876853929</v>
      </c>
      <c r="AH62" s="27">
        <f>'NormalisedData(Secondary)'!AA237</f>
        <v>-0.60501972016469641</v>
      </c>
      <c r="AI62" s="27">
        <f>'NormalisedData(Secondary)'!AJ237</f>
        <v>-1.2927515768290698</v>
      </c>
      <c r="AJ62" s="13">
        <f>'NormalisedData(Primary)'!F57</f>
        <v>-0.53369407297280003</v>
      </c>
      <c r="AK62" s="13">
        <f>'NormalisedData(Primary)'!AC57</f>
        <v>-0.62552340491487679</v>
      </c>
      <c r="AL62" s="13">
        <f>'NormalisedData(Primary)'!AD57</f>
        <v>-0.38414180381696045</v>
      </c>
      <c r="AM62" s="13">
        <f>'NormalisedData(Primary)'!W57</f>
        <v>-0.73357003609943139</v>
      </c>
      <c r="AN62" s="27">
        <f>'NormalisedData(Secondary)'!AS237</f>
        <v>-0.89251891623897894</v>
      </c>
      <c r="AO62" s="27">
        <f>'NormalisedData(Secondary)'!BB237</f>
        <v>-1.2059867506471904</v>
      </c>
      <c r="AP62" s="13">
        <f>'NormalisedData(Primary)'!O57</f>
        <v>-0.99425350747955976</v>
      </c>
      <c r="AQ62" s="13">
        <f>'NormalisedData(Primary)'!P57</f>
        <v>-0.82726095904449215</v>
      </c>
      <c r="AR62" s="13">
        <f>'NormalisedData(Primary)'!Y57</f>
        <v>-0.71072035982454085</v>
      </c>
      <c r="AS62" s="13">
        <f>'NormalisedData(Primary)'!Z57</f>
        <v>-0.86066832325307663</v>
      </c>
      <c r="AT62" s="13">
        <f>'NormalisedData(Primary)'!B57</f>
        <v>0.50751921892255225</v>
      </c>
      <c r="AU62" s="13">
        <f>'NormalisedData(Primary)'!C57</f>
        <v>-0.95824956416971796</v>
      </c>
      <c r="AV62" s="13">
        <f>'NormalisedData(Primary)'!D57</f>
        <v>-1.2146737618602239</v>
      </c>
      <c r="AW62" s="13">
        <f>'NormalisedData(Primary)'!E57</f>
        <v>-0.73294143470562334</v>
      </c>
      <c r="AX62" s="13">
        <f>'NormalisedData(Primary)'!H57</f>
        <v>-1.8258775093574917</v>
      </c>
      <c r="AY62" s="13">
        <f>'NormalisedData(Primary)'!I57</f>
        <v>-1.5523449577126578</v>
      </c>
      <c r="AZ62" s="13">
        <f>'NormalisedData(Primary)'!J57</f>
        <v>-1.5033605241888677</v>
      </c>
      <c r="BA62" s="13">
        <f>'NormalisedData(Primary)'!L57</f>
        <v>-0.49613542704222402</v>
      </c>
      <c r="BB62" s="13">
        <f>'NormalisedData(Primary)'!AA57</f>
        <v>-0.57729404010602436</v>
      </c>
      <c r="BC62" s="13">
        <f>'NormalisedData(Primary)'!AB57</f>
        <v>-0.47596716997455202</v>
      </c>
      <c r="BD62" s="11">
        <f>'NormalisedData(Secondary)'!BK237</f>
        <v>-0.31313981192920026</v>
      </c>
      <c r="BE62" s="11">
        <f>'NormalisedData(Secondary)'!BT237</f>
        <v>-2.8297617234147134</v>
      </c>
      <c r="BG62" s="16" t="s">
        <v>54</v>
      </c>
      <c r="BH62" s="11" t="b">
        <f t="shared" si="0"/>
        <v>1</v>
      </c>
    </row>
    <row r="63" spans="1:60">
      <c r="A63" s="16" t="s">
        <v>101</v>
      </c>
      <c r="B63" s="27">
        <f>'NormalisedData(Secondary)'!H57</f>
        <v>0.18413269637667887</v>
      </c>
      <c r="C63" s="27">
        <f>'NormalisedData(Secondary)'!AA57</f>
        <v>-0.50396105399833813</v>
      </c>
      <c r="D63" s="27">
        <f>'NormalisedData(Secondary)'!R57</f>
        <v>-0.45531605874127279</v>
      </c>
      <c r="E63" s="27">
        <f>'NormalisedData(Secondary)'!AJ57</f>
        <v>-0.54467979363681829</v>
      </c>
      <c r="F63" s="27">
        <f>'NormalisedData(Secondary)'!AS57</f>
        <v>0.47530371475768884</v>
      </c>
      <c r="G63" s="27">
        <f>'NormalisedData(Secondary)'!BB57</f>
        <v>-0.63654002991718106</v>
      </c>
      <c r="H63" s="27">
        <f>'NormalisedData(Secondary)'!BK57</f>
        <v>-0.51425016770212284</v>
      </c>
      <c r="I63" s="27">
        <f>'NormalisedData(Secondary)'!CC57</f>
        <v>0.23236966323227787</v>
      </c>
      <c r="J63" s="27">
        <f>'NormalisedData(Secondary)'!H148</f>
        <v>0.28336411174542564</v>
      </c>
      <c r="K63" s="27">
        <f>'NormalisedData(Secondary)'!BT57</f>
        <v>-0.51959297981981378</v>
      </c>
      <c r="L63" s="27">
        <f>'NormalisedData(Primary)'!AE58</f>
        <v>-1.2308563719466967</v>
      </c>
      <c r="M63" s="27">
        <f>'NormalisedData(Secondary)'!R148</f>
        <v>0.60588787279647205</v>
      </c>
      <c r="N63" s="27">
        <f>'NormalisedData(Secondary)'!AA148</f>
        <v>0.22156887527652144</v>
      </c>
      <c r="O63" s="27">
        <f>'NormalisedData(Primary)'!N58</f>
        <v>-1.024641826528371</v>
      </c>
      <c r="P63" s="27">
        <f>'NormalisedData(Secondary)'!AJ148</f>
        <v>-0.11874068514768694</v>
      </c>
      <c r="Q63" s="27">
        <f>'NormalisedData(Secondary)'!AS148</f>
        <v>2.8005625984308089E-2</v>
      </c>
      <c r="R63" s="27">
        <f>'NormalisedData(Secondary)'!BB148</f>
        <v>0.48915193141332258</v>
      </c>
      <c r="S63" s="27">
        <f>'NormalisedData(Secondary)'!BK148</f>
        <v>-3.3325371045541306E-2</v>
      </c>
      <c r="T63" s="27">
        <f>'NormalisedData(Primary)'!P58</f>
        <v>-0.10498235520869179</v>
      </c>
      <c r="U63" s="27">
        <f>'NormalisedData(Primary)'!Q58</f>
        <v>1.5567219018106027</v>
      </c>
      <c r="V63" s="27">
        <f>'NormalisedData(Primary)'!S58</f>
        <v>0.85502340447044101</v>
      </c>
      <c r="W63" s="27">
        <f>'NormalisedData(Primary)'!T58</f>
        <v>0.90589666430100801</v>
      </c>
      <c r="X63" s="27">
        <f>'NormalisedData(Primary)'!U58</f>
        <v>-0.71921066303983994</v>
      </c>
      <c r="Y63" s="27">
        <f>'NormalisedData(Primary)'!V58</f>
        <v>0.65058402297543083</v>
      </c>
      <c r="Z63" s="27">
        <f>'NormalisedData(Primary)'!M58</f>
        <v>-5.3799942951941425E-2</v>
      </c>
      <c r="AA63" s="27">
        <f>'NormalisedData(Secondary)'!BT148</f>
        <v>8.4838036460316235E-2</v>
      </c>
      <c r="AB63" s="27">
        <f>'NormalisedData(Secondary)'!CC148</f>
        <v>0.28859432199546664</v>
      </c>
      <c r="AC63" s="27">
        <f>'NormalisedData(Primary)'!K58</f>
        <v>-0.21024475362458825</v>
      </c>
      <c r="AD63" s="27">
        <f>'NormalisedData(Primary)'!G58</f>
        <v>-1.6195138262385822</v>
      </c>
      <c r="AE63" s="27">
        <f>'NormalisedData(Primary)'!X58</f>
        <v>-0.39548584267693965</v>
      </c>
      <c r="AF63" s="27">
        <f>'NormalisedData(Secondary)'!H238</f>
        <v>-0.33662654140040316</v>
      </c>
      <c r="AG63" s="27">
        <f>'NormalisedData(Secondary)'!R238</f>
        <v>0.15658924338603297</v>
      </c>
      <c r="AH63" s="27">
        <f>'NormalisedData(Secondary)'!AA238</f>
        <v>0.11564088834173047</v>
      </c>
      <c r="AI63" s="27">
        <f>'NormalisedData(Secondary)'!AJ238</f>
        <v>-0.41043316445609701</v>
      </c>
      <c r="AJ63" s="13">
        <f>'NormalisedData(Primary)'!F58</f>
        <v>-0.91301382731710412</v>
      </c>
      <c r="AK63" s="13">
        <f>'NormalisedData(Primary)'!AC58</f>
        <v>-0.62552340491487679</v>
      </c>
      <c r="AL63" s="13">
        <f>'NormalisedData(Primary)'!AD58</f>
        <v>-0.83669242201228378</v>
      </c>
      <c r="AM63" s="13">
        <f>'NormalisedData(Primary)'!W58</f>
        <v>-0.73357003609943139</v>
      </c>
      <c r="AN63" s="27">
        <f>'NormalisedData(Secondary)'!AS238</f>
        <v>0.58958412792428083</v>
      </c>
      <c r="AO63" s="27">
        <f>'NormalisedData(Secondary)'!BB238</f>
        <v>-0.83645636861990369</v>
      </c>
      <c r="AP63" s="13">
        <f>'NormalisedData(Primary)'!O58</f>
        <v>0.18785434933945597</v>
      </c>
      <c r="AQ63" s="13">
        <f>'NormalisedData(Primary)'!P58</f>
        <v>-0.10498235520869179</v>
      </c>
      <c r="AR63" s="13">
        <f>'NormalisedData(Primary)'!Y58</f>
        <v>-0.71072035982454085</v>
      </c>
      <c r="AS63" s="13">
        <f>'NormalisedData(Primary)'!Z58</f>
        <v>-0.86066832325307663</v>
      </c>
      <c r="AT63" s="13">
        <f>'NormalisedData(Primary)'!B58</f>
        <v>-0.50751921892255225</v>
      </c>
      <c r="AU63" s="13">
        <f>'NormalisedData(Primary)'!C58</f>
        <v>-0.95824956416971796</v>
      </c>
      <c r="AV63" s="13">
        <f>'NormalisedData(Primary)'!D58</f>
        <v>-0.75039845732698285</v>
      </c>
      <c r="AW63" s="13">
        <f>'NormalisedData(Primary)'!E58</f>
        <v>-0.32096128186455392</v>
      </c>
      <c r="AX63" s="13">
        <f>'NormalisedData(Primary)'!H58</f>
        <v>0.80373555435832178</v>
      </c>
      <c r="AY63" s="13">
        <f>'NormalisedData(Primary)'!I58</f>
        <v>0.843838797525855</v>
      </c>
      <c r="AZ63" s="13">
        <f>'NormalisedData(Primary)'!J58</f>
        <v>1.0105923523714053</v>
      </c>
      <c r="BA63" s="13">
        <f>'NormalisedData(Primary)'!L58</f>
        <v>-0.49613542704222402</v>
      </c>
      <c r="BB63" s="13">
        <f>'NormalisedData(Primary)'!AA58</f>
        <v>-0.57729404010602436</v>
      </c>
      <c r="BC63" s="13">
        <f>'NormalisedData(Primary)'!AB58</f>
        <v>-0.47596716997455202</v>
      </c>
      <c r="BD63" s="11">
        <f>'NormalisedData(Secondary)'!BK238</f>
        <v>-0.12868183088931315</v>
      </c>
      <c r="BE63" s="11">
        <f>'NormalisedData(Secondary)'!BT238</f>
        <v>-0.11305824660832775</v>
      </c>
      <c r="BG63" s="16" t="s">
        <v>101</v>
      </c>
      <c r="BH63" s="11" t="b">
        <f t="shared" si="0"/>
        <v>1</v>
      </c>
    </row>
    <row r="64" spans="1:60">
      <c r="A64" s="16" t="s">
        <v>55</v>
      </c>
      <c r="B64" s="27">
        <f>'NormalisedData(Secondary)'!H58</f>
        <v>0.32597408042398335</v>
      </c>
      <c r="C64" s="27">
        <f>'NormalisedData(Secondary)'!AA58</f>
        <v>-0.12957299524019456</v>
      </c>
      <c r="D64" s="27">
        <f>'NormalisedData(Secondary)'!R58</f>
        <v>-0.23789815960828922</v>
      </c>
      <c r="E64" s="27">
        <f>'NormalisedData(Secondary)'!AJ58</f>
        <v>-0.56517924799959562</v>
      </c>
      <c r="F64" s="27">
        <f>'NormalisedData(Secondary)'!AS58</f>
        <v>0.47530371475768884</v>
      </c>
      <c r="G64" s="27">
        <f>'NormalisedData(Secondary)'!BB58</f>
        <v>-0.82986328577529223</v>
      </c>
      <c r="H64" s="27">
        <f>'NormalisedData(Secondary)'!BK58</f>
        <v>-0.49650989494115555</v>
      </c>
      <c r="I64" s="27">
        <f>'NormalisedData(Secondary)'!CC58</f>
        <v>0.16646165248649894</v>
      </c>
      <c r="J64" s="27">
        <f>'NormalisedData(Secondary)'!H149</f>
        <v>0.23367188702673947</v>
      </c>
      <c r="K64" s="27">
        <f>'NormalisedData(Secondary)'!BT58</f>
        <v>-0.13635973569885237</v>
      </c>
      <c r="L64" s="27">
        <f>'NormalisedData(Primary)'!AE59</f>
        <v>-1.2308563719466967</v>
      </c>
      <c r="M64" s="27">
        <f>'NormalisedData(Secondary)'!R149</f>
        <v>0.68750764647005946</v>
      </c>
      <c r="N64" s="27">
        <f>'NormalisedData(Secondary)'!AA149</f>
        <v>-8.7060282365651141E-3</v>
      </c>
      <c r="O64" s="27">
        <f>'NormalisedData(Primary)'!N59</f>
        <v>-1.024641826528371</v>
      </c>
      <c r="P64" s="27">
        <f>'NormalisedData(Secondary)'!AJ149</f>
        <v>-0.8875355494148347</v>
      </c>
      <c r="Q64" s="27">
        <f>'NormalisedData(Secondary)'!AS149</f>
        <v>2.8005625984308089E-2</v>
      </c>
      <c r="R64" s="27">
        <f>'NormalisedData(Secondary)'!BB149</f>
        <v>-1.7680190292047836E-2</v>
      </c>
      <c r="S64" s="27">
        <f>'NormalisedData(Secondary)'!BK149</f>
        <v>-3.3325371045541306E-2</v>
      </c>
      <c r="T64" s="27">
        <f>'NormalisedData(Primary)'!P59</f>
        <v>0.61729624862710863</v>
      </c>
      <c r="U64" s="27">
        <f>'NormalisedData(Primary)'!Q59</f>
        <v>0.10546896353730358</v>
      </c>
      <c r="V64" s="27">
        <f>'NormalisedData(Primary)'!S59</f>
        <v>-0.59388325138094689</v>
      </c>
      <c r="W64" s="27">
        <f>'NormalisedData(Primary)'!T59</f>
        <v>-0.17116019924581255</v>
      </c>
      <c r="X64" s="27">
        <f>'NormalisedData(Primary)'!U59</f>
        <v>0.23236036805902538</v>
      </c>
      <c r="Y64" s="27">
        <f>'NormalisedData(Primary)'!V59</f>
        <v>-0.14303620363289624</v>
      </c>
      <c r="Z64" s="27">
        <f>'NormalisedData(Primary)'!M59</f>
        <v>0.65801468687374598</v>
      </c>
      <c r="AA64" s="27">
        <f>'NormalisedData(Secondary)'!BT149</f>
        <v>-0.35521259362513341</v>
      </c>
      <c r="AB64" s="27">
        <f>'NormalisedData(Secondary)'!CC149</f>
        <v>-0.29501167191286065</v>
      </c>
      <c r="AC64" s="27">
        <f>'NormalisedData(Primary)'!K59</f>
        <v>-1.2337003467405081</v>
      </c>
      <c r="AD64" s="27">
        <f>'NormalisedData(Primary)'!G59</f>
        <v>6.2589906328061259E-2</v>
      </c>
      <c r="AE64" s="27">
        <f>'NormalisedData(Primary)'!X59</f>
        <v>1.0518240496727116</v>
      </c>
      <c r="AF64" s="27">
        <f>'NormalisedData(Secondary)'!H239</f>
        <v>-0.40901269104591531</v>
      </c>
      <c r="AG64" s="27">
        <f>'NormalisedData(Secondary)'!R239</f>
        <v>0.13581536847729406</v>
      </c>
      <c r="AH64" s="27">
        <f>'NormalisedData(Secondary)'!AA239</f>
        <v>0.69216937514687071</v>
      </c>
      <c r="AI64" s="27">
        <f>'NormalisedData(Secondary)'!AJ239</f>
        <v>-0.80623955505331868</v>
      </c>
      <c r="AJ64" s="13">
        <f>'NormalisedData(Primary)'!F59</f>
        <v>0.22494543571580836</v>
      </c>
      <c r="AK64" s="13">
        <f>'NormalisedData(Primary)'!AC59</f>
        <v>-0.62552340491487679</v>
      </c>
      <c r="AL64" s="13">
        <f>'NormalisedData(Primary)'!AD59</f>
        <v>-0.83669242201228378</v>
      </c>
      <c r="AM64" s="13">
        <f>'NormalisedData(Primary)'!W59</f>
        <v>-0.34172517209600833</v>
      </c>
      <c r="AN64" s="27">
        <f>'NormalisedData(Secondary)'!AS239</f>
        <v>4.3527319866707388E-2</v>
      </c>
      <c r="AO64" s="27">
        <f>'NormalisedData(Secondary)'!BB239</f>
        <v>-0.22057239857442676</v>
      </c>
      <c r="AP64" s="13">
        <f>'NormalisedData(Primary)'!O59</f>
        <v>-1.388289459752565</v>
      </c>
      <c r="AQ64" s="13">
        <f>'NormalisedData(Primary)'!P59</f>
        <v>0.61729624862710863</v>
      </c>
      <c r="AR64" s="13">
        <f>'NormalisedData(Primary)'!Y59</f>
        <v>-0.71072035982454085</v>
      </c>
      <c r="AS64" s="13">
        <f>'NormalisedData(Primary)'!Z59</f>
        <v>-0.33197206754047243</v>
      </c>
      <c r="AT64" s="13">
        <f>'NormalisedData(Primary)'!B59</f>
        <v>0.50751921892255225</v>
      </c>
      <c r="AU64" s="13">
        <f>'NormalisedData(Primary)'!C59</f>
        <v>0.29671687012361819</v>
      </c>
      <c r="AV64" s="13">
        <f>'NormalisedData(Primary)'!D59</f>
        <v>-0.28612315279374173</v>
      </c>
      <c r="AW64" s="13">
        <f>'NormalisedData(Primary)'!E59</f>
        <v>-1.1449215875466927</v>
      </c>
      <c r="AX64" s="13">
        <f>'NormalisedData(Primary)'!H59</f>
        <v>0.42807654525606276</v>
      </c>
      <c r="AY64" s="13">
        <f>'NormalisedData(Primary)'!I59</f>
        <v>-0.18309709757636478</v>
      </c>
      <c r="AZ64" s="13">
        <f>'NormalisedData(Primary)'!J59</f>
        <v>0.65145622714850915</v>
      </c>
      <c r="BA64" s="13">
        <f>'NormalisedData(Primary)'!L59</f>
        <v>-0.14640061781573821</v>
      </c>
      <c r="BB64" s="13">
        <f>'NormalisedData(Primary)'!AA59</f>
        <v>-0.57729404010602436</v>
      </c>
      <c r="BC64" s="13">
        <f>'NormalisedData(Primary)'!AB59</f>
        <v>0.49863227330667359</v>
      </c>
      <c r="BD64" s="11">
        <f>'NormalisedData(Secondary)'!BK239</f>
        <v>6.3382254291035722E-2</v>
      </c>
      <c r="BE64" s="11">
        <f>'NormalisedData(Secondary)'!BT239</f>
        <v>0.46551518947316767</v>
      </c>
      <c r="BG64" s="16" t="s">
        <v>55</v>
      </c>
      <c r="BH64" s="11" t="b">
        <f t="shared" si="0"/>
        <v>1</v>
      </c>
    </row>
    <row r="65" spans="1:60">
      <c r="A65" s="16" t="s">
        <v>56</v>
      </c>
      <c r="B65" s="27">
        <f>'NormalisedData(Secondary)'!H59</f>
        <v>0.36370528603262636</v>
      </c>
      <c r="C65" s="27">
        <f>'NormalisedData(Secondary)'!AA59</f>
        <v>1.6719511165210723E-2</v>
      </c>
      <c r="D65" s="27">
        <f>'NormalisedData(Secondary)'!R59</f>
        <v>-0.50967053352451874</v>
      </c>
      <c r="E65" s="27">
        <f>'NormalisedData(Secondary)'!AJ59</f>
        <v>-0.10155740710869178</v>
      </c>
      <c r="F65" s="27">
        <f>'NormalisedData(Secondary)'!AS59</f>
        <v>0.47530371475768884</v>
      </c>
      <c r="G65" s="27">
        <f>'NormalisedData(Secondary)'!BB59</f>
        <v>0.14838235296765756</v>
      </c>
      <c r="H65" s="27">
        <f>'NormalisedData(Secondary)'!BK59</f>
        <v>0.73693184730054584</v>
      </c>
      <c r="I65" s="27">
        <f>'NormalisedData(Secondary)'!CC59</f>
        <v>0.25643658591861546</v>
      </c>
      <c r="J65" s="27">
        <f>'NormalisedData(Secondary)'!H150</f>
        <v>0.34792731130872279</v>
      </c>
      <c r="K65" s="27">
        <f>'NormalisedData(Secondary)'!BT59</f>
        <v>0.17022685959791634</v>
      </c>
      <c r="L65" s="27">
        <f>'NormalisedData(Primary)'!AE60</f>
        <v>-2.3400311253739522E-2</v>
      </c>
      <c r="M65" s="27">
        <f>'NormalisedData(Secondary)'!R150</f>
        <v>0.91129053888878175</v>
      </c>
      <c r="N65" s="27">
        <f>'NormalisedData(Secondary)'!AA150</f>
        <v>0.46693652449238104</v>
      </c>
      <c r="O65" s="27">
        <f>'NormalisedData(Primary)'!N60</f>
        <v>0.78851037679343761</v>
      </c>
      <c r="P65" s="27">
        <f>'NormalisedData(Secondary)'!AJ150</f>
        <v>1.2066129298983468</v>
      </c>
      <c r="Q65" s="27">
        <f>'NormalisedData(Secondary)'!AS150</f>
        <v>0.77244608396719239</v>
      </c>
      <c r="R65" s="27">
        <f>'NormalisedData(Secondary)'!BB150</f>
        <v>0.99598405311869298</v>
      </c>
      <c r="S65" s="27">
        <f>'NormalisedData(Secondary)'!BK150</f>
        <v>1.1130673929210775</v>
      </c>
      <c r="T65" s="27">
        <f>'NormalisedData(Primary)'!P60</f>
        <v>0.25615694670920841</v>
      </c>
      <c r="U65" s="27">
        <f>'NormalisedData(Primary)'!Q60</f>
        <v>0.10546896353730358</v>
      </c>
      <c r="V65" s="27">
        <f>'NormalisedData(Primary)'!S60</f>
        <v>0.85502340447044101</v>
      </c>
      <c r="W65" s="27">
        <f>'NormalisedData(Primary)'!T60</f>
        <v>-0.53017915376141944</v>
      </c>
      <c r="X65" s="27">
        <f>'NormalisedData(Primary)'!U60</f>
        <v>0.23236036805902538</v>
      </c>
      <c r="Y65" s="27">
        <f>'NormalisedData(Primary)'!V60</f>
        <v>0.65058402297543083</v>
      </c>
      <c r="Z65" s="27">
        <f>'NormalisedData(Primary)'!M60</f>
        <v>1.0139220017865895</v>
      </c>
      <c r="AA65" s="27">
        <f>'NormalisedData(Secondary)'!BT150</f>
        <v>0.17169982447304169</v>
      </c>
      <c r="AB65" s="27">
        <f>'NormalisedData(Secondary)'!CC150</f>
        <v>-4.9297203920844558E-2</v>
      </c>
      <c r="AC65" s="27">
        <f>'NormalisedData(Primary)'!K60</f>
        <v>0.47205897511935829</v>
      </c>
      <c r="AD65" s="27">
        <f>'NormalisedData(Primary)'!G60</f>
        <v>6.2589906328061259E-2</v>
      </c>
      <c r="AE65" s="27">
        <f>'NormalisedData(Primary)'!X60</f>
        <v>-1.1191407888517653</v>
      </c>
      <c r="AF65" s="27">
        <f>'NormalisedData(Secondary)'!H240</f>
        <v>0.44149824505261676</v>
      </c>
      <c r="AG65" s="27">
        <f>'NormalisedData(Secondary)'!R240</f>
        <v>-0.10806770470435756</v>
      </c>
      <c r="AH65" s="27">
        <f>'NormalisedData(Secondary)'!AA240</f>
        <v>-0.74915184186598172</v>
      </c>
      <c r="AI65" s="27">
        <f>'NormalisedData(Secondary)'!AJ240</f>
        <v>7.6078857319654095E-2</v>
      </c>
      <c r="AJ65" s="13">
        <f>'NormalisedData(Primary)'!F60</f>
        <v>0.22494543571580836</v>
      </c>
      <c r="AK65" s="13">
        <f>'NormalisedData(Primary)'!AC60</f>
        <v>-0.62552340491487679</v>
      </c>
      <c r="AL65" s="13">
        <f>'NormalisedData(Primary)'!AD60</f>
        <v>-0.38414180381696045</v>
      </c>
      <c r="AM65" s="13">
        <f>'NormalisedData(Primary)'!W60</f>
        <v>0.83380941991426072</v>
      </c>
      <c r="AN65" s="27">
        <f>'NormalisedData(Secondary)'!AS240</f>
        <v>-0.26848809216852138</v>
      </c>
      <c r="AO65" s="27">
        <f>'NormalisedData(Secondary)'!BB240</f>
        <v>-1.0828099566380949</v>
      </c>
      <c r="AP65" s="13">
        <f>'NormalisedData(Primary)'!O60</f>
        <v>0.58189030161246125</v>
      </c>
      <c r="AQ65" s="13">
        <f>'NormalisedData(Primary)'!P60</f>
        <v>0.25615694670920841</v>
      </c>
      <c r="AR65" s="13">
        <f>'NormalisedData(Primary)'!Y60</f>
        <v>-0.71072035982454085</v>
      </c>
      <c r="AS65" s="13">
        <f>'NormalisedData(Primary)'!Z60</f>
        <v>-0.33197206754047243</v>
      </c>
      <c r="AT65" s="13">
        <f>'NormalisedData(Primary)'!B60</f>
        <v>1.0150384378451045</v>
      </c>
      <c r="AU65" s="13">
        <f>'NormalisedData(Primary)'!C60</f>
        <v>0.71503901488806354</v>
      </c>
      <c r="AV65" s="13">
        <f>'NormalisedData(Primary)'!D60</f>
        <v>0.17815215173949941</v>
      </c>
      <c r="AW65" s="13">
        <f>'NormalisedData(Primary)'!E60</f>
        <v>0.50299902381758488</v>
      </c>
      <c r="AX65" s="13">
        <f>'NormalisedData(Primary)'!H60</f>
        <v>5.2417536153803686E-2</v>
      </c>
      <c r="AY65" s="13">
        <f>'NormalisedData(Primary)'!I60</f>
        <v>0.843838797525855</v>
      </c>
      <c r="AZ65" s="13">
        <f>'NormalisedData(Primary)'!J60</f>
        <v>0.65145622714850915</v>
      </c>
      <c r="BA65" s="13">
        <f>'NormalisedData(Primary)'!L60</f>
        <v>0.20333419141074763</v>
      </c>
      <c r="BB65" s="13">
        <f>'NormalisedData(Primary)'!AA60</f>
        <v>-0.57729404010602436</v>
      </c>
      <c r="BC65" s="13">
        <f>'NormalisedData(Primary)'!AB60</f>
        <v>-0.47596716997455202</v>
      </c>
      <c r="BD65" s="11">
        <f>'NormalisedData(Secondary)'!BK240</f>
        <v>0.47733750319207757</v>
      </c>
      <c r="BE65" s="11">
        <f>'NormalisedData(Secondary)'!BT240</f>
        <v>0.24995105514619376</v>
      </c>
      <c r="BG65" s="16" t="s">
        <v>56</v>
      </c>
      <c r="BH65" s="11" t="b">
        <f t="shared" si="0"/>
        <v>1</v>
      </c>
    </row>
    <row r="66" spans="1:60">
      <c r="A66" s="16" t="s">
        <v>57</v>
      </c>
      <c r="B66" s="27">
        <f>'NormalisedData(Secondary)'!H60</f>
        <v>0.32597408042398335</v>
      </c>
      <c r="C66" s="27">
        <f>'NormalisedData(Secondary)'!AA60</f>
        <v>1.0420614251371687</v>
      </c>
      <c r="D66" s="27">
        <f>'NormalisedData(Secondary)'!R60</f>
        <v>0.74048238649013687</v>
      </c>
      <c r="E66" s="27">
        <f>'NormalisedData(Secondary)'!AJ60</f>
        <v>-0.24119588433651973</v>
      </c>
      <c r="F66" s="27">
        <f>'NormalisedData(Secondary)'!AS60</f>
        <v>0.47530371475768884</v>
      </c>
      <c r="G66" s="27">
        <f>'NormalisedData(Secondary)'!BB60</f>
        <v>0.76792380609134536</v>
      </c>
      <c r="H66" s="27">
        <f>'NormalisedData(Secondary)'!BK60</f>
        <v>0.95227904720451095</v>
      </c>
      <c r="I66" s="27">
        <f>'NormalisedData(Secondary)'!CC60</f>
        <v>0.25788176201922469</v>
      </c>
      <c r="J66" s="27">
        <f>'NormalisedData(Secondary)'!H151</f>
        <v>0.3450316330332529</v>
      </c>
      <c r="K66" s="27">
        <f>'NormalisedData(Secondary)'!BT60</f>
        <v>1.0133399966640317</v>
      </c>
      <c r="L66" s="27">
        <f>'NormalisedData(Primary)'!AE61</f>
        <v>0.37908504231057955</v>
      </c>
      <c r="M66" s="27">
        <f>'NormalisedData(Secondary)'!R151</f>
        <v>0.6387413309032044</v>
      </c>
      <c r="N66" s="27">
        <f>'NormalisedData(Secondary)'!AA151</f>
        <v>1.0202432393420695</v>
      </c>
      <c r="O66" s="27">
        <f>'NormalisedData(Primary)'!N61</f>
        <v>0.78851037679343761</v>
      </c>
      <c r="P66" s="27">
        <f>'NormalisedData(Secondary)'!AJ151</f>
        <v>0.77701112918192572</v>
      </c>
      <c r="Q66" s="27">
        <f>'NormalisedData(Secondary)'!AS151</f>
        <v>1.1665616205463665</v>
      </c>
      <c r="R66" s="27">
        <f>'NormalisedData(Secondary)'!BB151</f>
        <v>0.99598405311869298</v>
      </c>
      <c r="S66" s="27">
        <f>'NormalisedData(Secondary)'!BK151</f>
        <v>1.1130673929210775</v>
      </c>
      <c r="T66" s="27">
        <f>'NormalisedData(Primary)'!P61</f>
        <v>0.97843555054500886</v>
      </c>
      <c r="U66" s="27">
        <f>'NormalisedData(Primary)'!Q61</f>
        <v>1.1939086672422778</v>
      </c>
      <c r="V66" s="27">
        <f>'NormalisedData(Primary)'!S61</f>
        <v>0.49279674050759403</v>
      </c>
      <c r="W66" s="27">
        <f>'NormalisedData(Primary)'!T61</f>
        <v>0.54687770978540118</v>
      </c>
      <c r="X66" s="27">
        <f>'NormalisedData(Primary)'!U61</f>
        <v>0.54955071175864723</v>
      </c>
      <c r="Y66" s="27">
        <f>'NormalisedData(Primary)'!V61</f>
        <v>-0.14303620363289624</v>
      </c>
      <c r="Z66" s="27">
        <f>'NormalisedData(Primary)'!M61</f>
        <v>0.30210737196090226</v>
      </c>
      <c r="AA66" s="27">
        <f>'NormalisedData(Secondary)'!BT151</f>
        <v>-1.5858865480302325E-2</v>
      </c>
      <c r="AB66" s="27">
        <f>'NormalisedData(Secondary)'!CC151</f>
        <v>0.31929400231134458</v>
      </c>
      <c r="AC66" s="27">
        <f>'NormalisedData(Primary)'!K61</f>
        <v>1.1543627038633049</v>
      </c>
      <c r="AD66" s="27">
        <f>'NormalisedData(Primary)'!G61</f>
        <v>0.39901065284138998</v>
      </c>
      <c r="AE66" s="27">
        <f>'NormalisedData(Primary)'!X61</f>
        <v>0.68999657658529878</v>
      </c>
      <c r="AF66" s="27">
        <f>'NormalisedData(Secondary)'!H241</f>
        <v>0.41670269851949931</v>
      </c>
      <c r="AG66" s="27">
        <f>'NormalisedData(Secondary)'!R241</f>
        <v>0.86038868335481555</v>
      </c>
      <c r="AH66" s="27">
        <f>'NormalisedData(Secondary)'!AA241</f>
        <v>0.69216937514687071</v>
      </c>
      <c r="AI66" s="27">
        <f>'NormalisedData(Secondary)'!AJ241</f>
        <v>0.4883771808584263</v>
      </c>
      <c r="AJ66" s="13">
        <f>'NormalisedData(Primary)'!F61</f>
        <v>0.98358494440441668</v>
      </c>
      <c r="AK66" s="13">
        <f>'NormalisedData(Primary)'!AC61</f>
        <v>-0.62552340491487679</v>
      </c>
      <c r="AL66" s="13">
        <f>'NormalisedData(Primary)'!AD61</f>
        <v>-0.38414180381696045</v>
      </c>
      <c r="AM66" s="13">
        <f>'NormalisedData(Primary)'!W61</f>
        <v>5.0119691907414658E-2</v>
      </c>
      <c r="AN66" s="27">
        <f>'NormalisedData(Secondary)'!AS241</f>
        <v>0.35554273190193614</v>
      </c>
      <c r="AO66" s="27">
        <f>'NormalisedData(Secondary)'!BB241</f>
        <v>1.2575491295347192</v>
      </c>
      <c r="AP66" s="13">
        <f>'NormalisedData(Primary)'!O61</f>
        <v>0.9759262538854665</v>
      </c>
      <c r="AQ66" s="13">
        <f>'NormalisedData(Primary)'!P61</f>
        <v>0.97843555054500886</v>
      </c>
      <c r="AR66" s="13">
        <f>'NormalisedData(Primary)'!Y61</f>
        <v>-0.15506626032535439</v>
      </c>
      <c r="AS66" s="13">
        <f>'NormalisedData(Primary)'!Z61</f>
        <v>0.72542044388473603</v>
      </c>
      <c r="AT66" s="13">
        <f>'NormalisedData(Primary)'!B61</f>
        <v>0</v>
      </c>
      <c r="AU66" s="13">
        <f>'NormalisedData(Primary)'!C61</f>
        <v>-0.12160527464082718</v>
      </c>
      <c r="AV66" s="13">
        <f>'NormalisedData(Primary)'!D61</f>
        <v>-0.28612315279374173</v>
      </c>
      <c r="AW66" s="13">
        <f>'NormalisedData(Primary)'!E61</f>
        <v>0.91497917665865425</v>
      </c>
      <c r="AX66" s="13">
        <f>'NormalisedData(Primary)'!H61</f>
        <v>0.80373555435832178</v>
      </c>
      <c r="AY66" s="13">
        <f>'NormalisedData(Primary)'!I61</f>
        <v>0.15921486745770846</v>
      </c>
      <c r="AZ66" s="13">
        <f>'NormalisedData(Primary)'!J61</f>
        <v>1.0105923523714053</v>
      </c>
      <c r="BA66" s="13">
        <f>'NormalisedData(Primary)'!L61</f>
        <v>0.90280380986371933</v>
      </c>
      <c r="BB66" s="13">
        <f>'NormalisedData(Primary)'!AA61</f>
        <v>-0.57729404010602436</v>
      </c>
      <c r="BC66" s="13">
        <f>'NormalisedData(Primary)'!AB61</f>
        <v>-0.47596716997455202</v>
      </c>
      <c r="BD66" s="11">
        <f>'NormalisedData(Secondary)'!BK241</f>
        <v>9.1837844734005258E-3</v>
      </c>
      <c r="BE66" s="11">
        <f>'NormalisedData(Secondary)'!BT241</f>
        <v>0.16081852519296044</v>
      </c>
      <c r="BG66" s="16" t="s">
        <v>57</v>
      </c>
      <c r="BH66" s="11" t="b">
        <f t="shared" si="0"/>
        <v>1</v>
      </c>
    </row>
    <row r="67" spans="1:60">
      <c r="A67" s="16" t="s">
        <v>15</v>
      </c>
      <c r="B67" s="27">
        <f>'NormalisedData(Secondary)'!H61</f>
        <v>0.39584668340295104</v>
      </c>
      <c r="C67" s="27">
        <f>'NormalisedData(Secondary)'!AA61</f>
        <v>-0.2145086814938946</v>
      </c>
      <c r="D67" s="27">
        <f>'NormalisedData(Secondary)'!R61</f>
        <v>-0.45531605874127279</v>
      </c>
      <c r="E67" s="27">
        <f>'NormalisedData(Secondary)'!AJ61</f>
        <v>-0.32825313239043152</v>
      </c>
      <c r="F67" s="27">
        <f>'NormalisedData(Secondary)'!AS61</f>
        <v>-2.0794537520648886</v>
      </c>
      <c r="G67" s="27">
        <f>'NormalisedData(Secondary)'!BB61</f>
        <v>-0.27862490314898064</v>
      </c>
      <c r="H67" s="27">
        <f>'NormalisedData(Secondary)'!BK61</f>
        <v>0.64280984459652468</v>
      </c>
      <c r="I67" s="27">
        <f>'NormalisedData(Secondary)'!CC61</f>
        <v>0.26821765203084547</v>
      </c>
      <c r="J67" s="27">
        <f>'NormalisedData(Secondary)'!H152</f>
        <v>0.36093929262464947</v>
      </c>
      <c r="K67" s="27">
        <f>'NormalisedData(Secondary)'!BT61</f>
        <v>1.2432799431366084</v>
      </c>
      <c r="L67" s="27">
        <f>'NormalisedData(Primary)'!AE62</f>
        <v>-2.3400311253739522E-2</v>
      </c>
      <c r="M67" s="27">
        <f>'NormalisedData(Secondary)'!R152</f>
        <v>0.75258647548471924</v>
      </c>
      <c r="N67" s="27">
        <f>'NormalisedData(Secondary)'!AA152</f>
        <v>0.97526727960774962</v>
      </c>
      <c r="O67" s="27">
        <f>'NormalisedData(Primary)'!N62</f>
        <v>-0.29938094519964753</v>
      </c>
      <c r="P67" s="27">
        <f>'NormalisedData(Secondary)'!AJ152</f>
        <v>-0.28673422512933233</v>
      </c>
      <c r="Q67" s="27">
        <f>'NormalisedData(Secondary)'!AS152</f>
        <v>-0.97917852305135888</v>
      </c>
      <c r="R67" s="27">
        <f>'NormalisedData(Secondary)'!BB152</f>
        <v>-1.538176555408159</v>
      </c>
      <c r="S67" s="27">
        <f>'NormalisedData(Secondary)'!BK152</f>
        <v>-1.1797181350121602</v>
      </c>
      <c r="T67" s="27">
        <f>'NormalisedData(Primary)'!P62</f>
        <v>-1.9106788647981927</v>
      </c>
      <c r="U67" s="27">
        <f>'NormalisedData(Primary)'!Q62</f>
        <v>-2.0714104438726451</v>
      </c>
      <c r="V67" s="27">
        <f>'NormalisedData(Primary)'!S62</f>
        <v>-1.3183365793066408</v>
      </c>
      <c r="W67" s="27">
        <f>'NormalisedData(Primary)'!T62</f>
        <v>-1.248217062792633</v>
      </c>
      <c r="X67" s="27">
        <f>'NormalisedData(Primary)'!U62</f>
        <v>-1.3535913504390835</v>
      </c>
      <c r="Y67" s="27">
        <f>'NormalisedData(Primary)'!V62</f>
        <v>-1.333466543545387</v>
      </c>
      <c r="Z67" s="27">
        <f>'NormalisedData(Primary)'!M62</f>
        <v>-1.1215218876904725</v>
      </c>
      <c r="AA67" s="27">
        <f>'NormalisedData(Secondary)'!BT152</f>
        <v>-0.51489904371067863</v>
      </c>
      <c r="AB67" s="27">
        <f>'NormalisedData(Secondary)'!CC152</f>
        <v>0.38073237143143135</v>
      </c>
      <c r="AC67" s="27">
        <f>'NormalisedData(Primary)'!K62</f>
        <v>-1.2337003467405081</v>
      </c>
      <c r="AD67" s="27">
        <f>'NormalisedData(Primary)'!G62</f>
        <v>-1.6195138262385822</v>
      </c>
      <c r="AE67" s="27">
        <f>'NormalisedData(Primary)'!X62</f>
        <v>-3.3658369589526831E-2</v>
      </c>
      <c r="AF67" s="27">
        <f>'NormalisedData(Secondary)'!H242</f>
        <v>1.1801923216260084</v>
      </c>
      <c r="AG67" s="27">
        <f>'NormalisedData(Secondary)'!R242</f>
        <v>0.16616520084175349</v>
      </c>
      <c r="AH67" s="27">
        <f>'NormalisedData(Secondary)'!AA242</f>
        <v>1.7010942270558675</v>
      </c>
      <c r="AI67" s="27">
        <f>'NormalisedData(Secondary)'!AJ242</f>
        <v>5.1340957907327407E-2</v>
      </c>
      <c r="AJ67" s="13">
        <f>'NormalisedData(Primary)'!F62</f>
        <v>-1.2923335816614083</v>
      </c>
      <c r="AK67" s="13">
        <f>'NormalisedData(Primary)'!AC62</f>
        <v>-0.62552340491487679</v>
      </c>
      <c r="AL67" s="13">
        <f>'NormalisedData(Primary)'!AD62</f>
        <v>-0.83669242201228378</v>
      </c>
      <c r="AM67" s="13">
        <f>'NormalisedData(Primary)'!W62</f>
        <v>-0.73357003609943139</v>
      </c>
      <c r="AN67" s="27">
        <f>'NormalisedData(Secondary)'!AS242</f>
        <v>0.19955491721493743</v>
      </c>
      <c r="AO67" s="27">
        <f>'NormalisedData(Secondary)'!BB242</f>
        <v>2.119786687598388</v>
      </c>
      <c r="AP67" s="13">
        <f>'NormalisedData(Primary)'!O62</f>
        <v>-2.1763613642985753</v>
      </c>
      <c r="AQ67" s="13">
        <f>'NormalisedData(Primary)'!P62</f>
        <v>-1.9106788647981927</v>
      </c>
      <c r="AR67" s="13">
        <f>'NormalisedData(Primary)'!Y62</f>
        <v>-0.71072035982454085</v>
      </c>
      <c r="AS67" s="13">
        <f>'NormalisedData(Primary)'!Z62</f>
        <v>-0.86066832325307663</v>
      </c>
      <c r="AT67" s="13">
        <f>'NormalisedData(Primary)'!B62</f>
        <v>-0.50751921892255225</v>
      </c>
      <c r="AU67" s="13">
        <f>'NormalisedData(Primary)'!C62</f>
        <v>-0.12160527464082718</v>
      </c>
      <c r="AV67" s="13">
        <f>'NormalisedData(Primary)'!D62</f>
        <v>-0.28612315279374173</v>
      </c>
      <c r="AW67" s="13">
        <f>'NormalisedData(Primary)'!E62</f>
        <v>-1.9688818932288314</v>
      </c>
      <c r="AX67" s="13">
        <f>'NormalisedData(Primary)'!H62</f>
        <v>-0.69890048205071442</v>
      </c>
      <c r="AY67" s="13">
        <f>'NormalisedData(Primary)'!I62</f>
        <v>-1.2100329926785847</v>
      </c>
      <c r="AZ67" s="13">
        <f>'NormalisedData(Primary)'!J62</f>
        <v>-1.5033605241888677</v>
      </c>
      <c r="BA67" s="13">
        <f>'NormalisedData(Primary)'!L62</f>
        <v>-0.84587023626870983</v>
      </c>
      <c r="BB67" s="13">
        <f>'NormalisedData(Primary)'!AA62</f>
        <v>-0.57729404010602436</v>
      </c>
      <c r="BC67" s="13">
        <f>'NormalisedData(Primary)'!AB62</f>
        <v>-0.47596716997455202</v>
      </c>
      <c r="BD67" s="11">
        <f>'NormalisedData(Secondary)'!BK242</f>
        <v>7.3950427593180681</v>
      </c>
      <c r="BE67" s="11">
        <f>'NormalisedData(Secondary)'!BT242</f>
        <v>0</v>
      </c>
      <c r="BG67" s="16" t="s">
        <v>15</v>
      </c>
      <c r="BH67" s="11" t="b">
        <f t="shared" si="0"/>
        <v>1</v>
      </c>
    </row>
    <row r="68" spans="1:60" s="147" customFormat="1">
      <c r="A68" s="162" t="s">
        <v>284</v>
      </c>
      <c r="B68" s="244">
        <f>'NormalisedData(Secondary)'!H62</f>
        <v>0.38885942310505467</v>
      </c>
      <c r="C68" s="244">
        <f>'NormalisedData(Secondary)'!AA62</f>
        <v>-0.38855353828397743</v>
      </c>
      <c r="D68" s="244">
        <f>'NormalisedData(Secondary)'!R62</f>
        <v>4.8714224700168254</v>
      </c>
      <c r="E68" s="244">
        <f>'NormalisedData(Secondary)'!AJ62</f>
        <v>2.4956918756935833</v>
      </c>
      <c r="F68" s="244">
        <f>'NormalisedData(Secondary)'!AS62</f>
        <v>0.47530371475768884</v>
      </c>
      <c r="G68" s="244">
        <f>'NormalisedData(Secondary)'!BB62</f>
        <v>1.8369274088729155</v>
      </c>
      <c r="H68" s="244">
        <f>'NormalisedData(Secondary)'!BK62</f>
        <v>1.4830088739701168</v>
      </c>
      <c r="I68" s="244">
        <f>'NormalisedData(Secondary)'!CC62</f>
        <v>0.26221234663663467</v>
      </c>
      <c r="J68" s="244">
        <f>'NormalisedData(Secondary)'!H153</f>
        <v>0.33901502732502548</v>
      </c>
      <c r="K68" s="244">
        <f>'NormalisedData(Secondary)'!BT62</f>
        <v>1.3199265919608005</v>
      </c>
      <c r="L68" s="244">
        <f>'NormalisedData(Primary)'!AE63</f>
        <v>1.9890264565678559</v>
      </c>
      <c r="M68" s="244">
        <f>'NormalisedData(Secondary)'!R153</f>
        <v>0</v>
      </c>
      <c r="N68" s="244">
        <f>'NormalisedData(Secondary)'!AA153</f>
        <v>0.45012152613702316</v>
      </c>
      <c r="O68" s="244">
        <f>'NormalisedData(Primary)'!N63</f>
        <v>6.32494954647142E-2</v>
      </c>
      <c r="P68" s="244">
        <f>'NormalisedData(Secondary)'!AJ153</f>
        <v>0.26854213221457934</v>
      </c>
      <c r="Q68" s="244">
        <f>'NormalisedData(Secondary)'!AS153</f>
        <v>0.55349300808987345</v>
      </c>
      <c r="R68" s="244">
        <f>'NormalisedData(Secondary)'!BB153</f>
        <v>0.48915193141332258</v>
      </c>
      <c r="S68" s="244">
        <f>'NormalisedData(Secondary)'!BK153</f>
        <v>0.53987101093776813</v>
      </c>
      <c r="T68" s="244">
        <f>'NormalisedData(Primary)'!P63</f>
        <v>1.7007141543808093</v>
      </c>
      <c r="U68" s="244">
        <f>'NormalisedData(Primary)'!Q63</f>
        <v>-0.2573442710310212</v>
      </c>
      <c r="V68" s="244">
        <f>'NormalisedData(Primary)'!S63</f>
        <v>1.2172500684332881</v>
      </c>
      <c r="W68" s="244">
        <f>'NormalisedData(Primary)'!T63</f>
        <v>0.90589666430100801</v>
      </c>
      <c r="X68" s="244">
        <f>'NormalisedData(Primary)'!U63</f>
        <v>0.54955071175864723</v>
      </c>
      <c r="Y68" s="244">
        <f>'NormalisedData(Primary)'!V63</f>
        <v>1.4442042495837579</v>
      </c>
      <c r="Z68" s="244">
        <f>'NormalisedData(Primary)'!M63</f>
        <v>1.3698293166994333</v>
      </c>
      <c r="AA68" s="244">
        <f>'NormalisedData(Secondary)'!BT153</f>
        <v>-0.53148467580735292</v>
      </c>
      <c r="AB68" s="244">
        <f>'NormalisedData(Secondary)'!CC153</f>
        <v>1.64004340019572</v>
      </c>
      <c r="AC68" s="244">
        <f>'NormalisedData(Primary)'!K63</f>
        <v>0.13090711074738501</v>
      </c>
      <c r="AD68" s="244">
        <f>'NormalisedData(Primary)'!G63</f>
        <v>1.7446936388947047</v>
      </c>
      <c r="AE68" s="244">
        <f>'NormalisedData(Primary)'!X63</f>
        <v>1.4136515227601243</v>
      </c>
      <c r="AF68" s="244">
        <f>'NormalisedData(Secondary)'!H243</f>
        <v>1.1627538401204986</v>
      </c>
      <c r="AG68" s="244">
        <f>'NormalisedData(Secondary)'!R243</f>
        <v>2.1643846006109881</v>
      </c>
      <c r="AH68" s="244">
        <f>'NormalisedData(Secondary)'!AA243</f>
        <v>1.1245657402507261</v>
      </c>
      <c r="AI68" s="244">
        <f>'NormalisedData(Secondary)'!AJ243</f>
        <v>1.288235928523644</v>
      </c>
      <c r="AJ68" s="245">
        <f>'NormalisedData(Primary)'!F63</f>
        <v>0.98358494440441668</v>
      </c>
      <c r="AK68" s="245">
        <f>'NormalisedData(Primary)'!AC63</f>
        <v>0.45037685153871121</v>
      </c>
      <c r="AL68" s="245">
        <f>'NormalisedData(Primary)'!AD63</f>
        <v>1.4260606689643329</v>
      </c>
      <c r="AM68" s="245">
        <f>'NormalisedData(Primary)'!W63</f>
        <v>1.2256542839176836</v>
      </c>
      <c r="AN68" s="244">
        <f>'NormalisedData(Secondary)'!AS243</f>
        <v>1.7596717600523122</v>
      </c>
      <c r="AO68" s="244">
        <f>'NormalisedData(Secondary)'!BB243</f>
        <v>1.5039027175529105</v>
      </c>
      <c r="AP68" s="245">
        <f>'NormalisedData(Primary)'!O63</f>
        <v>1.3699622061584718</v>
      </c>
      <c r="AQ68" s="245">
        <f>'NormalisedData(Primary)'!P63</f>
        <v>1.7007141543808093</v>
      </c>
      <c r="AR68" s="245">
        <f>'NormalisedData(Primary)'!Y63</f>
        <v>1.5118960381722049</v>
      </c>
      <c r="AS68" s="245">
        <f>'NormalisedData(Primary)'!Z63</f>
        <v>0.72542044388473603</v>
      </c>
      <c r="AT68" s="245">
        <f>'NormalisedData(Primary)'!B63</f>
        <v>2.030076875690209</v>
      </c>
      <c r="AU68" s="245">
        <f>'NormalisedData(Primary)'!C63</f>
        <v>2.3883275939458453</v>
      </c>
      <c r="AV68" s="245">
        <f>'NormalisedData(Primary)'!D63</f>
        <v>2.0352533698724637</v>
      </c>
      <c r="AW68" s="245">
        <f>'NormalisedData(Primary)'!E63</f>
        <v>1.7389394823407931</v>
      </c>
      <c r="AX68" s="245">
        <f>'NormalisedData(Primary)'!H63</f>
        <v>1.930712581665099</v>
      </c>
      <c r="AY68" s="245">
        <f>'NormalisedData(Primary)'!I63</f>
        <v>0.843838797525855</v>
      </c>
      <c r="AZ68" s="245">
        <f>'NormalisedData(Primary)'!J63</f>
        <v>0.29232010192561303</v>
      </c>
      <c r="BA68" s="245">
        <f>'NormalisedData(Primary)'!L63</f>
        <v>0.55306900063723341</v>
      </c>
      <c r="BB68" s="245">
        <f>'NormalisedData(Primary)'!AA63</f>
        <v>0.90471454046466504</v>
      </c>
      <c r="BC68" s="245">
        <f>'NormalisedData(Primary)'!AB63</f>
        <v>-0.47596716997455202</v>
      </c>
      <c r="BD68" s="147">
        <f>'NormalisedData(Secondary)'!BK243</f>
        <v>-0.58553922391247049</v>
      </c>
      <c r="BE68" s="11">
        <f>'NormalisedData(Secondary)'!BT243</f>
        <v>0.10880995663478885</v>
      </c>
      <c r="BG68" s="162" t="s">
        <v>284</v>
      </c>
      <c r="BH68" s="147" t="b">
        <f t="shared" si="0"/>
        <v>1</v>
      </c>
    </row>
    <row r="69" spans="1:60">
      <c r="A69" s="162" t="s">
        <v>102</v>
      </c>
      <c r="B69" s="27">
        <f>'NormalisedData(Secondary)'!H63</f>
        <v>0</v>
      </c>
      <c r="C69" s="27">
        <f>'NormalisedData(Secondary)'!AA63</f>
        <v>-0.28476552379463049</v>
      </c>
      <c r="D69" s="27">
        <f>'NormalisedData(Secondary)'!R63</f>
        <v>-2.048026047530566E-2</v>
      </c>
      <c r="E69" s="27">
        <f>'NormalisedData(Secondary)'!AJ63</f>
        <v>-0.49881669672844181</v>
      </c>
      <c r="F69" s="27">
        <f>'NormalisedData(Secondary)'!AS63</f>
        <v>0.47530371475768884</v>
      </c>
      <c r="G69" s="27">
        <f>'NormalisedData(Secondary)'!BB63</f>
        <v>0.22434327945184587</v>
      </c>
      <c r="H69" s="27">
        <f>'NormalisedData(Secondary)'!BK63</f>
        <v>0.73101842304689024</v>
      </c>
      <c r="I69" s="27">
        <f>'NormalisedData(Secondary)'!CC63</f>
        <v>0.26728855820027059</v>
      </c>
      <c r="J69" s="27">
        <f>'NormalisedData(Secondary)'!H154</f>
        <v>0.32489027451790292</v>
      </c>
      <c r="K69" s="27">
        <f>'NormalisedData(Secondary)'!BT63</f>
        <v>0.17022685959791634</v>
      </c>
      <c r="L69" s="27">
        <f>'NormalisedData(Primary)'!AE64</f>
        <v>-2.3400311253739522E-2</v>
      </c>
      <c r="M69" s="27">
        <f>'NormalisedData(Secondary)'!R154</f>
        <v>0.90801399103321956</v>
      </c>
      <c r="N69" s="27">
        <f>'NormalisedData(Secondary)'!AA154</f>
        <v>0.3810154555965487</v>
      </c>
      <c r="O69" s="27">
        <f>'NormalisedData(Primary)'!N64</f>
        <v>0.78851037679343761</v>
      </c>
      <c r="P69" s="27">
        <f>'NormalisedData(Secondary)'!AJ154</f>
        <v>-0.82918664812350018</v>
      </c>
      <c r="Q69" s="27">
        <f>'NormalisedData(Secondary)'!AS154</f>
        <v>-1.5922471355078518</v>
      </c>
      <c r="R69" s="27">
        <f>'NormalisedData(Secondary)'!BB154</f>
        <v>-1.538176555408159</v>
      </c>
      <c r="S69" s="27">
        <f>'NormalisedData(Secondary)'!BK154</f>
        <v>-1.1797181350121602</v>
      </c>
      <c r="T69" s="27">
        <f>'NormalisedData(Primary)'!P64</f>
        <v>-0.10498235520869179</v>
      </c>
      <c r="U69" s="27">
        <f>'NormalisedData(Primary)'!Q64</f>
        <v>-0.2573442710310212</v>
      </c>
      <c r="V69" s="27">
        <f>'NormalisedData(Primary)'!S64</f>
        <v>0.49279674050759403</v>
      </c>
      <c r="W69" s="27">
        <f>'NormalisedData(Primary)'!T64</f>
        <v>0.90589666430100801</v>
      </c>
      <c r="X69" s="27">
        <f>'NormalisedData(Primary)'!U64</f>
        <v>0.86674105545826896</v>
      </c>
      <c r="Y69" s="27">
        <f>'NormalisedData(Primary)'!V64</f>
        <v>0.25377390967126728</v>
      </c>
      <c r="Z69" s="27">
        <f>'NormalisedData(Primary)'!M64</f>
        <v>0.65801468687374598</v>
      </c>
      <c r="AA69" s="27">
        <f>'NormalisedData(Secondary)'!BT154</f>
        <v>5.4626169319094003E-2</v>
      </c>
      <c r="AB69" s="27">
        <f>'NormalisedData(Secondary)'!CC154</f>
        <v>0.59574715910756904</v>
      </c>
      <c r="AC69" s="27">
        <f>'NormalisedData(Primary)'!K64</f>
        <v>0.81321083949133155</v>
      </c>
      <c r="AD69" s="27">
        <f>'NormalisedData(Primary)'!G64</f>
        <v>6.2589906328061259E-2</v>
      </c>
      <c r="AE69" s="27">
        <f>'NormalisedData(Primary)'!X64</f>
        <v>0.32816910349788597</v>
      </c>
      <c r="AF69" s="27">
        <f>'NormalisedData(Secondary)'!H244</f>
        <v>0.39381551411340021</v>
      </c>
      <c r="AG69" s="27">
        <f>'NormalisedData(Secondary)'!R244</f>
        <v>1.4301987035157551</v>
      </c>
      <c r="AH69" s="27">
        <f>'NormalisedData(Secondary)'!AA244</f>
        <v>-0.60501972016469641</v>
      </c>
      <c r="AI69" s="27">
        <f>'NormalisedData(Secondary)'!AJ244</f>
        <v>-4.7610639741977573E-2</v>
      </c>
      <c r="AJ69" s="13">
        <f>'NormalisedData(Primary)'!F64</f>
        <v>0.22494543571580836</v>
      </c>
      <c r="AK69" s="13">
        <f>'NormalisedData(Primary)'!AC64</f>
        <v>2.064227236219093</v>
      </c>
      <c r="AL69" s="13">
        <f>'NormalisedData(Primary)'!AD64</f>
        <v>0.97351005076900954</v>
      </c>
      <c r="AM69" s="13">
        <f>'NormalisedData(Primary)'!W64</f>
        <v>0.83380941991426072</v>
      </c>
      <c r="AN69" s="27">
        <f>'NormalisedData(Secondary)'!AS244</f>
        <v>0.51157032925016621</v>
      </c>
      <c r="AO69" s="27">
        <f>'NormalisedData(Secondary)'!BB244</f>
        <v>-0.59010278060171295</v>
      </c>
      <c r="AP69" s="13">
        <f>'NormalisedData(Primary)'!O64</f>
        <v>0.18785434933945597</v>
      </c>
      <c r="AQ69" s="13">
        <f>'NormalisedData(Primary)'!P64</f>
        <v>-0.10498235520869179</v>
      </c>
      <c r="AR69" s="13">
        <f>'NormalisedData(Primary)'!Y64</f>
        <v>0.40058783917383206</v>
      </c>
      <c r="AS69" s="13">
        <f>'NormalisedData(Primary)'!Z64</f>
        <v>0.72542044388473603</v>
      </c>
      <c r="AT69" s="13">
        <f>'NormalisedData(Primary)'!B64</f>
        <v>0</v>
      </c>
      <c r="AU69" s="13">
        <f>'NormalisedData(Primary)'!C64</f>
        <v>0.71503901488806354</v>
      </c>
      <c r="AV69" s="13">
        <f>'NormalisedData(Primary)'!D64</f>
        <v>0.17815215173949941</v>
      </c>
      <c r="AW69" s="13">
        <f>'NormalisedData(Primary)'!E64</f>
        <v>0.91497917665865425</v>
      </c>
      <c r="AX69" s="13">
        <f>'NormalisedData(Primary)'!H64</f>
        <v>-0.69890048205071442</v>
      </c>
      <c r="AY69" s="13">
        <f>'NormalisedData(Primary)'!I64</f>
        <v>0.15921486745770846</v>
      </c>
      <c r="AZ69" s="13">
        <f>'NormalisedData(Primary)'!J64</f>
        <v>0.29232010192561303</v>
      </c>
      <c r="BA69" s="13">
        <f>'NormalisedData(Primary)'!L64</f>
        <v>0.20333419141074763</v>
      </c>
      <c r="BB69" s="13">
        <f>'NormalisedData(Primary)'!AA64</f>
        <v>0.16371025017932031</v>
      </c>
      <c r="BC69" s="13">
        <f>'NormalisedData(Primary)'!AB64</f>
        <v>-0.47596716997455202</v>
      </c>
      <c r="BD69" s="11">
        <f>'NormalisedData(Secondary)'!BK244</f>
        <v>9.1682802331985475E-2</v>
      </c>
      <c r="BE69" s="11">
        <f>'NormalisedData(Secondary)'!BT244</f>
        <v>5.6801388076615292E-2</v>
      </c>
      <c r="BG69" s="16" t="s">
        <v>102</v>
      </c>
      <c r="BH69" s="11" t="b">
        <f t="shared" si="0"/>
        <v>1</v>
      </c>
    </row>
    <row r="70" spans="1:60">
      <c r="A70" s="16" t="s">
        <v>103</v>
      </c>
      <c r="B70" s="27">
        <f>'NormalisedData(Secondary)'!H64</f>
        <v>0.28544797069618222</v>
      </c>
      <c r="C70" s="27">
        <f>'NormalisedData(Secondary)'!AA64</f>
        <v>-0.58351374972976611</v>
      </c>
      <c r="D70" s="27">
        <f>'NormalisedData(Secondary)'!R64</f>
        <v>-0.5361955172187427</v>
      </c>
      <c r="E70" s="27">
        <f>'NormalisedData(Secondary)'!AJ64</f>
        <v>-0.5736709431528888</v>
      </c>
      <c r="F70" s="27">
        <f>'NormalisedData(Secondary)'!AS64</f>
        <v>0.47530371475768884</v>
      </c>
      <c r="G70" s="27">
        <f>'NormalisedData(Secondary)'!BB64</f>
        <v>-1.0249536514760531</v>
      </c>
      <c r="H70" s="27">
        <f>'NormalisedData(Secondary)'!BK64</f>
        <v>-1.4451217022984371</v>
      </c>
      <c r="I70" s="27">
        <f>'NormalisedData(Secondary)'!CC64</f>
        <v>-8.4472321612780377</v>
      </c>
      <c r="J70" s="27">
        <f>'NormalisedData(Secondary)'!H155</f>
        <v>-0.15944832193446701</v>
      </c>
      <c r="K70" s="27">
        <f>'NormalisedData(Secondary)'!BT64</f>
        <v>-5.9713086874660377E-2</v>
      </c>
      <c r="L70" s="27">
        <f>'NormalisedData(Primary)'!AE65</f>
        <v>0.78157039587489863</v>
      </c>
      <c r="M70" s="27">
        <f>'NormalisedData(Secondary)'!R155</f>
        <v>-0.84148778831735149</v>
      </c>
      <c r="N70" s="27">
        <f>'NormalisedData(Secondary)'!AA155</f>
        <v>-1.9304045698928249</v>
      </c>
      <c r="O70" s="27">
        <f>'NormalisedData(Primary)'!N65</f>
        <v>6.32494954647142E-2</v>
      </c>
      <c r="P70" s="27">
        <f>'NormalisedData(Secondary)'!AJ155</f>
        <v>-1.7133969215383433</v>
      </c>
      <c r="Q70" s="27">
        <f>'NormalisedData(Secondary)'!AS155</f>
        <v>-1.5046659051569242</v>
      </c>
      <c r="R70" s="27">
        <f>'NormalisedData(Secondary)'!BB155</f>
        <v>-1.538176555408159</v>
      </c>
      <c r="S70" s="27">
        <f>'NormalisedData(Secondary)'!BK155</f>
        <v>-1.1797181350121602</v>
      </c>
      <c r="T70" s="27">
        <f>'NormalisedData(Primary)'!P65</f>
        <v>-1.9106788647981927</v>
      </c>
      <c r="U70" s="27">
        <f>'NormalisedData(Primary)'!Q65</f>
        <v>-0.98297074016767072</v>
      </c>
      <c r="V70" s="27">
        <f>'NormalisedData(Primary)'!S65</f>
        <v>0.13057007654474709</v>
      </c>
      <c r="W70" s="27">
        <f>'NormalisedData(Primary)'!T65</f>
        <v>-1.248217062792633</v>
      </c>
      <c r="X70" s="27">
        <f>'NormalisedData(Primary)'!U65</f>
        <v>-1.3535913504390835</v>
      </c>
      <c r="Y70" s="27">
        <f>'NormalisedData(Primary)'!V65</f>
        <v>-1.333466543545387</v>
      </c>
      <c r="Z70" s="27">
        <f>'NormalisedData(Primary)'!M65</f>
        <v>-0.40970725786478512</v>
      </c>
      <c r="AA70" s="27">
        <f>'NormalisedData(Secondary)'!BT155</f>
        <v>-0.79908646079184331</v>
      </c>
      <c r="AB70" s="27">
        <f>'NormalisedData(Secondary)'!CC155</f>
        <v>-0.17213493367268759</v>
      </c>
      <c r="AC70" s="27">
        <f>'NormalisedData(Primary)'!K65</f>
        <v>-0.89254848236853479</v>
      </c>
      <c r="AD70" s="27">
        <f>'NormalisedData(Primary)'!G65</f>
        <v>6.2589906328061259E-2</v>
      </c>
      <c r="AE70" s="27">
        <f>'NormalisedData(Primary)'!X65</f>
        <v>-0.75731331576435246</v>
      </c>
      <c r="AF70" s="27">
        <f>'NormalisedData(Secondary)'!H245</f>
        <v>-1.3401617978495477</v>
      </c>
      <c r="AG70" s="27">
        <f>'NormalisedData(Secondary)'!R245</f>
        <v>-1.3323133352119321</v>
      </c>
      <c r="AH70" s="27">
        <f>'NormalisedData(Secondary)'!AA245</f>
        <v>0.11564088834173047</v>
      </c>
      <c r="AI70" s="27">
        <f>'NormalisedData(Secondary)'!AJ245</f>
        <v>-0.85571535387797115</v>
      </c>
      <c r="AJ70" s="13">
        <f>'NormalisedData(Primary)'!F65</f>
        <v>-1.2923335816614083</v>
      </c>
      <c r="AK70" s="13">
        <f>'NormalisedData(Primary)'!AC65</f>
        <v>-0.62552340491487679</v>
      </c>
      <c r="AL70" s="13">
        <f>'NormalisedData(Primary)'!AD65</f>
        <v>-0.83669242201228378</v>
      </c>
      <c r="AM70" s="13">
        <f>'NormalisedData(Primary)'!W65</f>
        <v>-1.1254149001028544</v>
      </c>
      <c r="AN70" s="27">
        <f>'NormalisedData(Secondary)'!AS245</f>
        <v>-0.19047429349440637</v>
      </c>
      <c r="AO70" s="27">
        <f>'NormalisedData(Secondary)'!BB245</f>
        <v>1.7502563055711018</v>
      </c>
      <c r="AP70" s="13">
        <f>'NormalisedData(Primary)'!O65</f>
        <v>-0.99425350747955976</v>
      </c>
      <c r="AQ70" s="13">
        <f>'NormalisedData(Primary)'!P65</f>
        <v>-1.9106788647981927</v>
      </c>
      <c r="AR70" s="13">
        <f>'NormalisedData(Primary)'!Y65</f>
        <v>-0.15506626032535439</v>
      </c>
      <c r="AS70" s="13">
        <f>'NormalisedData(Primary)'!Z65</f>
        <v>-0.86066832325307663</v>
      </c>
      <c r="AT70" s="13">
        <f>'NormalisedData(Primary)'!B65</f>
        <v>0.50751921892255225</v>
      </c>
      <c r="AU70" s="13">
        <f>'NormalisedData(Primary)'!C65</f>
        <v>-0.12160527464082718</v>
      </c>
      <c r="AV70" s="13">
        <f>'NormalisedData(Primary)'!D65</f>
        <v>0.17815215173949941</v>
      </c>
      <c r="AW70" s="13">
        <f>'NormalisedData(Primary)'!E65</f>
        <v>9.1018870976515495E-2</v>
      </c>
      <c r="AX70" s="13">
        <f>'NormalisedData(Primary)'!H65</f>
        <v>-0.69890048205071442</v>
      </c>
      <c r="AY70" s="13">
        <f>'NormalisedData(Primary)'!I65</f>
        <v>-1.2100329926785847</v>
      </c>
      <c r="AZ70" s="13">
        <f>'NormalisedData(Primary)'!J65</f>
        <v>-6.6816023297283131E-2</v>
      </c>
      <c r="BA70" s="13">
        <f>'NormalisedData(Primary)'!L65</f>
        <v>-1.1956050454951956</v>
      </c>
      <c r="BB70" s="13">
        <f>'NormalisedData(Primary)'!AA65</f>
        <v>-0.57729404010602436</v>
      </c>
      <c r="BC70" s="13">
        <f>'NormalisedData(Primary)'!AB65</f>
        <v>-0.47596716997455202</v>
      </c>
      <c r="BD70" s="11">
        <f>'NormalisedData(Secondary)'!BK245</f>
        <v>-0.57539775172518814</v>
      </c>
      <c r="BE70" s="11">
        <f>'NormalisedData(Secondary)'!BT245</f>
        <v>0.82309598743878643</v>
      </c>
      <c r="BG70" s="16" t="s">
        <v>103</v>
      </c>
      <c r="BH70" s="11" t="b">
        <f t="shared" si="0"/>
        <v>1</v>
      </c>
    </row>
    <row r="71" spans="1:60">
      <c r="A71" s="16" t="s">
        <v>104</v>
      </c>
      <c r="B71" s="27">
        <f>'NormalisedData(Secondary)'!H65</f>
        <v>0.35532057367514991</v>
      </c>
      <c r="C71" s="27">
        <f>'NormalisedData(Secondary)'!AA65</f>
        <v>-0.23319951358244317</v>
      </c>
      <c r="D71" s="27">
        <f>'NormalisedData(Secondary)'!R65</f>
        <v>-0.34660710917478105</v>
      </c>
      <c r="E71" s="27">
        <f>'NormalisedData(Secondary)'!AJ65</f>
        <v>-0.52485153560778119</v>
      </c>
      <c r="F71" s="27">
        <f>'NormalisedData(Secondary)'!AS65</f>
        <v>0.47530371475768884</v>
      </c>
      <c r="G71" s="27">
        <f>'NormalisedData(Secondary)'!BB65</f>
        <v>-0.4752034692967782</v>
      </c>
      <c r="H71" s="27">
        <f>'NormalisedData(Secondary)'!BK65</f>
        <v>0.70933586745015254</v>
      </c>
      <c r="I71" s="27">
        <f>'NormalisedData(Secondary)'!CC65</f>
        <v>0.25458773331790269</v>
      </c>
      <c r="J71" s="27">
        <f>'NormalisedData(Secondary)'!H156</f>
        <v>0.34531485554556268</v>
      </c>
      <c r="K71" s="27">
        <f>'NormalisedData(Secondary)'!BT65</f>
        <v>0.32352015724630101</v>
      </c>
      <c r="L71" s="27">
        <f>'NormalisedData(Primary)'!AE66</f>
        <v>-2.035827079075335</v>
      </c>
      <c r="M71" s="27">
        <f>'NormalisedData(Secondary)'!R156</f>
        <v>0.63611930356448243</v>
      </c>
      <c r="N71" s="27">
        <f>'NormalisedData(Secondary)'!AA156</f>
        <v>1.0721016542737982</v>
      </c>
      <c r="O71" s="27">
        <f>'NormalisedData(Primary)'!N66</f>
        <v>-1.3872722671927327</v>
      </c>
      <c r="P71" s="27">
        <f>'NormalisedData(Secondary)'!AJ156</f>
        <v>-1.824323953663628</v>
      </c>
      <c r="Q71" s="27">
        <f>'NormalisedData(Secondary)'!AS156</f>
        <v>-1.6798283658587794</v>
      </c>
      <c r="R71" s="27">
        <f>'NormalisedData(Secondary)'!BB156</f>
        <v>-2.0450086771135294</v>
      </c>
      <c r="S71" s="27">
        <f>'NormalisedData(Secondary)'!BK156</f>
        <v>-2.3261108989787789</v>
      </c>
      <c r="T71" s="27">
        <f>'NormalisedData(Primary)'!P66</f>
        <v>-0.82726095904449215</v>
      </c>
      <c r="U71" s="27">
        <f>'NormalisedData(Primary)'!Q66</f>
        <v>-2.0714104438726451</v>
      </c>
      <c r="V71" s="27">
        <f>'NormalisedData(Primary)'!S66</f>
        <v>-1.6805632432694879</v>
      </c>
      <c r="W71" s="27">
        <f>'NormalisedData(Primary)'!T66</f>
        <v>-1.248217062792633</v>
      </c>
      <c r="X71" s="27">
        <f>'NormalisedData(Primary)'!U66</f>
        <v>-1.3535913504390835</v>
      </c>
      <c r="Y71" s="27">
        <f>'NormalisedData(Primary)'!V66</f>
        <v>-1.333466543545387</v>
      </c>
      <c r="Z71" s="27">
        <f>'NormalisedData(Primary)'!M66</f>
        <v>-1.1215218876904725</v>
      </c>
      <c r="AA71" s="27">
        <f>'NormalisedData(Secondary)'!BT156</f>
        <v>-0.51489904371067863</v>
      </c>
      <c r="AB71" s="27">
        <f>'NormalisedData(Secondary)'!CC156</f>
        <v>0.84146162709958516</v>
      </c>
      <c r="AC71" s="27">
        <f>'NormalisedData(Primary)'!K66</f>
        <v>-1.2337003467405081</v>
      </c>
      <c r="AD71" s="27">
        <f>'NormalisedData(Primary)'!G66</f>
        <v>-0.61025158669859614</v>
      </c>
      <c r="AE71" s="27">
        <f>'NormalisedData(Primary)'!X66</f>
        <v>-0.75731331576435246</v>
      </c>
      <c r="AF71" s="27">
        <f>'NormalisedData(Secondary)'!H246</f>
        <v>0.36420299834932712</v>
      </c>
      <c r="AG71" s="27">
        <f>'NormalisedData(Secondary)'!R246</f>
        <v>-0.37836188155490785</v>
      </c>
      <c r="AH71" s="27">
        <f>'NormalisedData(Secondary)'!AA246</f>
        <v>0.83630149684815669</v>
      </c>
      <c r="AI71" s="27">
        <f>'NormalisedData(Secondary)'!AJ246</f>
        <v>0.15853852202740853</v>
      </c>
      <c r="AJ71" s="13">
        <f>'NormalisedData(Primary)'!F66</f>
        <v>-1.2923335816614083</v>
      </c>
      <c r="AK71" s="13">
        <f>'NormalisedData(Primary)'!AC66</f>
        <v>-0.62552340491487679</v>
      </c>
      <c r="AL71" s="13">
        <f>'NormalisedData(Primary)'!AD66</f>
        <v>-0.83669242201228378</v>
      </c>
      <c r="AM71" s="13">
        <f>'NormalisedData(Primary)'!W66</f>
        <v>-0.73357003609943139</v>
      </c>
      <c r="AN71" s="27">
        <f>'NormalisedData(Secondary)'!AS246</f>
        <v>4.3527319866707388E-2</v>
      </c>
      <c r="AO71" s="27">
        <f>'NormalisedData(Secondary)'!BB246</f>
        <v>1.5039027175529105</v>
      </c>
      <c r="AP71" s="13">
        <f>'NormalisedData(Primary)'!O66</f>
        <v>-2.1763613642985753</v>
      </c>
      <c r="AQ71" s="13">
        <f>'NormalisedData(Primary)'!P66</f>
        <v>-0.82726095904449215</v>
      </c>
      <c r="AR71" s="13">
        <f>'NormalisedData(Primary)'!Y66</f>
        <v>-0.71072035982454085</v>
      </c>
      <c r="AS71" s="13">
        <f>'NormalisedData(Primary)'!Z66</f>
        <v>-0.86066832325307663</v>
      </c>
      <c r="AT71" s="13">
        <f>'NormalisedData(Primary)'!B66</f>
        <v>-1.5225576567676569</v>
      </c>
      <c r="AU71" s="13">
        <f>'NormalisedData(Primary)'!C66</f>
        <v>-1.3765717089341634</v>
      </c>
      <c r="AV71" s="13">
        <f>'NormalisedData(Primary)'!D66</f>
        <v>-2.1432243709267063</v>
      </c>
      <c r="AW71" s="13">
        <f>'NormalisedData(Primary)'!E66</f>
        <v>-1.5569017403877621</v>
      </c>
      <c r="AX71" s="13">
        <f>'NormalisedData(Primary)'!H66</f>
        <v>-1.8258775093574917</v>
      </c>
      <c r="AY71" s="13">
        <f>'NormalisedData(Primary)'!I66</f>
        <v>-1.5523449577126578</v>
      </c>
      <c r="AZ71" s="13">
        <f>'NormalisedData(Primary)'!J66</f>
        <v>0.29232010192561303</v>
      </c>
      <c r="BA71" s="13">
        <f>'NormalisedData(Primary)'!L66</f>
        <v>-0.49613542704222402</v>
      </c>
      <c r="BB71" s="13">
        <f>'NormalisedData(Primary)'!AA66</f>
        <v>-0.57729404010602436</v>
      </c>
      <c r="BC71" s="13">
        <f>'NormalisedData(Primary)'!AB66</f>
        <v>-0.47596716997455202</v>
      </c>
      <c r="BD71" s="11">
        <f>'NormalisedData(Secondary)'!BK246</f>
        <v>-0.17137158815933876</v>
      </c>
      <c r="BE71" s="11">
        <f>'NormalisedData(Secondary)'!BT246</f>
        <v>0.71540147678802624</v>
      </c>
      <c r="BG71" s="16" t="s">
        <v>104</v>
      </c>
      <c r="BH71" s="11" t="b">
        <f t="shared" si="0"/>
        <v>1</v>
      </c>
    </row>
    <row r="72" spans="1:60">
      <c r="A72" s="16" t="s">
        <v>59</v>
      </c>
      <c r="B72" s="27">
        <f>'NormalisedData(Secondary)'!H66</f>
        <v>-0.22601948310986175</v>
      </c>
      <c r="C72" s="27">
        <f>'NormalisedData(Secondary)'!AA66</f>
        <v>-0.62466489434940953</v>
      </c>
      <c r="D72" s="27">
        <f>'NormalisedData(Secondary)'!R66</f>
        <v>-0.45531605874127279</v>
      </c>
      <c r="E72" s="27">
        <f>'NormalisedData(Secondary)'!AJ66</f>
        <v>-0.57421636375479812</v>
      </c>
      <c r="F72" s="27">
        <f>'NormalisedData(Secondary)'!AS66</f>
        <v>-2.0794537520648886</v>
      </c>
      <c r="G72" s="27">
        <f>'NormalisedData(Secondary)'!BB66</f>
        <v>-0.96987351139769762</v>
      </c>
      <c r="H72" s="27">
        <f>'NormalisedData(Secondary)'!BK66</f>
        <v>-0.69904467562886619</v>
      </c>
      <c r="I72" s="27">
        <f>'NormalisedData(Secondary)'!CC66</f>
        <v>-0.23547163904795815</v>
      </c>
      <c r="J72" s="27">
        <f>'NormalisedData(Secondary)'!H157</f>
        <v>-0.80995156886779263</v>
      </c>
      <c r="K72" s="27">
        <f>'NormalisedData(Secondary)'!BT66</f>
        <v>-0.51959297981981378</v>
      </c>
      <c r="L72" s="27">
        <f>'NormalisedData(Primary)'!AE67</f>
        <v>0.37908504231057955</v>
      </c>
      <c r="M72" s="27">
        <f>'NormalisedData(Secondary)'!R157</f>
        <v>-1.5551220811584987</v>
      </c>
      <c r="N72" s="27">
        <f>'NormalisedData(Secondary)'!AA157</f>
        <v>-1.7636210257455673</v>
      </c>
      <c r="O72" s="27">
        <f>'NormalisedData(Primary)'!N67</f>
        <v>-1.024641826528371</v>
      </c>
      <c r="P72" s="27">
        <f>'NormalisedData(Secondary)'!AJ157</f>
        <v>0.20314006703088539</v>
      </c>
      <c r="Q72" s="27">
        <f>'NormalisedData(Secondary)'!AS157</f>
        <v>-0.14715683471754704</v>
      </c>
      <c r="R72" s="27">
        <f>'NormalisedData(Secondary)'!BB157</f>
        <v>0.48915193141332258</v>
      </c>
      <c r="S72" s="27">
        <f>'NormalisedData(Secondary)'!BK157</f>
        <v>0.53987101093776813</v>
      </c>
      <c r="T72" s="27">
        <f>'NormalisedData(Primary)'!P67</f>
        <v>-0.82726095904449215</v>
      </c>
      <c r="U72" s="27">
        <f>'NormalisedData(Primary)'!Q67</f>
        <v>-0.2573442710310212</v>
      </c>
      <c r="V72" s="27">
        <f>'NormalisedData(Primary)'!S67</f>
        <v>-0.95610991534379386</v>
      </c>
      <c r="W72" s="27">
        <f>'NormalisedData(Primary)'!T67</f>
        <v>-0.53017915376141944</v>
      </c>
      <c r="X72" s="27">
        <f>'NormalisedData(Primary)'!U67</f>
        <v>-1.3535913504390835</v>
      </c>
      <c r="Y72" s="27">
        <f>'NormalisedData(Primary)'!V67</f>
        <v>-0.53984631693705976</v>
      </c>
      <c r="Z72" s="27">
        <f>'NormalisedData(Primary)'!M67</f>
        <v>-1.1215218876904725</v>
      </c>
      <c r="AA72" s="27">
        <f>'NormalisedData(Secondary)'!BT157</f>
        <v>-0.7966030206303778</v>
      </c>
      <c r="AB72" s="27">
        <f>'NormalisedData(Secondary)'!CC157</f>
        <v>-0.97075571525715265</v>
      </c>
      <c r="AC72" s="27">
        <f>'NormalisedData(Primary)'!K67</f>
        <v>-1.2337003467405081</v>
      </c>
      <c r="AD72" s="27">
        <f>'NormalisedData(Primary)'!G67</f>
        <v>-0.9466723332119249</v>
      </c>
      <c r="AE72" s="27">
        <f>'NormalisedData(Primary)'!X67</f>
        <v>-1.480968261939178</v>
      </c>
      <c r="AF72" s="27">
        <f>'NormalisedData(Secondary)'!H247</f>
        <v>-0.93874769526988988</v>
      </c>
      <c r="AG72" s="27">
        <f>'NormalisedData(Secondary)'!R247</f>
        <v>-1.1701434844385221</v>
      </c>
      <c r="AH72" s="27">
        <f>'NormalisedData(Secondary)'!AA247</f>
        <v>-0.89328396356726647</v>
      </c>
      <c r="AI72" s="27">
        <f>'NormalisedData(Secondary)'!AJ247</f>
        <v>-0.78974762211176752</v>
      </c>
      <c r="AJ72" s="13">
        <f>'NormalisedData(Primary)'!F67</f>
        <v>-1.6716533360057124</v>
      </c>
      <c r="AK72" s="13">
        <f>'NormalisedData(Primary)'!AC67</f>
        <v>-0.62552340491487679</v>
      </c>
      <c r="AL72" s="13">
        <f>'NormalisedData(Primary)'!AD67</f>
        <v>-0.83669242201228378</v>
      </c>
      <c r="AM72" s="13">
        <f>'NormalisedData(Primary)'!W67</f>
        <v>-1.1254149001028544</v>
      </c>
      <c r="AN72" s="27">
        <f>'NormalisedData(Secondary)'!AS247</f>
        <v>-0.8145051175648641</v>
      </c>
      <c r="AO72" s="27">
        <f>'NormalisedData(Secondary)'!BB247</f>
        <v>-0.46692598659261741</v>
      </c>
      <c r="AP72" s="13">
        <f>'NormalisedData(Primary)'!O67</f>
        <v>-0.99425350747955976</v>
      </c>
      <c r="AQ72" s="13">
        <f>'NormalisedData(Primary)'!P67</f>
        <v>-0.82726095904449215</v>
      </c>
      <c r="AR72" s="13">
        <f>'NormalisedData(Primary)'!Y67</f>
        <v>-0.71072035982454085</v>
      </c>
      <c r="AS72" s="13">
        <f>'NormalisedData(Primary)'!Z67</f>
        <v>-0.86066832325307663</v>
      </c>
      <c r="AT72" s="13">
        <f>'NormalisedData(Primary)'!B67</f>
        <v>-2.030076875690209</v>
      </c>
      <c r="AU72" s="13">
        <f>'NormalisedData(Primary)'!C67</f>
        <v>-1.3765717089341634</v>
      </c>
      <c r="AV72" s="13">
        <f>'NormalisedData(Primary)'!D67</f>
        <v>-0.75039845732698285</v>
      </c>
      <c r="AW72" s="13">
        <f>'NormalisedData(Primary)'!E67</f>
        <v>-0.73294143470562334</v>
      </c>
      <c r="AX72" s="13">
        <f>'NormalisedData(Primary)'!H67</f>
        <v>-0.69890048205071442</v>
      </c>
      <c r="AY72" s="13">
        <f>'NormalisedData(Primary)'!I67</f>
        <v>-1.2100329926785847</v>
      </c>
      <c r="AZ72" s="13">
        <f>'NormalisedData(Primary)'!J67</f>
        <v>-1.1442243989659717</v>
      </c>
      <c r="BA72" s="13">
        <f>'NormalisedData(Primary)'!L67</f>
        <v>-1.1956050454951956</v>
      </c>
      <c r="BB72" s="13">
        <f>'NormalisedData(Primary)'!AA67</f>
        <v>-0.57729404010602436</v>
      </c>
      <c r="BC72" s="13">
        <f>'NormalisedData(Primary)'!AB67</f>
        <v>-0.47596716997455202</v>
      </c>
      <c r="BD72" s="11">
        <f>'NormalisedData(Secondary)'!BK247</f>
        <v>-0.80197470037010998</v>
      </c>
      <c r="BE72" s="11">
        <f>'NormalisedData(Secondary)'!BT247</f>
        <v>0.35449353133888556</v>
      </c>
      <c r="BG72" s="16" t="s">
        <v>59</v>
      </c>
      <c r="BH72" s="11" t="b">
        <f t="shared" si="0"/>
        <v>1</v>
      </c>
    </row>
    <row r="73" spans="1:60" s="55" customFormat="1">
      <c r="A73" s="16" t="s">
        <v>177</v>
      </c>
      <c r="B73" s="27">
        <f>'NormalisedData(Secondary)'!H67</f>
        <v>0</v>
      </c>
      <c r="C73" s="27">
        <f>'NormalisedData(Secondary)'!AA67</f>
        <v>-0.65713191628205769</v>
      </c>
      <c r="D73" s="27">
        <f>'NormalisedData(Secondary)'!R67</f>
        <v>-0.5222807716742317</v>
      </c>
      <c r="E73" s="27">
        <f>'NormalisedData(Secondary)'!AJ67</f>
        <v>-0.57633105946598029</v>
      </c>
      <c r="F73" s="27">
        <f>'NormalisedData(Secondary)'!AS67</f>
        <v>-2.0794537520648886</v>
      </c>
      <c r="G73" s="27">
        <f>'NormalisedData(Secondary)'!BB67</f>
        <v>0</v>
      </c>
      <c r="H73" s="27">
        <f>'NormalisedData(Secondary)'!BK67</f>
        <v>-1.3480429874675881</v>
      </c>
      <c r="I73" s="27">
        <f>'NormalisedData(Secondary)'!CC67</f>
        <v>-0.39306740283242808</v>
      </c>
      <c r="J73" s="27">
        <f>'NormalisedData(Secondary)'!H158</f>
        <v>-1.4361203190829981</v>
      </c>
      <c r="K73" s="27">
        <f>'NormalisedData(Secondary)'!BT67</f>
        <v>-1.592646063358506</v>
      </c>
      <c r="L73" s="27">
        <f>'NormalisedData(Primary)'!AE68</f>
        <v>-0.8283710183823777</v>
      </c>
      <c r="M73" s="27">
        <f>'NormalisedData(Secondary)'!R158</f>
        <v>-1.9474688618737972</v>
      </c>
      <c r="N73" s="27">
        <f>'NormalisedData(Secondary)'!AA158</f>
        <v>0</v>
      </c>
      <c r="O73" s="27">
        <f>'NormalisedData(Primary)'!N68</f>
        <v>-0.29938094519964753</v>
      </c>
      <c r="P73" s="27">
        <f>'NormalisedData(Secondary)'!AJ158</f>
        <v>0.10375457582036997</v>
      </c>
      <c r="Q73" s="27">
        <f>'NormalisedData(Secondary)'!AS158</f>
        <v>-0.19094744989301082</v>
      </c>
      <c r="R73" s="27">
        <f>'NormalisedData(Secondary)'!BB158</f>
        <v>-1.7680190292047836E-2</v>
      </c>
      <c r="S73" s="27">
        <f>'NormalisedData(Secondary)'!BK158</f>
        <v>-3.3325371045541306E-2</v>
      </c>
      <c r="T73" s="27">
        <f>'NormalisedData(Primary)'!P68</f>
        <v>-1.5495395628802926</v>
      </c>
      <c r="U73" s="27">
        <f>'NormalisedData(Primary)'!Q68</f>
        <v>0.46828219810562832</v>
      </c>
      <c r="V73" s="27">
        <f>'NormalisedData(Primary)'!S68</f>
        <v>0.13057007654474709</v>
      </c>
      <c r="W73" s="27">
        <f>'NormalisedData(Primary)'!T68</f>
        <v>-1.248217062792633</v>
      </c>
      <c r="X73" s="27">
        <f>'NormalisedData(Primary)'!U68</f>
        <v>-1.3535913504390835</v>
      </c>
      <c r="Y73" s="27">
        <f>'NormalisedData(Primary)'!V68</f>
        <v>0.25377390967126728</v>
      </c>
      <c r="Z73" s="27">
        <f>'NormalisedData(Primary)'!M68</f>
        <v>-1.1215218876904725</v>
      </c>
      <c r="AA73" s="27">
        <f>'NormalisedData(Secondary)'!BT158</f>
        <v>-0.42559474663233504</v>
      </c>
      <c r="AB73" s="27">
        <f>'NormalisedData(Secondary)'!CC158</f>
        <v>-1.9843522760294257</v>
      </c>
      <c r="AC73" s="27">
        <f>'NormalisedData(Primary)'!K68</f>
        <v>-1.2337003467405081</v>
      </c>
      <c r="AD73" s="27">
        <f>'NormalisedData(Primary)'!G68</f>
        <v>-0.61025158669859614</v>
      </c>
      <c r="AE73" s="27">
        <f>'NormalisedData(Primary)'!X68</f>
        <v>-1.1191407888517653</v>
      </c>
      <c r="AF73" s="27">
        <f>'NormalisedData(Secondary)'!H248</f>
        <v>-1.5704813649034495</v>
      </c>
      <c r="AG73" s="27">
        <f>'NormalisedData(Secondary)'!R248</f>
        <v>-1.3497223985112161</v>
      </c>
      <c r="AH73" s="27">
        <f>'NormalisedData(Secondary)'!AA248</f>
        <v>-1.4698124503724079</v>
      </c>
      <c r="AI73" s="27" t="str">
        <f>'NormalisedData(Secondary)'!AJ248</f>
        <v/>
      </c>
      <c r="AJ73" s="13">
        <f>'NormalisedData(Primary)'!F68</f>
        <v>-1.6716533360057124</v>
      </c>
      <c r="AK73" s="13">
        <f>'NormalisedData(Primary)'!AC68</f>
        <v>-0.62552340491487679</v>
      </c>
      <c r="AL73" s="13">
        <f>'NormalisedData(Primary)'!AD68</f>
        <v>-0.83669242201228378</v>
      </c>
      <c r="AM73" s="13">
        <f>'NormalisedData(Primary)'!W68</f>
        <v>-1.5172597641062773</v>
      </c>
      <c r="AN73" s="27">
        <f>'NormalisedData(Secondary)'!AS248</f>
        <v>-1.8286049350058964</v>
      </c>
      <c r="AO73" s="27">
        <f>'NormalisedData(Secondary)'!BB248</f>
        <v>-0.83645636861990369</v>
      </c>
      <c r="AP73" s="13">
        <f>'NormalisedData(Primary)'!O68</f>
        <v>-0.99425350747955976</v>
      </c>
      <c r="AQ73" s="13">
        <f>'NormalisedData(Primary)'!P68</f>
        <v>-1.5495395628802926</v>
      </c>
      <c r="AR73" s="13">
        <f>'NormalisedData(Primary)'!Y68</f>
        <v>-0.71072035982454085</v>
      </c>
      <c r="AS73" s="13">
        <f>'NormalisedData(Primary)'!Z68</f>
        <v>-0.86066832325307663</v>
      </c>
      <c r="AT73" s="13">
        <f>'NormalisedData(Primary)'!B68</f>
        <v>-0.50751921892255225</v>
      </c>
      <c r="AU73" s="13">
        <f>'NormalisedData(Primary)'!C68</f>
        <v>-0.95824956416971796</v>
      </c>
      <c r="AV73" s="13">
        <f>'NormalisedData(Primary)'!D68</f>
        <v>-0.28612315279374173</v>
      </c>
      <c r="AW73" s="13">
        <f>'NormalisedData(Primary)'!E68</f>
        <v>-0.73294143470562334</v>
      </c>
      <c r="AX73" s="13">
        <f>'NormalisedData(Primary)'!H68</f>
        <v>-0.69890048205071442</v>
      </c>
      <c r="AY73" s="13">
        <f>'NormalisedData(Primary)'!I68</f>
        <v>-0.86772102764451131</v>
      </c>
      <c r="AZ73" s="13">
        <f>'NormalisedData(Primary)'!J68</f>
        <v>-1.5033605241888677</v>
      </c>
      <c r="BA73" s="13">
        <f>'NormalisedData(Primary)'!L68</f>
        <v>-0.84587023626870983</v>
      </c>
      <c r="BB73" s="13">
        <f>'NormalisedData(Primary)'!AA68</f>
        <v>-0.57729404010602436</v>
      </c>
      <c r="BC73" s="13">
        <f>'NormalisedData(Primary)'!AB68</f>
        <v>-0.47596716997455202</v>
      </c>
      <c r="BD73" s="11">
        <f>'NormalisedData(Secondary)'!BK248</f>
        <v>-1.5804521583483209</v>
      </c>
      <c r="BE73" s="11">
        <f>'NormalisedData(Secondary)'!BT248</f>
        <v>0</v>
      </c>
      <c r="BF73" s="11"/>
      <c r="BG73" s="16" t="s">
        <v>177</v>
      </c>
      <c r="BH73" s="11" t="b">
        <f t="shared" ref="BH73:BH93" si="1">BG73=A73</f>
        <v>1</v>
      </c>
    </row>
    <row r="74" spans="1:60">
      <c r="A74" s="16" t="s">
        <v>16</v>
      </c>
      <c r="B74" s="27">
        <f>'NormalisedData(Secondary)'!H68</f>
        <v>0.39584668340295104</v>
      </c>
      <c r="C74" s="27">
        <f>'NormalisedData(Secondary)'!AA68</f>
        <v>4.8330854257242608</v>
      </c>
      <c r="D74" s="27">
        <f>'NormalisedData(Secondary)'!R68</f>
        <v>2.1536987308545301</v>
      </c>
      <c r="E74" s="27">
        <f>'NormalisedData(Secondary)'!AJ68</f>
        <v>0.36115347999996195</v>
      </c>
      <c r="F74" s="27">
        <f>'NormalisedData(Secondary)'!AS68</f>
        <v>0.47530371475768884</v>
      </c>
      <c r="G74" s="27">
        <f>'NormalisedData(Secondary)'!BB68</f>
        <v>0.90819520640246687</v>
      </c>
      <c r="H74" s="27">
        <f>'NormalisedData(Secondary)'!BK68</f>
        <v>1.5638256721034129</v>
      </c>
      <c r="I74" s="27">
        <f>'NormalisedData(Secondary)'!CC68</f>
        <v>0.26950844506412291</v>
      </c>
      <c r="J74" s="27">
        <f>'NormalisedData(Secondary)'!H159</f>
        <v>0.35841213719444154</v>
      </c>
      <c r="K74" s="27">
        <f>'NormalisedData(Secondary)'!BT68</f>
        <v>1.4732198896091853</v>
      </c>
      <c r="L74" s="27">
        <f>'NormalisedData(Primary)'!AE69</f>
        <v>1.1840557494392177</v>
      </c>
      <c r="M74" s="27">
        <f>'NormalisedData(Secondary)'!R159</f>
        <v>0.73642072613111087</v>
      </c>
      <c r="N74" s="27">
        <f>'NormalisedData(Secondary)'!AA159</f>
        <v>0</v>
      </c>
      <c r="O74" s="27">
        <f>'NormalisedData(Primary)'!N69</f>
        <v>1.513771258122161</v>
      </c>
      <c r="P74" s="27">
        <f>'NormalisedData(Secondary)'!AJ159</f>
        <v>-0.92600735246406662</v>
      </c>
      <c r="Q74" s="27">
        <f>'NormalisedData(Secondary)'!AS159</f>
        <v>-0.97917852305135888</v>
      </c>
      <c r="R74" s="27">
        <f>'NormalisedData(Secondary)'!BB159</f>
        <v>-0.52451231199741821</v>
      </c>
      <c r="S74" s="27">
        <f>'NormalisedData(Secondary)'!BK159</f>
        <v>-0.6065217530288507</v>
      </c>
      <c r="T74" s="27">
        <f>'NormalisedData(Primary)'!P69</f>
        <v>-0.46612165712659198</v>
      </c>
      <c r="U74" s="27">
        <f>'NormalisedData(Primary)'!Q69</f>
        <v>-0.6201575055993459</v>
      </c>
      <c r="V74" s="27">
        <f>'NormalisedData(Primary)'!S69</f>
        <v>-1.6805632432694879</v>
      </c>
      <c r="W74" s="27">
        <f>'NormalisedData(Primary)'!T69</f>
        <v>1.2649156188166149</v>
      </c>
      <c r="X74" s="27">
        <f>'NormalisedData(Primary)'!U69</f>
        <v>1.1839313991578908</v>
      </c>
      <c r="Y74" s="27">
        <f>'NormalisedData(Primary)'!V69</f>
        <v>-1.333466543545387</v>
      </c>
      <c r="Z74" s="27">
        <f>'NormalisedData(Primary)'!M69</f>
        <v>0.65801468687374598</v>
      </c>
      <c r="AA74" s="27">
        <f>'NormalisedData(Secondary)'!BT159</f>
        <v>0.48399774442827653</v>
      </c>
      <c r="AB74" s="27">
        <f>'NormalisedData(Secondary)'!CC159</f>
        <v>1.7014817693158069</v>
      </c>
      <c r="AC74" s="27">
        <f>'NormalisedData(Primary)'!K69</f>
        <v>0.81321083949133155</v>
      </c>
      <c r="AD74" s="27">
        <f>'NormalisedData(Primary)'!G69</f>
        <v>-0.9466723332119249</v>
      </c>
      <c r="AE74" s="27">
        <f>'NormalisedData(Primary)'!X69</f>
        <v>1.0518240496727116</v>
      </c>
      <c r="AF74" s="27">
        <f>'NormalisedData(Secondary)'!H249</f>
        <v>0.77548793951700923</v>
      </c>
      <c r="AG74" s="27">
        <f>'NormalisedData(Secondary)'!R249</f>
        <v>1.341023961238202</v>
      </c>
      <c r="AH74" s="27">
        <f>'NormalisedData(Secondary)'!AA249</f>
        <v>1.4128299836532969</v>
      </c>
      <c r="AI74" s="27">
        <f>'NormalisedData(Secondary)'!AJ249</f>
        <v>1.6098286208838868</v>
      </c>
      <c r="AJ74" s="13">
        <f>'NormalisedData(Primary)'!F69</f>
        <v>0.98358494440441668</v>
      </c>
      <c r="AK74" s="13">
        <f>'NormalisedData(Primary)'!AC69</f>
        <v>-8.7573276688082777E-2</v>
      </c>
      <c r="AL74" s="13">
        <f>'NormalisedData(Primary)'!AD69</f>
        <v>1.4260606689643329</v>
      </c>
      <c r="AM74" s="13">
        <f>'NormalisedData(Primary)'!W69</f>
        <v>0.83380941991426072</v>
      </c>
      <c r="AN74" s="27">
        <f>'NormalisedData(Secondary)'!AS249</f>
        <v>1.3696425493429683</v>
      </c>
      <c r="AO74" s="27">
        <f>'NormalisedData(Secondary)'!BB249</f>
        <v>2.2429634816074828</v>
      </c>
      <c r="AP74" s="13">
        <f>'NormalisedData(Primary)'!O69</f>
        <v>1.3699622061584718</v>
      </c>
      <c r="AQ74" s="13">
        <f>'NormalisedData(Primary)'!P69</f>
        <v>-0.46612165712659198</v>
      </c>
      <c r="AR74" s="13">
        <f>'NormalisedData(Primary)'!Y69</f>
        <v>0.95624193867301843</v>
      </c>
      <c r="AS74" s="13">
        <f>'NormalisedData(Primary)'!Z69</f>
        <v>-0.86066832325307663</v>
      </c>
      <c r="AT74" s="13">
        <f>'NormalisedData(Primary)'!B69</f>
        <v>2.030076875690209</v>
      </c>
      <c r="AU74" s="13">
        <f>'NormalisedData(Primary)'!C69</f>
        <v>1.5516833044169545</v>
      </c>
      <c r="AV74" s="13">
        <f>'NormalisedData(Primary)'!D69</f>
        <v>1.1067027608059816</v>
      </c>
      <c r="AW74" s="13">
        <f>'NormalisedData(Primary)'!E69</f>
        <v>1.3269593294997237</v>
      </c>
      <c r="AX74" s="13">
        <f>'NormalisedData(Primary)'!H69</f>
        <v>0.80373555435832178</v>
      </c>
      <c r="AY74" s="13">
        <f>'NormalisedData(Primary)'!I69</f>
        <v>0.15921486745770846</v>
      </c>
      <c r="AZ74" s="13">
        <f>'NormalisedData(Primary)'!J69</f>
        <v>0.65145622714850915</v>
      </c>
      <c r="BA74" s="13">
        <f>'NormalisedData(Primary)'!L69</f>
        <v>0.90280380986371933</v>
      </c>
      <c r="BB74" s="13">
        <f>'NormalisedData(Primary)'!AA69</f>
        <v>3.127727411320699</v>
      </c>
      <c r="BC74" s="13">
        <f>'NormalisedData(Primary)'!AB69</f>
        <v>-0.47596716997455202</v>
      </c>
      <c r="BD74" s="11">
        <f>'NormalisedData(Secondary)'!BK249</f>
        <v>-1.5804521583483209</v>
      </c>
      <c r="BE74" s="11">
        <f>'NormalisedData(Secondary)'!BT249</f>
        <v>0</v>
      </c>
      <c r="BG74" s="16" t="s">
        <v>16</v>
      </c>
      <c r="BH74" s="11" t="b">
        <f t="shared" si="1"/>
        <v>1</v>
      </c>
    </row>
    <row r="75" spans="1:60">
      <c r="A75" s="16" t="s">
        <v>17</v>
      </c>
      <c r="B75" s="27">
        <f>'NormalisedData(Secondary)'!H69</f>
        <v>0.38117343677736826</v>
      </c>
      <c r="C75" s="27">
        <f>'NormalisedData(Secondary)'!AA69</f>
        <v>-0.64076184428508343</v>
      </c>
      <c r="D75" s="27">
        <f>'NormalisedData(Secondary)'!R69</f>
        <v>-0.45531605874127279</v>
      </c>
      <c r="E75" s="27">
        <f>'NormalisedData(Secondary)'!AJ69</f>
        <v>-0.44456662872582581</v>
      </c>
      <c r="F75" s="27">
        <f>'NormalisedData(Secondary)'!AS69</f>
        <v>0.47530371475768884</v>
      </c>
      <c r="G75" s="27">
        <f>'NormalisedData(Secondary)'!BB69</f>
        <v>-0.79630745380629975</v>
      </c>
      <c r="H75" s="27">
        <f>'NormalisedData(Secondary)'!BK69</f>
        <v>0.21408658620648072</v>
      </c>
      <c r="I75" s="27">
        <f>'NormalisedData(Secondary)'!CC69</f>
        <v>0.22435360763961321</v>
      </c>
      <c r="J75" s="27">
        <f>'NormalisedData(Secondary)'!H160</f>
        <v>0.25242811290531197</v>
      </c>
      <c r="K75" s="27">
        <f>'NormalisedData(Secondary)'!BT69</f>
        <v>-0.97947287276496753</v>
      </c>
      <c r="L75" s="27">
        <f>'NormalisedData(Primary)'!AE70</f>
        <v>-2.3400311253739522E-2</v>
      </c>
      <c r="M75" s="27">
        <f>'NormalisedData(Secondary)'!R160</f>
        <v>0.60008280053316476</v>
      </c>
      <c r="N75" s="27">
        <f>'NormalisedData(Secondary)'!AA160</f>
        <v>0.62118174884196742</v>
      </c>
      <c r="O75" s="27">
        <f>'NormalisedData(Primary)'!N70</f>
        <v>-0.29938094519964753</v>
      </c>
      <c r="P75" s="27">
        <f>'NormalisedData(Secondary)'!AJ160</f>
        <v>0.42691772143391665</v>
      </c>
      <c r="Q75" s="27">
        <f>'NormalisedData(Secondary)'!AS160</f>
        <v>0.50970239291440966</v>
      </c>
      <c r="R75" s="27">
        <f>'NormalisedData(Secondary)'!BB160</f>
        <v>0.48915193141332258</v>
      </c>
      <c r="S75" s="27">
        <f>'NormalisedData(Secondary)'!BK160</f>
        <v>0.53987101093776813</v>
      </c>
      <c r="T75" s="27">
        <f>'NormalisedData(Primary)'!P70</f>
        <v>-0.46612165712659198</v>
      </c>
      <c r="U75" s="27">
        <f>'NormalisedData(Primary)'!Q70</f>
        <v>0.83109543267395314</v>
      </c>
      <c r="V75" s="27">
        <f>'NormalisedData(Primary)'!S70</f>
        <v>0.49279674050759403</v>
      </c>
      <c r="W75" s="27">
        <f>'NormalisedData(Primary)'!T70</f>
        <v>-0.53017915376141944</v>
      </c>
      <c r="X75" s="27">
        <f>'NormalisedData(Primary)'!U70</f>
        <v>0.23236036805902538</v>
      </c>
      <c r="Y75" s="27">
        <f>'NormalisedData(Primary)'!V70</f>
        <v>0.25377390967126728</v>
      </c>
      <c r="Z75" s="27">
        <f>'NormalisedData(Primary)'!M70</f>
        <v>-5.3799942951941425E-2</v>
      </c>
      <c r="AA75" s="27">
        <f>'NormalisedData(Secondary)'!BT160</f>
        <v>-0.44298643407270344</v>
      </c>
      <c r="AB75" s="27">
        <f>'NormalisedData(Secondary)'!CC160</f>
        <v>-0.66360287814505003</v>
      </c>
      <c r="AC75" s="27">
        <f>'NormalisedData(Primary)'!K70</f>
        <v>0.47205897511935829</v>
      </c>
      <c r="AD75" s="27">
        <f>'NormalisedData(Primary)'!G70</f>
        <v>-0.27383084018526743</v>
      </c>
      <c r="AE75" s="27">
        <f>'NormalisedData(Primary)'!X70</f>
        <v>-1.1191407888517653</v>
      </c>
      <c r="AF75" s="27">
        <f>'NormalisedData(Secondary)'!H250</f>
        <v>-1.7469427054281943E-2</v>
      </c>
      <c r="AG75" s="27">
        <f>'NormalisedData(Secondary)'!R250</f>
        <v>-0.8103683341694079</v>
      </c>
      <c r="AH75" s="27">
        <f>'NormalisedData(Secondary)'!AA250</f>
        <v>0.25977301004301523</v>
      </c>
      <c r="AI75" s="27">
        <f>'NormalisedData(Secondary)'!AJ250</f>
        <v>-0.12182433797895646</v>
      </c>
      <c r="AJ75" s="13">
        <f>'NormalisedData(Primary)'!F70</f>
        <v>-0.91301382731710412</v>
      </c>
      <c r="AK75" s="13">
        <f>'NormalisedData(Primary)'!AC70</f>
        <v>-0.62552340491487679</v>
      </c>
      <c r="AL75" s="13">
        <f>'NormalisedData(Primary)'!AD70</f>
        <v>-0.83669242201228378</v>
      </c>
      <c r="AM75" s="13">
        <f>'NormalisedData(Primary)'!W70</f>
        <v>1.2256542839176836</v>
      </c>
      <c r="AN75" s="27">
        <f>'NormalisedData(Secondary)'!AS250</f>
        <v>-0.89251891623897894</v>
      </c>
      <c r="AO75" s="27">
        <f>'NormalisedData(Secondary)'!BB250</f>
        <v>-0.83645636861990369</v>
      </c>
      <c r="AP75" s="13">
        <f>'NormalisedData(Primary)'!O70</f>
        <v>0.58189030161246125</v>
      </c>
      <c r="AQ75" s="13">
        <f>'NormalisedData(Primary)'!P70</f>
        <v>-0.46612165712659198</v>
      </c>
      <c r="AR75" s="13">
        <f>'NormalisedData(Primary)'!Y70</f>
        <v>0.40058783917383206</v>
      </c>
      <c r="AS75" s="13">
        <f>'NormalisedData(Primary)'!Z70</f>
        <v>-0.33197206754047243</v>
      </c>
      <c r="AT75" s="13">
        <f>'NormalisedData(Primary)'!B70</f>
        <v>-1.0150384378451045</v>
      </c>
      <c r="AU75" s="13">
        <f>'NormalisedData(Primary)'!C70</f>
        <v>-0.95824956416971796</v>
      </c>
      <c r="AV75" s="13">
        <f>'NormalisedData(Primary)'!D70</f>
        <v>-0.75039845732698285</v>
      </c>
      <c r="AW75" s="13">
        <f>'NormalisedData(Primary)'!E70</f>
        <v>-1.1449215875466927</v>
      </c>
      <c r="AX75" s="13">
        <f>'NormalisedData(Primary)'!H70</f>
        <v>-0.3232414729484554</v>
      </c>
      <c r="AY75" s="13">
        <f>'NormalisedData(Primary)'!I70</f>
        <v>-1.2100329926785847</v>
      </c>
      <c r="AZ75" s="13">
        <f>'NormalisedData(Primary)'!J70</f>
        <v>-6.6816023297283131E-2</v>
      </c>
      <c r="BA75" s="13">
        <f>'NormalisedData(Primary)'!L70</f>
        <v>0.55306900063723341</v>
      </c>
      <c r="BB75" s="13">
        <f>'NormalisedData(Primary)'!AA70</f>
        <v>-0.57729404010602436</v>
      </c>
      <c r="BC75" s="13">
        <f>'NormalisedData(Primary)'!AB70</f>
        <v>0.49863227330667359</v>
      </c>
      <c r="BD75" s="11">
        <f>'NormalisedData(Secondary)'!BK250</f>
        <v>-1.5804521583483209</v>
      </c>
      <c r="BE75" s="11">
        <f>'NormalisedData(Secondary)'!BT250</f>
        <v>-3.4432498181998887E-2</v>
      </c>
      <c r="BG75" s="16" t="s">
        <v>17</v>
      </c>
      <c r="BH75" s="11" t="b">
        <f t="shared" si="1"/>
        <v>1</v>
      </c>
    </row>
    <row r="76" spans="1:60">
      <c r="A76" s="16" t="s">
        <v>18</v>
      </c>
      <c r="B76" s="27">
        <f>'NormalisedData(Secondary)'!H70</f>
        <v>0.3818721628071573</v>
      </c>
      <c r="C76" s="27">
        <f>'NormalisedData(Secondary)'!AA70</f>
        <v>0.2955889917113485</v>
      </c>
      <c r="D76" s="27">
        <f>'NormalisedData(Secondary)'!R70</f>
        <v>-0.45531605874127279</v>
      </c>
      <c r="E76" s="27">
        <f>'NormalisedData(Secondary)'!AJ70</f>
        <v>-0.16311977352650894</v>
      </c>
      <c r="F76" s="27">
        <f>'NormalisedData(Secondary)'!AS70</f>
        <v>0.47530371475768884</v>
      </c>
      <c r="G76" s="27">
        <f>'NormalisedData(Secondary)'!BB70</f>
        <v>0.89848483146953972</v>
      </c>
      <c r="H76" s="27">
        <f>'NormalisedData(Secondary)'!BK70</f>
        <v>0.61964893293637324</v>
      </c>
      <c r="I76" s="27">
        <f>'NormalisedData(Secondary)'!CC70</f>
        <v>0.2617010959638964</v>
      </c>
      <c r="J76" s="27">
        <f>'NormalisedData(Secondary)'!H161</f>
        <v>0.31859898598542447</v>
      </c>
      <c r="K76" s="27">
        <f>'NormalisedData(Secondary)'!BT70</f>
        <v>0.40016680607049371</v>
      </c>
      <c r="L76" s="27">
        <f>'NormalisedData(Primary)'!AE71</f>
        <v>-2.3400311253739522E-2</v>
      </c>
      <c r="M76" s="27">
        <f>'NormalisedData(Secondary)'!R161</f>
        <v>0.81546463214075982</v>
      </c>
      <c r="N76" s="27">
        <f>'NormalisedData(Secondary)'!AA161</f>
        <v>1.6741478642589094</v>
      </c>
      <c r="O76" s="27">
        <f>'NormalisedData(Primary)'!N71</f>
        <v>1.513771258122161</v>
      </c>
      <c r="P76" s="27">
        <f>'NormalisedData(Secondary)'!AJ161</f>
        <v>0.59106408111063891</v>
      </c>
      <c r="Q76" s="27">
        <f>'NormalisedData(Secondary)'!AS161</f>
        <v>0.7286554687917286</v>
      </c>
      <c r="R76" s="27">
        <f>'NormalisedData(Secondary)'!BB161</f>
        <v>0.99598405311869298</v>
      </c>
      <c r="S76" s="27">
        <f>'NormalisedData(Secondary)'!BK161</f>
        <v>1.1130673929210775</v>
      </c>
      <c r="T76" s="27">
        <f>'NormalisedData(Primary)'!P71</f>
        <v>0.61729624862710863</v>
      </c>
      <c r="U76" s="27">
        <f>'NormalisedData(Primary)'!Q71</f>
        <v>0.83109543267395314</v>
      </c>
      <c r="V76" s="27">
        <f>'NormalisedData(Primary)'!S71</f>
        <v>0.13057007654474709</v>
      </c>
      <c r="W76" s="27">
        <f>'NormalisedData(Primary)'!T71</f>
        <v>-0.17116019924581255</v>
      </c>
      <c r="X76" s="27">
        <f>'NormalisedData(Primary)'!U71</f>
        <v>1.1839313991578908</v>
      </c>
      <c r="Y76" s="27">
        <f>'NormalisedData(Primary)'!V71</f>
        <v>-0.14303620363289624</v>
      </c>
      <c r="Z76" s="27">
        <f>'NormalisedData(Primary)'!M71</f>
        <v>0.65801468687374598</v>
      </c>
      <c r="AA76" s="27">
        <f>'NormalisedData(Secondary)'!BT161</f>
        <v>5.6747148852970941E-2</v>
      </c>
      <c r="AB76" s="27">
        <f>'NormalisedData(Secondary)'!CC161</f>
        <v>1.5172056704438774</v>
      </c>
      <c r="AC76" s="27">
        <f>'NormalisedData(Primary)'!K71</f>
        <v>0.47205897511935829</v>
      </c>
      <c r="AD76" s="27">
        <f>'NormalisedData(Primary)'!G71</f>
        <v>0.39901065284138998</v>
      </c>
      <c r="AE76" s="27">
        <f>'NormalisedData(Primary)'!X71</f>
        <v>0.68999657658529878</v>
      </c>
      <c r="AF76" s="27">
        <f>'NormalisedData(Secondary)'!H251</f>
        <v>0.72849945755848389</v>
      </c>
      <c r="AG76" s="27">
        <f>'NormalisedData(Secondary)'!R251</f>
        <v>0.5098185795428799</v>
      </c>
      <c r="AH76" s="27">
        <f>'NormalisedData(Secondary)'!AA251</f>
        <v>0.54803725344558596</v>
      </c>
      <c r="AI76" s="27">
        <f>'NormalisedData(Secondary)'!AJ251</f>
        <v>0.79347794027711738</v>
      </c>
      <c r="AJ76" s="13">
        <f>'NormalisedData(Primary)'!F71</f>
        <v>0.98358494440441668</v>
      </c>
      <c r="AK76" s="13">
        <f>'NormalisedData(Primary)'!AC71</f>
        <v>0.98832697976550521</v>
      </c>
      <c r="AL76" s="13">
        <f>'NormalisedData(Primary)'!AD71</f>
        <v>1.4260606689643329</v>
      </c>
      <c r="AM76" s="13">
        <f>'NormalisedData(Primary)'!W71</f>
        <v>0.83380941991426072</v>
      </c>
      <c r="AN76" s="27">
        <f>'NormalisedData(Secondary)'!AS251</f>
        <v>0.90159953995950959</v>
      </c>
      <c r="AO76" s="27">
        <f>'NormalisedData(Secondary)'!BB251</f>
        <v>0.27213477746195563</v>
      </c>
      <c r="AP76" s="13">
        <f>'NormalisedData(Primary)'!O71</f>
        <v>0.58189030161246125</v>
      </c>
      <c r="AQ76" s="13">
        <f>'NormalisedData(Primary)'!P71</f>
        <v>0.61729624862710863</v>
      </c>
      <c r="AR76" s="13">
        <f>'NormalisedData(Primary)'!Y71</f>
        <v>0.40058783917383206</v>
      </c>
      <c r="AS76" s="13">
        <f>'NormalisedData(Primary)'!Z71</f>
        <v>0.1967241881721318</v>
      </c>
      <c r="AT76" s="13">
        <f>'NormalisedData(Primary)'!B71</f>
        <v>0</v>
      </c>
      <c r="AU76" s="13">
        <f>'NormalisedData(Primary)'!C71</f>
        <v>0.29671687012361819</v>
      </c>
      <c r="AV76" s="13">
        <f>'NormalisedData(Primary)'!D71</f>
        <v>0.17815215173949941</v>
      </c>
      <c r="AW76" s="13">
        <f>'NormalisedData(Primary)'!E71</f>
        <v>0.50299902381758488</v>
      </c>
      <c r="AX76" s="13">
        <f>'NormalisedData(Primary)'!H71</f>
        <v>5.2417536153803686E-2</v>
      </c>
      <c r="AY76" s="13">
        <f>'NormalisedData(Primary)'!I71</f>
        <v>-0.18309709757636478</v>
      </c>
      <c r="AZ76" s="13">
        <f>'NormalisedData(Primary)'!J71</f>
        <v>0.65145622714850915</v>
      </c>
      <c r="BA76" s="13">
        <f>'NormalisedData(Primary)'!L71</f>
        <v>-0.14640061781573821</v>
      </c>
      <c r="BB76" s="13">
        <f>'NormalisedData(Primary)'!AA71</f>
        <v>0.90471454046466504</v>
      </c>
      <c r="BC76" s="13">
        <f>'NormalisedData(Primary)'!AB71</f>
        <v>-0.47596716997455202</v>
      </c>
      <c r="BD76" s="11">
        <f>'NormalisedData(Secondary)'!BK251</f>
        <v>3.7829461148996137E-2</v>
      </c>
      <c r="BE76" s="11">
        <f>'NormalisedData(Secondary)'!BT251</f>
        <v>0.2667619055892389</v>
      </c>
      <c r="BG76" s="16" t="s">
        <v>18</v>
      </c>
      <c r="BH76" s="11" t="b">
        <f t="shared" si="1"/>
        <v>1</v>
      </c>
    </row>
    <row r="77" spans="1:60">
      <c r="A77" s="16" t="s">
        <v>60</v>
      </c>
      <c r="B77" s="27">
        <f>'NormalisedData(Secondary)'!H71</f>
        <v>0.395147957373161</v>
      </c>
      <c r="C77" s="27">
        <f>'NormalisedData(Secondary)'!AA71</f>
        <v>2.8794061382074156</v>
      </c>
      <c r="D77" s="27">
        <f>'NormalisedData(Secondary)'!R71</f>
        <v>0.52306448735715327</v>
      </c>
      <c r="E77" s="27">
        <f>'NormalisedData(Secondary)'!AJ71</f>
        <v>1.6395042647250051</v>
      </c>
      <c r="F77" s="27">
        <f>'NormalisedData(Secondary)'!AS71</f>
        <v>0.47530371475768884</v>
      </c>
      <c r="G77" s="27">
        <f>'NormalisedData(Secondary)'!BB71</f>
        <v>1.4241938177323679</v>
      </c>
      <c r="H77" s="27">
        <f>'NormalisedData(Secondary)'!BK71</f>
        <v>1.2706183861929803</v>
      </c>
      <c r="I77" s="27">
        <f>'NormalisedData(Secondary)'!CC71</f>
        <v>0.26892950693783646</v>
      </c>
      <c r="J77" s="27">
        <f>'NormalisedData(Secondary)'!H162</f>
        <v>0.3505037486247467</v>
      </c>
      <c r="K77" s="27">
        <f>'NormalisedData(Secondary)'!BT71</f>
        <v>1.3965732407849931</v>
      </c>
      <c r="L77" s="27">
        <f>'NormalisedData(Primary)'!AE72</f>
        <v>1.1840557494392177</v>
      </c>
      <c r="M77" s="27">
        <f>'NormalisedData(Secondary)'!R162</f>
        <v>0</v>
      </c>
      <c r="N77" s="27">
        <f>'NormalisedData(Secondary)'!AA162</f>
        <v>0.49302816052306947</v>
      </c>
      <c r="O77" s="27">
        <f>'NormalisedData(Primary)'!N72</f>
        <v>1.513771258122161</v>
      </c>
      <c r="P77" s="27">
        <f>'NormalisedData(Secondary)'!AJ162</f>
        <v>1.338058256983222</v>
      </c>
      <c r="Q77" s="27">
        <f>'NormalisedData(Secondary)'!AS162</f>
        <v>1.5168865419500768</v>
      </c>
      <c r="R77" s="27">
        <f>'NormalisedData(Secondary)'!BB162</f>
        <v>0.99598405311869298</v>
      </c>
      <c r="S77" s="27">
        <f>'NormalisedData(Secondary)'!BK162</f>
        <v>1.1130673929210775</v>
      </c>
      <c r="T77" s="27">
        <f>'NormalisedData(Primary)'!P72</f>
        <v>1.339574852462909</v>
      </c>
      <c r="U77" s="27">
        <f>'NormalisedData(Primary)'!Q72</f>
        <v>1.1939086672422778</v>
      </c>
      <c r="V77" s="27">
        <f>'NormalisedData(Primary)'!S72</f>
        <v>1.2172500684332881</v>
      </c>
      <c r="W77" s="27">
        <f>'NormalisedData(Primary)'!T72</f>
        <v>1.6239345733322217</v>
      </c>
      <c r="X77" s="27">
        <f>'NormalisedData(Primary)'!U72</f>
        <v>1.1839313991578908</v>
      </c>
      <c r="Y77" s="27">
        <f>'NormalisedData(Primary)'!V72</f>
        <v>0.25377390967126728</v>
      </c>
      <c r="Z77" s="27">
        <f>'NormalisedData(Primary)'!M72</f>
        <v>2.0816439465251206</v>
      </c>
      <c r="AA77" s="27">
        <f>'NormalisedData(Secondary)'!BT162</f>
        <v>0.84399247388784038</v>
      </c>
      <c r="AB77" s="27">
        <f>'NormalisedData(Secondary)'!CC162</f>
        <v>0.56500847030336065</v>
      </c>
      <c r="AC77" s="27">
        <f>'NormalisedData(Primary)'!K72</f>
        <v>1.495514568235278</v>
      </c>
      <c r="AD77" s="27">
        <f>'NormalisedData(Primary)'!G72</f>
        <v>1.4082728923813761</v>
      </c>
      <c r="AE77" s="27">
        <f>'NormalisedData(Primary)'!X72</f>
        <v>1.4136515227601243</v>
      </c>
      <c r="AF77" s="27">
        <f>'NormalisedData(Secondary)'!H252</f>
        <v>1.4922292710706351</v>
      </c>
      <c r="AG77" s="27">
        <f>'NormalisedData(Secondary)'!R252</f>
        <v>1.2187230896632015</v>
      </c>
      <c r="AH77" s="27">
        <f>'NormalisedData(Secondary)'!AA252</f>
        <v>1.556962105354583</v>
      </c>
      <c r="AI77" s="27">
        <f>'NormalisedData(Secondary)'!AJ252</f>
        <v>1.8654535814779252</v>
      </c>
      <c r="AJ77" s="13">
        <f>'NormalisedData(Primary)'!F72</f>
        <v>1.7422244530930251</v>
      </c>
      <c r="AK77" s="13">
        <f>'NormalisedData(Primary)'!AC72</f>
        <v>0.98832697976550521</v>
      </c>
      <c r="AL77" s="13">
        <f>'NormalisedData(Primary)'!AD72</f>
        <v>1.4260606689643329</v>
      </c>
      <c r="AM77" s="13">
        <f>'NormalisedData(Primary)'!W72</f>
        <v>1.2256542839176836</v>
      </c>
      <c r="AN77" s="27">
        <f>'NormalisedData(Secondary)'!AS252</f>
        <v>0.19955491721493743</v>
      </c>
      <c r="AO77" s="27">
        <f>'NormalisedData(Secondary)'!BB252</f>
        <v>1.5039027175529105</v>
      </c>
      <c r="AP77" s="13">
        <f>'NormalisedData(Primary)'!O72</f>
        <v>0.9759262538854665</v>
      </c>
      <c r="AQ77" s="13">
        <f>'NormalisedData(Primary)'!P72</f>
        <v>1.339574852462909</v>
      </c>
      <c r="AR77" s="13">
        <f>'NormalisedData(Primary)'!Y72</f>
        <v>2.6232042371705777</v>
      </c>
      <c r="AS77" s="13">
        <f>'NormalisedData(Primary)'!Z72</f>
        <v>1.2541166995973401</v>
      </c>
      <c r="AT77" s="13">
        <f>'NormalisedData(Primary)'!B72</f>
        <v>1.5225576567676569</v>
      </c>
      <c r="AU77" s="13">
        <f>'NormalisedData(Primary)'!C72</f>
        <v>1.9700054491813999</v>
      </c>
      <c r="AV77" s="13">
        <f>'NormalisedData(Primary)'!D72</f>
        <v>2.0352533698724637</v>
      </c>
      <c r="AW77" s="13">
        <f>'NormalisedData(Primary)'!E72</f>
        <v>1.7389394823407931</v>
      </c>
      <c r="AX77" s="13">
        <f>'NormalisedData(Primary)'!H72</f>
        <v>1.1793945634605809</v>
      </c>
      <c r="AY77" s="13">
        <f>'NormalisedData(Primary)'!I72</f>
        <v>1.1861507625599284</v>
      </c>
      <c r="AZ77" s="13">
        <f>'NormalisedData(Primary)'!J72</f>
        <v>1.3697284775943015</v>
      </c>
      <c r="BA77" s="13">
        <f>'NormalisedData(Primary)'!L72</f>
        <v>1.6022734283166908</v>
      </c>
      <c r="BB77" s="13">
        <f>'NormalisedData(Primary)'!AA72</f>
        <v>2.3867231210353546</v>
      </c>
      <c r="BC77" s="13">
        <f>'NormalisedData(Primary)'!AB72</f>
        <v>3.4224306031503504</v>
      </c>
      <c r="BD77" s="11">
        <f>'NormalisedData(Secondary)'!BK252</f>
        <v>0.48177107872944969</v>
      </c>
      <c r="BE77" s="11">
        <f>'NormalisedData(Secondary)'!BT252</f>
        <v>0.13910451003736118</v>
      </c>
      <c r="BG77" s="16" t="s">
        <v>60</v>
      </c>
      <c r="BH77" s="11" t="b">
        <f t="shared" si="1"/>
        <v>1</v>
      </c>
    </row>
    <row r="78" spans="1:60">
      <c r="A78" s="16" t="s">
        <v>61</v>
      </c>
      <c r="B78" s="27">
        <f>'NormalisedData(Secondary)'!H72</f>
        <v>0.39584668340295104</v>
      </c>
      <c r="C78" s="27">
        <f>'NormalisedData(Secondary)'!AA72</f>
        <v>2.3039782907598871</v>
      </c>
      <c r="D78" s="27">
        <f>'NormalisedData(Secondary)'!R72</f>
        <v>-2.048026047530566E-2</v>
      </c>
      <c r="E78" s="27">
        <f>'NormalisedData(Secondary)'!AJ72</f>
        <v>2.8314464972253877</v>
      </c>
      <c r="F78" s="27">
        <f>'NormalisedData(Secondary)'!AS72</f>
        <v>0.47530371475768884</v>
      </c>
      <c r="G78" s="27">
        <f>'NormalisedData(Secondary)'!BB72</f>
        <v>2.2114148610490094</v>
      </c>
      <c r="H78" s="27">
        <f>'NormalisedData(Secondary)'!BK72</f>
        <v>1.0735042444044542</v>
      </c>
      <c r="I78" s="27">
        <f>'NormalisedData(Secondary)'!CC72</f>
        <v>0.2712472482535892</v>
      </c>
      <c r="J78" s="27">
        <f>'NormalisedData(Secondary)'!H163</f>
        <v>0.34879699502791317</v>
      </c>
      <c r="K78" s="27">
        <f>'NormalisedData(Secondary)'!BT72</f>
        <v>1.3199265919608005</v>
      </c>
      <c r="L78" s="27">
        <f>'NormalisedData(Primary)'!AE73</f>
        <v>-0.42588566481805862</v>
      </c>
      <c r="M78" s="27">
        <f>'NormalisedData(Secondary)'!R163</f>
        <v>0</v>
      </c>
      <c r="N78" s="27">
        <f>'NormalisedData(Secondary)'!AA163</f>
        <v>0.41768133687312364</v>
      </c>
      <c r="O78" s="27">
        <f>'NormalisedData(Primary)'!N73</f>
        <v>0.78851037679343761</v>
      </c>
      <c r="P78" s="27">
        <f>'NormalisedData(Secondary)'!AJ163</f>
        <v>1.2425199460776299</v>
      </c>
      <c r="Q78" s="27">
        <f>'NormalisedData(Secondary)'!AS163</f>
        <v>1.4293053115991492</v>
      </c>
      <c r="R78" s="27">
        <f>'NormalisedData(Secondary)'!BB163</f>
        <v>0.99598405311869298</v>
      </c>
      <c r="S78" s="27">
        <f>'NormalisedData(Secondary)'!BK163</f>
        <v>1.1130673929210775</v>
      </c>
      <c r="T78" s="27">
        <f>'NormalisedData(Primary)'!P73</f>
        <v>0.61729624862710863</v>
      </c>
      <c r="U78" s="27">
        <f>'NormalisedData(Primary)'!Q73</f>
        <v>1.1939086672422778</v>
      </c>
      <c r="V78" s="27">
        <f>'NormalisedData(Primary)'!S73</f>
        <v>0.49279674050759403</v>
      </c>
      <c r="W78" s="27">
        <f>'NormalisedData(Primary)'!T73</f>
        <v>-0.17116019924581255</v>
      </c>
      <c r="X78" s="27">
        <f>'NormalisedData(Primary)'!U73</f>
        <v>0.54955071175864723</v>
      </c>
      <c r="Y78" s="27">
        <f>'NormalisedData(Primary)'!V73</f>
        <v>1.4442042495837579</v>
      </c>
      <c r="Z78" s="27">
        <f>'NormalisedData(Primary)'!M73</f>
        <v>1.3698293166994333</v>
      </c>
      <c r="AA78" s="27">
        <f>'NormalisedData(Secondary)'!BT163</f>
        <v>0.67317789558479746</v>
      </c>
      <c r="AB78" s="27">
        <f>'NormalisedData(Secondary)'!CC163</f>
        <v>-0.20287362247689597</v>
      </c>
      <c r="AC78" s="27">
        <f>'NormalisedData(Primary)'!K73</f>
        <v>1.495514568235278</v>
      </c>
      <c r="AD78" s="27">
        <f>'NormalisedData(Primary)'!G73</f>
        <v>0.73543139935471868</v>
      </c>
      <c r="AE78" s="27">
        <f>'NormalisedData(Primary)'!X73</f>
        <v>1.0518240496727116</v>
      </c>
      <c r="AF78" s="27">
        <f>'NormalisedData(Secondary)'!H253</f>
        <v>1.2262562350367889</v>
      </c>
      <c r="AG78" s="27">
        <f>'NormalisedData(Secondary)'!R253</f>
        <v>0.51506806288580198</v>
      </c>
      <c r="AH78" s="27">
        <f>'NormalisedData(Secondary)'!AA253</f>
        <v>0.69216937514687071</v>
      </c>
      <c r="AI78" s="27">
        <f>'NormalisedData(Secondary)'!AJ253</f>
        <v>2.0716027432473112</v>
      </c>
      <c r="AJ78" s="13">
        <f>'NormalisedData(Primary)'!F73</f>
        <v>1.3629046987487208</v>
      </c>
      <c r="AK78" s="13">
        <f>'NormalisedData(Primary)'!AC73</f>
        <v>0.98832697976550521</v>
      </c>
      <c r="AL78" s="13">
        <f>'NormalisedData(Primary)'!AD73</f>
        <v>1.4260606689643329</v>
      </c>
      <c r="AM78" s="13">
        <f>'NormalisedData(Primary)'!W73</f>
        <v>1.6174991479211067</v>
      </c>
      <c r="AN78" s="27">
        <f>'NormalisedData(Secondary)'!AS253</f>
        <v>-0.73653110155198021</v>
      </c>
      <c r="AO78" s="27">
        <f>'NormalisedData(Secondary)'!BB253</f>
        <v>0.88801874750743304</v>
      </c>
      <c r="AP78" s="13">
        <f>'NormalisedData(Primary)'!O73</f>
        <v>1.3699622061584718</v>
      </c>
      <c r="AQ78" s="13">
        <f>'NormalisedData(Primary)'!P73</f>
        <v>0.61729624862710863</v>
      </c>
      <c r="AR78" s="13">
        <f>'NormalisedData(Primary)'!Y73</f>
        <v>2.6232042371705777</v>
      </c>
      <c r="AS78" s="13">
        <f>'NormalisedData(Primary)'!Z73</f>
        <v>1.7828129553099443</v>
      </c>
      <c r="AT78" s="13">
        <f>'NormalisedData(Primary)'!B73</f>
        <v>1.0150384378451045</v>
      </c>
      <c r="AU78" s="13">
        <f>'NormalisedData(Primary)'!C73</f>
        <v>1.1333611596525091</v>
      </c>
      <c r="AV78" s="13">
        <f>'NormalisedData(Primary)'!D73</f>
        <v>0.17815215173949941</v>
      </c>
      <c r="AW78" s="13">
        <f>'NormalisedData(Primary)'!E73</f>
        <v>1.7389394823407931</v>
      </c>
      <c r="AX78" s="13">
        <f>'NormalisedData(Primary)'!H73</f>
        <v>1.55505357256284</v>
      </c>
      <c r="AY78" s="13">
        <f>'NormalisedData(Primary)'!I73</f>
        <v>1.8707746926280748</v>
      </c>
      <c r="AZ78" s="13">
        <f>'NormalisedData(Primary)'!J73</f>
        <v>1.3697284775943015</v>
      </c>
      <c r="BA78" s="13">
        <f>'NormalisedData(Primary)'!L73</f>
        <v>1.252538619090205</v>
      </c>
      <c r="BB78" s="13">
        <f>'NormalisedData(Primary)'!AA73</f>
        <v>0.90471454046466504</v>
      </c>
      <c r="BC78" s="13">
        <f>'NormalisedData(Primary)'!AB73</f>
        <v>-0.47596716997455202</v>
      </c>
      <c r="BD78" s="11">
        <f>'NormalisedData(Secondary)'!BK253</f>
        <v>-0.26421119087904016</v>
      </c>
      <c r="BE78" s="11">
        <f>'NormalisedData(Secondary)'!BT253</f>
        <v>3.2635790564736068E-2</v>
      </c>
      <c r="BG78" s="16" t="s">
        <v>61</v>
      </c>
      <c r="BH78" s="11" t="b">
        <f t="shared" si="1"/>
        <v>1</v>
      </c>
    </row>
    <row r="79" spans="1:60">
      <c r="A79" s="16" t="s">
        <v>63</v>
      </c>
      <c r="B79" s="27">
        <f>'NormalisedData(Secondary)'!H73</f>
        <v>0.39584668340295104</v>
      </c>
      <c r="C79" s="27">
        <f>'NormalisedData(Secondary)'!AA73</f>
        <v>-0.32153659488467529</v>
      </c>
      <c r="D79" s="27">
        <f>'NormalisedData(Secondary)'!R73</f>
        <v>0.84919133605662867</v>
      </c>
      <c r="E79" s="27">
        <f>'NormalisedData(Secondary)'!AJ73</f>
        <v>-0.54970852585713226</v>
      </c>
      <c r="F79" s="27">
        <f>'NormalisedData(Secondary)'!AS73</f>
        <v>0.47530371475768884</v>
      </c>
      <c r="G79" s="27">
        <f>'NormalisedData(Secondary)'!BB73</f>
        <v>-0.47326925987509505</v>
      </c>
      <c r="H79" s="27">
        <f>'NormalisedData(Secondary)'!BK73</f>
        <v>-0.25948013944045289</v>
      </c>
      <c r="I79" s="27">
        <f>'NormalisedData(Secondary)'!CC73</f>
        <v>0.21926745153236246</v>
      </c>
      <c r="J79" s="27">
        <f>'NormalisedData(Secondary)'!H164</f>
        <v>0.28622292171633579</v>
      </c>
      <c r="K79" s="27">
        <f>'NormalisedData(Secondary)'!BT73</f>
        <v>1.693356194953231E-2</v>
      </c>
      <c r="L79" s="27">
        <f>'NormalisedData(Primary)'!AE74</f>
        <v>0.37908504231057955</v>
      </c>
      <c r="M79" s="27">
        <f>'NormalisedData(Secondary)'!R164</f>
        <v>0.73977815204933295</v>
      </c>
      <c r="N79" s="27">
        <f>'NormalisedData(Secondary)'!AA164</f>
        <v>7.8131341711054694E-2</v>
      </c>
      <c r="O79" s="27">
        <f>'NormalisedData(Primary)'!N74</f>
        <v>0.42587993612907593</v>
      </c>
      <c r="P79" s="27">
        <f>'NormalisedData(Secondary)'!AJ164</f>
        <v>-0.51884743685969714</v>
      </c>
      <c r="Q79" s="27">
        <f>'NormalisedData(Secondary)'!AS164</f>
        <v>-0.84780667752496763</v>
      </c>
      <c r="R79" s="27">
        <f>'NormalisedData(Secondary)'!BB164</f>
        <v>-0.52451231199741821</v>
      </c>
      <c r="S79" s="27">
        <f>'NormalisedData(Secondary)'!BK164</f>
        <v>-0.6065217530288507</v>
      </c>
      <c r="T79" s="27">
        <f>'NormalisedData(Primary)'!P74</f>
        <v>0.97843555054500886</v>
      </c>
      <c r="U79" s="27">
        <f>'NormalisedData(Primary)'!Q74</f>
        <v>-1.3457839747359954</v>
      </c>
      <c r="V79" s="27">
        <f>'NormalisedData(Primary)'!S74</f>
        <v>-0.23165658741809991</v>
      </c>
      <c r="W79" s="27">
        <f>'NormalisedData(Primary)'!T74</f>
        <v>-0.17116019924581255</v>
      </c>
      <c r="X79" s="27">
        <f>'NormalisedData(Primary)'!U74</f>
        <v>-1.3535913504390835</v>
      </c>
      <c r="Y79" s="27">
        <f>'NormalisedData(Primary)'!V74</f>
        <v>-0.93665643024122336</v>
      </c>
      <c r="Z79" s="27">
        <f>'NormalisedData(Primary)'!M74</f>
        <v>-1.1215218876904725</v>
      </c>
      <c r="AA79" s="27">
        <f>'NormalisedData(Secondary)'!BT164</f>
        <v>-0.72870732959979023</v>
      </c>
      <c r="AB79" s="27">
        <f>'NormalisedData(Secondary)'!CC164</f>
        <v>-0.44858809046891207</v>
      </c>
      <c r="AC79" s="27">
        <f>'NormalisedData(Primary)'!K74</f>
        <v>-0.55139661799656148</v>
      </c>
      <c r="AD79" s="27">
        <f>'NormalisedData(Primary)'!G74</f>
        <v>6.2589906328061259E-2</v>
      </c>
      <c r="AE79" s="27">
        <f>'NormalisedData(Primary)'!X74</f>
        <v>-0.75731331576435246</v>
      </c>
      <c r="AF79" s="27">
        <f>'NormalisedData(Secondary)'!H254</f>
        <v>-0.6742092211108367</v>
      </c>
      <c r="AG79" s="27">
        <f>'NormalisedData(Secondary)'!R254</f>
        <v>-6.4849678557321322E-2</v>
      </c>
      <c r="AH79" s="27">
        <f>'NormalisedData(Secondary)'!AA254</f>
        <v>-0.46088759846341104</v>
      </c>
      <c r="AI79" s="27">
        <f>'NormalisedData(Secondary)'!AJ254</f>
        <v>-3.1118706800427037E-2</v>
      </c>
      <c r="AJ79" s="13">
        <f>'NormalisedData(Primary)'!F74</f>
        <v>0.22494543571580836</v>
      </c>
      <c r="AK79" s="13">
        <f>'NormalisedData(Primary)'!AC74</f>
        <v>-0.62552340491487679</v>
      </c>
      <c r="AL79" s="13">
        <f>'NormalisedData(Primary)'!AD74</f>
        <v>-0.83669242201228378</v>
      </c>
      <c r="AM79" s="13">
        <f>'NormalisedData(Primary)'!W74</f>
        <v>-0.34172517209600833</v>
      </c>
      <c r="AN79" s="27">
        <f>'NormalisedData(Secondary)'!AS254</f>
        <v>-3.4486478807407635E-2</v>
      </c>
      <c r="AO79" s="27">
        <f>'NormalisedData(Secondary)'!BB254</f>
        <v>-0.22057239857442676</v>
      </c>
      <c r="AP79" s="13">
        <f>'NormalisedData(Primary)'!O74</f>
        <v>0.58189030161246125</v>
      </c>
      <c r="AQ79" s="13">
        <f>'NormalisedData(Primary)'!P74</f>
        <v>0.97843555054500886</v>
      </c>
      <c r="AR79" s="13">
        <f>'NormalisedData(Primary)'!Y74</f>
        <v>-0.71072035982454085</v>
      </c>
      <c r="AS79" s="13">
        <f>'NormalisedData(Primary)'!Z74</f>
        <v>-0.86066832325307663</v>
      </c>
      <c r="AT79" s="13">
        <f>'NormalisedData(Primary)'!B74</f>
        <v>-0.50751921892255225</v>
      </c>
      <c r="AU79" s="13">
        <f>'NormalisedData(Primary)'!C74</f>
        <v>-0.95824956416971796</v>
      </c>
      <c r="AV79" s="13">
        <f>'NormalisedData(Primary)'!D74</f>
        <v>0.17815215173949941</v>
      </c>
      <c r="AW79" s="13">
        <f>'NormalisedData(Primary)'!E74</f>
        <v>-0.73294143470562334</v>
      </c>
      <c r="AX79" s="13">
        <f>'NormalisedData(Primary)'!H74</f>
        <v>-0.69890048205071442</v>
      </c>
      <c r="AY79" s="13">
        <f>'NormalisedData(Primary)'!I74</f>
        <v>0.15921486745770846</v>
      </c>
      <c r="AZ79" s="13">
        <f>'NormalisedData(Primary)'!J74</f>
        <v>-0.78508827374307544</v>
      </c>
      <c r="BA79" s="13">
        <f>'NormalisedData(Primary)'!L74</f>
        <v>-0.84587023626870983</v>
      </c>
      <c r="BB79" s="13">
        <f>'NormalisedData(Primary)'!AA74</f>
        <v>-0.57729404010602436</v>
      </c>
      <c r="BC79" s="13">
        <f>'NormalisedData(Primary)'!AB74</f>
        <v>-0.47596716997455202</v>
      </c>
      <c r="BD79" s="11">
        <f>'NormalisedData(Secondary)'!BK254</f>
        <v>0.19913727531110795</v>
      </c>
      <c r="BE79" s="11">
        <f>'NormalisedData(Secondary)'!BT254</f>
        <v>0.4835518310943499</v>
      </c>
      <c r="BG79" s="16" t="s">
        <v>63</v>
      </c>
      <c r="BH79" s="11" t="b">
        <f t="shared" si="1"/>
        <v>1</v>
      </c>
    </row>
    <row r="80" spans="1:60">
      <c r="A80" s="16" t="s">
        <v>64</v>
      </c>
      <c r="B80" s="27">
        <f>'NormalisedData(Secondary)'!H74</f>
        <v>0.32597408042398335</v>
      </c>
      <c r="C80" s="27">
        <f>'NormalisedData(Secondary)'!AA74</f>
        <v>-0.49453038382440517</v>
      </c>
      <c r="D80" s="27">
        <f>'NormalisedData(Secondary)'!R74</f>
        <v>-0.34660710917478105</v>
      </c>
      <c r="E80" s="27">
        <f>'NormalisedData(Secondary)'!AJ74</f>
        <v>-0.5514156624376334</v>
      </c>
      <c r="F80" s="27">
        <f>'NormalisedData(Secondary)'!AS74</f>
        <v>0.47530371475768884</v>
      </c>
      <c r="G80" s="27">
        <f>'NormalisedData(Secondary)'!BB74</f>
        <v>-0.66753235529473309</v>
      </c>
      <c r="H80" s="27">
        <f>'NormalisedData(Secondary)'!BK74</f>
        <v>-0.31023703095099875</v>
      </c>
      <c r="I80" s="27">
        <f>'NormalisedData(Secondary)'!CC74</f>
        <v>0.25556618877137122</v>
      </c>
      <c r="J80" s="27">
        <f>'NormalisedData(Secondary)'!H165</f>
        <v>0.34085612869843712</v>
      </c>
      <c r="K80" s="27">
        <f>'NormalisedData(Secondary)'!BT74</f>
        <v>-0.51959297981981378</v>
      </c>
      <c r="L80" s="27">
        <f>'NormalisedData(Primary)'!AE75</f>
        <v>-2.3400311253739522E-2</v>
      </c>
      <c r="M80" s="27">
        <f>'NormalisedData(Secondary)'!R165</f>
        <v>-0.1277850450182933</v>
      </c>
      <c r="N80" s="27">
        <f>'NormalisedData(Secondary)'!AA165</f>
        <v>0.22757035581404367</v>
      </c>
      <c r="O80" s="27">
        <f>'NormalisedData(Primary)'!N75</f>
        <v>1.1511408174577993</v>
      </c>
      <c r="P80" s="27">
        <f>'NormalisedData(Secondary)'!AJ165</f>
        <v>-0.56693719067123682</v>
      </c>
      <c r="Q80" s="27">
        <f>'NormalisedData(Secondary)'!AS165</f>
        <v>-0.36610991059486597</v>
      </c>
      <c r="R80" s="27">
        <f>'NormalisedData(Secondary)'!BB165</f>
        <v>-1.7680190292047836E-2</v>
      </c>
      <c r="S80" s="27">
        <f>'NormalisedData(Secondary)'!BK165</f>
        <v>-3.3325371045541306E-2</v>
      </c>
      <c r="T80" s="27">
        <f>'NormalisedData(Primary)'!P75</f>
        <v>0.25615694670920841</v>
      </c>
      <c r="U80" s="27">
        <f>'NormalisedData(Primary)'!Q75</f>
        <v>0.10546896353730358</v>
      </c>
      <c r="V80" s="27">
        <f>'NormalisedData(Primary)'!S75</f>
        <v>0.85502340447044101</v>
      </c>
      <c r="W80" s="27">
        <f>'NormalisedData(Primary)'!T75</f>
        <v>1.2649156188166149</v>
      </c>
      <c r="X80" s="27">
        <f>'NormalisedData(Primary)'!U75</f>
        <v>0.23236036805902538</v>
      </c>
      <c r="Y80" s="27">
        <f>'NormalisedData(Primary)'!V75</f>
        <v>0.25377390967126728</v>
      </c>
      <c r="Z80" s="27">
        <f>'NormalisedData(Primary)'!M75</f>
        <v>-1.1215218876904725</v>
      </c>
      <c r="AA80" s="27">
        <f>'NormalisedData(Secondary)'!BT165</f>
        <v>-0.51489904371067863</v>
      </c>
      <c r="AB80" s="27">
        <f>'NormalisedData(Secondary)'!CC165</f>
        <v>0.31929400231134458</v>
      </c>
      <c r="AC80" s="27">
        <f>'NormalisedData(Primary)'!K75</f>
        <v>-0.21024475362458825</v>
      </c>
      <c r="AD80" s="27">
        <f>'NormalisedData(Primary)'!G75</f>
        <v>6.2589906328061259E-2</v>
      </c>
      <c r="AE80" s="27">
        <f>'NormalisedData(Primary)'!X75</f>
        <v>0.32816910349788597</v>
      </c>
      <c r="AF80" s="27">
        <f>'NormalisedData(Secondary)'!H255</f>
        <v>-0.1852736830506963</v>
      </c>
      <c r="AG80" s="27">
        <f>'NormalisedData(Secondary)'!R255</f>
        <v>0.14570364370262581</v>
      </c>
      <c r="AH80" s="27">
        <f>'NormalisedData(Secondary)'!AA255</f>
        <v>-0.60501972016469641</v>
      </c>
      <c r="AI80" s="27">
        <f>'NormalisedData(Secondary)'!AJ255</f>
        <v>-0.55886056093005532</v>
      </c>
      <c r="AJ80" s="13">
        <f>'NormalisedData(Primary)'!F75</f>
        <v>0.22494543571580836</v>
      </c>
      <c r="AK80" s="13">
        <f>'NormalisedData(Primary)'!AC75</f>
        <v>-8.7573276688082777E-2</v>
      </c>
      <c r="AL80" s="13">
        <f>'NormalisedData(Primary)'!AD75</f>
        <v>0.52095943257368615</v>
      </c>
      <c r="AM80" s="13">
        <f>'NormalisedData(Primary)'!W75</f>
        <v>5.0119691907414658E-2</v>
      </c>
      <c r="AN80" s="27">
        <f>'NormalisedData(Secondary)'!AS255</f>
        <v>0.35554273190193614</v>
      </c>
      <c r="AO80" s="27">
        <f>'NormalisedData(Secondary)'!BB255</f>
        <v>-0.34374919258352182</v>
      </c>
      <c r="AP80" s="13">
        <f>'NormalisedData(Primary)'!O75</f>
        <v>-0.20618160293354929</v>
      </c>
      <c r="AQ80" s="13">
        <f>'NormalisedData(Primary)'!P75</f>
        <v>0.25615694670920841</v>
      </c>
      <c r="AR80" s="13">
        <f>'NormalisedData(Primary)'!Y75</f>
        <v>1.5118960381722049</v>
      </c>
      <c r="AS80" s="13">
        <f>'NormalisedData(Primary)'!Z75</f>
        <v>0.1967241881721318</v>
      </c>
      <c r="AT80" s="13">
        <f>'NormalisedData(Primary)'!B75</f>
        <v>-1.0150384378451045</v>
      </c>
      <c r="AU80" s="13">
        <f>'NormalisedData(Primary)'!C75</f>
        <v>-1.3765717089341634</v>
      </c>
      <c r="AV80" s="13">
        <f>'NormalisedData(Primary)'!D75</f>
        <v>-0.28612315279374173</v>
      </c>
      <c r="AW80" s="13">
        <f>'NormalisedData(Primary)'!E75</f>
        <v>0.50299902381758488</v>
      </c>
      <c r="AX80" s="13">
        <f>'NormalisedData(Primary)'!H75</f>
        <v>-1.4502185002552326</v>
      </c>
      <c r="AY80" s="13">
        <f>'NormalisedData(Primary)'!I75</f>
        <v>-1.2100329926785847</v>
      </c>
      <c r="AZ80" s="13">
        <f>'NormalisedData(Primary)'!J75</f>
        <v>-6.6816023297283131E-2</v>
      </c>
      <c r="BA80" s="13">
        <f>'NormalisedData(Primary)'!L75</f>
        <v>0.55306900063723341</v>
      </c>
      <c r="BB80" s="13">
        <f>'NormalisedData(Primary)'!AA75</f>
        <v>-0.57729404010602436</v>
      </c>
      <c r="BC80" s="13">
        <f>'NormalisedData(Primary)'!AB75</f>
        <v>-0.47596716997455202</v>
      </c>
      <c r="BD80" s="11">
        <f>'NormalisedData(Secondary)'!BK255</f>
        <v>0.53080589320565474</v>
      </c>
      <c r="BE80" s="11">
        <f>'NormalisedData(Secondary)'!BT255</f>
        <v>0.46201292896420021</v>
      </c>
      <c r="BG80" s="16" t="s">
        <v>64</v>
      </c>
      <c r="BH80" s="11" t="b">
        <f t="shared" si="1"/>
        <v>1</v>
      </c>
    </row>
    <row r="81" spans="1:60">
      <c r="A81" s="16" t="s">
        <v>65</v>
      </c>
      <c r="B81" s="27">
        <f>'NormalisedData(Secondary)'!H75</f>
        <v>0.39584668340295104</v>
      </c>
      <c r="C81" s="27">
        <f>'NormalisedData(Secondary)'!AA75</f>
        <v>-5.4527095882631708E-2</v>
      </c>
      <c r="D81" s="27">
        <f>'NormalisedData(Secondary)'!R75</f>
        <v>-0.45531605874127279</v>
      </c>
      <c r="E81" s="27">
        <f>'NormalisedData(Secondary)'!AJ75</f>
        <v>-0.49990122707156326</v>
      </c>
      <c r="F81" s="27">
        <f>'NormalisedData(Secondary)'!AS75</f>
        <v>0.47530371475768884</v>
      </c>
      <c r="G81" s="27">
        <f>'NormalisedData(Secondary)'!BB75</f>
        <v>-0.18445414658821188</v>
      </c>
      <c r="H81" s="27">
        <f>'NormalisedData(Secondary)'!BK75</f>
        <v>-0.82026987282880948</v>
      </c>
      <c r="I81" s="27">
        <f>'NormalisedData(Secondary)'!CC75</f>
        <v>0.26166244280626061</v>
      </c>
      <c r="J81" s="27">
        <f>'NormalisedData(Secondary)'!H166</f>
        <v>0.31081651028222845</v>
      </c>
      <c r="K81" s="27">
        <f>'NormalisedData(Secondary)'!BT75</f>
        <v>1.693356194953231E-2</v>
      </c>
      <c r="L81" s="27">
        <f>'NormalisedData(Primary)'!AE76</f>
        <v>0.78157039587489863</v>
      </c>
      <c r="M81" s="27">
        <f>'NormalisedData(Secondary)'!R166</f>
        <v>0.66163376790731343</v>
      </c>
      <c r="N81" s="27">
        <f>'NormalisedData(Secondary)'!AA166</f>
        <v>4.6315737623552455E-2</v>
      </c>
      <c r="O81" s="27">
        <f>'NormalisedData(Primary)'!N76</f>
        <v>0.78851037679343761</v>
      </c>
      <c r="P81" s="27">
        <f>'NormalisedData(Secondary)'!AJ166</f>
        <v>-1.0273164338270435</v>
      </c>
      <c r="Q81" s="27">
        <f>'NormalisedData(Secondary)'!AS166</f>
        <v>-0.76022544717404006</v>
      </c>
      <c r="R81" s="27">
        <f>'NormalisedData(Secondary)'!BB166</f>
        <v>-1.7680190292047836E-2</v>
      </c>
      <c r="S81" s="27">
        <f>'NormalisedData(Secondary)'!BK166</f>
        <v>-0.6065217530288507</v>
      </c>
      <c r="T81" s="27">
        <f>'NormalisedData(Primary)'!P76</f>
        <v>0.97843555054500886</v>
      </c>
      <c r="U81" s="27">
        <f>'NormalisedData(Primary)'!Q76</f>
        <v>-1.3457839747359954</v>
      </c>
      <c r="V81" s="27">
        <f>'NormalisedData(Primary)'!S76</f>
        <v>0.49279674050759403</v>
      </c>
      <c r="W81" s="27">
        <f>'NormalisedData(Primary)'!T76</f>
        <v>0.54687770978540118</v>
      </c>
      <c r="X81" s="27">
        <f>'NormalisedData(Primary)'!U76</f>
        <v>0.86674105545826896</v>
      </c>
      <c r="Y81" s="27">
        <f>'NormalisedData(Primary)'!V76</f>
        <v>0.25377390967126728</v>
      </c>
      <c r="Z81" s="27">
        <f>'NormalisedData(Primary)'!M76</f>
        <v>0.65801468687374598</v>
      </c>
      <c r="AA81" s="27">
        <f>'NormalisedData(Secondary)'!BT166</f>
        <v>-0.60726534054027437</v>
      </c>
      <c r="AB81" s="27">
        <f>'NormalisedData(Secondary)'!CC166</f>
        <v>1.2141165199242184E-2</v>
      </c>
      <c r="AC81" s="27">
        <f>'NormalisedData(Primary)'!K76</f>
        <v>0.81321083949133155</v>
      </c>
      <c r="AD81" s="27">
        <f>'NormalisedData(Primary)'!G76</f>
        <v>0.39901065284138998</v>
      </c>
      <c r="AE81" s="27">
        <f>'NormalisedData(Primary)'!X76</f>
        <v>-0.75731331576435246</v>
      </c>
      <c r="AF81" s="27">
        <f>'NormalisedData(Secondary)'!H256</f>
        <v>-0.10466183458183051</v>
      </c>
      <c r="AG81" s="27">
        <f>'NormalisedData(Secondary)'!R256</f>
        <v>0.77362669290525921</v>
      </c>
      <c r="AH81" s="27">
        <f>'NormalisedData(Secondary)'!AA256</f>
        <v>-2.8491233359555539E-2</v>
      </c>
      <c r="AI81" s="27">
        <f>'NormalisedData(Secondary)'!AJ256</f>
        <v>-0.12182433797895646</v>
      </c>
      <c r="AJ81" s="13">
        <f>'NormalisedData(Primary)'!F76</f>
        <v>0.60426519006011248</v>
      </c>
      <c r="AK81" s="13">
        <f>'NormalisedData(Primary)'!AC76</f>
        <v>-0.62552340491487679</v>
      </c>
      <c r="AL81" s="13">
        <f>'NormalisedData(Primary)'!AD76</f>
        <v>-0.83669242201228378</v>
      </c>
      <c r="AM81" s="13">
        <f>'NormalisedData(Primary)'!W76</f>
        <v>0.83380941991426072</v>
      </c>
      <c r="AN81" s="27">
        <f>'NormalisedData(Secondary)'!AS256</f>
        <v>-0.26848809216852138</v>
      </c>
      <c r="AO81" s="27">
        <f>'NormalisedData(Secondary)'!BB256</f>
        <v>0.51848836548014687</v>
      </c>
      <c r="AP81" s="13">
        <f>'NormalisedData(Primary)'!O76</f>
        <v>0.9759262538854665</v>
      </c>
      <c r="AQ81" s="13">
        <f>'NormalisedData(Primary)'!P76</f>
        <v>0.97843555054500886</v>
      </c>
      <c r="AR81" s="13">
        <f>'NormalisedData(Primary)'!Y76</f>
        <v>-0.15506626032535439</v>
      </c>
      <c r="AS81" s="13">
        <f>'NormalisedData(Primary)'!Z76</f>
        <v>-0.33197206754047243</v>
      </c>
      <c r="AT81" s="13">
        <f>'NormalisedData(Primary)'!B76</f>
        <v>-0.50751921892255225</v>
      </c>
      <c r="AU81" s="13">
        <f>'NormalisedData(Primary)'!C76</f>
        <v>0.29671687012361819</v>
      </c>
      <c r="AV81" s="13">
        <f>'NormalisedData(Primary)'!D76</f>
        <v>1.1067027608059816</v>
      </c>
      <c r="AW81" s="13">
        <f>'NormalisedData(Primary)'!E76</f>
        <v>0.91497917665865425</v>
      </c>
      <c r="AX81" s="13">
        <f>'NormalisedData(Primary)'!H76</f>
        <v>0.42807654525606276</v>
      </c>
      <c r="AY81" s="13">
        <f>'NormalisedData(Primary)'!I76</f>
        <v>0.843838797525855</v>
      </c>
      <c r="AZ81" s="13">
        <f>'NormalisedData(Primary)'!J76</f>
        <v>0.65145622714850915</v>
      </c>
      <c r="BA81" s="13">
        <f>'NormalisedData(Primary)'!L76</f>
        <v>0.90280380986371933</v>
      </c>
      <c r="BB81" s="13">
        <f>'NormalisedData(Primary)'!AA76</f>
        <v>-0.57729404010602436</v>
      </c>
      <c r="BC81" s="13">
        <f>'NormalisedData(Primary)'!AB76</f>
        <v>-0.47596716997455202</v>
      </c>
      <c r="BD81" s="11">
        <f>'NormalisedData(Secondary)'!BK256</f>
        <v>-0.44962491275333083</v>
      </c>
      <c r="BE81" s="11">
        <f>'NormalisedData(Secondary)'!BT256</f>
        <v>-0.32494500740088467</v>
      </c>
      <c r="BG81" s="16" t="s">
        <v>65</v>
      </c>
      <c r="BH81" s="11" t="b">
        <f t="shared" si="1"/>
        <v>1</v>
      </c>
    </row>
    <row r="82" spans="1:60">
      <c r="A82" s="16" t="s">
        <v>66</v>
      </c>
      <c r="B82" s="27">
        <f>'NormalisedData(Secondary)'!H76</f>
        <v>0.39584668340295104</v>
      </c>
      <c r="C82" s="27">
        <f>'NormalisedData(Secondary)'!AA76</f>
        <v>-0.63603486034913403</v>
      </c>
      <c r="D82" s="27">
        <f>'NormalisedData(Secondary)'!R76</f>
        <v>-0.50836602612972071</v>
      </c>
      <c r="E82" s="27">
        <f>'NormalisedData(Secondary)'!AJ76</f>
        <v>-0.57579165445727176</v>
      </c>
      <c r="F82" s="27">
        <f>'NormalisedData(Secondary)'!AS76</f>
        <v>0.47530371475768884</v>
      </c>
      <c r="G82" s="27">
        <f>'NormalisedData(Secondary)'!BB76</f>
        <v>-1.0184170150372471</v>
      </c>
      <c r="H82" s="27">
        <f>'NormalisedData(Secondary)'!BK76</f>
        <v>-1.6299162102251801</v>
      </c>
      <c r="I82" s="27">
        <f>'NormalisedData(Secondary)'!CC76</f>
        <v>-0.15238786954946429</v>
      </c>
      <c r="J82" s="27">
        <f>'NormalisedData(Secondary)'!H167</f>
        <v>-7.3577093471475434</v>
      </c>
      <c r="K82" s="27">
        <f>'NormalisedData(Secondary)'!BT76</f>
        <v>-1.1327661704133523</v>
      </c>
      <c r="L82" s="27">
        <f>'NormalisedData(Primary)'!AE77</f>
        <v>0.78157039587489863</v>
      </c>
      <c r="M82" s="27">
        <f>'NormalisedData(Secondary)'!R167</f>
        <v>-0.46091152740901781</v>
      </c>
      <c r="N82" s="27">
        <f>'NormalisedData(Secondary)'!AA167</f>
        <v>-2.0840667266812383</v>
      </c>
      <c r="O82" s="27">
        <f>'NormalisedData(Primary)'!N77</f>
        <v>-0.29938094519964753</v>
      </c>
      <c r="P82" s="27">
        <f>'NormalisedData(Secondary)'!AJ167</f>
        <v>-0.2206909632281511</v>
      </c>
      <c r="Q82" s="27">
        <f>'NormalisedData(Secondary)'!AS167</f>
        <v>-0.58506298647218491</v>
      </c>
      <c r="R82" s="27">
        <f>'NormalisedData(Secondary)'!BB167</f>
        <v>-1.538176555408159</v>
      </c>
      <c r="S82" s="27">
        <f>'NormalisedData(Secondary)'!BK167</f>
        <v>-0.6065217530288507</v>
      </c>
      <c r="T82" s="27">
        <f>'NormalisedData(Primary)'!P77</f>
        <v>-1.9106788647981927</v>
      </c>
      <c r="U82" s="27">
        <f>'NormalisedData(Primary)'!Q77</f>
        <v>0.10546896353730358</v>
      </c>
      <c r="V82" s="27">
        <f>'NormalisedData(Primary)'!S77</f>
        <v>-0.23165658741809991</v>
      </c>
      <c r="W82" s="27">
        <f>'NormalisedData(Primary)'!T77</f>
        <v>-0.53017915376141944</v>
      </c>
      <c r="X82" s="27">
        <f>'NormalisedData(Primary)'!U77</f>
        <v>0.86674105545826896</v>
      </c>
      <c r="Y82" s="27">
        <f>'NormalisedData(Primary)'!V77</f>
        <v>0.65058402297543083</v>
      </c>
      <c r="Z82" s="27">
        <f>'NormalisedData(Primary)'!M77</f>
        <v>-0.76561457277762879</v>
      </c>
      <c r="AA82" s="27">
        <f>'NormalisedData(Secondary)'!BT167</f>
        <v>-0.42754050756651168</v>
      </c>
      <c r="AB82" s="27">
        <f>'NormalisedData(Secondary)'!CC167</f>
        <v>-1.5850613894813581</v>
      </c>
      <c r="AC82" s="27">
        <f>'NormalisedData(Primary)'!K77</f>
        <v>0.13090711074738501</v>
      </c>
      <c r="AD82" s="27">
        <f>'NormalisedData(Primary)'!G77</f>
        <v>-0.61025158669859614</v>
      </c>
      <c r="AE82" s="27">
        <f>'NormalisedData(Primary)'!X77</f>
        <v>-1.1191407888517653</v>
      </c>
      <c r="AF82" s="27">
        <f>'NormalisedData(Secondary)'!H257</f>
        <v>-1.0933908331489386</v>
      </c>
      <c r="AG82" s="27">
        <f>'NormalisedData(Secondary)'!R257</f>
        <v>-1.3377739782423304</v>
      </c>
      <c r="AH82" s="27">
        <f>'NormalisedData(Secondary)'!AA257</f>
        <v>-0.60501972016469641</v>
      </c>
      <c r="AI82" s="27">
        <f>'NormalisedData(Secondary)'!AJ257</f>
        <v>-0.70728795740401307</v>
      </c>
      <c r="AJ82" s="13">
        <f>'NormalisedData(Primary)'!F77</f>
        <v>-0.53369407297280003</v>
      </c>
      <c r="AK82" s="13">
        <f>'NormalisedData(Primary)'!AC77</f>
        <v>-0.62552340491487679</v>
      </c>
      <c r="AL82" s="13">
        <f>'NormalisedData(Primary)'!AD77</f>
        <v>-0.83669242201228378</v>
      </c>
      <c r="AM82" s="13">
        <f>'NormalisedData(Primary)'!W77</f>
        <v>5.0119691907414658E-2</v>
      </c>
      <c r="AN82" s="27">
        <f>'NormalisedData(Secondary)'!AS257</f>
        <v>-1.6725773376576665</v>
      </c>
      <c r="AO82" s="27">
        <f>'NormalisedData(Secondary)'!BB257</f>
        <v>-0.34374919258352182</v>
      </c>
      <c r="AP82" s="13">
        <f>'NormalisedData(Primary)'!O77</f>
        <v>-1.388289459752565</v>
      </c>
      <c r="AQ82" s="13">
        <f>'NormalisedData(Primary)'!P77</f>
        <v>-1.9106788647981927</v>
      </c>
      <c r="AR82" s="13">
        <f>'NormalisedData(Primary)'!Y77</f>
        <v>-0.71072035982454085</v>
      </c>
      <c r="AS82" s="13">
        <f>'NormalisedData(Primary)'!Z77</f>
        <v>-0.33197206754047243</v>
      </c>
      <c r="AT82" s="13">
        <f>'NormalisedData(Primary)'!B77</f>
        <v>0.50751921892255225</v>
      </c>
      <c r="AU82" s="13">
        <f>'NormalisedData(Primary)'!C77</f>
        <v>0.71503901488806354</v>
      </c>
      <c r="AV82" s="13">
        <f>'NormalisedData(Primary)'!D77</f>
        <v>-0.28612315279374173</v>
      </c>
      <c r="AW82" s="13">
        <f>'NormalisedData(Primary)'!E77</f>
        <v>9.1018870976515495E-2</v>
      </c>
      <c r="AX82" s="13">
        <f>'NormalisedData(Primary)'!H77</f>
        <v>-1.4502185002552326</v>
      </c>
      <c r="AY82" s="13">
        <f>'NormalisedData(Primary)'!I77</f>
        <v>-1.2100329926785847</v>
      </c>
      <c r="AZ82" s="13">
        <f>'NormalisedData(Primary)'!J77</f>
        <v>-0.78508827374307544</v>
      </c>
      <c r="BA82" s="13">
        <f>'NormalisedData(Primary)'!L77</f>
        <v>-0.14640061781573821</v>
      </c>
      <c r="BB82" s="13">
        <f>'NormalisedData(Primary)'!AA77</f>
        <v>-0.57729404010602436</v>
      </c>
      <c r="BC82" s="13">
        <f>'NormalisedData(Primary)'!AB77</f>
        <v>-0.47596716997455202</v>
      </c>
      <c r="BD82" s="11">
        <f>'NormalisedData(Secondary)'!BK257</f>
        <v>-1.223390037450802</v>
      </c>
      <c r="BE82" s="11">
        <f>'NormalisedData(Secondary)'!BT257</f>
        <v>-0.21392334926660256</v>
      </c>
      <c r="BG82" s="16" t="s">
        <v>66</v>
      </c>
      <c r="BH82" s="11" t="b">
        <f t="shared" si="1"/>
        <v>1</v>
      </c>
    </row>
    <row r="83" spans="1:60">
      <c r="A83" s="162" t="s">
        <v>178</v>
      </c>
      <c r="B83" s="27">
        <f>'NormalisedData(Secondary)'!H77</f>
        <v>0.38885942310505467</v>
      </c>
      <c r="C83" s="27">
        <f>'NormalisedData(Secondary)'!AA77</f>
        <v>-0.17437342681240892</v>
      </c>
      <c r="D83" s="27">
        <f>'NormalisedData(Secondary)'!R77</f>
        <v>-2.048026047530566E-2</v>
      </c>
      <c r="E83" s="27">
        <f>'NormalisedData(Secondary)'!AJ77</f>
        <v>-0.53678628504817116</v>
      </c>
      <c r="F83" s="27">
        <f>'NormalisedData(Secondary)'!AS77</f>
        <v>0.47530371475768884</v>
      </c>
      <c r="G83" s="27">
        <f>'NormalisedData(Secondary)'!BB77</f>
        <v>-0.36188136495991963</v>
      </c>
      <c r="H83" s="27">
        <f>'NormalisedData(Secondary)'!BK77</f>
        <v>0.32841278844382582</v>
      </c>
      <c r="I83" s="27">
        <f>'NormalisedData(Secondary)'!CC77</f>
        <v>0.24867098703026821</v>
      </c>
      <c r="J83" s="27">
        <f>'NormalisedData(Secondary)'!H168</f>
        <v>0.30635527818100622</v>
      </c>
      <c r="K83" s="27">
        <f>'NormalisedData(Secondary)'!BT77</f>
        <v>-5.9713086874660377E-2</v>
      </c>
      <c r="L83" s="27">
        <f>'NormalisedData(Primary)'!AE78</f>
        <v>0.37908504231057955</v>
      </c>
      <c r="M83" s="27">
        <f>'NormalisedData(Secondary)'!R168</f>
        <v>0.91039022796688029</v>
      </c>
      <c r="N83" s="27">
        <f>'NormalisedData(Secondary)'!AA168</f>
        <v>0.47108573668753789</v>
      </c>
      <c r="O83" s="27">
        <f>'NormalisedData(Primary)'!N78</f>
        <v>-1.024641826528371</v>
      </c>
      <c r="P83" s="27">
        <f>'NormalisedData(Secondary)'!AJ168</f>
        <v>-0.45408656839349043</v>
      </c>
      <c r="Q83" s="27">
        <f>'NormalisedData(Secondary)'!AS168</f>
        <v>-0.80401606234950385</v>
      </c>
      <c r="R83" s="27">
        <f>'NormalisedData(Secondary)'!BB168</f>
        <v>-0.52451231199741821</v>
      </c>
      <c r="S83" s="27">
        <f>'NormalisedData(Secondary)'!BK168</f>
        <v>-3.3325371045541306E-2</v>
      </c>
      <c r="T83" s="27">
        <f>'NormalisedData(Primary)'!P78</f>
        <v>1.339574852462909</v>
      </c>
      <c r="U83" s="27">
        <f>'NormalisedData(Primary)'!Q78</f>
        <v>0.83109543267395314</v>
      </c>
      <c r="V83" s="27">
        <f>'NormalisedData(Primary)'!S78</f>
        <v>0.13057007654474709</v>
      </c>
      <c r="W83" s="27">
        <f>'NormalisedData(Primary)'!T78</f>
        <v>-0.53017915376141944</v>
      </c>
      <c r="X83" s="27">
        <f>'NormalisedData(Primary)'!U78</f>
        <v>1.1839313991578908</v>
      </c>
      <c r="Y83" s="27">
        <f>'NormalisedData(Primary)'!V78</f>
        <v>1.0473941362795944</v>
      </c>
      <c r="Z83" s="27">
        <f>'NormalisedData(Primary)'!M78</f>
        <v>-0.76561457277762879</v>
      </c>
      <c r="AA83" s="27">
        <f>'NormalisedData(Secondary)'!BT168</f>
        <v>-0.21699648660797027</v>
      </c>
      <c r="AB83" s="27">
        <f>'NormalisedData(Secondary)'!CC168</f>
        <v>-1.124332133813204</v>
      </c>
      <c r="AC83" s="27">
        <f>'NormalisedData(Primary)'!K78</f>
        <v>0.81321083949133155</v>
      </c>
      <c r="AD83" s="27">
        <f>'NormalisedData(Primary)'!G78</f>
        <v>-1.2830930797252535</v>
      </c>
      <c r="AE83" s="27">
        <f>'NormalisedData(Primary)'!X78</f>
        <v>0.32816910349788597</v>
      </c>
      <c r="AF83" s="27">
        <f>'NormalisedData(Secondary)'!H258</f>
        <v>-0.25107927363752547</v>
      </c>
      <c r="AG83" s="27">
        <f>'NormalisedData(Secondary)'!R258</f>
        <v>-1.1546978073665501</v>
      </c>
      <c r="AH83" s="27">
        <f>'NormalisedData(Secondary)'!AA258</f>
        <v>-1.4698124503724079</v>
      </c>
      <c r="AI83" s="27">
        <f>'NormalisedData(Secondary)'!AJ258</f>
        <v>-0.27849770092369036</v>
      </c>
      <c r="AJ83" s="13">
        <f>'NormalisedData(Primary)'!F78</f>
        <v>0.60426519006011248</v>
      </c>
      <c r="AK83" s="13">
        <f>'NormalisedData(Primary)'!AC78</f>
        <v>-0.62552340491487679</v>
      </c>
      <c r="AL83" s="13">
        <f>'NormalisedData(Primary)'!AD78</f>
        <v>6.8408814378362839E-2</v>
      </c>
      <c r="AM83" s="13">
        <f>'NormalisedData(Primary)'!W78</f>
        <v>-1.5172597641062773</v>
      </c>
      <c r="AN83" s="27">
        <f>'NormalisedData(Secondary)'!AS258</f>
        <v>-0.50248970552963534</v>
      </c>
      <c r="AO83" s="27">
        <f>'NormalisedData(Secondary)'!BB258</f>
        <v>-1.3291635446562855</v>
      </c>
      <c r="AP83" s="13">
        <f>'NormalisedData(Primary)'!O78</f>
        <v>0.18785434933945597</v>
      </c>
      <c r="AQ83" s="13">
        <f>'NormalisedData(Primary)'!P78</f>
        <v>1.339574852462909</v>
      </c>
      <c r="AR83" s="13">
        <f>'NormalisedData(Primary)'!Y78</f>
        <v>-0.71072035982454085</v>
      </c>
      <c r="AS83" s="13">
        <f>'NormalisedData(Primary)'!Z78</f>
        <v>-0.86066832325307663</v>
      </c>
      <c r="AT83" s="13">
        <f>'NormalisedData(Primary)'!B78</f>
        <v>-1.0150384378451045</v>
      </c>
      <c r="AU83" s="13">
        <f>'NormalisedData(Primary)'!C78</f>
        <v>-0.12160527464082718</v>
      </c>
      <c r="AV83" s="13">
        <f>'NormalisedData(Primary)'!D78</f>
        <v>-0.75039845732698285</v>
      </c>
      <c r="AW83" s="13">
        <f>'NormalisedData(Primary)'!E78</f>
        <v>0.91497917665865425</v>
      </c>
      <c r="AX83" s="13">
        <f>'NormalisedData(Primary)'!H78</f>
        <v>0.42807654525606276</v>
      </c>
      <c r="AY83" s="13">
        <f>'NormalisedData(Primary)'!I78</f>
        <v>0.50152683249178176</v>
      </c>
      <c r="AZ83" s="13">
        <f>'NormalisedData(Primary)'!J78</f>
        <v>-6.6816023297283131E-2</v>
      </c>
      <c r="BA83" s="13">
        <f>'NormalisedData(Primary)'!L78</f>
        <v>0.55306900063723341</v>
      </c>
      <c r="BB83" s="13">
        <f>'NormalisedData(Primary)'!AA78</f>
        <v>-0.57729404010602436</v>
      </c>
      <c r="BC83" s="13">
        <f>'NormalisedData(Primary)'!AB78</f>
        <v>-0.47596716997455202</v>
      </c>
      <c r="BD83" s="11">
        <f>'NormalisedData(Secondary)'!BK258</f>
        <v>-5.4147319984090947E-2</v>
      </c>
      <c r="BE83" s="11">
        <f>'NormalisedData(Secondary)'!BT258</f>
        <v>0.21195152862389213</v>
      </c>
      <c r="BG83" s="16" t="s">
        <v>178</v>
      </c>
      <c r="BH83" s="11" t="b">
        <f t="shared" si="1"/>
        <v>1</v>
      </c>
    </row>
    <row r="84" spans="1:60" s="55" customFormat="1">
      <c r="A84" s="16" t="s">
        <v>105</v>
      </c>
      <c r="B84" s="27">
        <f>'NormalisedData(Secondary)'!H78</f>
        <v>0.39584668340295104</v>
      </c>
      <c r="C84" s="27">
        <f>'NormalisedData(Secondary)'!AA78</f>
        <v>-0.17965930546317568</v>
      </c>
      <c r="D84" s="27">
        <f>'NormalisedData(Secondary)'!R78</f>
        <v>-0.5085834440288538</v>
      </c>
      <c r="E84" s="27">
        <f>'NormalisedData(Secondary)'!AJ78</f>
        <v>-0.27841871951809882</v>
      </c>
      <c r="F84" s="27">
        <f>'NormalisedData(Secondary)'!AS78</f>
        <v>0.47530371475768884</v>
      </c>
      <c r="G84" s="27">
        <f>'NormalisedData(Secondary)'!BB78</f>
        <v>-0.18993565138290269</v>
      </c>
      <c r="H84" s="27">
        <f>'NormalisedData(Secondary)'!BK78</f>
        <v>1.1636839642727048</v>
      </c>
      <c r="I84" s="27">
        <f>'NormalisedData(Secondary)'!CC78</f>
        <v>0.26185259953632467</v>
      </c>
      <c r="J84" s="27">
        <f>'NormalisedData(Secondary)'!H169</f>
        <v>0.34589718408330727</v>
      </c>
      <c r="K84" s="27">
        <f>'NormalisedData(Secondary)'!BT78</f>
        <v>1.0899866454882239</v>
      </c>
      <c r="L84" s="27">
        <f>'NormalisedData(Primary)'!AE79</f>
        <v>-1.2308563719466967</v>
      </c>
      <c r="M84" s="27">
        <f>'NormalisedData(Secondary)'!R169</f>
        <v>0</v>
      </c>
      <c r="N84" s="27">
        <f>'NormalisedData(Secondary)'!AA169</f>
        <v>0</v>
      </c>
      <c r="O84" s="27">
        <f>'NormalisedData(Primary)'!N79</f>
        <v>0.42587993612907593</v>
      </c>
      <c r="P84" s="27">
        <f>'NormalisedData(Secondary)'!AJ169</f>
        <v>-0.39637886381964288</v>
      </c>
      <c r="Q84" s="27">
        <f>'NormalisedData(Secondary)'!AS169</f>
        <v>-1.373294059630533</v>
      </c>
      <c r="R84" s="27">
        <f>'NormalisedData(Secondary)'!BB169</f>
        <v>-1.538176555408159</v>
      </c>
      <c r="S84" s="27">
        <f>'NormalisedData(Secondary)'!BK169</f>
        <v>-1.7529145169954696</v>
      </c>
      <c r="T84" s="27">
        <f>'NormalisedData(Primary)'!P79</f>
        <v>-1.1884002609623925</v>
      </c>
      <c r="U84" s="27">
        <f>'NormalisedData(Primary)'!Q79</f>
        <v>-1.3457839747359954</v>
      </c>
      <c r="V84" s="27">
        <f>'NormalisedData(Primary)'!S79</f>
        <v>-1.6805632432694879</v>
      </c>
      <c r="W84" s="27">
        <f>'NormalisedData(Primary)'!T79</f>
        <v>-1.248217062792633</v>
      </c>
      <c r="X84" s="27">
        <f>'NormalisedData(Primary)'!U79</f>
        <v>-1.3535913504390835</v>
      </c>
      <c r="Y84" s="27">
        <f>'NormalisedData(Primary)'!V79</f>
        <v>-1.333466543545387</v>
      </c>
      <c r="Z84" s="27">
        <f>'NormalisedData(Primary)'!M79</f>
        <v>0.30210737196090226</v>
      </c>
      <c r="AA84" s="27">
        <f>'NormalisedData(Secondary)'!BT169</f>
        <v>-0.51489904371067863</v>
      </c>
      <c r="AB84" s="27">
        <f>'NormalisedData(Secondary)'!CC169</f>
        <v>1.271452193963531</v>
      </c>
      <c r="AC84" s="27">
        <f>'NormalisedData(Primary)'!K79</f>
        <v>-1.2337003467405081</v>
      </c>
      <c r="AD84" s="27">
        <f>'NormalisedData(Primary)'!G79</f>
        <v>6.2589906328061259E-2</v>
      </c>
      <c r="AE84" s="27">
        <f>'NormalisedData(Primary)'!X79</f>
        <v>0.68999657658529878</v>
      </c>
      <c r="AF84" s="27">
        <f>'NormalisedData(Secondary)'!H259</f>
        <v>1.2690298689182278</v>
      </c>
      <c r="AG84" s="27">
        <f>'NormalisedData(Secondary)'!R259</f>
        <v>0.46536302026680154</v>
      </c>
      <c r="AH84" s="27">
        <f>'NormalisedData(Secondary)'!AA259</f>
        <v>1.4128299836532969</v>
      </c>
      <c r="AI84" s="27">
        <f>'NormalisedData(Secondary)'!AJ259</f>
        <v>0.29047398555981574</v>
      </c>
      <c r="AJ84" s="13">
        <f>'NormalisedData(Primary)'!F79</f>
        <v>-0.53369407297280003</v>
      </c>
      <c r="AK84" s="13">
        <f>'NormalisedData(Primary)'!AC79</f>
        <v>-0.62552340491487679</v>
      </c>
      <c r="AL84" s="13">
        <f>'NormalisedData(Primary)'!AD79</f>
        <v>-0.83669242201228378</v>
      </c>
      <c r="AM84" s="13">
        <f>'NormalisedData(Primary)'!W79</f>
        <v>-0.34172517209600833</v>
      </c>
      <c r="AN84" s="27">
        <f>'NormalisedData(Secondary)'!AS259</f>
        <v>1.1356011533206238</v>
      </c>
      <c r="AO84" s="27">
        <f>'NormalisedData(Secondary)'!BB259</f>
        <v>2.119786687598388</v>
      </c>
      <c r="AP84" s="13">
        <f>'NormalisedData(Primary)'!O79</f>
        <v>-0.99425350747955976</v>
      </c>
      <c r="AQ84" s="13">
        <f>'NormalisedData(Primary)'!P79</f>
        <v>-1.1884002609623925</v>
      </c>
      <c r="AR84" s="13">
        <f>'NormalisedData(Primary)'!Y79</f>
        <v>-0.71072035982454085</v>
      </c>
      <c r="AS84" s="13">
        <f>'NormalisedData(Primary)'!Z79</f>
        <v>0.72542044388473603</v>
      </c>
      <c r="AT84" s="13">
        <f>'NormalisedData(Primary)'!B79</f>
        <v>-1.0150384378451045</v>
      </c>
      <c r="AU84" s="13">
        <f>'NormalisedData(Primary)'!C79</f>
        <v>-0.95824956416971796</v>
      </c>
      <c r="AV84" s="13">
        <f>'NormalisedData(Primary)'!D79</f>
        <v>0.64242745627274056</v>
      </c>
      <c r="AW84" s="13">
        <f>'NormalisedData(Primary)'!E79</f>
        <v>-0.32096128186455392</v>
      </c>
      <c r="AX84" s="13">
        <f>'NormalisedData(Primary)'!H79</f>
        <v>0.80373555435832178</v>
      </c>
      <c r="AY84" s="13">
        <f>'NormalisedData(Primary)'!I79</f>
        <v>-1.5523449577126578</v>
      </c>
      <c r="AZ84" s="13">
        <f>'NormalisedData(Primary)'!J79</f>
        <v>-1.1442243989659717</v>
      </c>
      <c r="BA84" s="13">
        <f>'NormalisedData(Primary)'!L79</f>
        <v>-0.49613542704222402</v>
      </c>
      <c r="BB84" s="13">
        <f>'NormalisedData(Primary)'!AA79</f>
        <v>-0.57729404010602436</v>
      </c>
      <c r="BC84" s="13">
        <f>'NormalisedData(Primary)'!AB79</f>
        <v>-0.47596716997455202</v>
      </c>
      <c r="BD84" s="11">
        <f>'NormalisedData(Secondary)'!BK259</f>
        <v>-1.5804521583483209</v>
      </c>
      <c r="BE84" s="11">
        <f>'NormalisedData(Secondary)'!BT259</f>
        <v>0</v>
      </c>
      <c r="BF84" s="11"/>
      <c r="BG84" s="16" t="s">
        <v>105</v>
      </c>
      <c r="BH84" s="11" t="b">
        <f t="shared" si="1"/>
        <v>1</v>
      </c>
    </row>
    <row r="85" spans="1:60" s="147" customFormat="1">
      <c r="A85" s="162" t="s">
        <v>285</v>
      </c>
      <c r="B85" s="244">
        <f>'NormalisedData(Secondary)'!H79</f>
        <v>0.36789764221136356</v>
      </c>
      <c r="C85" s="244">
        <f>'NormalisedData(Secondary)'!AA79</f>
        <v>2.6687736910949762</v>
      </c>
      <c r="D85" s="244">
        <f>'NormalisedData(Secondary)'!R79</f>
        <v>1.1753181847561041</v>
      </c>
      <c r="E85" s="244">
        <f>'NormalisedData(Secondary)'!AJ79</f>
        <v>1.261012361651588</v>
      </c>
      <c r="F85" s="244">
        <f>'NormalisedData(Secondary)'!AS79</f>
        <v>0.47530371475768884</v>
      </c>
      <c r="G85" s="244">
        <f>'NormalisedData(Secondary)'!BB79</f>
        <v>1.6634667115828796</v>
      </c>
      <c r="H85" s="244">
        <f>'NormalisedData(Secondary)'!BK79</f>
        <v>1.4435860456124114</v>
      </c>
      <c r="I85" s="244">
        <f>'NormalisedData(Secondary)'!CC79</f>
        <v>0.27004452657292377</v>
      </c>
      <c r="J85" s="244">
        <f>'NormalisedData(Secondary)'!H170</f>
        <v>0.36396579215712105</v>
      </c>
      <c r="K85" s="244">
        <f>'NormalisedData(Secondary)'!BT79</f>
        <v>1.3965732407849931</v>
      </c>
      <c r="L85" s="244">
        <f>'NormalisedData(Primary)'!AE80</f>
        <v>0.78157039587489863</v>
      </c>
      <c r="M85" s="244">
        <f>'NormalisedData(Secondary)'!R170</f>
        <v>0</v>
      </c>
      <c r="N85" s="244">
        <f>'NormalisedData(Secondary)'!AA170</f>
        <v>0.38526773345055138</v>
      </c>
      <c r="O85" s="244">
        <f>'NormalisedData(Primary)'!N80</f>
        <v>0.78851037679343761</v>
      </c>
      <c r="P85" s="244">
        <f>'NormalisedData(Secondary)'!AJ170</f>
        <v>0.63594785133474263</v>
      </c>
      <c r="Q85" s="244">
        <f>'NormalisedData(Secondary)'!AS170</f>
        <v>0.94760854466904754</v>
      </c>
      <c r="R85" s="244">
        <f>'NormalisedData(Secondary)'!BB170</f>
        <v>0.99598405311869298</v>
      </c>
      <c r="S85" s="244">
        <f>'NormalisedData(Secondary)'!BK170</f>
        <v>1.1130673929210775</v>
      </c>
      <c r="T85" s="244">
        <f>'NormalisedData(Primary)'!P80</f>
        <v>1.339574852462909</v>
      </c>
      <c r="U85" s="244">
        <f>'NormalisedData(Primary)'!Q80</f>
        <v>0.83109543267395314</v>
      </c>
      <c r="V85" s="244">
        <f>'NormalisedData(Primary)'!S80</f>
        <v>1.2172500684332881</v>
      </c>
      <c r="W85" s="244">
        <f>'NormalisedData(Primary)'!T80</f>
        <v>0.90589666430100801</v>
      </c>
      <c r="X85" s="244">
        <f>'NormalisedData(Primary)'!U80</f>
        <v>1.1839313991578908</v>
      </c>
      <c r="Y85" s="244">
        <f>'NormalisedData(Primary)'!V80</f>
        <v>-0.53984631693705976</v>
      </c>
      <c r="Z85" s="244">
        <f>'NormalisedData(Primary)'!M80</f>
        <v>1.3698293166994333</v>
      </c>
      <c r="AA85" s="244">
        <f>'NormalisedData(Secondary)'!BT170</f>
        <v>3.3283375863622013</v>
      </c>
      <c r="AB85" s="244">
        <f>'NormalisedData(Secondary)'!CC170</f>
        <v>1.3328905630836176</v>
      </c>
      <c r="AC85" s="244">
        <f>'NormalisedData(Primary)'!K80</f>
        <v>1.495514568235278</v>
      </c>
      <c r="AD85" s="244">
        <f>'NormalisedData(Primary)'!G80</f>
        <v>1.4082728923813761</v>
      </c>
      <c r="AE85" s="244">
        <f>'NormalisedData(Primary)'!X80</f>
        <v>2.1373064689349501</v>
      </c>
      <c r="AF85" s="244">
        <f>'NormalisedData(Secondary)'!H260</f>
        <v>1.3297059137188136</v>
      </c>
      <c r="AG85" s="244">
        <f>'NormalisedData(Secondary)'!R260</f>
        <v>1.2086627729987609</v>
      </c>
      <c r="AH85" s="244">
        <f>'NormalisedData(Secondary)'!AA260</f>
        <v>1.556962105354583</v>
      </c>
      <c r="AI85" s="244">
        <f>'NormalisedData(Secondary)'!AJ260</f>
        <v>1.8736995479487006</v>
      </c>
      <c r="AJ85" s="245">
        <f>'NormalisedData(Primary)'!F80</f>
        <v>1.3629046987487208</v>
      </c>
      <c r="AK85" s="245">
        <f>'NormalisedData(Primary)'!AC80</f>
        <v>2.602177364445887</v>
      </c>
      <c r="AL85" s="245">
        <f>'NormalisedData(Primary)'!AD80</f>
        <v>1.8786112871596561</v>
      </c>
      <c r="AM85" s="245">
        <f>'NormalisedData(Primary)'!W80</f>
        <v>1.2256542839176836</v>
      </c>
      <c r="AN85" s="244">
        <f>'NormalisedData(Secondary)'!AS260</f>
        <v>1.6036441627040821</v>
      </c>
      <c r="AO85" s="244">
        <f>'NormalisedData(Secondary)'!BB260</f>
        <v>0.76484195349833806</v>
      </c>
      <c r="AP85" s="245">
        <f>'NormalisedData(Primary)'!O80</f>
        <v>0.9759262538854665</v>
      </c>
      <c r="AQ85" s="245">
        <f>'NormalisedData(Primary)'!P80</f>
        <v>1.339574852462909</v>
      </c>
      <c r="AR85" s="245">
        <f>'NormalisedData(Primary)'!Y80</f>
        <v>2.0675501376713914</v>
      </c>
      <c r="AS85" s="245">
        <f>'NormalisedData(Primary)'!Z80</f>
        <v>2.8402054667351528</v>
      </c>
      <c r="AT85" s="245">
        <f>'NormalisedData(Primary)'!B80</f>
        <v>1.5225576567676569</v>
      </c>
      <c r="AU85" s="245">
        <f>'NormalisedData(Primary)'!C80</f>
        <v>1.1333611596525091</v>
      </c>
      <c r="AV85" s="245">
        <f>'NormalisedData(Primary)'!D80</f>
        <v>1.1067027608059816</v>
      </c>
      <c r="AW85" s="245">
        <f>'NormalisedData(Primary)'!E80</f>
        <v>1.3269593294997237</v>
      </c>
      <c r="AX85" s="245">
        <f>'NormalisedData(Primary)'!H80</f>
        <v>0.80373555435832178</v>
      </c>
      <c r="AY85" s="245">
        <f>'NormalisedData(Primary)'!I80</f>
        <v>1.1861507625599284</v>
      </c>
      <c r="AZ85" s="245">
        <f>'NormalisedData(Primary)'!J80</f>
        <v>1.3697284775943015</v>
      </c>
      <c r="BA85" s="245">
        <f>'NormalisedData(Primary)'!L80</f>
        <v>1.6022734283166908</v>
      </c>
      <c r="BB85" s="245">
        <f>'NormalisedData(Primary)'!AA80</f>
        <v>2.3867231210353546</v>
      </c>
      <c r="BC85" s="245">
        <f>'NormalisedData(Primary)'!AB80</f>
        <v>2.4478311598691249</v>
      </c>
      <c r="BD85" s="147">
        <f>'NormalisedData(Secondary)'!BK260</f>
        <v>0.21911491358579341</v>
      </c>
      <c r="BE85" s="11">
        <f>'NormalisedData(Secondary)'!BT260</f>
        <v>0.29985826739898641</v>
      </c>
      <c r="BG85" s="162" t="s">
        <v>285</v>
      </c>
      <c r="BH85" s="147" t="b">
        <f t="shared" si="1"/>
        <v>1</v>
      </c>
    </row>
    <row r="86" spans="1:60">
      <c r="A86" s="162" t="s">
        <v>286</v>
      </c>
      <c r="B86" s="27">
        <f>'NormalisedData(Secondary)'!H80</f>
        <v>4.6483668508112613E-2</v>
      </c>
      <c r="C86" s="27">
        <f>'NormalisedData(Secondary)'!AA80</f>
        <v>-0.614765742735912</v>
      </c>
      <c r="D86" s="27">
        <f>'NormalisedData(Secondary)'!R80</f>
        <v>-0.5085834440288538</v>
      </c>
      <c r="E86" s="27">
        <f>'NormalisedData(Secondary)'!AJ80</f>
        <v>-0.57593769598988265</v>
      </c>
      <c r="F86" s="27">
        <f>'NormalisedData(Secondary)'!AS80</f>
        <v>0.47530371475768884</v>
      </c>
      <c r="G86" s="27">
        <f>'NormalisedData(Secondary)'!BB80</f>
        <v>-1.0187975503698663</v>
      </c>
      <c r="H86" s="27">
        <f>'NormalisedData(Secondary)'!BK80</f>
        <v>-1.2647622625619357</v>
      </c>
      <c r="I86" s="27">
        <f>'NormalisedData(Secondary)'!CC80</f>
        <v>-0.19073459308500729</v>
      </c>
      <c r="J86" s="27">
        <f>'NormalisedData(Secondary)'!H171</f>
        <v>5.1319475870994093E-2</v>
      </c>
      <c r="K86" s="27">
        <f>'NormalisedData(Secondary)'!BT80</f>
        <v>-0.97947287276496753</v>
      </c>
      <c r="L86" s="27">
        <f>'NormalisedData(Primary)'!AE81</f>
        <v>-1.6333417255110159</v>
      </c>
      <c r="M86" s="27">
        <f>'NormalisedData(Secondary)'!R171</f>
        <v>-0.74073187049128841</v>
      </c>
      <c r="N86" s="27">
        <f>'NormalisedData(Secondary)'!AA171</f>
        <v>-1.8159783804391993</v>
      </c>
      <c r="O86" s="27">
        <f>'NormalisedData(Primary)'!N81</f>
        <v>-1.024641826528371</v>
      </c>
      <c r="P86" s="27">
        <f>'NormalisedData(Secondary)'!AJ171</f>
        <v>0.16338587054667916</v>
      </c>
      <c r="Q86" s="27">
        <f>'NormalisedData(Secondary)'!AS171</f>
        <v>-0.45369114094579355</v>
      </c>
      <c r="R86" s="27">
        <f>'NormalisedData(Secondary)'!BB171</f>
        <v>-1.7680190292047836E-2</v>
      </c>
      <c r="S86" s="27">
        <f>'NormalisedData(Secondary)'!BK171</f>
        <v>-3.3325371045541306E-2</v>
      </c>
      <c r="T86" s="27">
        <f>'NormalisedData(Primary)'!P81</f>
        <v>-0.82726095904449215</v>
      </c>
      <c r="U86" s="27">
        <f>'NormalisedData(Primary)'!Q81</f>
        <v>0.46828219810562832</v>
      </c>
      <c r="V86" s="27">
        <f>'NormalisedData(Primary)'!S81</f>
        <v>-1.3183365793066408</v>
      </c>
      <c r="W86" s="27">
        <f>'NormalisedData(Primary)'!T81</f>
        <v>-1.248217062792633</v>
      </c>
      <c r="X86" s="27">
        <f>'NormalisedData(Primary)'!U81</f>
        <v>-1.0364010067394618</v>
      </c>
      <c r="Y86" s="27">
        <f>'NormalisedData(Primary)'!V81</f>
        <v>-1.333466543545387</v>
      </c>
      <c r="Z86" s="27">
        <f>'NormalisedData(Primary)'!M81</f>
        <v>-0.76561457277762879</v>
      </c>
      <c r="AA86" s="27">
        <f>'NormalisedData(Secondary)'!BT171</f>
        <v>-0.40766512411352146</v>
      </c>
      <c r="AB86" s="27">
        <f>'NormalisedData(Secondary)'!CC171</f>
        <v>-1.001455395573031</v>
      </c>
      <c r="AC86" s="27">
        <f>'NormalisedData(Primary)'!K81</f>
        <v>-0.55139661799656148</v>
      </c>
      <c r="AD86" s="27">
        <f>'NormalisedData(Primary)'!G81</f>
        <v>-0.9466723332119249</v>
      </c>
      <c r="AE86" s="27">
        <f>'NormalisedData(Primary)'!X81</f>
        <v>-1.1191407888517653</v>
      </c>
      <c r="AF86" s="27">
        <f>'NormalisedData(Secondary)'!H261</f>
        <v>-1.4816438176112303</v>
      </c>
      <c r="AG86" s="27">
        <f>'NormalisedData(Secondary)'!R261</f>
        <v>-1.3410313064090615</v>
      </c>
      <c r="AH86" s="27">
        <f>'NormalisedData(Secondary)'!AA261</f>
        <v>-0.89328396356726647</v>
      </c>
      <c r="AI86" s="27">
        <f>'NormalisedData(Secondary)'!AJ261</f>
        <v>-1.1608161132966626</v>
      </c>
      <c r="AJ86" s="13">
        <f>'NormalisedData(Primary)'!F81</f>
        <v>0.22494543571580836</v>
      </c>
      <c r="AK86" s="13">
        <f>'NormalisedData(Primary)'!AC81</f>
        <v>-0.62552340491487679</v>
      </c>
      <c r="AL86" s="13">
        <f>'NormalisedData(Primary)'!AD81</f>
        <v>-0.38414180381696045</v>
      </c>
      <c r="AM86" s="13">
        <f>'NormalisedData(Primary)'!W81</f>
        <v>-1.5172597641062773</v>
      </c>
      <c r="AN86" s="27">
        <f>'NormalisedData(Secondary)'!AS261</f>
        <v>-0.65851730287786514</v>
      </c>
      <c r="AO86" s="27">
        <f>'NormalisedData(Secondary)'!BB261</f>
        <v>-0.71327957461080804</v>
      </c>
      <c r="AP86" s="13">
        <f>'NormalisedData(Primary)'!O81</f>
        <v>-0.20618160293354929</v>
      </c>
      <c r="AQ86" s="13">
        <f>'NormalisedData(Primary)'!P81</f>
        <v>-0.82726095904449215</v>
      </c>
      <c r="AR86" s="13">
        <f>'NormalisedData(Primary)'!Y81</f>
        <v>-0.71072035982454085</v>
      </c>
      <c r="AS86" s="13">
        <f>'NormalisedData(Primary)'!Z81</f>
        <v>-0.86066832325307663</v>
      </c>
      <c r="AT86" s="13">
        <f>'NormalisedData(Primary)'!B81</f>
        <v>-0.50751921892255225</v>
      </c>
      <c r="AU86" s="13">
        <f>'NormalisedData(Primary)'!C81</f>
        <v>-0.95824956416971796</v>
      </c>
      <c r="AV86" s="13">
        <f>'NormalisedData(Primary)'!D81</f>
        <v>0.17815215173949941</v>
      </c>
      <c r="AW86" s="13">
        <f>'NormalisedData(Primary)'!E81</f>
        <v>9.1018870976515495E-2</v>
      </c>
      <c r="AX86" s="13">
        <f>'NormalisedData(Primary)'!H81</f>
        <v>-1.0745594911529734</v>
      </c>
      <c r="AY86" s="13">
        <f>'NormalisedData(Primary)'!I81</f>
        <v>-1.2100329926785847</v>
      </c>
      <c r="AZ86" s="13">
        <f>'NormalisedData(Primary)'!J81</f>
        <v>-1.1442243989659717</v>
      </c>
      <c r="BA86" s="13">
        <f>'NormalisedData(Primary)'!L81</f>
        <v>-1.5453398547216814</v>
      </c>
      <c r="BB86" s="13">
        <f>'NormalisedData(Primary)'!AA81</f>
        <v>-0.57729404010602436</v>
      </c>
      <c r="BC86" s="13">
        <f>'NormalisedData(Primary)'!AB81</f>
        <v>-0.47596716997455202</v>
      </c>
      <c r="BD86" s="11">
        <f>'NormalisedData(Secondary)'!BK261</f>
        <v>-0.85399620495382611</v>
      </c>
      <c r="BE86" s="11">
        <f>'NormalisedData(Secondary)'!BT261</f>
        <v>7.4312690621454722E-2</v>
      </c>
      <c r="BG86" s="16" t="s">
        <v>286</v>
      </c>
      <c r="BH86" s="11" t="b">
        <f t="shared" si="1"/>
        <v>1</v>
      </c>
    </row>
    <row r="87" spans="1:60" s="147" customFormat="1">
      <c r="A87" s="162" t="s">
        <v>287</v>
      </c>
      <c r="B87" s="244">
        <f>'NormalisedData(Secondary)'!H81</f>
        <v>0.38885942310505467</v>
      </c>
      <c r="C87" s="244">
        <f>'NormalisedData(Secondary)'!AA81</f>
        <v>-6.8057935576643289E-2</v>
      </c>
      <c r="D87" s="244">
        <f>'NormalisedData(Secondary)'!R81</f>
        <v>-0.45531605874127279</v>
      </c>
      <c r="E87" s="244">
        <f>'NormalisedData(Secondary)'!AJ81</f>
        <v>1.4343509618182564</v>
      </c>
      <c r="F87" s="244">
        <f>'NormalisedData(Secondary)'!AS81</f>
        <v>0.47530371475768884</v>
      </c>
      <c r="G87" s="244">
        <f>'NormalisedData(Secondary)'!BB81</f>
        <v>1.122030105203252</v>
      </c>
      <c r="H87" s="244">
        <f>'NormalisedData(Secondary)'!BK81</f>
        <v>0.59303852379492183</v>
      </c>
      <c r="I87" s="244">
        <f>'NormalisedData(Secondary)'!CC81</f>
        <v>0.27388771159144731</v>
      </c>
      <c r="J87" s="244">
        <f>'NormalisedData(Secondary)'!H172</f>
        <v>0.3106634133329792</v>
      </c>
      <c r="K87" s="244">
        <f>'NormalisedData(Secondary)'!BT81</f>
        <v>1.1666332943124165</v>
      </c>
      <c r="L87" s="244">
        <f>'NormalisedData(Primary)'!AE82</f>
        <v>0.78157039587489863</v>
      </c>
      <c r="M87" s="244">
        <f>'NormalisedData(Secondary)'!R172</f>
        <v>0</v>
      </c>
      <c r="N87" s="244">
        <f>'NormalisedData(Secondary)'!AA172</f>
        <v>0.32181097209740944</v>
      </c>
      <c r="O87" s="244">
        <f>'NormalisedData(Primary)'!N82</f>
        <v>1.1511408174577993</v>
      </c>
      <c r="P87" s="244">
        <f>'NormalisedData(Secondary)'!AJ172</f>
        <v>0.40768181990930097</v>
      </c>
      <c r="Q87" s="244">
        <f>'NormalisedData(Secondary)'!AS172</f>
        <v>1.035189775019975</v>
      </c>
      <c r="R87" s="244">
        <f>'NormalisedData(Secondary)'!BB172</f>
        <v>0.99598405311869298</v>
      </c>
      <c r="S87" s="244">
        <f>'NormalisedData(Secondary)'!BK172</f>
        <v>1.1130673929210775</v>
      </c>
      <c r="T87" s="244">
        <f>'NormalisedData(Primary)'!P82</f>
        <v>1.339574852462909</v>
      </c>
      <c r="U87" s="244">
        <f>'NormalisedData(Primary)'!Q82</f>
        <v>0.83109543267395314</v>
      </c>
      <c r="V87" s="244">
        <f>'NormalisedData(Primary)'!S82</f>
        <v>1.2172500684332881</v>
      </c>
      <c r="W87" s="244">
        <f>'NormalisedData(Primary)'!T82</f>
        <v>0.90589666430100801</v>
      </c>
      <c r="X87" s="244">
        <f>'NormalisedData(Primary)'!U82</f>
        <v>1.1839313991578908</v>
      </c>
      <c r="Y87" s="244">
        <f>'NormalisedData(Primary)'!V82</f>
        <v>-0.53984631693705976</v>
      </c>
      <c r="Z87" s="244">
        <f>'NormalisedData(Primary)'!M82</f>
        <v>1.3698293166994333</v>
      </c>
      <c r="AA87" s="244">
        <f>'NormalisedData(Secondary)'!BT172</f>
        <v>2.8376383180797595</v>
      </c>
      <c r="AB87" s="244">
        <f>'NormalisedData(Secondary)'!CC172</f>
        <v>1.5172056704438774</v>
      </c>
      <c r="AC87" s="244">
        <f>'NormalisedData(Primary)'!K82</f>
        <v>1.1543627038633049</v>
      </c>
      <c r="AD87" s="244">
        <f>'NormalisedData(Primary)'!G82</f>
        <v>1.7446936388947047</v>
      </c>
      <c r="AE87" s="244">
        <f>'NormalisedData(Primary)'!X82</f>
        <v>1.7754789958475372</v>
      </c>
      <c r="AF87" s="244">
        <f>'NormalisedData(Secondary)'!H262</f>
        <v>1.1439992468032525</v>
      </c>
      <c r="AG87" s="244">
        <f>'NormalisedData(Secondary)'!R262</f>
        <v>1.2654205309658335</v>
      </c>
      <c r="AH87" s="244">
        <f>'NormalisedData(Secondary)'!AA262</f>
        <v>1.4128299836532969</v>
      </c>
      <c r="AI87" s="244">
        <f>'NormalisedData(Secondary)'!AJ262</f>
        <v>1.6840423191208658</v>
      </c>
      <c r="AJ87" s="245">
        <f>'NormalisedData(Primary)'!F82</f>
        <v>1.3629046987487208</v>
      </c>
      <c r="AK87" s="245">
        <f>'NormalisedData(Primary)'!AC82</f>
        <v>3.140127492672681</v>
      </c>
      <c r="AL87" s="245">
        <f>'NormalisedData(Primary)'!AD82</f>
        <v>2.7837125235503026</v>
      </c>
      <c r="AM87" s="245">
        <f>'NormalisedData(Primary)'!W82</f>
        <v>1.2256542839176836</v>
      </c>
      <c r="AN87" s="244">
        <f>'NormalisedData(Secondary)'!AS262</f>
        <v>1.4476165653558526</v>
      </c>
      <c r="AO87" s="244">
        <f>'NormalisedData(Secondary)'!BB262</f>
        <v>0.39531157147105067</v>
      </c>
      <c r="AP87" s="245">
        <f>'NormalisedData(Primary)'!O82</f>
        <v>0.9759262538854665</v>
      </c>
      <c r="AQ87" s="245">
        <f>'NormalisedData(Primary)'!P82</f>
        <v>1.339574852462909</v>
      </c>
      <c r="AR87" s="245">
        <f>'NormalisedData(Primary)'!Y82</f>
        <v>2.0675501376713914</v>
      </c>
      <c r="AS87" s="245">
        <f>'NormalisedData(Primary)'!Z82</f>
        <v>2.8402054667351528</v>
      </c>
      <c r="AT87" s="245">
        <f>'NormalisedData(Primary)'!B82</f>
        <v>1.0150384378451045</v>
      </c>
      <c r="AU87" s="245">
        <f>'NormalisedData(Primary)'!C82</f>
        <v>1.5516833044169545</v>
      </c>
      <c r="AV87" s="245">
        <f>'NormalisedData(Primary)'!D82</f>
        <v>1.1067027608059816</v>
      </c>
      <c r="AW87" s="245">
        <f>'NormalisedData(Primary)'!E82</f>
        <v>1.3269593294997237</v>
      </c>
      <c r="AX87" s="245">
        <f>'NormalisedData(Primary)'!H82</f>
        <v>0.80373555435832178</v>
      </c>
      <c r="AY87" s="245">
        <f>'NormalisedData(Primary)'!I82</f>
        <v>1.1861507625599284</v>
      </c>
      <c r="AZ87" s="245">
        <f>'NormalisedData(Primary)'!J82</f>
        <v>1.3697284775943015</v>
      </c>
      <c r="BA87" s="245">
        <f>'NormalisedData(Primary)'!L82</f>
        <v>1.6022734283166908</v>
      </c>
      <c r="BB87" s="245">
        <f>'NormalisedData(Primary)'!AA82</f>
        <v>1.6457188307500097</v>
      </c>
      <c r="BC87" s="245">
        <f>'NormalisedData(Primary)'!AB82</f>
        <v>1.4732317165878992</v>
      </c>
      <c r="BD87" s="147">
        <f>'NormalisedData(Secondary)'!BK262</f>
        <v>0.26743292243619582</v>
      </c>
      <c r="BE87" s="11">
        <f>'NormalisedData(Secondary)'!BT262</f>
        <v>0.19689180843533072</v>
      </c>
      <c r="BG87" s="162" t="s">
        <v>287</v>
      </c>
      <c r="BH87" s="147" t="b">
        <f t="shared" si="1"/>
        <v>1</v>
      </c>
    </row>
    <row r="88" spans="1:60">
      <c r="A88" s="16" t="s">
        <v>106</v>
      </c>
      <c r="B88" s="27">
        <f>'NormalisedData(Secondary)'!H82</f>
        <v>0.39584668340295104</v>
      </c>
      <c r="C88" s="27">
        <f>'NormalisedData(Secondary)'!AA82</f>
        <v>-0.10746737965211665</v>
      </c>
      <c r="D88" s="27">
        <f>'NormalisedData(Secondary)'!R82</f>
        <v>-0.52271560747249768</v>
      </c>
      <c r="E88" s="27">
        <f>'NormalisedData(Secondary)'!AJ82</f>
        <v>-0.46183962929310834</v>
      </c>
      <c r="F88" s="27">
        <f>'NormalisedData(Secondary)'!AS82</f>
        <v>-2.0794537520648886</v>
      </c>
      <c r="G88" s="27">
        <f>'NormalisedData(Secondary)'!BB82</f>
        <v>0.56426221942135601</v>
      </c>
      <c r="H88" s="27">
        <f>'NormalisedData(Secondary)'!BK82</f>
        <v>0.18057718210243115</v>
      </c>
      <c r="I88" s="27">
        <f>'NormalisedData(Secondary)'!CC82</f>
        <v>0.26366769222782788</v>
      </c>
      <c r="J88" s="27">
        <f>'NormalisedData(Secondary)'!H173</f>
        <v>0.34645508993919283</v>
      </c>
      <c r="K88" s="27">
        <f>'NormalisedData(Secondary)'!BT82</f>
        <v>1.1666332943124165</v>
      </c>
      <c r="L88" s="27">
        <f>'NormalisedData(Primary)'!AE83</f>
        <v>-0.42588566481805862</v>
      </c>
      <c r="M88" s="27">
        <f>'NormalisedData(Secondary)'!R173</f>
        <v>0.84139295544812942</v>
      </c>
      <c r="N88" s="27">
        <f>'NormalisedData(Secondary)'!AA173</f>
        <v>0.20024156768759935</v>
      </c>
      <c r="O88" s="27">
        <f>'NormalisedData(Primary)'!N83</f>
        <v>0.78851037679343761</v>
      </c>
      <c r="P88" s="27">
        <f>'NormalisedData(Secondary)'!AJ173</f>
        <v>0.88280858756731317</v>
      </c>
      <c r="Q88" s="27">
        <f>'NormalisedData(Secondary)'!AS173</f>
        <v>0.81623669914265617</v>
      </c>
      <c r="R88" s="27">
        <f>'NormalisedData(Secondary)'!BB173</f>
        <v>0.99598405311869298</v>
      </c>
      <c r="S88" s="27">
        <f>'NormalisedData(Secondary)'!BK173</f>
        <v>1.1130673929210775</v>
      </c>
      <c r="T88" s="27">
        <f>'NormalisedData(Primary)'!P83</f>
        <v>0.25615694670920841</v>
      </c>
      <c r="U88" s="27">
        <f>'NormalisedData(Primary)'!Q83</f>
        <v>1.5567219018106027</v>
      </c>
      <c r="V88" s="27">
        <f>'NormalisedData(Primary)'!S83</f>
        <v>1.2172500684332881</v>
      </c>
      <c r="W88" s="27">
        <f>'NormalisedData(Primary)'!T83</f>
        <v>-0.88919810827702628</v>
      </c>
      <c r="X88" s="27">
        <f>'NormalisedData(Primary)'!U83</f>
        <v>-0.4020203193402182</v>
      </c>
      <c r="Y88" s="27">
        <f>'NormalisedData(Primary)'!V83</f>
        <v>1.4442042495837579</v>
      </c>
      <c r="Z88" s="27">
        <f>'NormalisedData(Primary)'!M83</f>
        <v>-1.1215218876904725</v>
      </c>
      <c r="AA88" s="27">
        <f>'NormalisedData(Secondary)'!BT173</f>
        <v>0.17756390930413049</v>
      </c>
      <c r="AB88" s="27">
        <f>'NormalisedData(Secondary)'!CC173</f>
        <v>1.148614464211688</v>
      </c>
      <c r="AC88" s="27">
        <f>'NormalisedData(Primary)'!K83</f>
        <v>0.47205897511935829</v>
      </c>
      <c r="AD88" s="27">
        <f>'NormalisedData(Primary)'!G83</f>
        <v>6.2589906328061259E-2</v>
      </c>
      <c r="AE88" s="27">
        <f>'NormalisedData(Primary)'!X83</f>
        <v>0.68999657658529878</v>
      </c>
      <c r="AF88" s="27">
        <f>'NormalisedData(Secondary)'!H263</f>
        <v>0.2852362896451322</v>
      </c>
      <c r="AG88" s="27">
        <f>'NormalisedData(Secondary)'!R263</f>
        <v>1.0518343883160901</v>
      </c>
      <c r="AH88" s="27">
        <f>'NormalisedData(Secondary)'!AA263</f>
        <v>0.25977301004301523</v>
      </c>
      <c r="AI88" s="27">
        <f>'NormalisedData(Secondary)'!AJ263</f>
        <v>-0.40218719798532204</v>
      </c>
      <c r="AJ88" s="13">
        <f>'NormalisedData(Primary)'!F83</f>
        <v>-0.15437431862849582</v>
      </c>
      <c r="AK88" s="13">
        <f>'NormalisedData(Primary)'!AC83</f>
        <v>-8.7573276688082777E-2</v>
      </c>
      <c r="AL88" s="13">
        <f>'NormalisedData(Primary)'!AD83</f>
        <v>6.8408814378362839E-2</v>
      </c>
      <c r="AM88" s="13">
        <f>'NormalisedData(Primary)'!W83</f>
        <v>5.0119691907414658E-2</v>
      </c>
      <c r="AN88" s="27">
        <f>'NormalisedData(Secondary)'!AS263</f>
        <v>1.6816579613781972</v>
      </c>
      <c r="AO88" s="27">
        <f>'NormalisedData(Secondary)'!BB263</f>
        <v>-0.46692598659261741</v>
      </c>
      <c r="AP88" s="13">
        <f>'NormalisedData(Primary)'!O83</f>
        <v>0.18785434933945597</v>
      </c>
      <c r="AQ88" s="13">
        <f>'NormalisedData(Primary)'!P83</f>
        <v>0.25615694670920841</v>
      </c>
      <c r="AR88" s="13">
        <f>'NormalisedData(Primary)'!Y83</f>
        <v>-0.15506626032535439</v>
      </c>
      <c r="AS88" s="13">
        <f>'NormalisedData(Primary)'!Z83</f>
        <v>0.1967241881721318</v>
      </c>
      <c r="AT88" s="13">
        <f>'NormalisedData(Primary)'!B83</f>
        <v>-0.50751921892255225</v>
      </c>
      <c r="AU88" s="13">
        <f>'NormalisedData(Primary)'!C83</f>
        <v>-0.53992741940527256</v>
      </c>
      <c r="AV88" s="13">
        <f>'NormalisedData(Primary)'!D83</f>
        <v>0.64242745627274056</v>
      </c>
      <c r="AW88" s="13">
        <f>'NormalisedData(Primary)'!E83</f>
        <v>0.91497917665865425</v>
      </c>
      <c r="AX88" s="13">
        <f>'NormalisedData(Primary)'!H83</f>
        <v>0.80373555435832178</v>
      </c>
      <c r="AY88" s="13">
        <f>'NormalisedData(Primary)'!I83</f>
        <v>0.843838797525855</v>
      </c>
      <c r="AZ88" s="13">
        <f>'NormalisedData(Primary)'!J83</f>
        <v>-6.6816023297283131E-2</v>
      </c>
      <c r="BA88" s="13">
        <f>'NormalisedData(Primary)'!L83</f>
        <v>0.90280380986371933</v>
      </c>
      <c r="BB88" s="13">
        <f>'NormalisedData(Primary)'!AA83</f>
        <v>0.90471454046466504</v>
      </c>
      <c r="BC88" s="13">
        <f>'NormalisedData(Primary)'!AB83</f>
        <v>0.49863227330667359</v>
      </c>
      <c r="BD88" s="11">
        <f>'NormalisedData(Secondary)'!BK263</f>
        <v>0.71158692686873926</v>
      </c>
      <c r="BE88" s="11">
        <f>'NormalisedData(Secondary)'!BT263</f>
        <v>0.99680810868359604</v>
      </c>
      <c r="BG88" s="16" t="s">
        <v>106</v>
      </c>
      <c r="BH88" s="11" t="b">
        <f t="shared" si="1"/>
        <v>1</v>
      </c>
    </row>
    <row r="89" spans="1:60">
      <c r="A89" s="162" t="s">
        <v>288</v>
      </c>
      <c r="B89" s="27">
        <f>'NormalisedData(Secondary)'!H83</f>
        <v>-0.30287934638672581</v>
      </c>
      <c r="C89" s="27">
        <f>'NormalisedData(Secondary)'!AA83</f>
        <v>-0.57943655066293209</v>
      </c>
      <c r="D89" s="27">
        <f>'NormalisedData(Secondary)'!R83</f>
        <v>-0.45531605874127279</v>
      </c>
      <c r="E89" s="27">
        <f>'NormalisedData(Secondary)'!AJ83</f>
        <v>-0.56052030362014638</v>
      </c>
      <c r="F89" s="27">
        <f>'NormalisedData(Secondary)'!AS83</f>
        <v>-2.0794537520648886</v>
      </c>
      <c r="G89" s="27">
        <f>'NormalisedData(Secondary)'!BB83</f>
        <v>-0.47631032153455261</v>
      </c>
      <c r="H89" s="27">
        <f>'NormalisedData(Secondary)'!BK83</f>
        <v>-0.33635465473797832</v>
      </c>
      <c r="I89" s="27">
        <f>'NormalisedData(Secondary)'!CC83</f>
        <v>0.25911616705767576</v>
      </c>
      <c r="J89" s="27">
        <f>'NormalisedData(Secondary)'!H174</f>
        <v>0.32994651206830716</v>
      </c>
      <c r="K89" s="27">
        <f>'NormalisedData(Secondary)'!BT83</f>
        <v>-0.74953292629239077</v>
      </c>
      <c r="L89" s="27">
        <f>'NormalisedData(Primary)'!AE84</f>
        <v>-0.8283710183823777</v>
      </c>
      <c r="M89" s="27">
        <f>'NormalisedData(Secondary)'!R174</f>
        <v>0.69225972581024808</v>
      </c>
      <c r="N89" s="27">
        <f>'NormalisedData(Secondary)'!AA174</f>
        <v>-9.086174078325937E-2</v>
      </c>
      <c r="O89" s="27">
        <f>'NormalisedData(Primary)'!N84</f>
        <v>6.32494954647142E-2</v>
      </c>
      <c r="P89" s="27">
        <f>'NormalisedData(Secondary)'!AJ174</f>
        <v>-0.35405988046548775</v>
      </c>
      <c r="Q89" s="27">
        <f>'NormalisedData(Secondary)'!AS174</f>
        <v>-1.4608752899814605</v>
      </c>
      <c r="R89" s="27">
        <f>'NormalisedData(Secondary)'!BB174</f>
        <v>-1.0313444337027886</v>
      </c>
      <c r="S89" s="27">
        <f>'NormalisedData(Secondary)'!BK174</f>
        <v>-1.1797181350121602</v>
      </c>
      <c r="T89" s="27">
        <f>'NormalisedData(Primary)'!P84</f>
        <v>1.7007141543808093</v>
      </c>
      <c r="U89" s="27">
        <f>'NormalisedData(Primary)'!Q84</f>
        <v>-1.7085972093043202</v>
      </c>
      <c r="V89" s="27">
        <f>'NormalisedData(Primary)'!S84</f>
        <v>-1.3183365793066408</v>
      </c>
      <c r="W89" s="27">
        <f>'NormalisedData(Primary)'!T84</f>
        <v>-1.248217062792633</v>
      </c>
      <c r="X89" s="27">
        <f>'NormalisedData(Primary)'!U84</f>
        <v>-0.71921066303983994</v>
      </c>
      <c r="Y89" s="27">
        <f>'NormalisedData(Primary)'!V84</f>
        <v>-0.93665643024122336</v>
      </c>
      <c r="Z89" s="27">
        <f>'NormalisedData(Primary)'!M84</f>
        <v>-0.76561457277762879</v>
      </c>
      <c r="AA89" s="27">
        <f>'NormalisedData(Secondary)'!BT174</f>
        <v>0.22118674158848387</v>
      </c>
      <c r="AB89" s="27">
        <f>'NormalisedData(Secondary)'!CC174</f>
        <v>-1.8558515116636171E-2</v>
      </c>
      <c r="AC89" s="27">
        <f>'NormalisedData(Primary)'!K84</f>
        <v>-0.55139661799656148</v>
      </c>
      <c r="AD89" s="27">
        <f>'NormalisedData(Primary)'!G84</f>
        <v>-1.2830930797252535</v>
      </c>
      <c r="AE89" s="27">
        <f>'NormalisedData(Primary)'!X84</f>
        <v>-1.1191407888517653</v>
      </c>
      <c r="AF89" s="27">
        <f>'NormalisedData(Secondary)'!H264</f>
        <v>0.17994734470620549</v>
      </c>
      <c r="AG89" s="27">
        <f>'NormalisedData(Secondary)'!R264</f>
        <v>0.22471002872043921</v>
      </c>
      <c r="AH89" s="27">
        <f>'NormalisedData(Secondary)'!AA264</f>
        <v>-1.0374160852685519</v>
      </c>
      <c r="AI89" s="27">
        <f>'NormalisedData(Secondary)'!AJ264</f>
        <v>-1.1525701468258873</v>
      </c>
      <c r="AJ89" s="13">
        <f>'NormalisedData(Primary)'!F84</f>
        <v>-0.91301382731710412</v>
      </c>
      <c r="AK89" s="13">
        <f>'NormalisedData(Primary)'!AC84</f>
        <v>-0.62552340491487679</v>
      </c>
      <c r="AL89" s="13">
        <f>'NormalisedData(Primary)'!AD84</f>
        <v>-0.83669242201228378</v>
      </c>
      <c r="AM89" s="13">
        <f>'NormalisedData(Primary)'!W84</f>
        <v>5.0119691907414658E-2</v>
      </c>
      <c r="AN89" s="27">
        <f>'NormalisedData(Secondary)'!AS264</f>
        <v>4.3527319866707388E-2</v>
      </c>
      <c r="AO89" s="27">
        <f>'NormalisedData(Secondary)'!BB264</f>
        <v>-1.5755171326744766</v>
      </c>
      <c r="AP89" s="13">
        <f>'NormalisedData(Primary)'!O84</f>
        <v>0.58189030161246125</v>
      </c>
      <c r="AQ89" s="13">
        <f>'NormalisedData(Primary)'!P84</f>
        <v>1.7007141543808093</v>
      </c>
      <c r="AR89" s="13">
        <f>'NormalisedData(Primary)'!Y84</f>
        <v>-0.71072035982454085</v>
      </c>
      <c r="AS89" s="13">
        <f>'NormalisedData(Primary)'!Z84</f>
        <v>-0.86066832325307663</v>
      </c>
      <c r="AT89" s="13">
        <f>'NormalisedData(Primary)'!B84</f>
        <v>0.50751921892255225</v>
      </c>
      <c r="AU89" s="13">
        <f>'NormalisedData(Primary)'!C84</f>
        <v>-1.3765717089341634</v>
      </c>
      <c r="AV89" s="13">
        <f>'NormalisedData(Primary)'!D84</f>
        <v>-0.28612315279374173</v>
      </c>
      <c r="AW89" s="13">
        <f>'NormalisedData(Primary)'!E84</f>
        <v>9.1018870976515495E-2</v>
      </c>
      <c r="AX89" s="13">
        <f>'NormalisedData(Primary)'!H84</f>
        <v>0.80373555435832178</v>
      </c>
      <c r="AY89" s="13">
        <f>'NormalisedData(Primary)'!I84</f>
        <v>0.50152683249178176</v>
      </c>
      <c r="AZ89" s="13">
        <f>'NormalisedData(Primary)'!J84</f>
        <v>-0.78508827374307544</v>
      </c>
      <c r="BA89" s="13">
        <f>'NormalisedData(Primary)'!L84</f>
        <v>-1.1956050454951956</v>
      </c>
      <c r="BB89" s="13">
        <f>'NormalisedData(Primary)'!AA84</f>
        <v>-0.57729404010602436</v>
      </c>
      <c r="BC89" s="13">
        <f>'NormalisedData(Primary)'!AB84</f>
        <v>-0.47596716997455202</v>
      </c>
      <c r="BD89" s="11">
        <f>'NormalisedData(Secondary)'!BK264</f>
        <v>0.66844584753802305</v>
      </c>
      <c r="BE89" s="11">
        <f>'NormalisedData(Secondary)'!BT264</f>
        <v>0.71872862427154416</v>
      </c>
      <c r="BG89" s="16" t="s">
        <v>288</v>
      </c>
      <c r="BH89" s="11" t="b">
        <f t="shared" si="1"/>
        <v>1</v>
      </c>
    </row>
    <row r="90" spans="1:60">
      <c r="A90" s="16" t="s">
        <v>70</v>
      </c>
      <c r="B90" s="27">
        <f>'NormalisedData(Secondary)'!H84</f>
        <v>0</v>
      </c>
      <c r="C90" s="27">
        <f>'NormalisedData(Secondary)'!AA84</f>
        <v>-0.52518397477947132</v>
      </c>
      <c r="D90" s="27">
        <f>'NormalisedData(Secondary)'!R84</f>
        <v>-0.29225263439153515</v>
      </c>
      <c r="E90" s="27">
        <f>'NormalisedData(Secondary)'!AJ84</f>
        <v>-0.56502479591020516</v>
      </c>
      <c r="F90" s="27">
        <f>'NormalisedData(Secondary)'!AS84</f>
        <v>0.47530371475768884</v>
      </c>
      <c r="G90" s="27">
        <f>'NormalisedData(Secondary)'!BB84</f>
        <v>-0.60368474435536912</v>
      </c>
      <c r="H90" s="27">
        <f>'NormalisedData(Secondary)'!BK84</f>
        <v>-0.29003283141767489</v>
      </c>
      <c r="I90" s="27">
        <f>'NormalisedData(Secondary)'!CC84</f>
        <v>0.26957749383223484</v>
      </c>
      <c r="J90" s="27">
        <f>'NormalisedData(Secondary)'!H175</f>
        <v>0.3253952383469495</v>
      </c>
      <c r="K90" s="27">
        <f>'NormalisedData(Secondary)'!BT84</f>
        <v>0.55346010371887766</v>
      </c>
      <c r="L90" s="27">
        <f>'NormalisedData(Primary)'!AE85</f>
        <v>-0.8283710183823777</v>
      </c>
      <c r="M90" s="27">
        <f>'NormalisedData(Secondary)'!R175</f>
        <v>0.58927433514471994</v>
      </c>
      <c r="N90" s="27">
        <f>'NormalisedData(Secondary)'!AA175</f>
        <v>0</v>
      </c>
      <c r="O90" s="27">
        <f>'NormalisedData(Primary)'!N85</f>
        <v>-0.29938094519964753</v>
      </c>
      <c r="P90" s="27">
        <f>'NormalisedData(Secondary)'!AJ175</f>
        <v>-2.7258465384506256</v>
      </c>
      <c r="Q90" s="27">
        <f>'NormalisedData(Secondary)'!AS175</f>
        <v>-1.7236189810342433</v>
      </c>
      <c r="R90" s="27">
        <f>'NormalisedData(Secondary)'!BB175</f>
        <v>-2.0450086771135294</v>
      </c>
      <c r="S90" s="27">
        <f>'NormalisedData(Secondary)'!BK175</f>
        <v>-1.1797181350121602</v>
      </c>
      <c r="T90" s="27">
        <f>'NormalisedData(Primary)'!P85</f>
        <v>0.25615694670920841</v>
      </c>
      <c r="U90" s="27">
        <f>'NormalisedData(Primary)'!Q85</f>
        <v>-1.7085972093043202</v>
      </c>
      <c r="V90" s="27">
        <f>'NormalisedData(Primary)'!S85</f>
        <v>-1.6805632432694879</v>
      </c>
      <c r="W90" s="27">
        <f>'NormalisedData(Primary)'!T85</f>
        <v>-1.248217062792633</v>
      </c>
      <c r="X90" s="27">
        <f>'NormalisedData(Primary)'!U85</f>
        <v>-1.3535913504390835</v>
      </c>
      <c r="Y90" s="27">
        <f>'NormalisedData(Primary)'!V85</f>
        <v>-1.333466543545387</v>
      </c>
      <c r="Z90" s="27">
        <f>'NormalisedData(Primary)'!M85</f>
        <v>-5.3799942951941425E-2</v>
      </c>
      <c r="AA90" s="27">
        <f>'NormalisedData(Secondary)'!BT175</f>
        <v>8.0975249127298046E-2</v>
      </c>
      <c r="AB90" s="27">
        <f>'NormalisedData(Secondary)'!CC175</f>
        <v>-0.54072613990487672</v>
      </c>
      <c r="AC90" s="27">
        <f>'NormalisedData(Primary)'!K85</f>
        <v>-0.55139661799656148</v>
      </c>
      <c r="AD90" s="27">
        <f>'NormalisedData(Primary)'!G85</f>
        <v>-0.27383084018526743</v>
      </c>
      <c r="AE90" s="27">
        <f>'NormalisedData(Primary)'!X85</f>
        <v>-1.480968261939178</v>
      </c>
      <c r="AF90" s="27">
        <f>'NormalisedData(Secondary)'!H265</f>
        <v>-0.18198340352135481</v>
      </c>
      <c r="AG90" s="27">
        <f>'NormalisedData(Secondary)'!R265</f>
        <v>-0.80728483262767536</v>
      </c>
      <c r="AH90" s="27">
        <f>'NormalisedData(Secondary)'!AA265</f>
        <v>0.11564088834173047</v>
      </c>
      <c r="AI90" s="27">
        <f>'NormalisedData(Secondary)'!AJ265</f>
        <v>-0.39394123151454646</v>
      </c>
      <c r="AJ90" s="13">
        <f>'NormalisedData(Primary)'!F85</f>
        <v>0.22494543571580836</v>
      </c>
      <c r="AK90" s="13">
        <f>'NormalisedData(Primary)'!AC85</f>
        <v>-8.7573276688082777E-2</v>
      </c>
      <c r="AL90" s="13">
        <f>'NormalisedData(Primary)'!AD85</f>
        <v>-0.83669242201228378</v>
      </c>
      <c r="AM90" s="13">
        <f>'NormalisedData(Primary)'!W85</f>
        <v>-0.34172517209600833</v>
      </c>
      <c r="AN90" s="27">
        <f>'NormalisedData(Secondary)'!AS265</f>
        <v>-0.26848809216852138</v>
      </c>
      <c r="AO90" s="27">
        <f>'NormalisedData(Secondary)'!BB265</f>
        <v>-9.7395604565330612E-2</v>
      </c>
      <c r="AP90" s="13">
        <f>'NormalisedData(Primary)'!O85</f>
        <v>-1.388289459752565</v>
      </c>
      <c r="AQ90" s="13">
        <f>'NormalisedData(Primary)'!P85</f>
        <v>0.25615694670920841</v>
      </c>
      <c r="AR90" s="13">
        <f>'NormalisedData(Primary)'!Y85</f>
        <v>-0.71072035982454085</v>
      </c>
      <c r="AS90" s="13">
        <f>'NormalisedData(Primary)'!Z85</f>
        <v>-0.86066832325307663</v>
      </c>
      <c r="AT90" s="13">
        <f>'NormalisedData(Primary)'!B85</f>
        <v>-2.030076875690209</v>
      </c>
      <c r="AU90" s="13">
        <f>'NormalisedData(Primary)'!C85</f>
        <v>-0.95824956416971796</v>
      </c>
      <c r="AV90" s="13">
        <f>'NormalisedData(Primary)'!D85</f>
        <v>-1.2146737618602239</v>
      </c>
      <c r="AW90" s="13">
        <f>'NormalisedData(Primary)'!E85</f>
        <v>-1.1449215875466927</v>
      </c>
      <c r="AX90" s="13">
        <f>'NormalisedData(Primary)'!H85</f>
        <v>5.2417536153803686E-2</v>
      </c>
      <c r="AY90" s="13">
        <f>'NormalisedData(Primary)'!I85</f>
        <v>-1.2100329926785847</v>
      </c>
      <c r="AZ90" s="13">
        <f>'NormalisedData(Primary)'!J85</f>
        <v>-1.5033605241888677</v>
      </c>
      <c r="BA90" s="13">
        <f>'NormalisedData(Primary)'!L85</f>
        <v>-1.1956050454951956</v>
      </c>
      <c r="BB90" s="13">
        <f>'NormalisedData(Primary)'!AA85</f>
        <v>-0.57729404010602436</v>
      </c>
      <c r="BC90" s="13">
        <f>'NormalisedData(Primary)'!AB85</f>
        <v>-0.47596716997455202</v>
      </c>
      <c r="BD90" s="11">
        <f>'NormalisedData(Secondary)'!BK265</f>
        <v>-0.23154343819199624</v>
      </c>
      <c r="BE90" s="11">
        <f>'NormalisedData(Secondary)'!BT265</f>
        <v>0</v>
      </c>
      <c r="BG90" s="16" t="s">
        <v>70</v>
      </c>
      <c r="BH90" s="11" t="b">
        <f t="shared" si="1"/>
        <v>1</v>
      </c>
    </row>
    <row r="91" spans="1:60">
      <c r="A91" s="16" t="s">
        <v>71</v>
      </c>
      <c r="B91" s="27">
        <f>'NormalisedData(Secondary)'!H85</f>
        <v>-0.7221149642605319</v>
      </c>
      <c r="C91" s="27">
        <f>'NormalisedData(Secondary)'!AA85</f>
        <v>-0.65272990695363298</v>
      </c>
      <c r="D91" s="27">
        <f>'NormalisedData(Secondary)'!R85</f>
        <v>-0.53576068142047673</v>
      </c>
      <c r="E91" s="27">
        <f>'NormalisedData(Secondary)'!AJ85</f>
        <v>-0.57658556101623037</v>
      </c>
      <c r="F91" s="27">
        <f>'NormalisedData(Secondary)'!AS85</f>
        <v>-2.0794537520648886</v>
      </c>
      <c r="G91" s="27">
        <f>'NormalisedData(Secondary)'!BB85</f>
        <v>-0.94751606626223761</v>
      </c>
      <c r="H91" s="27">
        <f>'NormalisedData(Secondary)'!BK85</f>
        <v>-0.7271334408337311</v>
      </c>
      <c r="I91" s="27">
        <f>'NormalisedData(Secondary)'!CC85</f>
        <v>0.15549887304043852</v>
      </c>
      <c r="J91" s="27">
        <f>'NormalisedData(Secondary)'!H176</f>
        <v>-0.32700316661871037</v>
      </c>
      <c r="K91" s="27">
        <f>'NormalisedData(Secondary)'!BT85</f>
        <v>-2.0525259563036595</v>
      </c>
      <c r="L91" s="27">
        <f>'NormalisedData(Primary)'!AE86</f>
        <v>-2.035827079075335</v>
      </c>
      <c r="M91" s="27">
        <f>'NormalisedData(Secondary)'!R176</f>
        <v>-0.81452028053658621</v>
      </c>
      <c r="N91" s="27">
        <f>'NormalisedData(Secondary)'!AA176</f>
        <v>-1.4060276206829581</v>
      </c>
      <c r="O91" s="27">
        <f>'NormalisedData(Primary)'!N86</f>
        <v>-1.3872722671927327</v>
      </c>
      <c r="P91" s="27">
        <f>'NormalisedData(Secondary)'!AJ176</f>
        <v>-2.3988362125321561</v>
      </c>
      <c r="Q91" s="27">
        <f>'NormalisedData(Secondary)'!AS176</f>
        <v>-1.373294059630533</v>
      </c>
      <c r="R91" s="27">
        <f>'NormalisedData(Secondary)'!BB176</f>
        <v>-1.538176555408159</v>
      </c>
      <c r="S91" s="27">
        <f>'NormalisedData(Secondary)'!BK176</f>
        <v>-1.7529145169954696</v>
      </c>
      <c r="T91" s="27">
        <f>'NormalisedData(Primary)'!P86</f>
        <v>-0.10498235520869179</v>
      </c>
      <c r="U91" s="27">
        <f>'NormalisedData(Primary)'!Q86</f>
        <v>-0.2573442710310212</v>
      </c>
      <c r="V91" s="27">
        <f>'NormalisedData(Primary)'!S86</f>
        <v>-0.23165658741809991</v>
      </c>
      <c r="W91" s="27">
        <f>'NormalisedData(Primary)'!T86</f>
        <v>-1.248217062792633</v>
      </c>
      <c r="X91" s="27">
        <f>'NormalisedData(Primary)'!U86</f>
        <v>-1.3535913504390835</v>
      </c>
      <c r="Y91" s="27">
        <f>'NormalisedData(Primary)'!V86</f>
        <v>-1.333466543545387</v>
      </c>
      <c r="Z91" s="27">
        <f>'NormalisedData(Primary)'!M86</f>
        <v>-1.1215218876904725</v>
      </c>
      <c r="AA91" s="27">
        <f>'NormalisedData(Secondary)'!BT176</f>
        <v>-0.51489904371067863</v>
      </c>
      <c r="AB91" s="27">
        <f>'NormalisedData(Secondary)'!CC176</f>
        <v>-0.97075571525715265</v>
      </c>
      <c r="AC91" s="27">
        <f>'NormalisedData(Primary)'!K86</f>
        <v>-1.2337003467405081</v>
      </c>
      <c r="AD91" s="27">
        <f>'NormalisedData(Primary)'!G86</f>
        <v>-1.6195138262385822</v>
      </c>
      <c r="AE91" s="27">
        <f>'NormalisedData(Primary)'!X86</f>
        <v>-1.480968261939178</v>
      </c>
      <c r="AF91" s="27">
        <f>'NormalisedData(Secondary)'!H266</f>
        <v>-0.96836021103396297</v>
      </c>
      <c r="AG91" s="27">
        <f>'NormalisedData(Secondary)'!R266</f>
        <v>-1.3105438457041692</v>
      </c>
      <c r="AH91" s="27">
        <f>'NormalisedData(Secondary)'!AA266</f>
        <v>-2.0463409371775487</v>
      </c>
      <c r="AI91" s="27">
        <f>'NormalisedData(Secondary)'!AJ266</f>
        <v>-1.6638200680139648</v>
      </c>
      <c r="AJ91" s="13">
        <f>'NormalisedData(Primary)'!F86</f>
        <v>-0.91301382731710412</v>
      </c>
      <c r="AK91" s="13">
        <f>'NormalisedData(Primary)'!AC86</f>
        <v>-0.62552340491487679</v>
      </c>
      <c r="AL91" s="13">
        <f>'NormalisedData(Primary)'!AD86</f>
        <v>-0.38414180381696045</v>
      </c>
      <c r="AM91" s="13">
        <f>'NormalisedData(Primary)'!W86</f>
        <v>-1.9091046281097004</v>
      </c>
      <c r="AN91" s="27">
        <f>'NormalisedData(Secondary)'!AS266</f>
        <v>-1.1265603122613237</v>
      </c>
      <c r="AO91" s="27">
        <f>'NormalisedData(Secondary)'!BB266</f>
        <v>-1.5755171326744766</v>
      </c>
      <c r="AP91" s="13">
        <f>'NormalisedData(Primary)'!O86</f>
        <v>0.58189030161246125</v>
      </c>
      <c r="AQ91" s="13">
        <f>'NormalisedData(Primary)'!P86</f>
        <v>-0.10498235520869179</v>
      </c>
      <c r="AR91" s="13">
        <f>'NormalisedData(Primary)'!Y86</f>
        <v>-0.71072035982454085</v>
      </c>
      <c r="AS91" s="13">
        <f>'NormalisedData(Primary)'!Z86</f>
        <v>-0.86066832325307663</v>
      </c>
      <c r="AT91" s="13">
        <f>'NormalisedData(Primary)'!B86</f>
        <v>-1.5225576567676569</v>
      </c>
      <c r="AU91" s="13">
        <f>'NormalisedData(Primary)'!C86</f>
        <v>-1.3765717089341634</v>
      </c>
      <c r="AV91" s="13">
        <f>'NormalisedData(Primary)'!D86</f>
        <v>-1.2146737618602239</v>
      </c>
      <c r="AW91" s="13">
        <f>'NormalisedData(Primary)'!E86</f>
        <v>-1.5569017403877621</v>
      </c>
      <c r="AX91" s="13">
        <f>'NormalisedData(Primary)'!H86</f>
        <v>-0.69890048205071442</v>
      </c>
      <c r="AY91" s="13">
        <f>'NormalisedData(Primary)'!I86</f>
        <v>-0.52540906261043807</v>
      </c>
      <c r="AZ91" s="13">
        <f>'NormalisedData(Primary)'!J86</f>
        <v>-1.1442243989659717</v>
      </c>
      <c r="BA91" s="13">
        <f>'NormalisedData(Primary)'!L86</f>
        <v>-0.84587023626870983</v>
      </c>
      <c r="BB91" s="13">
        <f>'NormalisedData(Primary)'!AA86</f>
        <v>-0.57729404010602436</v>
      </c>
      <c r="BC91" s="13">
        <f>'NormalisedData(Primary)'!AB86</f>
        <v>-0.47596716997455202</v>
      </c>
      <c r="BD91" s="11">
        <f>'NormalisedData(Secondary)'!BK266</f>
        <v>-0.99515381652392954</v>
      </c>
      <c r="BE91" s="11">
        <f>'NormalisedData(Secondary)'!BT266</f>
        <v>-3.7963856238898495</v>
      </c>
      <c r="BG91" s="16" t="s">
        <v>71</v>
      </c>
      <c r="BH91" s="11" t="b">
        <f t="shared" si="1"/>
        <v>1</v>
      </c>
    </row>
    <row r="92" spans="1:60">
      <c r="A92" s="16" t="s">
        <v>107</v>
      </c>
      <c r="B92" s="27">
        <f>'NormalisedData(Secondary)'!H86</f>
        <v>-1.1413505821343379</v>
      </c>
      <c r="C92" s="27">
        <f>'NormalisedData(Secondary)'!AA86</f>
        <v>-0.63638302301853655</v>
      </c>
      <c r="D92" s="27">
        <f>'NormalisedData(Secondary)'!R86</f>
        <v>-0.53576068142047673</v>
      </c>
      <c r="E92" s="27">
        <f>'NormalisedData(Secondary)'!AJ86</f>
        <v>-0.57335690061189637</v>
      </c>
      <c r="F92" s="27">
        <f>'NormalisedData(Secondary)'!AS86</f>
        <v>0.47530371475768884</v>
      </c>
      <c r="G92" s="27">
        <f>'NormalisedData(Secondary)'!BB86</f>
        <v>-1.0211128192396797</v>
      </c>
      <c r="H92" s="27">
        <f>'NormalisedData(Secondary)'!BK86</f>
        <v>-1.1504360603245907</v>
      </c>
      <c r="I92" s="27" t="str">
        <f>'NormalisedData(Secondary)'!CC86</f>
        <v/>
      </c>
      <c r="J92" s="27">
        <f>'NormalisedData(Secondary)'!H177</f>
        <v>-0.20754137806102599</v>
      </c>
      <c r="K92" s="27">
        <f>'NormalisedData(Secondary)'!BT86</f>
        <v>-0.67288627746819851</v>
      </c>
      <c r="L92" s="27">
        <f>'NormalisedData(Primary)'!AE87</f>
        <v>-0.42588566481805862</v>
      </c>
      <c r="M92" s="27">
        <f>'NormalisedData(Secondary)'!R177</f>
        <v>-1.0702584900393808</v>
      </c>
      <c r="N92" s="27">
        <f>'NormalisedData(Secondary)'!AA177</f>
        <v>0</v>
      </c>
      <c r="O92" s="27">
        <f>'NormalisedData(Primary)'!N87</f>
        <v>-1.024641826528371</v>
      </c>
      <c r="P92" s="27">
        <f>'NormalisedData(Secondary)'!AJ177</f>
        <v>-6.6803751031224157E-2</v>
      </c>
      <c r="Q92" s="27">
        <f>'NormalisedData(Secondary)'!AS177</f>
        <v>-0.71643483199857627</v>
      </c>
      <c r="R92" s="27">
        <f>'NormalisedData(Secondary)'!BB177</f>
        <v>-1.7680190292047836E-2</v>
      </c>
      <c r="S92" s="27">
        <f>'NormalisedData(Secondary)'!BK177</f>
        <v>-0.6065217530288507</v>
      </c>
      <c r="T92" s="27">
        <f>'NormalisedData(Primary)'!P87</f>
        <v>-0.82726095904449215</v>
      </c>
      <c r="U92" s="27">
        <f>'NormalisedData(Primary)'!Q87</f>
        <v>-0.6201575055993459</v>
      </c>
      <c r="V92" s="27">
        <f>'NormalisedData(Primary)'!S87</f>
        <v>-1.3183365793066408</v>
      </c>
      <c r="W92" s="27">
        <f>'NormalisedData(Primary)'!T87</f>
        <v>0.54687770978540118</v>
      </c>
      <c r="X92" s="27">
        <f>'NormalisedData(Primary)'!U87</f>
        <v>0.54955071175864723</v>
      </c>
      <c r="Y92" s="27">
        <f>'NormalisedData(Primary)'!V87</f>
        <v>0.65058402297543083</v>
      </c>
      <c r="Z92" s="27">
        <f>'NormalisedData(Primary)'!M87</f>
        <v>-0.76561457277762879</v>
      </c>
      <c r="AA92" s="27">
        <f>'NormalisedData(Secondary)'!BT177</f>
        <v>-0.72610532124343363</v>
      </c>
      <c r="AB92" s="27">
        <f>'NormalisedData(Secondary)'!CC177</f>
        <v>-1.6157610697972362</v>
      </c>
      <c r="AC92" s="27">
        <f>'NormalisedData(Primary)'!K87</f>
        <v>-1.2337003467405081</v>
      </c>
      <c r="AD92" s="27">
        <f>'NormalisedData(Primary)'!G87</f>
        <v>-0.27383084018526743</v>
      </c>
      <c r="AE92" s="27">
        <f>'NormalisedData(Primary)'!X87</f>
        <v>-1.480968261939178</v>
      </c>
      <c r="AF92" s="27">
        <f>'NormalisedData(Secondary)'!H267</f>
        <v>-1.1197130693836701</v>
      </c>
      <c r="AG92" s="27">
        <f>'NormalisedData(Secondary)'!R267</f>
        <v>-1.2991446220245568</v>
      </c>
      <c r="AH92" s="27">
        <f>'NormalisedData(Secondary)'!AA267</f>
        <v>-0.31675547676212629</v>
      </c>
      <c r="AI92" s="27">
        <f>'NormalisedData(Secondary)'!AJ267</f>
        <v>-1.1443241803551116</v>
      </c>
      <c r="AJ92" s="13">
        <f>'NormalisedData(Primary)'!F87</f>
        <v>-0.15437431862849582</v>
      </c>
      <c r="AK92" s="13">
        <f>'NormalisedData(Primary)'!AC87</f>
        <v>-0.62552340491487679</v>
      </c>
      <c r="AL92" s="13">
        <f>'NormalisedData(Primary)'!AD87</f>
        <v>-0.83669242201228378</v>
      </c>
      <c r="AM92" s="13">
        <f>'NormalisedData(Primary)'!W87</f>
        <v>5.0119691907414658E-2</v>
      </c>
      <c r="AN92" s="27">
        <f>'NormalisedData(Secondary)'!AS267</f>
        <v>-1.5165497403094363</v>
      </c>
      <c r="AO92" s="27">
        <f>'NormalisedData(Secondary)'!BB267</f>
        <v>-9.7395604565330612E-2</v>
      </c>
      <c r="AP92" s="13">
        <f>'NormalisedData(Primary)'!O87</f>
        <v>-0.60021755520655451</v>
      </c>
      <c r="AQ92" s="13">
        <f>'NormalisedData(Primary)'!P87</f>
        <v>-0.82726095904449215</v>
      </c>
      <c r="AR92" s="13">
        <f>'NormalisedData(Primary)'!Y87</f>
        <v>-0.71072035982454085</v>
      </c>
      <c r="AS92" s="13">
        <f>'NormalisedData(Primary)'!Z87</f>
        <v>-0.86066832325307663</v>
      </c>
      <c r="AT92" s="13">
        <f>'NormalisedData(Primary)'!B87</f>
        <v>-0.50751921892255225</v>
      </c>
      <c r="AU92" s="13">
        <f>'NormalisedData(Primary)'!C87</f>
        <v>-0.12160527464082718</v>
      </c>
      <c r="AV92" s="13">
        <f>'NormalisedData(Primary)'!D87</f>
        <v>-0.28612315279374173</v>
      </c>
      <c r="AW92" s="13">
        <f>'NormalisedData(Primary)'!E87</f>
        <v>-0.32096128186455392</v>
      </c>
      <c r="AX92" s="13">
        <f>'NormalisedData(Primary)'!H87</f>
        <v>-0.3232414729484554</v>
      </c>
      <c r="AY92" s="13">
        <f>'NormalisedData(Primary)'!I87</f>
        <v>-0.86772102764451131</v>
      </c>
      <c r="AZ92" s="13">
        <f>'NormalisedData(Primary)'!J87</f>
        <v>-1.1442243989659717</v>
      </c>
      <c r="BA92" s="13">
        <f>'NormalisedData(Primary)'!L87</f>
        <v>-1.1956050454951956</v>
      </c>
      <c r="BB92" s="13">
        <f>'NormalisedData(Primary)'!AA87</f>
        <v>-0.57729404010602436</v>
      </c>
      <c r="BC92" s="13">
        <f>'NormalisedData(Primary)'!AB87</f>
        <v>-0.47596716997455202</v>
      </c>
      <c r="BD92" s="11">
        <f>'NormalisedData(Secondary)'!BK267</f>
        <v>-1.5804521583483209</v>
      </c>
      <c r="BE92" s="11">
        <f>'NormalisedData(Secondary)'!BT267</f>
        <v>0</v>
      </c>
      <c r="BG92" s="16" t="s">
        <v>107</v>
      </c>
      <c r="BH92" s="11" t="b">
        <f t="shared" si="1"/>
        <v>1</v>
      </c>
    </row>
    <row r="93" spans="1:60" ht="27" customHeight="1">
      <c r="A93" s="16" t="s">
        <v>72</v>
      </c>
      <c r="B93" s="27">
        <f>'NormalisedData(Secondary)'!H87</f>
        <v>-0.93173277319743497</v>
      </c>
      <c r="C93" s="27">
        <f>'NormalisedData(Secondary)'!AA87</f>
        <v>-0.64321671092616606</v>
      </c>
      <c r="D93" s="27">
        <f>'NormalisedData(Secondary)'!R87</f>
        <v>-0.53576068142047673</v>
      </c>
      <c r="E93" s="27">
        <f>'NormalisedData(Secondary)'!AJ87</f>
        <v>-0.57269599042049302</v>
      </c>
      <c r="F93" s="27">
        <f>'NormalisedData(Secondary)'!AS87</f>
        <v>0.47530371475768884</v>
      </c>
      <c r="G93" s="27">
        <f>'NormalisedData(Secondary)'!BB87</f>
        <v>-0.97162017838098202</v>
      </c>
      <c r="H93" s="27">
        <f>'NormalisedData(Secondary)'!BK87</f>
        <v>-0.64286714521913613</v>
      </c>
      <c r="I93" s="27" t="str">
        <f>'NormalisedData(Secondary)'!CC87</f>
        <v/>
      </c>
      <c r="J93" s="27">
        <f>'NormalisedData(Secondary)'!H178</f>
        <v>-2.2491227353990184</v>
      </c>
      <c r="K93" s="27">
        <f>'NormalisedData(Secondary)'!BT87</f>
        <v>-1.0561195215891599</v>
      </c>
      <c r="L93" s="27">
        <f>'NormalisedData(Primary)'!AE88</f>
        <v>-0.8283710183823777</v>
      </c>
      <c r="M93" s="27">
        <f>'NormalisedData(Secondary)'!R178</f>
        <v>7.5379464802034613E-2</v>
      </c>
      <c r="N93" s="27">
        <f>'NormalisedData(Secondary)'!AA178</f>
        <v>0</v>
      </c>
      <c r="O93" s="27">
        <f>'NormalisedData(Primary)'!N88</f>
        <v>-0.66201138586400921</v>
      </c>
      <c r="P93" s="27">
        <f>'NormalisedData(Secondary)'!AJ178</f>
        <v>-0.59899702654559661</v>
      </c>
      <c r="Q93" s="27">
        <f>'NormalisedData(Secondary)'!AS178</f>
        <v>-1.2419222141041417</v>
      </c>
      <c r="R93" s="27">
        <f>'NormalisedData(Secondary)'!BB178</f>
        <v>-1.0313444337027886</v>
      </c>
      <c r="S93" s="27">
        <f>'NormalisedData(Secondary)'!BK178</f>
        <v>-1.7529145169954696</v>
      </c>
      <c r="T93" s="27">
        <f>'NormalisedData(Primary)'!P88</f>
        <v>-1.1884002609623925</v>
      </c>
      <c r="U93" s="27">
        <f>'NormalisedData(Primary)'!Q88</f>
        <v>0.46828219810562832</v>
      </c>
      <c r="V93" s="27">
        <f>'NormalisedData(Primary)'!S88</f>
        <v>-0.95610991534379386</v>
      </c>
      <c r="W93" s="27">
        <f>'NormalisedData(Primary)'!T88</f>
        <v>0.18785875526979429</v>
      </c>
      <c r="X93" s="27">
        <f>'NormalisedData(Primary)'!U88</f>
        <v>0.23236036805902538</v>
      </c>
      <c r="Y93" s="27">
        <f>'NormalisedData(Primary)'!V88</f>
        <v>-1.333466543545387</v>
      </c>
      <c r="Z93" s="27">
        <f>'NormalisedData(Primary)'!M88</f>
        <v>-0.76561457277762879</v>
      </c>
      <c r="AA93" s="27">
        <f>'NormalisedData(Secondary)'!BT178</f>
        <v>-0.71308870020029724</v>
      </c>
      <c r="AB93" s="27">
        <f>'NormalisedData(Secondary)'!CC178</f>
        <v>-0.97075571525715265</v>
      </c>
      <c r="AC93" s="27">
        <f>'NormalisedData(Primary)'!K88</f>
        <v>-0.89254848236853479</v>
      </c>
      <c r="AD93" s="27">
        <f>'NormalisedData(Primary)'!G88</f>
        <v>-1.2830930797252535</v>
      </c>
      <c r="AE93" s="27">
        <f>'NormalisedData(Primary)'!X88</f>
        <v>-1.1191407888517653</v>
      </c>
      <c r="AF93" s="27">
        <f>'NormalisedData(Secondary)'!H268</f>
        <v>-1.0177144039740849</v>
      </c>
      <c r="AG93" s="27">
        <f>'NormalisedData(Secondary)'!R268</f>
        <v>0</v>
      </c>
      <c r="AH93" s="27">
        <f>'NormalisedData(Secondary)'!AA268</f>
        <v>-1.0374160852685519</v>
      </c>
      <c r="AI93" s="27">
        <f>'NormalisedData(Secondary)'!AJ268</f>
        <v>-1.2680136774167434</v>
      </c>
      <c r="AJ93" s="13">
        <f>'NormalisedData(Primary)'!F88</f>
        <v>-1.2923335816614083</v>
      </c>
      <c r="AK93" s="13">
        <f>'NormalisedData(Primary)'!AC88</f>
        <v>-0.62552340491487679</v>
      </c>
      <c r="AL93" s="13">
        <f>'NormalisedData(Primary)'!AD88</f>
        <v>-0.83669242201228378</v>
      </c>
      <c r="AM93" s="13">
        <f>'NormalisedData(Primary)'!W88</f>
        <v>5.0119691907414658E-2</v>
      </c>
      <c r="AN93" s="27">
        <f>'NormalisedData(Secondary)'!AS268</f>
        <v>-0.42447590685552034</v>
      </c>
      <c r="AO93" s="27">
        <f>'NormalisedData(Secondary)'!BB268</f>
        <v>-1.5755171326744766</v>
      </c>
      <c r="AP93" s="13">
        <f>'NormalisedData(Primary)'!O88</f>
        <v>-0.20618160293354929</v>
      </c>
      <c r="AQ93" s="13">
        <f>'NormalisedData(Primary)'!P88</f>
        <v>-1.1884002609623925</v>
      </c>
      <c r="AR93" s="13">
        <f>'NormalisedData(Primary)'!Y88</f>
        <v>-0.71072035982454085</v>
      </c>
      <c r="AS93" s="13">
        <f>'NormalisedData(Primary)'!Z88</f>
        <v>-0.33197206754047243</v>
      </c>
      <c r="AT93" s="13">
        <f>'NormalisedData(Primary)'!B88</f>
        <v>-1.0150384378451045</v>
      </c>
      <c r="AU93" s="13">
        <f>'NormalisedData(Primary)'!C88</f>
        <v>-0.53992741940527256</v>
      </c>
      <c r="AV93" s="13">
        <f>'NormalisedData(Primary)'!D88</f>
        <v>-0.75039845732698285</v>
      </c>
      <c r="AW93" s="13">
        <f>'NormalisedData(Primary)'!E88</f>
        <v>9.1018870976515495E-2</v>
      </c>
      <c r="AX93" s="13">
        <f>'NormalisedData(Primary)'!H88</f>
        <v>-1.4502185002552326</v>
      </c>
      <c r="AY93" s="13">
        <f>'NormalisedData(Primary)'!I88</f>
        <v>0.15921486745770846</v>
      </c>
      <c r="AZ93" s="13">
        <f>'NormalisedData(Primary)'!J88</f>
        <v>-0.78508827374307544</v>
      </c>
      <c r="BA93" s="13">
        <f>'NormalisedData(Primary)'!L88</f>
        <v>-1.1956050454951956</v>
      </c>
      <c r="BB93" s="13">
        <f>'NormalisedData(Primary)'!AA88</f>
        <v>-0.57729404010602436</v>
      </c>
      <c r="BC93" s="13">
        <f>'NormalisedData(Primary)'!AB88</f>
        <v>-0.47596716997455202</v>
      </c>
      <c r="BD93" s="11">
        <f>'NormalisedData(Secondary)'!BK268</f>
        <v>-0.55110600551743105</v>
      </c>
      <c r="BE93" s="11">
        <f>'NormalisedData(Secondary)'!BT268</f>
        <v>0</v>
      </c>
      <c r="BG93" s="16" t="s">
        <v>72</v>
      </c>
      <c r="BH93" s="11" t="b">
        <f t="shared" si="1"/>
        <v>1</v>
      </c>
    </row>
    <row r="94" spans="1:60" s="141" customFormat="1" ht="24" customHeight="1">
      <c r="A94" s="138"/>
      <c r="B94" s="27"/>
      <c r="C94" s="27"/>
      <c r="D94" s="27"/>
      <c r="E94" s="27"/>
      <c r="F94" s="27"/>
      <c r="G94" s="27"/>
      <c r="H94" s="27"/>
      <c r="I94" s="27"/>
      <c r="J94" s="27"/>
      <c r="K94" s="27"/>
      <c r="L94" s="27"/>
      <c r="M94" s="139"/>
      <c r="N94" s="139"/>
      <c r="O94" s="139"/>
      <c r="P94" s="139"/>
      <c r="Q94" s="139"/>
      <c r="R94" s="139"/>
      <c r="S94" s="139"/>
      <c r="T94" s="139"/>
      <c r="U94" s="139"/>
      <c r="V94" s="139"/>
      <c r="W94" s="139"/>
      <c r="X94" s="139"/>
      <c r="Y94" s="139"/>
      <c r="Z94" s="139"/>
      <c r="AA94" s="139"/>
      <c r="AB94" s="139"/>
      <c r="AC94" s="139"/>
      <c r="AD94" s="139"/>
      <c r="AE94" s="139"/>
      <c r="AF94" s="139"/>
      <c r="AG94" s="140"/>
      <c r="AH94" s="140"/>
      <c r="AI94" s="140"/>
      <c r="AJ94" s="140"/>
      <c r="AK94" s="140"/>
      <c r="AL94" s="140"/>
      <c r="AM94" s="140"/>
      <c r="AN94" s="140"/>
      <c r="AO94" s="140"/>
      <c r="AP94" s="140"/>
      <c r="AQ94" s="140"/>
    </row>
    <row r="95" spans="1:60" s="141" customFormat="1" ht="30" customHeight="1">
      <c r="A95" s="138"/>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c r="AA95" s="139"/>
      <c r="AB95" s="139"/>
      <c r="AC95" s="139"/>
      <c r="AD95" s="139"/>
      <c r="AE95" s="139"/>
      <c r="AF95" s="139"/>
      <c r="AG95" s="140"/>
      <c r="AH95" s="140"/>
      <c r="AI95" s="140"/>
      <c r="AJ95" s="140"/>
      <c r="AK95" s="140"/>
      <c r="AL95" s="140"/>
      <c r="AM95" s="140"/>
      <c r="AN95" s="140"/>
      <c r="AO95" s="140"/>
      <c r="AP95" s="140"/>
      <c r="AQ95" s="140"/>
    </row>
    <row r="96" spans="1:60" s="141" customFormat="1" ht="27" customHeight="1">
      <c r="A96" s="138"/>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c r="AA96" s="139"/>
      <c r="AB96" s="139"/>
      <c r="AC96" s="139"/>
      <c r="AD96" s="139"/>
      <c r="AE96" s="139"/>
      <c r="AF96" s="139"/>
      <c r="AG96" s="140"/>
      <c r="AH96" s="140"/>
      <c r="AI96" s="140"/>
      <c r="AJ96" s="140"/>
      <c r="AK96" s="140"/>
      <c r="AL96" s="140"/>
      <c r="AM96" s="140"/>
      <c r="AN96" s="140"/>
      <c r="AO96" s="140"/>
      <c r="AP96" s="140"/>
      <c r="AQ96" s="140"/>
    </row>
    <row r="97" spans="1:62" ht="39" customHeight="1">
      <c r="A97" s="225" t="s">
        <v>179</v>
      </c>
      <c r="B97" s="223"/>
      <c r="C97" s="224"/>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13"/>
      <c r="AH97" s="13"/>
      <c r="AI97" s="13"/>
      <c r="AJ97" s="13"/>
      <c r="AK97" s="13"/>
      <c r="AL97" s="13"/>
      <c r="AM97" s="13"/>
      <c r="AN97" s="13"/>
      <c r="AO97" s="13"/>
      <c r="AP97" s="13"/>
      <c r="AQ97" s="13"/>
    </row>
    <row r="98" spans="1:62">
      <c r="A98" s="23"/>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13"/>
      <c r="AH98" s="13"/>
      <c r="AI98" s="13"/>
      <c r="AJ98" s="13"/>
      <c r="AK98" s="13"/>
      <c r="AL98" s="13"/>
      <c r="AM98" s="13"/>
      <c r="AN98" s="13"/>
      <c r="AO98" s="13"/>
      <c r="AP98" s="13"/>
      <c r="AQ98" s="13"/>
    </row>
    <row r="99" spans="1:62">
      <c r="A99" s="12"/>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13"/>
      <c r="AH99" s="13"/>
      <c r="AI99" s="13"/>
      <c r="AJ99" s="13"/>
      <c r="AK99" s="13"/>
      <c r="AL99" s="13"/>
      <c r="AM99" s="13"/>
      <c r="AN99" s="13"/>
      <c r="AO99" s="13"/>
      <c r="AP99" s="13"/>
      <c r="AQ99" s="13"/>
    </row>
    <row r="100" spans="1:62">
      <c r="B100" s="10"/>
      <c r="C100" s="10"/>
      <c r="D100" s="10"/>
      <c r="E100" s="10"/>
      <c r="F100" s="10"/>
      <c r="G100" s="10"/>
      <c r="H100" s="10"/>
      <c r="I100" s="10"/>
      <c r="J100" s="10"/>
      <c r="K100" s="10"/>
      <c r="L100" s="10"/>
      <c r="M100" s="10"/>
      <c r="N100" s="10"/>
      <c r="O100" s="10"/>
      <c r="P100" s="22"/>
      <c r="Q100" s="22"/>
      <c r="R100" s="10"/>
      <c r="S100" s="10"/>
      <c r="T100" s="10"/>
      <c r="U100" s="10"/>
      <c r="V100" s="10"/>
      <c r="W100" s="10"/>
      <c r="X100" s="10"/>
      <c r="Y100" s="10"/>
      <c r="Z100" s="10"/>
      <c r="AA100" s="10"/>
      <c r="AB100" s="10"/>
      <c r="AC100" s="10"/>
      <c r="AD100" s="10"/>
      <c r="AE100" s="10"/>
      <c r="AF100" s="10"/>
    </row>
    <row r="101" spans="1:62">
      <c r="A101" s="16" t="s">
        <v>23</v>
      </c>
      <c r="B101" s="103">
        <f t="shared" ref="B101:R101" si="2">IF(B$7&gt;0,(IF(ISNUMBER(B8),B8*B$7,"")),"")</f>
        <v>-1.6401674172958701E-2</v>
      </c>
      <c r="C101" s="103" t="str">
        <f t="shared" si="2"/>
        <v/>
      </c>
      <c r="D101" s="103">
        <f t="shared" si="2"/>
        <v>-0.23789815960828922</v>
      </c>
      <c r="E101" s="103">
        <f t="shared" si="2"/>
        <v>-0.5115435851227158</v>
      </c>
      <c r="F101" s="103">
        <f t="shared" si="2"/>
        <v>0.47530371475768884</v>
      </c>
      <c r="G101" s="103">
        <f t="shared" si="2"/>
        <v>1.6440708851628114E-2</v>
      </c>
      <c r="H101" s="103">
        <f t="shared" si="2"/>
        <v>0.41415744012183447</v>
      </c>
      <c r="I101" s="103">
        <f t="shared" si="2"/>
        <v>0.17696696842328352</v>
      </c>
      <c r="J101" s="103">
        <f t="shared" si="2"/>
        <v>0.20237711312554146</v>
      </c>
      <c r="K101" s="103">
        <f t="shared" si="2"/>
        <v>-0.28965303334723708</v>
      </c>
      <c r="L101" s="103">
        <f t="shared" si="2"/>
        <v>-2.3400311253739522E-2</v>
      </c>
      <c r="M101" s="103">
        <f t="shared" si="2"/>
        <v>0.81657917129692781</v>
      </c>
      <c r="N101" s="103">
        <f t="shared" si="2"/>
        <v>0.25859566845385973</v>
      </c>
      <c r="O101" s="103">
        <f t="shared" si="2"/>
        <v>6.32494954647142E-2</v>
      </c>
      <c r="P101" s="103">
        <f t="shared" si="2"/>
        <v>0.14677440209829001</v>
      </c>
      <c r="Q101" s="103">
        <f t="shared" si="2"/>
        <v>-0.1392643401219692</v>
      </c>
      <c r="R101" s="103">
        <f t="shared" si="2"/>
        <v>0.48915193141332258</v>
      </c>
      <c r="S101" s="103">
        <f t="shared" ref="S101:AE101" si="3">IF(S$7&gt;0,(IF(ISNUMBER(S8),S8*S$7,"")),"")</f>
        <v>0.53987101093776813</v>
      </c>
      <c r="T101" s="103">
        <f t="shared" si="3"/>
        <v>-0.10498235520869179</v>
      </c>
      <c r="U101" s="103">
        <f t="shared" si="3"/>
        <v>0.46828219810562832</v>
      </c>
      <c r="V101" s="103">
        <f t="shared" si="3"/>
        <v>-0.59388325138094689</v>
      </c>
      <c r="W101" s="103">
        <f t="shared" si="3"/>
        <v>-0.88919810827702628</v>
      </c>
      <c r="X101" s="103">
        <f t="shared" si="3"/>
        <v>-0.4020203193402182</v>
      </c>
      <c r="Y101" s="103">
        <f t="shared" si="3"/>
        <v>1.0473941362795944</v>
      </c>
      <c r="Z101" s="103">
        <f t="shared" si="3"/>
        <v>0.30210737196090226</v>
      </c>
      <c r="AA101" s="221" t="str">
        <f t="shared" si="3"/>
        <v/>
      </c>
      <c r="AB101" s="103">
        <f t="shared" si="3"/>
        <v>-1.8558515116636171E-2</v>
      </c>
      <c r="AC101" s="103">
        <f t="shared" si="3"/>
        <v>0.81321083949133155</v>
      </c>
      <c r="AD101" s="103">
        <f t="shared" si="3"/>
        <v>0.39901065284138998</v>
      </c>
      <c r="AE101" s="103">
        <f t="shared" si="3"/>
        <v>0.32816910349788597</v>
      </c>
      <c r="AF101" s="103">
        <f t="shared" ref="AF101:AM101" si="4">IF(AF$7&gt;0,(IF(ISNUMBER(AF8),AF8*AF$7,"")),"")</f>
        <v>0.34446132117327832</v>
      </c>
      <c r="AG101" s="103">
        <f t="shared" si="4"/>
        <v>1.0537828475097566</v>
      </c>
      <c r="AH101" s="103">
        <f t="shared" si="4"/>
        <v>-0.60501972016469641</v>
      </c>
      <c r="AI101" s="103">
        <f t="shared" si="4"/>
        <v>-0.37744929857299536</v>
      </c>
      <c r="AJ101" s="103">
        <f t="shared" si="4"/>
        <v>0.60426519006011248</v>
      </c>
      <c r="AK101" s="103">
        <f t="shared" si="4"/>
        <v>-8.7573276688082777E-2</v>
      </c>
      <c r="AL101" s="103">
        <f t="shared" si="4"/>
        <v>6.8408814378362839E-2</v>
      </c>
      <c r="AM101" s="103">
        <f t="shared" si="4"/>
        <v>-0.34172517209600833</v>
      </c>
      <c r="AN101" s="103">
        <f t="shared" ref="AN101:BE101" si="5">IF(AN$7&gt;0,(IF(ISNUMBER(AN8),AN8*AN$7,"")),"")</f>
        <v>-3.4486478807407635E-2</v>
      </c>
      <c r="AO101" s="103">
        <f t="shared" si="5"/>
        <v>-1.6986939266835723</v>
      </c>
      <c r="AP101" s="103">
        <f t="shared" si="5"/>
        <v>0.58189030161246125</v>
      </c>
      <c r="AQ101" s="103">
        <f t="shared" si="5"/>
        <v>-0.10498235520869179</v>
      </c>
      <c r="AR101" s="103">
        <f t="shared" si="5"/>
        <v>-0.71072035982454085</v>
      </c>
      <c r="AS101" s="103">
        <f t="shared" si="5"/>
        <v>0.72542044388473603</v>
      </c>
      <c r="AT101" s="103">
        <f t="shared" si="5"/>
        <v>0</v>
      </c>
      <c r="AU101" s="103">
        <f t="shared" si="5"/>
        <v>-0.53992741940527256</v>
      </c>
      <c r="AV101" s="103">
        <f t="shared" si="5"/>
        <v>0.17815215173949941</v>
      </c>
      <c r="AW101" s="103">
        <f t="shared" si="5"/>
        <v>0.91497917665865425</v>
      </c>
      <c r="AX101" s="103">
        <f t="shared" si="5"/>
        <v>0.80373555435832178</v>
      </c>
      <c r="AY101" s="103">
        <f t="shared" si="5"/>
        <v>0.843838797525855</v>
      </c>
      <c r="AZ101" s="103">
        <f t="shared" si="5"/>
        <v>0.29232010192561303</v>
      </c>
      <c r="BA101" s="103">
        <f t="shared" si="5"/>
        <v>1.252538619090205</v>
      </c>
      <c r="BB101" s="103">
        <f t="shared" si="5"/>
        <v>0.90471454046466504</v>
      </c>
      <c r="BC101" s="103">
        <f t="shared" si="5"/>
        <v>-0.47596716997455202</v>
      </c>
      <c r="BD101" s="103">
        <f t="shared" si="5"/>
        <v>0.4933063396335704</v>
      </c>
      <c r="BE101" s="103">
        <f t="shared" si="5"/>
        <v>0.96073482544122391</v>
      </c>
      <c r="BG101" s="16" t="s">
        <v>23</v>
      </c>
      <c r="BH101" s="11" t="b">
        <f>BG101=A101</f>
        <v>1</v>
      </c>
      <c r="BJ101" s="14">
        <f>AVERAGE(BD101,BE101,O101,N101,M101)</f>
        <v>0.51849310005805926</v>
      </c>
    </row>
    <row r="102" spans="1:62">
      <c r="A102" s="16" t="s">
        <v>8</v>
      </c>
      <c r="B102" s="103">
        <f t="shared" ref="B102" si="6">IF(B$7&gt;0,(IF(ISNUMBER(B9),B9*B$7,"")),"")</f>
        <v>0.32597408042398335</v>
      </c>
      <c r="C102" s="103" t="str">
        <f t="shared" ref="C102:BE102" si="7">IF(C$7&gt;0,(IF(ISNUMBER(C9),C9*C$7,"")),"")</f>
        <v/>
      </c>
      <c r="D102" s="103">
        <f t="shared" si="7"/>
        <v>0.30564658822416968</v>
      </c>
      <c r="E102" s="103">
        <f t="shared" si="7"/>
        <v>1.3516121848010583</v>
      </c>
      <c r="F102" s="103">
        <f t="shared" si="7"/>
        <v>0.47530371475768884</v>
      </c>
      <c r="G102" s="103">
        <f t="shared" si="7"/>
        <v>0.85659943699853403</v>
      </c>
      <c r="H102" s="103">
        <f t="shared" si="7"/>
        <v>1.5194749902009945</v>
      </c>
      <c r="I102" s="103">
        <f t="shared" si="7"/>
        <v>0.26346071480008171</v>
      </c>
      <c r="J102" s="103">
        <f t="shared" si="7"/>
        <v>0.36121975153601815</v>
      </c>
      <c r="K102" s="103">
        <f t="shared" si="7"/>
        <v>1.1666332943124165</v>
      </c>
      <c r="L102" s="103">
        <f t="shared" si="7"/>
        <v>1.1840557494392177</v>
      </c>
      <c r="M102" s="103"/>
      <c r="N102" s="103">
        <f t="shared" si="7"/>
        <v>1.8463625680187681</v>
      </c>
      <c r="O102" s="103">
        <f t="shared" si="7"/>
        <v>1.513771258122161</v>
      </c>
      <c r="P102" s="103">
        <f t="shared" si="7"/>
        <v>0.41479463000793787</v>
      </c>
      <c r="Q102" s="103">
        <f t="shared" si="7"/>
        <v>0.49569957992225566</v>
      </c>
      <c r="R102" s="103">
        <f t="shared" si="7"/>
        <v>0.99598405311869298</v>
      </c>
      <c r="S102" s="103">
        <f t="shared" si="7"/>
        <v>1.1130673929210775</v>
      </c>
      <c r="T102" s="103">
        <f t="shared" si="7"/>
        <v>0.97843555054500886</v>
      </c>
      <c r="U102" s="103">
        <f t="shared" si="7"/>
        <v>0.10546896353730358</v>
      </c>
      <c r="V102" s="103">
        <f t="shared" si="7"/>
        <v>0.85502340447044101</v>
      </c>
      <c r="W102" s="103">
        <f t="shared" si="7"/>
        <v>1.2649156188166149</v>
      </c>
      <c r="X102" s="103">
        <f t="shared" si="7"/>
        <v>1.1839313991578908</v>
      </c>
      <c r="Y102" s="103">
        <f t="shared" si="7"/>
        <v>-1.333466543545387</v>
      </c>
      <c r="Z102" s="103">
        <f t="shared" si="7"/>
        <v>1.7257366316122771</v>
      </c>
      <c r="AA102" s="221" t="str">
        <f t="shared" si="7"/>
        <v/>
      </c>
      <c r="AB102" s="103">
        <f t="shared" si="7"/>
        <v>1.4557673013237908</v>
      </c>
      <c r="AC102" s="103">
        <f t="shared" si="7"/>
        <v>1.1543627038633049</v>
      </c>
      <c r="AD102" s="103">
        <f t="shared" si="7"/>
        <v>1.0718521458680474</v>
      </c>
      <c r="AE102" s="103">
        <f t="shared" si="7"/>
        <v>1.4136515227601243</v>
      </c>
      <c r="AF102" s="103">
        <f t="shared" si="7"/>
        <v>1.1045158924511549</v>
      </c>
      <c r="AG102" s="103">
        <f t="shared" si="7"/>
        <v>1.1622845389032517</v>
      </c>
      <c r="AH102" s="103">
        <f t="shared" si="7"/>
        <v>0.83630149684815669</v>
      </c>
      <c r="AI102" s="103">
        <f t="shared" si="7"/>
        <v>1.263498029111318</v>
      </c>
      <c r="AJ102" s="103">
        <f t="shared" si="7"/>
        <v>0.60426519006011248</v>
      </c>
      <c r="AK102" s="103">
        <f t="shared" si="7"/>
        <v>0.98832697976550521</v>
      </c>
      <c r="AL102" s="103">
        <f t="shared" si="7"/>
        <v>0.52095943257368615</v>
      </c>
      <c r="AM102" s="103">
        <f t="shared" si="7"/>
        <v>1.2256542839176836</v>
      </c>
      <c r="AN102" s="103">
        <f t="shared" si="7"/>
        <v>1.5256303640299671</v>
      </c>
      <c r="AO102" s="103">
        <f t="shared" si="7"/>
        <v>0.27213477746195563</v>
      </c>
      <c r="AP102" s="103">
        <f t="shared" si="7"/>
        <v>0.58189030161246125</v>
      </c>
      <c r="AQ102" s="103">
        <f t="shared" si="7"/>
        <v>0.97843555054500886</v>
      </c>
      <c r="AR102" s="103">
        <f t="shared" si="7"/>
        <v>-0.15506626032535439</v>
      </c>
      <c r="AS102" s="103">
        <f t="shared" si="7"/>
        <v>0.1967241881721318</v>
      </c>
      <c r="AT102" s="103">
        <f t="shared" si="7"/>
        <v>0.50751921892255225</v>
      </c>
      <c r="AU102" s="103">
        <f t="shared" si="7"/>
        <v>1.9700054491813999</v>
      </c>
      <c r="AV102" s="103">
        <f t="shared" si="7"/>
        <v>1.5709780653392227</v>
      </c>
      <c r="AW102" s="103">
        <f t="shared" si="7"/>
        <v>1.3269593294997237</v>
      </c>
      <c r="AX102" s="103">
        <f t="shared" si="7"/>
        <v>0.80373555435832178</v>
      </c>
      <c r="AY102" s="103">
        <f t="shared" si="7"/>
        <v>0.843838797525855</v>
      </c>
      <c r="AZ102" s="103">
        <f t="shared" si="7"/>
        <v>0.65145622714850915</v>
      </c>
      <c r="BA102" s="103">
        <f t="shared" si="7"/>
        <v>1.252538619090205</v>
      </c>
      <c r="BB102" s="103">
        <f t="shared" si="7"/>
        <v>0.90471454046466504</v>
      </c>
      <c r="BC102" s="103">
        <f t="shared" si="7"/>
        <v>1.4732317165878992</v>
      </c>
      <c r="BD102" s="103">
        <f t="shared" si="7"/>
        <v>0.25219416579876131</v>
      </c>
      <c r="BE102" s="103">
        <f t="shared" si="7"/>
        <v>-0.19273467318734608</v>
      </c>
      <c r="BG102" s="16" t="s">
        <v>8</v>
      </c>
      <c r="BH102" s="11" t="b">
        <f t="shared" ref="BH102:BH165" si="8">BG102=A102</f>
        <v>1</v>
      </c>
      <c r="BJ102" s="14">
        <f t="shared" ref="BJ102:BJ165" si="9">AVERAGE(BD102,BE102,O102,N102,M102)</f>
        <v>0.8548983296880861</v>
      </c>
    </row>
    <row r="103" spans="1:62">
      <c r="A103" s="16" t="s">
        <v>87</v>
      </c>
      <c r="B103" s="103">
        <f t="shared" ref="B103" si="10">IF(B$7&gt;0,(IF(ISNUMBER(B10),B10*B$7,"")),"")</f>
        <v>0.32597408042398335</v>
      </c>
      <c r="C103" s="103" t="str">
        <f t="shared" ref="C103:BE103" si="11">IF(C$7&gt;0,(IF(ISNUMBER(C10),C10*C$7,"")),"")</f>
        <v/>
      </c>
      <c r="D103" s="103">
        <f t="shared" si="11"/>
        <v>0.30564658822416968</v>
      </c>
      <c r="E103" s="103">
        <f t="shared" si="11"/>
        <v>1.0851917820927008</v>
      </c>
      <c r="F103" s="103">
        <f t="shared" si="11"/>
        <v>0.47530371475768884</v>
      </c>
      <c r="G103" s="103">
        <f t="shared" si="11"/>
        <v>0.93192373377163507</v>
      </c>
      <c r="H103" s="103">
        <f t="shared" si="11"/>
        <v>0.98677402201750297</v>
      </c>
      <c r="I103" s="103">
        <f t="shared" si="11"/>
        <v>0.27033293211639825</v>
      </c>
      <c r="J103" s="103">
        <f t="shared" si="11"/>
        <v>0.36915194429868903</v>
      </c>
      <c r="K103" s="103">
        <f t="shared" si="11"/>
        <v>1.0133399966640317</v>
      </c>
      <c r="L103" s="103">
        <f t="shared" si="11"/>
        <v>0.37908504231057955</v>
      </c>
      <c r="M103" s="103"/>
      <c r="N103" s="103">
        <f t="shared" si="11"/>
        <v>0.468084450134366</v>
      </c>
      <c r="O103" s="103">
        <f t="shared" si="11"/>
        <v>1.513771258122161</v>
      </c>
      <c r="P103" s="103">
        <f t="shared" si="11"/>
        <v>0.63600749754102048</v>
      </c>
      <c r="Q103" s="103">
        <f t="shared" si="11"/>
        <v>0.5175948875099875</v>
      </c>
      <c r="R103" s="103">
        <f t="shared" si="11"/>
        <v>0.99598405311869298</v>
      </c>
      <c r="S103" s="103">
        <f t="shared" si="11"/>
        <v>1.1130673929210775</v>
      </c>
      <c r="T103" s="103">
        <f t="shared" si="11"/>
        <v>0.61729624862710863</v>
      </c>
      <c r="U103" s="103">
        <f t="shared" si="11"/>
        <v>1.1939086672422778</v>
      </c>
      <c r="V103" s="103">
        <f t="shared" si="11"/>
        <v>0.13057007654474709</v>
      </c>
      <c r="W103" s="103">
        <f t="shared" si="11"/>
        <v>1.2649156188166149</v>
      </c>
      <c r="X103" s="103">
        <f t="shared" si="11"/>
        <v>1.5011217428575125</v>
      </c>
      <c r="Y103" s="103">
        <f t="shared" si="11"/>
        <v>1.8410143628879216</v>
      </c>
      <c r="Z103" s="103">
        <f t="shared" si="11"/>
        <v>1.3698293166994333</v>
      </c>
      <c r="AA103" s="221" t="str">
        <f t="shared" si="11"/>
        <v/>
      </c>
      <c r="AB103" s="103">
        <f t="shared" si="11"/>
        <v>0.74932357766362045</v>
      </c>
      <c r="AC103" s="103">
        <f t="shared" si="11"/>
        <v>1.495514568235278</v>
      </c>
      <c r="AD103" s="103">
        <f t="shared" si="11"/>
        <v>1.7446936388947047</v>
      </c>
      <c r="AE103" s="103">
        <f t="shared" si="11"/>
        <v>0.68999657658529878</v>
      </c>
      <c r="AF103" s="103">
        <f t="shared" si="11"/>
        <v>1.0261677562984759</v>
      </c>
      <c r="AG103" s="103">
        <f t="shared" si="11"/>
        <v>0.34112501617060437</v>
      </c>
      <c r="AH103" s="103">
        <f t="shared" si="11"/>
        <v>0.25977301004301523</v>
      </c>
      <c r="AI103" s="103">
        <f t="shared" si="11"/>
        <v>1.1315625655789108</v>
      </c>
      <c r="AJ103" s="103">
        <f t="shared" si="11"/>
        <v>1.3629046987487208</v>
      </c>
      <c r="AK103" s="103">
        <f t="shared" si="11"/>
        <v>0.98832697976550521</v>
      </c>
      <c r="AL103" s="103">
        <f t="shared" si="11"/>
        <v>1.8786112871596561</v>
      </c>
      <c r="AM103" s="103">
        <f t="shared" si="11"/>
        <v>1.6174991479211067</v>
      </c>
      <c r="AN103" s="103">
        <f t="shared" si="11"/>
        <v>0.27756871588905202</v>
      </c>
      <c r="AO103" s="103">
        <f t="shared" si="11"/>
        <v>1.0111955415165281</v>
      </c>
      <c r="AP103" s="103">
        <f t="shared" si="11"/>
        <v>0.9759262538854665</v>
      </c>
      <c r="AQ103" s="103">
        <f t="shared" si="11"/>
        <v>0.61729624862710863</v>
      </c>
      <c r="AR103" s="103">
        <f t="shared" si="11"/>
        <v>0.95624193867301843</v>
      </c>
      <c r="AS103" s="103">
        <f t="shared" si="11"/>
        <v>1.2541166995973401</v>
      </c>
      <c r="AT103" s="103">
        <f t="shared" si="11"/>
        <v>0.50751921892255225</v>
      </c>
      <c r="AU103" s="103">
        <f t="shared" si="11"/>
        <v>0.29671687012361819</v>
      </c>
      <c r="AV103" s="103">
        <f t="shared" si="11"/>
        <v>0.64242745627274056</v>
      </c>
      <c r="AW103" s="103">
        <f t="shared" si="11"/>
        <v>0.91497917665865425</v>
      </c>
      <c r="AX103" s="103">
        <f t="shared" si="11"/>
        <v>1.1793945634605809</v>
      </c>
      <c r="AY103" s="103">
        <f t="shared" si="11"/>
        <v>1.1861507625599284</v>
      </c>
      <c r="AZ103" s="103">
        <f t="shared" si="11"/>
        <v>1.3697284775943015</v>
      </c>
      <c r="BA103" s="103">
        <f t="shared" si="11"/>
        <v>1.6022734283166908</v>
      </c>
      <c r="BB103" s="103">
        <f t="shared" si="11"/>
        <v>3.127727411320699</v>
      </c>
      <c r="BC103" s="103">
        <f t="shared" si="11"/>
        <v>3.4224306031503504</v>
      </c>
      <c r="BD103" s="103">
        <f t="shared" si="11"/>
        <v>6.5554971787906355E-3</v>
      </c>
      <c r="BE103" s="103">
        <f t="shared" si="11"/>
        <v>-0.10990621215025545</v>
      </c>
      <c r="BG103" s="16" t="s">
        <v>87</v>
      </c>
      <c r="BH103" s="11" t="b">
        <f t="shared" si="8"/>
        <v>1</v>
      </c>
      <c r="BJ103" s="14">
        <f t="shared" si="9"/>
        <v>0.46962624832126554</v>
      </c>
    </row>
    <row r="104" spans="1:62">
      <c r="A104" s="16" t="s">
        <v>88</v>
      </c>
      <c r="B104" s="103">
        <f t="shared" ref="B104" si="12">IF(B$7&gt;0,(IF(ISNUMBER(B11),B11*B$7,"")),"")</f>
        <v>0.39584668340295104</v>
      </c>
      <c r="C104" s="103" t="str">
        <f t="shared" ref="C104:BD104" si="13">IF(C$7&gt;0,(IF(ISNUMBER(C11),C11*C$7,"")),"")</f>
        <v/>
      </c>
      <c r="D104" s="103">
        <f t="shared" si="13"/>
        <v>-0.45531605874127279</v>
      </c>
      <c r="E104" s="103">
        <f t="shared" si="13"/>
        <v>-0.35902835895376767</v>
      </c>
      <c r="F104" s="103">
        <f t="shared" si="13"/>
        <v>0.47530371475768884</v>
      </c>
      <c r="G104" s="103">
        <f t="shared" si="13"/>
        <v>-3.6322170487654494E-2</v>
      </c>
      <c r="H104" s="103">
        <f t="shared" si="13"/>
        <v>0.78916709487450554</v>
      </c>
      <c r="I104" s="103">
        <f t="shared" si="13"/>
        <v>0.25703282312953468</v>
      </c>
      <c r="J104" s="103">
        <f t="shared" si="13"/>
        <v>0.36030307438657111</v>
      </c>
      <c r="K104" s="103">
        <f t="shared" si="13"/>
        <v>0.47681345489468568</v>
      </c>
      <c r="L104" s="103">
        <f t="shared" si="13"/>
        <v>-2.035827079075335</v>
      </c>
      <c r="M104" s="103">
        <f t="shared" si="13"/>
        <v>0.64286492851745436</v>
      </c>
      <c r="N104" s="103">
        <f t="shared" si="13"/>
        <v>0.38885099499607528</v>
      </c>
      <c r="O104" s="103">
        <f t="shared" si="13"/>
        <v>-0.66201138586400921</v>
      </c>
      <c r="P104" s="103">
        <f t="shared" si="13"/>
        <v>-0.91087958339683961</v>
      </c>
      <c r="Q104" s="103">
        <f t="shared" si="13"/>
        <v>-0.92749541328031726</v>
      </c>
      <c r="R104" s="103">
        <f t="shared" si="13"/>
        <v>-1.538176555408159</v>
      </c>
      <c r="S104" s="103">
        <f t="shared" si="13"/>
        <v>-1.7529145169954696</v>
      </c>
      <c r="T104" s="103">
        <f t="shared" si="13"/>
        <v>0.61729624862710863</v>
      </c>
      <c r="U104" s="103">
        <f t="shared" si="13"/>
        <v>-2.0714104438726451</v>
      </c>
      <c r="V104" s="103">
        <f t="shared" si="13"/>
        <v>-1.6805632432694879</v>
      </c>
      <c r="W104" s="103">
        <f t="shared" si="13"/>
        <v>-1.248217062792633</v>
      </c>
      <c r="X104" s="103">
        <f t="shared" si="13"/>
        <v>-1.3535913504390835</v>
      </c>
      <c r="Y104" s="103">
        <f t="shared" si="13"/>
        <v>-1.333466543545387</v>
      </c>
      <c r="Z104" s="103">
        <f t="shared" si="13"/>
        <v>-1.1215218876904725</v>
      </c>
      <c r="AA104" s="221" t="str">
        <f t="shared" si="13"/>
        <v/>
      </c>
      <c r="AB104" s="103">
        <f t="shared" si="13"/>
        <v>1.4864669816396692</v>
      </c>
      <c r="AC104" s="103">
        <f t="shared" si="13"/>
        <v>-1.5748522111124812</v>
      </c>
      <c r="AD104" s="103">
        <f t="shared" si="13"/>
        <v>-0.61025158669859614</v>
      </c>
      <c r="AE104" s="103">
        <f t="shared" si="13"/>
        <v>-3.3658369589526831E-2</v>
      </c>
      <c r="AF104" s="103">
        <f t="shared" si="13"/>
        <v>1.3348354595050569</v>
      </c>
      <c r="AG104" s="103">
        <f t="shared" si="13"/>
        <v>0.16837227638089733</v>
      </c>
      <c r="AH104" s="103">
        <f t="shared" si="13"/>
        <v>0.25977301004301523</v>
      </c>
      <c r="AI104" s="103">
        <f t="shared" si="13"/>
        <v>-0.27849770092369036</v>
      </c>
      <c r="AJ104" s="103">
        <f t="shared" si="13"/>
        <v>-0.15437431862849582</v>
      </c>
      <c r="AK104" s="103">
        <f t="shared" si="13"/>
        <v>-0.62552340491487679</v>
      </c>
      <c r="AL104" s="103">
        <f t="shared" si="13"/>
        <v>-0.83669242201228378</v>
      </c>
      <c r="AM104" s="103">
        <f t="shared" si="13"/>
        <v>-1.1254149001028544</v>
      </c>
      <c r="AN104" s="103">
        <f t="shared" si="13"/>
        <v>1.0575873546465087</v>
      </c>
      <c r="AO104" s="103">
        <f t="shared" si="13"/>
        <v>1.3807259235438154</v>
      </c>
      <c r="AP104" s="103">
        <f t="shared" si="13"/>
        <v>0.18785434933945597</v>
      </c>
      <c r="AQ104" s="103">
        <f t="shared" si="13"/>
        <v>0.61729624862710863</v>
      </c>
      <c r="AR104" s="103">
        <f t="shared" si="13"/>
        <v>-0.71072035982454085</v>
      </c>
      <c r="AS104" s="103">
        <f t="shared" si="13"/>
        <v>-0.86066832325307663</v>
      </c>
      <c r="AT104" s="103">
        <f t="shared" si="13"/>
        <v>-0.50751921892255225</v>
      </c>
      <c r="AU104" s="103">
        <f t="shared" si="13"/>
        <v>-1.3765717089341634</v>
      </c>
      <c r="AV104" s="103">
        <f t="shared" si="13"/>
        <v>0.17815215173949941</v>
      </c>
      <c r="AW104" s="103">
        <f t="shared" si="13"/>
        <v>-1.5569017403877621</v>
      </c>
      <c r="AX104" s="103">
        <f t="shared" si="13"/>
        <v>-1.8258775093574917</v>
      </c>
      <c r="AY104" s="103">
        <f t="shared" si="13"/>
        <v>-1.5523449577126578</v>
      </c>
      <c r="AZ104" s="103">
        <f t="shared" si="13"/>
        <v>-0.42595214852017926</v>
      </c>
      <c r="BA104" s="103">
        <f t="shared" si="13"/>
        <v>-0.84587023626870983</v>
      </c>
      <c r="BB104" s="103">
        <f t="shared" si="13"/>
        <v>-0.57729404010602436</v>
      </c>
      <c r="BC104" s="103">
        <f t="shared" si="13"/>
        <v>-0.47596716997455202</v>
      </c>
      <c r="BD104" s="103">
        <f t="shared" si="13"/>
        <v>1.0500121014953885</v>
      </c>
      <c r="BE104" s="103"/>
      <c r="BG104" s="16" t="s">
        <v>88</v>
      </c>
      <c r="BH104" s="11" t="b">
        <f t="shared" si="8"/>
        <v>1</v>
      </c>
      <c r="BJ104" s="14">
        <f t="shared" si="9"/>
        <v>0.35492915978622724</v>
      </c>
    </row>
    <row r="105" spans="1:62">
      <c r="A105" s="16" t="s">
        <v>24</v>
      </c>
      <c r="B105" s="103">
        <f t="shared" ref="B105" si="14">IF(B$7&gt;0,(IF(ISNUMBER(B12),B12*B$7,"")),"")</f>
        <v>0.32597408042398335</v>
      </c>
      <c r="C105" s="103" t="str">
        <f t="shared" ref="C105:BE105" si="15">IF(C$7&gt;0,(IF(ISNUMBER(C12),C12*C$7,"")),"")</f>
        <v/>
      </c>
      <c r="D105" s="103">
        <f t="shared" si="15"/>
        <v>-0.53684777091614166</v>
      </c>
      <c r="E105" s="103">
        <f t="shared" si="15"/>
        <v>-0.57641491335971451</v>
      </c>
      <c r="F105" s="103">
        <f t="shared" si="15"/>
        <v>0.47530371475768884</v>
      </c>
      <c r="G105" s="103">
        <f t="shared" si="15"/>
        <v>-0.97915606024777624</v>
      </c>
      <c r="H105" s="103">
        <f t="shared" si="15"/>
        <v>-0.97451168877833139</v>
      </c>
      <c r="I105" s="103">
        <f t="shared" si="15"/>
        <v>0.20522877448871632</v>
      </c>
      <c r="J105" s="103">
        <f t="shared" si="15"/>
        <v>-0.1042020747883621</v>
      </c>
      <c r="K105" s="103">
        <f t="shared" si="15"/>
        <v>-1.2094128192375446</v>
      </c>
      <c r="L105" s="103">
        <f t="shared" si="15"/>
        <v>-2.3400311253739522E-2</v>
      </c>
      <c r="M105" s="103">
        <f t="shared" si="15"/>
        <v>-1.2068061068095375</v>
      </c>
      <c r="N105" s="103">
        <f t="shared" si="15"/>
        <v>-1.2398358846474473</v>
      </c>
      <c r="O105" s="103">
        <f t="shared" si="15"/>
        <v>-0.29938094519964753</v>
      </c>
      <c r="P105" s="103">
        <f t="shared" si="15"/>
        <v>-0.40818135688687801</v>
      </c>
      <c r="Q105" s="103">
        <f t="shared" si="15"/>
        <v>-0.20495026288516488</v>
      </c>
      <c r="R105" s="103">
        <f t="shared" si="15"/>
        <v>-1.7680190292047836E-2</v>
      </c>
      <c r="S105" s="103">
        <f t="shared" si="15"/>
        <v>-0.6065217530288507</v>
      </c>
      <c r="T105" s="103">
        <f t="shared" si="15"/>
        <v>-0.10498235520869179</v>
      </c>
      <c r="U105" s="103">
        <f t="shared" si="15"/>
        <v>-0.6201575055993459</v>
      </c>
      <c r="V105" s="103">
        <f t="shared" si="15"/>
        <v>1.2172500684332881</v>
      </c>
      <c r="W105" s="103">
        <f t="shared" si="15"/>
        <v>-0.17116019924581255</v>
      </c>
      <c r="X105" s="103">
        <f t="shared" si="15"/>
        <v>-0.4020203193402182</v>
      </c>
      <c r="Y105" s="103">
        <f t="shared" si="15"/>
        <v>-0.14303620363289624</v>
      </c>
      <c r="Z105" s="103">
        <f t="shared" si="15"/>
        <v>-0.76561457277762879</v>
      </c>
      <c r="AA105" s="221" t="str">
        <f t="shared" si="15"/>
        <v/>
      </c>
      <c r="AB105" s="103">
        <f t="shared" si="15"/>
        <v>-0.81717929670110145</v>
      </c>
      <c r="AC105" s="103">
        <f t="shared" si="15"/>
        <v>-0.21024475362458825</v>
      </c>
      <c r="AD105" s="103">
        <f t="shared" si="15"/>
        <v>6.2589906328061259E-2</v>
      </c>
      <c r="AE105" s="103">
        <f t="shared" si="15"/>
        <v>-1.480968261939178</v>
      </c>
      <c r="AF105" s="103">
        <f t="shared" si="15"/>
        <v>-1.4125479474950597</v>
      </c>
      <c r="AG105" s="103">
        <f t="shared" si="15"/>
        <v>-1.3048750141084555</v>
      </c>
      <c r="AH105" s="103">
        <f t="shared" si="15"/>
        <v>-1.1815482069698373</v>
      </c>
      <c r="AI105" s="103">
        <f t="shared" si="15"/>
        <v>-1.2597677109459682</v>
      </c>
      <c r="AJ105" s="103">
        <f t="shared" si="15"/>
        <v>-1.2923335816614083</v>
      </c>
      <c r="AK105" s="103">
        <f t="shared" si="15"/>
        <v>-0.62552340491487679</v>
      </c>
      <c r="AL105" s="103">
        <f t="shared" si="15"/>
        <v>-0.38414180381696045</v>
      </c>
      <c r="AM105" s="103">
        <f t="shared" si="15"/>
        <v>-0.73357003609943139</v>
      </c>
      <c r="AN105" s="103">
        <f t="shared" si="15"/>
        <v>-0.65851730287786514</v>
      </c>
      <c r="AO105" s="103">
        <f t="shared" si="15"/>
        <v>-0.83645636861990369</v>
      </c>
      <c r="AP105" s="103">
        <f t="shared" si="15"/>
        <v>-0.20618160293354929</v>
      </c>
      <c r="AQ105" s="103">
        <f t="shared" si="15"/>
        <v>-0.10498235520869179</v>
      </c>
      <c r="AR105" s="103">
        <f t="shared" si="15"/>
        <v>-0.71072035982454085</v>
      </c>
      <c r="AS105" s="103">
        <f t="shared" si="15"/>
        <v>-0.86066832325307663</v>
      </c>
      <c r="AT105" s="103">
        <f t="shared" si="15"/>
        <v>-1.0150384378451045</v>
      </c>
      <c r="AU105" s="103">
        <f t="shared" si="15"/>
        <v>-0.95824956416971796</v>
      </c>
      <c r="AV105" s="103">
        <f t="shared" si="15"/>
        <v>-0.75039845732698285</v>
      </c>
      <c r="AW105" s="103">
        <f t="shared" si="15"/>
        <v>-1.5569017403877621</v>
      </c>
      <c r="AX105" s="103">
        <f t="shared" si="15"/>
        <v>-0.69890048205071442</v>
      </c>
      <c r="AY105" s="103">
        <f t="shared" si="15"/>
        <v>0.15921486745770846</v>
      </c>
      <c r="AZ105" s="103">
        <f t="shared" si="15"/>
        <v>0.29232010192561303</v>
      </c>
      <c r="BA105" s="103">
        <f t="shared" si="15"/>
        <v>0.20333419141074763</v>
      </c>
      <c r="BB105" s="103">
        <f t="shared" si="15"/>
        <v>-0.57729404010602436</v>
      </c>
      <c r="BC105" s="103">
        <f t="shared" si="15"/>
        <v>-0.47596716997455202</v>
      </c>
      <c r="BD105" s="103">
        <f t="shared" si="15"/>
        <v>-0.66408253665088512</v>
      </c>
      <c r="BE105" s="103">
        <f t="shared" si="15"/>
        <v>1.9790170684236383</v>
      </c>
      <c r="BG105" s="16" t="s">
        <v>24</v>
      </c>
      <c r="BH105" s="11" t="b">
        <f t="shared" si="8"/>
        <v>1</v>
      </c>
      <c r="BJ105" s="14">
        <f t="shared" si="9"/>
        <v>-0.2862176809767758</v>
      </c>
    </row>
    <row r="106" spans="1:62">
      <c r="A106" s="16" t="s">
        <v>89</v>
      </c>
      <c r="B106" s="103">
        <f t="shared" ref="B106" si="16">IF(B$7&gt;0,(IF(ISNUMBER(B13),B13*B$7,"")),"")</f>
        <v>0.38885942310505467</v>
      </c>
      <c r="C106" s="103" t="str">
        <f t="shared" ref="C106:BE106" si="17">IF(C$7&gt;0,(IF(ISNUMBER(C13),C13*C$7,"")),"")</f>
        <v/>
      </c>
      <c r="D106" s="103">
        <f t="shared" si="17"/>
        <v>2.697243478686989</v>
      </c>
      <c r="E106" s="103">
        <f t="shared" si="17"/>
        <v>0.55852193779955561</v>
      </c>
      <c r="F106" s="103">
        <f t="shared" si="17"/>
        <v>0.47530371475768884</v>
      </c>
      <c r="G106" s="103">
        <f t="shared" si="17"/>
        <v>1.5628691979462499</v>
      </c>
      <c r="H106" s="103">
        <f t="shared" si="17"/>
        <v>1.1094775752808601</v>
      </c>
      <c r="I106" s="103">
        <f t="shared" si="17"/>
        <v>0.26717178305909539</v>
      </c>
      <c r="J106" s="103">
        <f t="shared" si="17"/>
        <v>0.34925121464767345</v>
      </c>
      <c r="K106" s="103">
        <f t="shared" si="17"/>
        <v>1.0133399966640317</v>
      </c>
      <c r="L106" s="103">
        <f t="shared" si="17"/>
        <v>1.1840557494392177</v>
      </c>
      <c r="M106" s="103"/>
      <c r="N106" s="103">
        <f t="shared" si="17"/>
        <v>0.81665942795317026</v>
      </c>
      <c r="O106" s="103">
        <f t="shared" si="17"/>
        <v>1.513771258122161</v>
      </c>
      <c r="P106" s="103">
        <f t="shared" si="17"/>
        <v>0.54656055545155657</v>
      </c>
      <c r="Q106" s="103">
        <f t="shared" si="17"/>
        <v>0.73654796338730644</v>
      </c>
      <c r="R106" s="103">
        <f t="shared" si="17"/>
        <v>0.99598405311869298</v>
      </c>
      <c r="S106" s="103">
        <f t="shared" si="17"/>
        <v>1.1130673929210775</v>
      </c>
      <c r="T106" s="103">
        <f t="shared" si="17"/>
        <v>0.97843555054500886</v>
      </c>
      <c r="U106" s="103">
        <f t="shared" si="17"/>
        <v>-0.2573442710310212</v>
      </c>
      <c r="V106" s="103">
        <f t="shared" si="17"/>
        <v>1.2172500684332881</v>
      </c>
      <c r="W106" s="103">
        <f t="shared" si="17"/>
        <v>0.54687770978540118</v>
      </c>
      <c r="X106" s="103">
        <f t="shared" si="17"/>
        <v>1.5011217428575125</v>
      </c>
      <c r="Y106" s="103">
        <f t="shared" si="17"/>
        <v>1.8410143628879216</v>
      </c>
      <c r="Z106" s="103">
        <f t="shared" si="17"/>
        <v>1.3698293166994333</v>
      </c>
      <c r="AA106" s="221" t="str">
        <f t="shared" si="17"/>
        <v/>
      </c>
      <c r="AB106" s="103">
        <f t="shared" si="17"/>
        <v>0.472870420867396</v>
      </c>
      <c r="AC106" s="103">
        <f t="shared" si="17"/>
        <v>1.495514568235278</v>
      </c>
      <c r="AD106" s="103">
        <f t="shared" si="17"/>
        <v>1.7446936388947047</v>
      </c>
      <c r="AE106" s="103">
        <f t="shared" si="17"/>
        <v>1.4136515227601243</v>
      </c>
      <c r="AF106" s="103">
        <f t="shared" si="17"/>
        <v>1.0772131529166793</v>
      </c>
      <c r="AG106" s="103">
        <f t="shared" si="17"/>
        <v>0.82911801867674506</v>
      </c>
      <c r="AH106" s="103">
        <f t="shared" si="17"/>
        <v>0.69216937514687071</v>
      </c>
      <c r="AI106" s="103">
        <f t="shared" si="17"/>
        <v>0.99138113557572849</v>
      </c>
      <c r="AJ106" s="103">
        <f t="shared" si="17"/>
        <v>0.22494543571580836</v>
      </c>
      <c r="AK106" s="103">
        <f t="shared" si="17"/>
        <v>2.064227236219093</v>
      </c>
      <c r="AL106" s="103">
        <f t="shared" si="17"/>
        <v>0.97351005076900954</v>
      </c>
      <c r="AM106" s="103">
        <f t="shared" si="17"/>
        <v>1.2256542839176836</v>
      </c>
      <c r="AN106" s="103">
        <f t="shared" si="17"/>
        <v>0.27756871588905202</v>
      </c>
      <c r="AO106" s="103">
        <f t="shared" si="17"/>
        <v>0.27213477746195563</v>
      </c>
      <c r="AP106" s="103">
        <f t="shared" si="17"/>
        <v>1.3699622061584718</v>
      </c>
      <c r="AQ106" s="103">
        <f t="shared" si="17"/>
        <v>0.97843555054500886</v>
      </c>
      <c r="AR106" s="103">
        <f t="shared" si="17"/>
        <v>0.40058783917383206</v>
      </c>
      <c r="AS106" s="103">
        <f t="shared" si="17"/>
        <v>1.2541166995973401</v>
      </c>
      <c r="AT106" s="103">
        <f t="shared" si="17"/>
        <v>0.50751921892255225</v>
      </c>
      <c r="AU106" s="103">
        <f t="shared" si="17"/>
        <v>0.71503901488806354</v>
      </c>
      <c r="AV106" s="103">
        <f t="shared" si="17"/>
        <v>1.5709780653392227</v>
      </c>
      <c r="AW106" s="103">
        <f t="shared" si="17"/>
        <v>1.3269593294997237</v>
      </c>
      <c r="AX106" s="103">
        <f t="shared" si="17"/>
        <v>1.1793945634605809</v>
      </c>
      <c r="AY106" s="103">
        <f t="shared" si="17"/>
        <v>1.1861507625599284</v>
      </c>
      <c r="AZ106" s="103">
        <f t="shared" si="17"/>
        <v>1.3697284775943015</v>
      </c>
      <c r="BA106" s="103">
        <f t="shared" si="17"/>
        <v>1.6022734283166908</v>
      </c>
      <c r="BB106" s="103">
        <f t="shared" si="17"/>
        <v>-0.57729404010602436</v>
      </c>
      <c r="BC106" s="103">
        <f t="shared" si="17"/>
        <v>2.4478311598691249</v>
      </c>
      <c r="BD106" s="103">
        <f t="shared" si="17"/>
        <v>0.11979751187735679</v>
      </c>
      <c r="BE106" s="103">
        <f t="shared" si="17"/>
        <v>-2.410082968054205E-2</v>
      </c>
      <c r="BG106" s="16" t="s">
        <v>89</v>
      </c>
      <c r="BH106" s="11" t="b">
        <f t="shared" si="8"/>
        <v>1</v>
      </c>
      <c r="BJ106" s="14">
        <f t="shared" si="9"/>
        <v>0.60653184206803656</v>
      </c>
    </row>
    <row r="107" spans="1:62">
      <c r="A107" s="16" t="s">
        <v>25</v>
      </c>
      <c r="B107" s="103">
        <f t="shared" ref="B107" si="18">IF(B$7&gt;0,(IF(ISNUMBER(B14),B14*B$7,"")),"")</f>
        <v>0.32597408042398335</v>
      </c>
      <c r="C107" s="103" t="str">
        <f t="shared" ref="C107:BE107" si="19">IF(C$7&gt;0,(IF(ISNUMBER(C14),C14*C$7,"")),"")</f>
        <v/>
      </c>
      <c r="D107" s="103">
        <f t="shared" si="19"/>
        <v>-0.5085834440288538</v>
      </c>
      <c r="E107" s="103">
        <f t="shared" si="19"/>
        <v>-0.57595393526769822</v>
      </c>
      <c r="F107" s="103">
        <f t="shared" si="19"/>
        <v>0.47530371475768884</v>
      </c>
      <c r="G107" s="103">
        <f t="shared" si="19"/>
        <v>-1.0235496367414902</v>
      </c>
      <c r="H107" s="103">
        <f t="shared" si="19"/>
        <v>-1.13515971433598</v>
      </c>
      <c r="I107" s="103">
        <f t="shared" si="19"/>
        <v>-0.68812182040912973</v>
      </c>
      <c r="J107" s="103"/>
      <c r="K107" s="103">
        <f t="shared" si="19"/>
        <v>-1.8225860098310827</v>
      </c>
      <c r="L107" s="103">
        <f t="shared" si="19"/>
        <v>-2.3400311253739522E-2</v>
      </c>
      <c r="M107" s="103"/>
      <c r="N107" s="103">
        <f t="shared" si="19"/>
        <v>-1.3531862580013192</v>
      </c>
      <c r="O107" s="103">
        <f t="shared" si="19"/>
        <v>-0.29938094519964753</v>
      </c>
      <c r="P107" s="103">
        <f t="shared" si="19"/>
        <v>3.2641386385569175E-2</v>
      </c>
      <c r="Q107" s="103">
        <f t="shared" si="19"/>
        <v>0.18916527369400918</v>
      </c>
      <c r="R107" s="103">
        <f t="shared" si="19"/>
        <v>0.48915193141332258</v>
      </c>
      <c r="S107" s="103">
        <f t="shared" si="19"/>
        <v>0.53987101093776813</v>
      </c>
      <c r="T107" s="103">
        <f t="shared" si="19"/>
        <v>-1.9106788647981927</v>
      </c>
      <c r="U107" s="103">
        <f t="shared" si="19"/>
        <v>-1.3457839747359954</v>
      </c>
      <c r="V107" s="103">
        <f t="shared" si="19"/>
        <v>-0.95610991534379386</v>
      </c>
      <c r="W107" s="103">
        <f t="shared" si="19"/>
        <v>0.54687770978540118</v>
      </c>
      <c r="X107" s="103">
        <f t="shared" si="19"/>
        <v>-0.4020203193402182</v>
      </c>
      <c r="Y107" s="103">
        <f t="shared" si="19"/>
        <v>0.65058402297543083</v>
      </c>
      <c r="Z107" s="103">
        <f t="shared" si="19"/>
        <v>-0.76561457277762879</v>
      </c>
      <c r="AA107" s="221" t="str">
        <f t="shared" si="19"/>
        <v/>
      </c>
      <c r="AB107" s="103">
        <f t="shared" si="19"/>
        <v>-1.7386378080374094</v>
      </c>
      <c r="AC107" s="103">
        <f t="shared" si="19"/>
        <v>-0.55139661799656148</v>
      </c>
      <c r="AD107" s="103">
        <f t="shared" si="19"/>
        <v>-1.6195138262385822</v>
      </c>
      <c r="AE107" s="103">
        <f t="shared" si="19"/>
        <v>-1.480968261939178</v>
      </c>
      <c r="AF107" s="103">
        <f t="shared" si="19"/>
        <v>-1.465192419964523</v>
      </c>
      <c r="AG107" s="103">
        <f t="shared" si="19"/>
        <v>-1.3292121061744093</v>
      </c>
      <c r="AH107" s="103">
        <f t="shared" si="19"/>
        <v>-1.7580766937749781</v>
      </c>
      <c r="AI107" s="103">
        <f t="shared" si="19"/>
        <v>-1.2762596438875189</v>
      </c>
      <c r="AJ107" s="103">
        <f t="shared" si="19"/>
        <v>-1.6716533360057124</v>
      </c>
      <c r="AK107" s="103">
        <f t="shared" si="19"/>
        <v>-0.62552340491487679</v>
      </c>
      <c r="AL107" s="103">
        <f t="shared" si="19"/>
        <v>-0.83669242201228378</v>
      </c>
      <c r="AM107" s="103">
        <f t="shared" si="19"/>
        <v>-0.73357003609943139</v>
      </c>
      <c r="AN107" s="103">
        <f t="shared" si="19"/>
        <v>-1.5165497403094363</v>
      </c>
      <c r="AO107" s="103">
        <f t="shared" si="19"/>
        <v>-1.3291635446562855</v>
      </c>
      <c r="AP107" s="103">
        <f t="shared" si="19"/>
        <v>-1.388289459752565</v>
      </c>
      <c r="AQ107" s="103">
        <f t="shared" si="19"/>
        <v>-1.9106788647981927</v>
      </c>
      <c r="AR107" s="103">
        <f t="shared" si="19"/>
        <v>-0.71072035982454085</v>
      </c>
      <c r="AS107" s="103">
        <f t="shared" si="19"/>
        <v>-0.86066832325307663</v>
      </c>
      <c r="AT107" s="103">
        <f t="shared" si="19"/>
        <v>-2.030076875690209</v>
      </c>
      <c r="AU107" s="103">
        <f t="shared" si="19"/>
        <v>-0.95824956416971796</v>
      </c>
      <c r="AV107" s="103">
        <f t="shared" si="19"/>
        <v>-1.2146737618602239</v>
      </c>
      <c r="AW107" s="103">
        <f t="shared" si="19"/>
        <v>-0.73294143470562334</v>
      </c>
      <c r="AX107" s="103">
        <f t="shared" si="19"/>
        <v>-0.69890048205071442</v>
      </c>
      <c r="AY107" s="103">
        <f t="shared" si="19"/>
        <v>-1.2100329926785847</v>
      </c>
      <c r="AZ107" s="103">
        <f t="shared" si="19"/>
        <v>-1.1442243989659717</v>
      </c>
      <c r="BA107" s="103">
        <f t="shared" si="19"/>
        <v>0.20333419141074763</v>
      </c>
      <c r="BB107" s="103">
        <f t="shared" si="19"/>
        <v>-0.57729404010602436</v>
      </c>
      <c r="BC107" s="103">
        <f t="shared" si="19"/>
        <v>-0.47596716997455202</v>
      </c>
      <c r="BD107" s="103">
        <f t="shared" si="19"/>
        <v>-1.2225404900424433</v>
      </c>
      <c r="BE107" s="103">
        <f t="shared" si="19"/>
        <v>-3.512352296612554</v>
      </c>
      <c r="BG107" s="16" t="s">
        <v>25</v>
      </c>
      <c r="BH107" s="11" t="b">
        <f t="shared" si="8"/>
        <v>1</v>
      </c>
      <c r="BJ107" s="14">
        <f t="shared" si="9"/>
        <v>-1.596864997463991</v>
      </c>
    </row>
    <row r="108" spans="1:62">
      <c r="A108" s="16" t="s">
        <v>90</v>
      </c>
      <c r="B108" s="103">
        <f t="shared" ref="B108" si="20">IF(B$7&gt;0,(IF(ISNUMBER(B15),B15*B$7,"")),"")</f>
        <v>0.1163562714870803</v>
      </c>
      <c r="C108" s="103" t="str">
        <f t="shared" ref="C108:BE108" si="21">IF(C$7&gt;0,(IF(ISNUMBER(C15),C15*C$7,"")),"")</f>
        <v/>
      </c>
      <c r="D108" s="103">
        <f t="shared" si="21"/>
        <v>-0.5085834440288538</v>
      </c>
      <c r="E108" s="103">
        <f t="shared" si="21"/>
        <v>-0.56158865050525608</v>
      </c>
      <c r="F108" s="103">
        <f t="shared" si="21"/>
        <v>0.47530371475768884</v>
      </c>
      <c r="G108" s="103">
        <f t="shared" si="21"/>
        <v>-0.94630644622281079</v>
      </c>
      <c r="H108" s="103">
        <f t="shared" si="21"/>
        <v>0.76206390037858296</v>
      </c>
      <c r="I108" s="103">
        <f t="shared" si="21"/>
        <v>0.17446748205257542</v>
      </c>
      <c r="J108" s="103">
        <f t="shared" si="21"/>
        <v>8.3657437529567238E-2</v>
      </c>
      <c r="K108" s="103">
        <f t="shared" si="21"/>
        <v>-0.74953292629239077</v>
      </c>
      <c r="L108" s="103">
        <f t="shared" si="21"/>
        <v>-1.2308563719466967</v>
      </c>
      <c r="M108" s="103">
        <f t="shared" si="21"/>
        <v>0.23806864679598716</v>
      </c>
      <c r="N108" s="103">
        <f t="shared" si="21"/>
        <v>-0.11417133240432736</v>
      </c>
      <c r="O108" s="103">
        <f t="shared" si="21"/>
        <v>-0.29938094519964753</v>
      </c>
      <c r="P108" s="103">
        <f t="shared" si="21"/>
        <v>0.22243561476177912</v>
      </c>
      <c r="Q108" s="103">
        <f t="shared" si="21"/>
        <v>7.9688735755349724E-2</v>
      </c>
      <c r="R108" s="103">
        <f t="shared" si="21"/>
        <v>-1.7680190292047836E-2</v>
      </c>
      <c r="S108" s="103">
        <f t="shared" si="21"/>
        <v>0.53987101093776813</v>
      </c>
      <c r="T108" s="103">
        <f t="shared" si="21"/>
        <v>-1.1884002609623925</v>
      </c>
      <c r="U108" s="103">
        <f t="shared" si="21"/>
        <v>0.83109543267395314</v>
      </c>
      <c r="V108" s="103">
        <f t="shared" si="21"/>
        <v>-1.3183365793066408</v>
      </c>
      <c r="W108" s="103">
        <f t="shared" si="21"/>
        <v>-0.88919810827702628</v>
      </c>
      <c r="X108" s="103">
        <f t="shared" si="21"/>
        <v>-0.71921066303983994</v>
      </c>
      <c r="Y108" s="103">
        <f t="shared" si="21"/>
        <v>-0.53984631693705976</v>
      </c>
      <c r="Z108" s="103">
        <f t="shared" si="21"/>
        <v>-1.1215218876904725</v>
      </c>
      <c r="AA108" s="221" t="str">
        <f t="shared" si="21"/>
        <v/>
      </c>
      <c r="AB108" s="103">
        <f t="shared" si="21"/>
        <v>-0.97075571525715265</v>
      </c>
      <c r="AC108" s="103">
        <f t="shared" si="21"/>
        <v>-1.2337003467405081</v>
      </c>
      <c r="AD108" s="103">
        <f t="shared" si="21"/>
        <v>-0.9466723332119249</v>
      </c>
      <c r="AE108" s="103">
        <f t="shared" si="21"/>
        <v>-0.75731331576435246</v>
      </c>
      <c r="AF108" s="103">
        <f t="shared" si="21"/>
        <v>-1.1328741875010357</v>
      </c>
      <c r="AG108" s="103">
        <f t="shared" si="21"/>
        <v>-0.67196401914049042</v>
      </c>
      <c r="AH108" s="103">
        <f t="shared" si="21"/>
        <v>-1.3256803286711225</v>
      </c>
      <c r="AI108" s="103">
        <f t="shared" si="21"/>
        <v>-0.72377989034556423</v>
      </c>
      <c r="AJ108" s="103">
        <f t="shared" si="21"/>
        <v>-0.15437431862849582</v>
      </c>
      <c r="AK108" s="103">
        <f t="shared" si="21"/>
        <v>-0.62552340491487679</v>
      </c>
      <c r="AL108" s="103">
        <f t="shared" si="21"/>
        <v>-0.83669242201228378</v>
      </c>
      <c r="AM108" s="103">
        <f t="shared" si="21"/>
        <v>-0.73357003609943139</v>
      </c>
      <c r="AN108" s="103">
        <f t="shared" si="21"/>
        <v>-0.9705327149130939</v>
      </c>
      <c r="AO108" s="103">
        <f t="shared" si="21"/>
        <v>-0.22057239857442676</v>
      </c>
      <c r="AP108" s="103">
        <f t="shared" si="21"/>
        <v>-0.60021755520655451</v>
      </c>
      <c r="AQ108" s="103">
        <f t="shared" si="21"/>
        <v>-1.1884002609623925</v>
      </c>
      <c r="AR108" s="103">
        <f t="shared" si="21"/>
        <v>-0.71072035982454085</v>
      </c>
      <c r="AS108" s="103">
        <f t="shared" si="21"/>
        <v>-0.86066832325307663</v>
      </c>
      <c r="AT108" s="103">
        <f t="shared" si="21"/>
        <v>0.50751921892255225</v>
      </c>
      <c r="AU108" s="103">
        <f t="shared" si="21"/>
        <v>0.71503901488806354</v>
      </c>
      <c r="AV108" s="103">
        <f t="shared" si="21"/>
        <v>-0.28612315279374173</v>
      </c>
      <c r="AW108" s="103">
        <f t="shared" si="21"/>
        <v>-0.73294143470562334</v>
      </c>
      <c r="AX108" s="103">
        <f t="shared" si="21"/>
        <v>-1.0745594911529734</v>
      </c>
      <c r="AY108" s="103">
        <f t="shared" si="21"/>
        <v>-0.52540906261043807</v>
      </c>
      <c r="AZ108" s="103">
        <f t="shared" si="21"/>
        <v>-0.78508827374307544</v>
      </c>
      <c r="BA108" s="103">
        <f t="shared" si="21"/>
        <v>-1.1956050454951956</v>
      </c>
      <c r="BB108" s="103">
        <f t="shared" si="21"/>
        <v>-0.57729404010602436</v>
      </c>
      <c r="BC108" s="103">
        <f t="shared" si="21"/>
        <v>-0.47596716997455202</v>
      </c>
      <c r="BD108" s="103">
        <f t="shared" si="21"/>
        <v>-1.5804521583483209</v>
      </c>
      <c r="BE108" s="103">
        <f t="shared" si="21"/>
        <v>0.36465008681489286</v>
      </c>
      <c r="BG108" s="16" t="s">
        <v>90</v>
      </c>
      <c r="BH108" s="11" t="b">
        <f t="shared" si="8"/>
        <v>1</v>
      </c>
      <c r="BJ108" s="14">
        <f t="shared" si="9"/>
        <v>-0.2782571404682832</v>
      </c>
    </row>
    <row r="109" spans="1:62">
      <c r="A109" s="16" t="s">
        <v>26</v>
      </c>
      <c r="B109" s="103">
        <f t="shared" ref="B109" si="22">IF(B$7&gt;0,(IF(ISNUMBER(B16),B16*B$7,"")),"")</f>
        <v>0.395147957373161</v>
      </c>
      <c r="C109" s="103" t="str">
        <f t="shared" ref="C109:BD109" si="23">IF(C$7&gt;0,(IF(ISNUMBER(C16),C16*C$7,"")),"")</f>
        <v/>
      </c>
      <c r="D109" s="103">
        <f t="shared" si="23"/>
        <v>-0.45531605874127279</v>
      </c>
      <c r="E109" s="103">
        <f t="shared" si="23"/>
        <v>-0.48909550189734996</v>
      </c>
      <c r="F109" s="103">
        <f t="shared" si="23"/>
        <v>0.47530371475768884</v>
      </c>
      <c r="G109" s="103">
        <f t="shared" si="23"/>
        <v>-0.26802056867705426</v>
      </c>
      <c r="H109" s="103">
        <f t="shared" si="23"/>
        <v>-0.19738918477706743</v>
      </c>
      <c r="I109" s="103">
        <f t="shared" si="23"/>
        <v>0.25788063354754681</v>
      </c>
      <c r="J109" s="103">
        <f t="shared" si="23"/>
        <v>0.2517689697469716</v>
      </c>
      <c r="K109" s="103">
        <f t="shared" si="23"/>
        <v>-0.59623962864400615</v>
      </c>
      <c r="L109" s="103">
        <f t="shared" si="23"/>
        <v>0.78157039587489863</v>
      </c>
      <c r="M109" s="103">
        <f t="shared" si="23"/>
        <v>0.47619615131350007</v>
      </c>
      <c r="N109" s="103"/>
      <c r="O109" s="103">
        <f t="shared" ref="O109" si="24">IF(O$7&gt;0,(IF(ISNUMBER(O16),O16*O$7,"")),"")</f>
        <v>-1.024641826528371</v>
      </c>
      <c r="P109" s="103">
        <f t="shared" si="23"/>
        <v>-0.13406976016110186</v>
      </c>
      <c r="Q109" s="103">
        <f t="shared" si="23"/>
        <v>-7.8924945955778474E-3</v>
      </c>
      <c r="R109" s="103">
        <f t="shared" si="23"/>
        <v>0.48915193141332258</v>
      </c>
      <c r="S109" s="103">
        <f t="shared" si="23"/>
        <v>0.53987101093776813</v>
      </c>
      <c r="T109" s="103">
        <f t="shared" si="23"/>
        <v>0.25615694670920841</v>
      </c>
      <c r="U109" s="103">
        <f t="shared" si="23"/>
        <v>0.46828219810562832</v>
      </c>
      <c r="V109" s="103">
        <f t="shared" si="23"/>
        <v>1.2172500684332881</v>
      </c>
      <c r="W109" s="103">
        <f t="shared" si="23"/>
        <v>0.90589666430100801</v>
      </c>
      <c r="X109" s="103">
        <f t="shared" si="23"/>
        <v>0.54955071175864723</v>
      </c>
      <c r="Y109" s="103">
        <f t="shared" si="23"/>
        <v>0.25377390967126728</v>
      </c>
      <c r="Z109" s="103">
        <f t="shared" si="23"/>
        <v>0.30210737196090226</v>
      </c>
      <c r="AA109" s="221" t="str">
        <f t="shared" si="23"/>
        <v/>
      </c>
      <c r="AB109" s="103">
        <f t="shared" si="23"/>
        <v>0.16571758375529316</v>
      </c>
      <c r="AC109" s="103">
        <f t="shared" si="23"/>
        <v>0.47205897511935829</v>
      </c>
      <c r="AD109" s="103">
        <f t="shared" si="23"/>
        <v>1.0718521458680474</v>
      </c>
      <c r="AE109" s="103">
        <f t="shared" si="23"/>
        <v>0.68999657658529878</v>
      </c>
      <c r="AF109" s="103">
        <f t="shared" si="23"/>
        <v>7.1368120237937496E-2</v>
      </c>
      <c r="AG109" s="103">
        <f t="shared" si="23"/>
        <v>7.7195777872441695E-2</v>
      </c>
      <c r="AH109" s="103">
        <f t="shared" si="23"/>
        <v>0.25977301004301523</v>
      </c>
      <c r="AI109" s="103">
        <f t="shared" si="23"/>
        <v>-0.27849770092369036</v>
      </c>
      <c r="AJ109" s="103">
        <f t="shared" si="23"/>
        <v>-0.15437431862849582</v>
      </c>
      <c r="AK109" s="103">
        <f t="shared" si="23"/>
        <v>-0.62552340491487679</v>
      </c>
      <c r="AL109" s="103">
        <f t="shared" si="23"/>
        <v>-0.38414180381696045</v>
      </c>
      <c r="AM109" s="103">
        <f t="shared" si="23"/>
        <v>0.83380941991426072</v>
      </c>
      <c r="AN109" s="103">
        <f t="shared" si="23"/>
        <v>0.58958412792428083</v>
      </c>
      <c r="AO109" s="103">
        <f t="shared" si="23"/>
        <v>-9.7395604565330612E-2</v>
      </c>
      <c r="AP109" s="103">
        <f t="shared" si="23"/>
        <v>-0.99425350747955976</v>
      </c>
      <c r="AQ109" s="103">
        <f t="shared" si="23"/>
        <v>0.25615694670920841</v>
      </c>
      <c r="AR109" s="103">
        <f t="shared" si="23"/>
        <v>-0.15506626032535439</v>
      </c>
      <c r="AS109" s="103">
        <f t="shared" si="23"/>
        <v>-0.33197206754047243</v>
      </c>
      <c r="AT109" s="103">
        <f t="shared" si="23"/>
        <v>1.0150384378451045</v>
      </c>
      <c r="AU109" s="103">
        <f t="shared" si="23"/>
        <v>1.1333611596525091</v>
      </c>
      <c r="AV109" s="103">
        <f t="shared" si="23"/>
        <v>-0.28612315279374173</v>
      </c>
      <c r="AW109" s="103">
        <f t="shared" si="23"/>
        <v>-0.32096128186455392</v>
      </c>
      <c r="AX109" s="103">
        <f t="shared" si="23"/>
        <v>1.1793945634605809</v>
      </c>
      <c r="AY109" s="103">
        <f t="shared" si="23"/>
        <v>0.15921486745770846</v>
      </c>
      <c r="AZ109" s="103">
        <f t="shared" si="23"/>
        <v>1.0105923523714053</v>
      </c>
      <c r="BA109" s="103">
        <f t="shared" si="23"/>
        <v>0.55306900063723341</v>
      </c>
      <c r="BB109" s="103">
        <f t="shared" si="23"/>
        <v>-0.57729404010602436</v>
      </c>
      <c r="BC109" s="103">
        <f t="shared" si="23"/>
        <v>-0.47596716997455202</v>
      </c>
      <c r="BD109" s="103">
        <f t="shared" si="23"/>
        <v>-1.5804521583483209</v>
      </c>
      <c r="BE109" s="103"/>
      <c r="BG109" s="16" t="s">
        <v>26</v>
      </c>
      <c r="BH109" s="11" t="b">
        <f t="shared" si="8"/>
        <v>1</v>
      </c>
      <c r="BJ109" s="14">
        <f t="shared" si="9"/>
        <v>-0.70963261118773058</v>
      </c>
    </row>
    <row r="110" spans="1:62">
      <c r="A110" s="16" t="s">
        <v>27</v>
      </c>
      <c r="B110" s="103"/>
      <c r="C110" s="103" t="str">
        <f t="shared" ref="C110:BE110" si="25">IF(C$7&gt;0,(IF(ISNUMBER(C17),C17*C$7,"")),"")</f>
        <v/>
      </c>
      <c r="D110" s="103">
        <f t="shared" si="25"/>
        <v>-0.53576068142047673</v>
      </c>
      <c r="E110" s="103">
        <f t="shared" si="25"/>
        <v>-0.57632187805608392</v>
      </c>
      <c r="F110" s="103">
        <f t="shared" si="25"/>
        <v>-2.0794537520648886</v>
      </c>
      <c r="G110" s="103">
        <f t="shared" si="25"/>
        <v>-1.0209702194885919</v>
      </c>
      <c r="H110" s="103">
        <f t="shared" si="25"/>
        <v>-1.427874214891941</v>
      </c>
      <c r="I110" s="103">
        <f t="shared" si="25"/>
        <v>-0.72446819951784369</v>
      </c>
      <c r="J110" s="103"/>
      <c r="K110" s="103">
        <f t="shared" si="25"/>
        <v>-2.1291726051278514</v>
      </c>
      <c r="L110" s="103">
        <f t="shared" si="25"/>
        <v>-2.035827079075335</v>
      </c>
      <c r="M110" s="103">
        <f t="shared" si="25"/>
        <v>-2.7611753570161781</v>
      </c>
      <c r="N110" s="103">
        <f t="shared" si="25"/>
        <v>-2.1456114925964296</v>
      </c>
      <c r="O110" s="103">
        <f t="shared" si="25"/>
        <v>-1.3872722671927327</v>
      </c>
      <c r="P110" s="103">
        <f t="shared" si="25"/>
        <v>0.17306346751526505</v>
      </c>
      <c r="Q110" s="103">
        <f t="shared" si="25"/>
        <v>1.4002812992154045E-2</v>
      </c>
      <c r="R110" s="103">
        <f t="shared" si="25"/>
        <v>-1.0313444337027886</v>
      </c>
      <c r="S110" s="103">
        <f t="shared" si="25"/>
        <v>-3.3325371045541306E-2</v>
      </c>
      <c r="T110" s="103">
        <f t="shared" si="25"/>
        <v>-1.1884002609623925</v>
      </c>
      <c r="U110" s="103">
        <f t="shared" si="25"/>
        <v>-0.2573442710310212</v>
      </c>
      <c r="V110" s="103">
        <f t="shared" si="25"/>
        <v>-0.59388325138094689</v>
      </c>
      <c r="W110" s="103">
        <f t="shared" si="25"/>
        <v>-0.88919810827702628</v>
      </c>
      <c r="X110" s="103">
        <f t="shared" si="25"/>
        <v>0.23236036805902538</v>
      </c>
      <c r="Y110" s="103">
        <f t="shared" si="25"/>
        <v>-0.14303620363289624</v>
      </c>
      <c r="Z110" s="103">
        <f t="shared" si="25"/>
        <v>-1.1215218876904725</v>
      </c>
      <c r="AA110" s="103"/>
      <c r="AB110" s="103">
        <f t="shared" si="25"/>
        <v>-1.001455395573031</v>
      </c>
      <c r="AC110" s="103">
        <f t="shared" si="25"/>
        <v>-1.5748522111124812</v>
      </c>
      <c r="AD110" s="103">
        <f t="shared" si="25"/>
        <v>-1.2830930797252535</v>
      </c>
      <c r="AE110" s="103">
        <f t="shared" si="25"/>
        <v>0.32816910349788597</v>
      </c>
      <c r="AF110" s="103">
        <f t="shared" si="25"/>
        <v>-1.4816438176112303</v>
      </c>
      <c r="AG110" s="103">
        <f t="shared" si="25"/>
        <v>-1.3714054916940908</v>
      </c>
      <c r="AH110" s="103">
        <f t="shared" si="25"/>
        <v>-1.1815482069698373</v>
      </c>
      <c r="AI110" s="103">
        <f t="shared" si="25"/>
        <v>-0.94642098505650119</v>
      </c>
      <c r="AJ110" s="103">
        <f t="shared" si="25"/>
        <v>-1.2923335816614083</v>
      </c>
      <c r="AK110" s="103">
        <f t="shared" si="25"/>
        <v>-0.62552340491487679</v>
      </c>
      <c r="AL110" s="103">
        <f t="shared" si="25"/>
        <v>-0.83669242201228378</v>
      </c>
      <c r="AM110" s="103">
        <f t="shared" si="25"/>
        <v>-0.73357003609943139</v>
      </c>
      <c r="AN110" s="103">
        <f t="shared" si="25"/>
        <v>-1.6725773376576665</v>
      </c>
      <c r="AO110" s="103">
        <f t="shared" si="25"/>
        <v>-0.22057239857442676</v>
      </c>
      <c r="AP110" s="103">
        <f t="shared" si="25"/>
        <v>-0.20618160293354929</v>
      </c>
      <c r="AQ110" s="103">
        <f t="shared" si="25"/>
        <v>-1.1884002609623925</v>
      </c>
      <c r="AR110" s="103">
        <f t="shared" si="25"/>
        <v>-0.71072035982454085</v>
      </c>
      <c r="AS110" s="103">
        <f t="shared" si="25"/>
        <v>-0.86066832325307663</v>
      </c>
      <c r="AT110" s="103">
        <f t="shared" si="25"/>
        <v>-1.0150384378451045</v>
      </c>
      <c r="AU110" s="103">
        <f t="shared" si="25"/>
        <v>-1.3765717089341634</v>
      </c>
      <c r="AV110" s="103">
        <f t="shared" si="25"/>
        <v>-1.2146737618602239</v>
      </c>
      <c r="AW110" s="103">
        <f t="shared" si="25"/>
        <v>-1.9688818932288314</v>
      </c>
      <c r="AX110" s="103">
        <f t="shared" si="25"/>
        <v>-1.8258775093574917</v>
      </c>
      <c r="AY110" s="103">
        <f t="shared" si="25"/>
        <v>-1.5523449577126578</v>
      </c>
      <c r="AZ110" s="103">
        <f t="shared" si="25"/>
        <v>-1.5033605241888677</v>
      </c>
      <c r="BA110" s="103">
        <f t="shared" si="25"/>
        <v>-1.5453398547216814</v>
      </c>
      <c r="BB110" s="103">
        <f t="shared" si="25"/>
        <v>-0.57729404010602436</v>
      </c>
      <c r="BC110" s="103">
        <f t="shared" si="25"/>
        <v>-0.47596716997455202</v>
      </c>
      <c r="BD110" s="103">
        <f t="shared" si="25"/>
        <v>-0.92261043235704809</v>
      </c>
      <c r="BE110" s="103">
        <f t="shared" si="25"/>
        <v>-1.35688606636827</v>
      </c>
      <c r="BG110" s="16" t="s">
        <v>27</v>
      </c>
      <c r="BH110" s="11" t="b">
        <f t="shared" si="8"/>
        <v>1</v>
      </c>
      <c r="BJ110" s="14">
        <f t="shared" si="9"/>
        <v>-1.7147111231061316</v>
      </c>
    </row>
    <row r="111" spans="1:62">
      <c r="A111" s="16" t="s">
        <v>28</v>
      </c>
      <c r="B111" s="103"/>
      <c r="C111" s="103" t="str">
        <f t="shared" ref="C111:BE111" si="26">IF(C$7&gt;0,(IF(ISNUMBER(C18),C18*C$7,"")),"")</f>
        <v/>
      </c>
      <c r="D111" s="103">
        <f t="shared" si="26"/>
        <v>-0.53576068142047673</v>
      </c>
      <c r="E111" s="103">
        <f t="shared" si="26"/>
        <v>-0.57531097697044786</v>
      </c>
      <c r="F111" s="103">
        <f t="shared" si="26"/>
        <v>-2.0794537520648886</v>
      </c>
      <c r="G111" s="103">
        <f t="shared" si="26"/>
        <v>-1.0210139764291235</v>
      </c>
      <c r="H111" s="103">
        <f t="shared" si="26"/>
        <v>-1.1849310351375826</v>
      </c>
      <c r="I111" s="103">
        <f t="shared" si="26"/>
        <v>-0.41906503477596824</v>
      </c>
      <c r="J111" s="103"/>
      <c r="K111" s="103">
        <f t="shared" si="26"/>
        <v>-1.592646063358506</v>
      </c>
      <c r="L111" s="103">
        <f t="shared" si="26"/>
        <v>-2.3400311253739522E-2</v>
      </c>
      <c r="M111" s="103">
        <f t="shared" si="26"/>
        <v>-0.56026884654176579</v>
      </c>
      <c r="N111" s="103">
        <f t="shared" si="26"/>
        <v>-1.3711411698273031</v>
      </c>
      <c r="O111" s="103">
        <f t="shared" si="26"/>
        <v>-0.29938094519964753</v>
      </c>
      <c r="P111" s="103">
        <f t="shared" si="26"/>
        <v>-0.26551508724597706</v>
      </c>
      <c r="Q111" s="103">
        <f t="shared" si="26"/>
        <v>-0.46769395393794755</v>
      </c>
      <c r="R111" s="103">
        <f t="shared" si="26"/>
        <v>-1.538176555408159</v>
      </c>
      <c r="S111" s="103">
        <f t="shared" si="26"/>
        <v>-1.7529145169954696</v>
      </c>
      <c r="T111" s="103">
        <f t="shared" si="26"/>
        <v>-1.9106788647981927</v>
      </c>
      <c r="U111" s="103">
        <f t="shared" si="26"/>
        <v>-0.6201575055993459</v>
      </c>
      <c r="V111" s="103">
        <f t="shared" si="26"/>
        <v>-1.6805632432694879</v>
      </c>
      <c r="W111" s="103">
        <f t="shared" si="26"/>
        <v>-0.53017915376141944</v>
      </c>
      <c r="X111" s="103">
        <f t="shared" si="26"/>
        <v>-1.3535913504390835</v>
      </c>
      <c r="Y111" s="103">
        <f t="shared" si="26"/>
        <v>-1.333466543545387</v>
      </c>
      <c r="Z111" s="103">
        <f t="shared" si="26"/>
        <v>-1.1215218876904725</v>
      </c>
      <c r="AA111" s="103"/>
      <c r="AB111" s="103">
        <f t="shared" si="26"/>
        <v>-1.4007462821210985</v>
      </c>
      <c r="AC111" s="103">
        <f t="shared" si="26"/>
        <v>-1.5748522111124812</v>
      </c>
      <c r="AD111" s="103">
        <f t="shared" si="26"/>
        <v>-0.27383084018526743</v>
      </c>
      <c r="AE111" s="103">
        <f t="shared" si="26"/>
        <v>-1.480968261939178</v>
      </c>
      <c r="AF111" s="103">
        <f t="shared" si="26"/>
        <v>-1.4158382270244012</v>
      </c>
      <c r="AG111" s="103">
        <f t="shared" si="26"/>
        <v>-1.2851527466262722</v>
      </c>
      <c r="AH111" s="103">
        <f t="shared" si="26"/>
        <v>-1.0374160852685519</v>
      </c>
      <c r="AI111" s="103">
        <f t="shared" si="26"/>
        <v>-1.0041427503519293</v>
      </c>
      <c r="AJ111" s="103">
        <f t="shared" si="26"/>
        <v>-1.6716533360057124</v>
      </c>
      <c r="AK111" s="103">
        <f t="shared" si="26"/>
        <v>-0.62552340491487679</v>
      </c>
      <c r="AL111" s="103">
        <f t="shared" si="26"/>
        <v>-0.83669242201228378</v>
      </c>
      <c r="AM111" s="103">
        <f t="shared" si="26"/>
        <v>5.0119691907414658E-2</v>
      </c>
      <c r="AN111" s="103">
        <f t="shared" si="26"/>
        <v>-1.5945635389835515</v>
      </c>
      <c r="AO111" s="103">
        <f t="shared" si="26"/>
        <v>-0.22057239857442676</v>
      </c>
      <c r="AP111" s="103">
        <f t="shared" si="26"/>
        <v>-1.388289459752565</v>
      </c>
      <c r="AQ111" s="103">
        <f t="shared" si="26"/>
        <v>-1.9106788647981927</v>
      </c>
      <c r="AR111" s="103">
        <f t="shared" si="26"/>
        <v>-0.71072035982454085</v>
      </c>
      <c r="AS111" s="103">
        <f t="shared" si="26"/>
        <v>-0.33197206754047243</v>
      </c>
      <c r="AT111" s="103">
        <f t="shared" si="26"/>
        <v>0.50751921892255225</v>
      </c>
      <c r="AU111" s="103">
        <f t="shared" si="26"/>
        <v>-1.3765717089341634</v>
      </c>
      <c r="AV111" s="103">
        <f t="shared" si="26"/>
        <v>-1.6789490663934652</v>
      </c>
      <c r="AW111" s="103">
        <f t="shared" si="26"/>
        <v>-0.73294143470562334</v>
      </c>
      <c r="AX111" s="103">
        <f t="shared" si="26"/>
        <v>-0.69890048205071442</v>
      </c>
      <c r="AY111" s="103">
        <f t="shared" si="26"/>
        <v>0.50152683249178176</v>
      </c>
      <c r="AZ111" s="103">
        <f t="shared" si="26"/>
        <v>-0.78508827374307544</v>
      </c>
      <c r="BA111" s="103">
        <f t="shared" si="26"/>
        <v>-1.1956050454951956</v>
      </c>
      <c r="BB111" s="103">
        <f t="shared" si="26"/>
        <v>-0.57729404010602436</v>
      </c>
      <c r="BC111" s="103">
        <f t="shared" si="26"/>
        <v>-0.47596716997455202</v>
      </c>
      <c r="BD111" s="103">
        <f t="shared" si="26"/>
        <v>-0.60537084622634441</v>
      </c>
      <c r="BE111" s="103">
        <f t="shared" si="26"/>
        <v>-2.0328223445990727</v>
      </c>
      <c r="BG111" s="16" t="s">
        <v>28</v>
      </c>
      <c r="BH111" s="11" t="b">
        <f t="shared" si="8"/>
        <v>1</v>
      </c>
      <c r="BJ111" s="14">
        <f t="shared" si="9"/>
        <v>-0.97379683047882681</v>
      </c>
    </row>
    <row r="112" spans="1:62">
      <c r="A112" s="16" t="s">
        <v>29</v>
      </c>
      <c r="B112" s="103">
        <f t="shared" ref="B112" si="27">IF(B$7&gt;0,(IF(ISNUMBER(B19),B19*B$7,"")),"")</f>
        <v>0.32597408042398335</v>
      </c>
      <c r="C112" s="103" t="str">
        <f t="shared" ref="C112:BE112" si="28">IF(C$7&gt;0,(IF(ISNUMBER(C19),C19*C$7,"")),"")</f>
        <v/>
      </c>
      <c r="D112" s="103">
        <f t="shared" si="28"/>
        <v>-2.048026047530566E-2</v>
      </c>
      <c r="E112" s="103">
        <f t="shared" si="28"/>
        <v>1.0173013234666017</v>
      </c>
      <c r="F112" s="103">
        <f t="shared" si="28"/>
        <v>0.47530371475768884</v>
      </c>
      <c r="G112" s="103">
        <f t="shared" si="28"/>
        <v>1.4792210349164638</v>
      </c>
      <c r="H112" s="103">
        <f t="shared" si="28"/>
        <v>-0.26095849550386718</v>
      </c>
      <c r="I112" s="103">
        <f t="shared" si="28"/>
        <v>0.2662893345013117</v>
      </c>
      <c r="J112" s="103">
        <f t="shared" si="28"/>
        <v>0.33521061596932117</v>
      </c>
      <c r="K112" s="103">
        <f t="shared" si="28"/>
        <v>1.3199265919608005</v>
      </c>
      <c r="L112" s="103">
        <f t="shared" si="28"/>
        <v>0.78157039587489863</v>
      </c>
      <c r="M112" s="103"/>
      <c r="N112" s="103">
        <f t="shared" si="28"/>
        <v>0.6761965950995481</v>
      </c>
      <c r="O112" s="103">
        <f t="shared" si="28"/>
        <v>1.1511408174577993</v>
      </c>
      <c r="P112" s="103">
        <f t="shared" si="28"/>
        <v>0.60458885838414778</v>
      </c>
      <c r="Q112" s="103">
        <f t="shared" si="28"/>
        <v>0.56138550268545129</v>
      </c>
      <c r="R112" s="103">
        <f t="shared" si="28"/>
        <v>0.99598405311869298</v>
      </c>
      <c r="S112" s="103">
        <f t="shared" si="28"/>
        <v>1.1130673929210775</v>
      </c>
      <c r="T112" s="103">
        <f t="shared" si="28"/>
        <v>0.97843555054500886</v>
      </c>
      <c r="U112" s="103">
        <f t="shared" si="28"/>
        <v>0.46828219810562832</v>
      </c>
      <c r="V112" s="103">
        <f t="shared" si="28"/>
        <v>0.85502340447044101</v>
      </c>
      <c r="W112" s="103">
        <f t="shared" si="28"/>
        <v>0.54687770978540118</v>
      </c>
      <c r="X112" s="103">
        <f t="shared" si="28"/>
        <v>0.54955071175864723</v>
      </c>
      <c r="Y112" s="103">
        <f t="shared" si="28"/>
        <v>0.65058402297543083</v>
      </c>
      <c r="Z112" s="103">
        <f t="shared" si="28"/>
        <v>1.3698293166994333</v>
      </c>
      <c r="AA112" s="221" t="str">
        <f t="shared" si="28"/>
        <v/>
      </c>
      <c r="AB112" s="103">
        <f t="shared" si="28"/>
        <v>1.394328932203704</v>
      </c>
      <c r="AC112" s="103">
        <f t="shared" si="28"/>
        <v>1.1543627038633049</v>
      </c>
      <c r="AD112" s="103">
        <f t="shared" si="28"/>
        <v>1.0718521458680474</v>
      </c>
      <c r="AE112" s="103">
        <f t="shared" si="28"/>
        <v>1.0518240496727116</v>
      </c>
      <c r="AF112" s="103">
        <f t="shared" si="28"/>
        <v>1.1966437192727157</v>
      </c>
      <c r="AG112" s="103">
        <f t="shared" si="28"/>
        <v>1.2111013225305749</v>
      </c>
      <c r="AH112" s="103">
        <f t="shared" si="28"/>
        <v>1.1245657402507261</v>
      </c>
      <c r="AI112" s="103">
        <f t="shared" si="28"/>
        <v>1.354203660289848</v>
      </c>
      <c r="AJ112" s="103">
        <f t="shared" si="28"/>
        <v>0.60426519006011248</v>
      </c>
      <c r="AK112" s="103">
        <f t="shared" si="28"/>
        <v>0.45037685153871121</v>
      </c>
      <c r="AL112" s="103">
        <f t="shared" si="28"/>
        <v>0.97351005076900954</v>
      </c>
      <c r="AM112" s="103">
        <f t="shared" si="28"/>
        <v>0.83380941991426072</v>
      </c>
      <c r="AN112" s="103">
        <f t="shared" si="28"/>
        <v>1.0575873546465087</v>
      </c>
      <c r="AO112" s="103">
        <f t="shared" si="28"/>
        <v>0.64166515948924185</v>
      </c>
      <c r="AP112" s="103">
        <f t="shared" si="28"/>
        <v>0.9759262538854665</v>
      </c>
      <c r="AQ112" s="103">
        <f t="shared" si="28"/>
        <v>0.97843555054500886</v>
      </c>
      <c r="AR112" s="103">
        <f t="shared" si="28"/>
        <v>0.95624193867301843</v>
      </c>
      <c r="AS112" s="103">
        <f t="shared" si="28"/>
        <v>0.72542044388473603</v>
      </c>
      <c r="AT112" s="103">
        <f t="shared" si="28"/>
        <v>1.5225576567676569</v>
      </c>
      <c r="AU112" s="103">
        <f t="shared" si="28"/>
        <v>1.1333611596525091</v>
      </c>
      <c r="AV112" s="103">
        <f t="shared" si="28"/>
        <v>1.1067027608059816</v>
      </c>
      <c r="AW112" s="103">
        <f t="shared" si="28"/>
        <v>0.50299902381758488</v>
      </c>
      <c r="AX112" s="103">
        <f t="shared" si="28"/>
        <v>1.1793945634605809</v>
      </c>
      <c r="AY112" s="103">
        <f t="shared" si="28"/>
        <v>1.1861507625599284</v>
      </c>
      <c r="AZ112" s="103">
        <f t="shared" si="28"/>
        <v>1.0105923523714053</v>
      </c>
      <c r="BA112" s="103">
        <f t="shared" si="28"/>
        <v>1.252538619090205</v>
      </c>
      <c r="BB112" s="103">
        <f t="shared" si="28"/>
        <v>0.90471454046466504</v>
      </c>
      <c r="BC112" s="103">
        <f t="shared" si="28"/>
        <v>2.4478311598691249</v>
      </c>
      <c r="BD112" s="103">
        <f t="shared" si="28"/>
        <v>-1.5804521583483209</v>
      </c>
      <c r="BE112" s="103">
        <f t="shared" si="28"/>
        <v>0.1671225941091031</v>
      </c>
      <c r="BG112" s="16" t="s">
        <v>29</v>
      </c>
      <c r="BH112" s="11" t="b">
        <f t="shared" si="8"/>
        <v>1</v>
      </c>
      <c r="BJ112" s="14">
        <f t="shared" si="9"/>
        <v>0.10350196207953238</v>
      </c>
    </row>
    <row r="113" spans="1:62">
      <c r="A113" s="16" t="s">
        <v>30</v>
      </c>
      <c r="B113" s="103">
        <f t="shared" ref="B113" si="29">IF(B$7&gt;0,(IF(ISNUMBER(B20),B20*B$7,"")),"")</f>
        <v>4.6483668508112613E-2</v>
      </c>
      <c r="C113" s="103" t="str">
        <f t="shared" ref="C113:BE113" si="30">IF(C$7&gt;0,(IF(ISNUMBER(C20),C20*C$7,"")),"")</f>
        <v/>
      </c>
      <c r="D113" s="103">
        <f t="shared" si="30"/>
        <v>-0.12918921004179745</v>
      </c>
      <c r="E113" s="103">
        <f t="shared" si="30"/>
        <v>-0.43341549930842199</v>
      </c>
      <c r="F113" s="103">
        <f t="shared" si="30"/>
        <v>0.47530371475768884</v>
      </c>
      <c r="G113" s="103">
        <f t="shared" si="30"/>
        <v>-0.10435730850259914</v>
      </c>
      <c r="H113" s="103">
        <f t="shared" si="30"/>
        <v>0.19240403060974307</v>
      </c>
      <c r="I113" s="103">
        <f t="shared" si="30"/>
        <v>0.25194903512646494</v>
      </c>
      <c r="J113" s="103">
        <f t="shared" si="30"/>
        <v>0.31960865859805465</v>
      </c>
      <c r="K113" s="103">
        <f t="shared" si="30"/>
        <v>0.40016680607049371</v>
      </c>
      <c r="L113" s="103">
        <f t="shared" si="30"/>
        <v>0.78157039587489863</v>
      </c>
      <c r="M113" s="103">
        <f t="shared" si="30"/>
        <v>0.8495494094355962</v>
      </c>
      <c r="N113" s="103">
        <f t="shared" si="30"/>
        <v>0.15197770417921855</v>
      </c>
      <c r="O113" s="103">
        <f t="shared" si="30"/>
        <v>-0.66201138586400921</v>
      </c>
      <c r="P113" s="103">
        <f t="shared" si="30"/>
        <v>0.12978268908487928</v>
      </c>
      <c r="Q113" s="103">
        <f t="shared" si="30"/>
        <v>0.29864181163266862</v>
      </c>
      <c r="R113" s="103">
        <f t="shared" si="30"/>
        <v>0.99598405311869298</v>
      </c>
      <c r="S113" s="103">
        <f t="shared" si="30"/>
        <v>1.1130673929210775</v>
      </c>
      <c r="T113" s="103">
        <f t="shared" si="30"/>
        <v>0.25615694670920841</v>
      </c>
      <c r="U113" s="103">
        <f t="shared" si="30"/>
        <v>1.1939086672422778</v>
      </c>
      <c r="V113" s="103">
        <f t="shared" si="30"/>
        <v>1.2172500684332881</v>
      </c>
      <c r="W113" s="103">
        <f t="shared" si="30"/>
        <v>1.6239345733322217</v>
      </c>
      <c r="X113" s="103">
        <f t="shared" si="30"/>
        <v>0.23236036805902538</v>
      </c>
      <c r="Y113" s="103">
        <f t="shared" si="30"/>
        <v>1.4442042495837579</v>
      </c>
      <c r="Z113" s="103">
        <f t="shared" si="30"/>
        <v>0.65801468687374598</v>
      </c>
      <c r="AA113" s="221" t="str">
        <f t="shared" si="30"/>
        <v/>
      </c>
      <c r="AB113" s="103">
        <f t="shared" si="30"/>
        <v>1.0257377259715148</v>
      </c>
      <c r="AC113" s="103">
        <f t="shared" si="30"/>
        <v>0.81321083949133155</v>
      </c>
      <c r="AD113" s="103">
        <f t="shared" si="30"/>
        <v>0.73543139935471868</v>
      </c>
      <c r="AE113" s="103">
        <f t="shared" si="30"/>
        <v>1.0518240496727116</v>
      </c>
      <c r="AF113" s="103">
        <f t="shared" si="30"/>
        <v>0.56161977010981456</v>
      </c>
      <c r="AG113" s="103">
        <f t="shared" si="30"/>
        <v>1.3910723649400101</v>
      </c>
      <c r="AH113" s="103">
        <f t="shared" si="30"/>
        <v>0.54803725344558596</v>
      </c>
      <c r="AI113" s="103">
        <f t="shared" si="30"/>
        <v>7.6078857319654095E-2</v>
      </c>
      <c r="AJ113" s="103">
        <f t="shared" si="30"/>
        <v>0.98358494440441668</v>
      </c>
      <c r="AK113" s="103">
        <f t="shared" si="30"/>
        <v>-0.62552340491487679</v>
      </c>
      <c r="AL113" s="103">
        <f t="shared" si="30"/>
        <v>6.8408814378362839E-2</v>
      </c>
      <c r="AM113" s="103">
        <f t="shared" si="30"/>
        <v>0.83380941991426072</v>
      </c>
      <c r="AN113" s="103">
        <f t="shared" si="30"/>
        <v>1.5256303640299671</v>
      </c>
      <c r="AO113" s="103">
        <f t="shared" si="30"/>
        <v>0.76484195349833806</v>
      </c>
      <c r="AP113" s="103">
        <f t="shared" si="30"/>
        <v>0.9759262538854665</v>
      </c>
      <c r="AQ113" s="103">
        <f t="shared" si="30"/>
        <v>0.25615694670920841</v>
      </c>
      <c r="AR113" s="103">
        <f t="shared" si="30"/>
        <v>-0.71072035982454085</v>
      </c>
      <c r="AS113" s="103">
        <f t="shared" si="30"/>
        <v>-0.33197206754047243</v>
      </c>
      <c r="AT113" s="103">
        <f t="shared" si="30"/>
        <v>-0.50751921892255225</v>
      </c>
      <c r="AU113" s="103">
        <f t="shared" si="30"/>
        <v>-0.53992741940527256</v>
      </c>
      <c r="AV113" s="103">
        <f t="shared" si="30"/>
        <v>1.1067027608059816</v>
      </c>
      <c r="AW113" s="103">
        <f t="shared" si="30"/>
        <v>0.50299902381758488</v>
      </c>
      <c r="AX113" s="103">
        <f t="shared" si="30"/>
        <v>-0.3232414729484554</v>
      </c>
      <c r="AY113" s="103">
        <f t="shared" si="30"/>
        <v>1.1861507625599284</v>
      </c>
      <c r="AZ113" s="103">
        <f t="shared" si="30"/>
        <v>0.65145622714850915</v>
      </c>
      <c r="BA113" s="103">
        <f t="shared" si="30"/>
        <v>-0.14640061781573821</v>
      </c>
      <c r="BB113" s="103">
        <f t="shared" si="30"/>
        <v>-0.57729404010602436</v>
      </c>
      <c r="BC113" s="103">
        <f t="shared" si="30"/>
        <v>-0.47596716997455202</v>
      </c>
      <c r="BD113" s="103">
        <f t="shared" si="30"/>
        <v>-9.6133545806569715E-2</v>
      </c>
      <c r="BE113" s="103">
        <f t="shared" si="30"/>
        <v>0.30476143211154244</v>
      </c>
      <c r="BG113" s="16" t="s">
        <v>30</v>
      </c>
      <c r="BH113" s="11" t="b">
        <f t="shared" si="8"/>
        <v>1</v>
      </c>
      <c r="BJ113" s="14">
        <f t="shared" si="9"/>
        <v>0.10962872281115565</v>
      </c>
    </row>
    <row r="114" spans="1:62">
      <c r="A114" s="16" t="s">
        <v>31</v>
      </c>
      <c r="B114" s="103">
        <f t="shared" ref="B114" si="31">IF(B$7&gt;0,(IF(ISNUMBER(B21),B21*B$7,"")),"")</f>
        <v>0.35811547779430808</v>
      </c>
      <c r="C114" s="103" t="str">
        <f t="shared" ref="C114:BE114" si="32">IF(C$7&gt;0,(IF(ISNUMBER(C21),C21*C$7,"")),"")</f>
        <v/>
      </c>
      <c r="D114" s="103">
        <f t="shared" si="32"/>
        <v>-0.45531605874127279</v>
      </c>
      <c r="E114" s="103">
        <f t="shared" si="32"/>
        <v>-0.57162783581087206</v>
      </c>
      <c r="F114" s="103">
        <f t="shared" si="32"/>
        <v>0.47530371475768884</v>
      </c>
      <c r="G114" s="103">
        <f t="shared" si="32"/>
        <v>-2.2486344035700228E-4</v>
      </c>
      <c r="H114" s="103">
        <f t="shared" si="32"/>
        <v>-0.71037873878170632</v>
      </c>
      <c r="I114" s="103">
        <f t="shared" si="32"/>
        <v>0.22175758282605956</v>
      </c>
      <c r="J114" s="103">
        <f t="shared" si="32"/>
        <v>0.2796347802948741</v>
      </c>
      <c r="K114" s="103">
        <f t="shared" si="32"/>
        <v>0.70675340136726239</v>
      </c>
      <c r="L114" s="103">
        <f t="shared" si="32"/>
        <v>0.37908504231057955</v>
      </c>
      <c r="M114" s="103">
        <f t="shared" si="32"/>
        <v>0.67222050904592734</v>
      </c>
      <c r="N114" s="103">
        <f t="shared" si="32"/>
        <v>0.15078935349083075</v>
      </c>
      <c r="O114" s="103">
        <f t="shared" si="32"/>
        <v>0.42587993612907593</v>
      </c>
      <c r="P114" s="103">
        <f t="shared" si="32"/>
        <v>-1.3805561789562106</v>
      </c>
      <c r="Q114" s="103">
        <f t="shared" si="32"/>
        <v>-0.86180949051712163</v>
      </c>
      <c r="R114" s="103">
        <f t="shared" si="32"/>
        <v>-2.0450086771135294</v>
      </c>
      <c r="S114" s="103">
        <f t="shared" si="32"/>
        <v>-1.7529145169954696</v>
      </c>
      <c r="T114" s="103">
        <f t="shared" si="32"/>
        <v>0.97843555054500886</v>
      </c>
      <c r="U114" s="103">
        <f t="shared" si="32"/>
        <v>-2.0714104438726451</v>
      </c>
      <c r="V114" s="103">
        <f t="shared" si="32"/>
        <v>-0.23165658741809991</v>
      </c>
      <c r="W114" s="103">
        <f t="shared" si="32"/>
        <v>-1.248217062792633</v>
      </c>
      <c r="X114" s="103">
        <f t="shared" si="32"/>
        <v>-1.3535913504390835</v>
      </c>
      <c r="Y114" s="103">
        <f t="shared" si="32"/>
        <v>-1.333466543545387</v>
      </c>
      <c r="Z114" s="103">
        <f t="shared" si="32"/>
        <v>0.65801468687374598</v>
      </c>
      <c r="AA114" s="221" t="str">
        <f t="shared" si="32"/>
        <v/>
      </c>
      <c r="AB114" s="103">
        <f t="shared" si="32"/>
        <v>0.19641726407117152</v>
      </c>
      <c r="AC114" s="103">
        <f t="shared" si="32"/>
        <v>-0.21024475362458825</v>
      </c>
      <c r="AD114" s="103">
        <f t="shared" si="32"/>
        <v>6.2589906328061259E-2</v>
      </c>
      <c r="AE114" s="103">
        <f t="shared" si="32"/>
        <v>-0.39548584267693965</v>
      </c>
      <c r="AF114" s="103">
        <f t="shared" si="32"/>
        <v>-0.11946809246386716</v>
      </c>
      <c r="AG114" s="103">
        <f t="shared" si="32"/>
        <v>0.69075833145943999</v>
      </c>
      <c r="AH114" s="103">
        <f t="shared" si="32"/>
        <v>0.54803725344558596</v>
      </c>
      <c r="AI114" s="103">
        <f t="shared" si="32"/>
        <v>0.57083684556618075</v>
      </c>
      <c r="AJ114" s="103">
        <f t="shared" si="32"/>
        <v>0.60426519006011248</v>
      </c>
      <c r="AK114" s="103">
        <f t="shared" si="32"/>
        <v>-8.7573276688082777E-2</v>
      </c>
      <c r="AL114" s="103">
        <f t="shared" si="32"/>
        <v>-0.38414180381696045</v>
      </c>
      <c r="AM114" s="103">
        <f t="shared" si="32"/>
        <v>0.44196455591083766</v>
      </c>
      <c r="AN114" s="103">
        <f t="shared" si="32"/>
        <v>0.35554273190193614</v>
      </c>
      <c r="AO114" s="103">
        <f t="shared" si="32"/>
        <v>0.39531157147105067</v>
      </c>
      <c r="AP114" s="103">
        <f t="shared" si="32"/>
        <v>0.18785434933945597</v>
      </c>
      <c r="AQ114" s="103">
        <f t="shared" si="32"/>
        <v>0.97843555054500886</v>
      </c>
      <c r="AR114" s="103">
        <f t="shared" si="32"/>
        <v>0.40058783917383206</v>
      </c>
      <c r="AS114" s="103">
        <f t="shared" si="32"/>
        <v>-0.33197206754047243</v>
      </c>
      <c r="AT114" s="103">
        <f t="shared" si="32"/>
        <v>1.5225576567676569</v>
      </c>
      <c r="AU114" s="103">
        <f t="shared" si="32"/>
        <v>1.5516833044169545</v>
      </c>
      <c r="AV114" s="103">
        <f t="shared" si="32"/>
        <v>0.64242745627274056</v>
      </c>
      <c r="AW114" s="103">
        <f t="shared" si="32"/>
        <v>0.91497917665865425</v>
      </c>
      <c r="AX114" s="103">
        <f t="shared" si="32"/>
        <v>0.80373555435832178</v>
      </c>
      <c r="AY114" s="103">
        <f t="shared" si="32"/>
        <v>1.1861507625599284</v>
      </c>
      <c r="AZ114" s="103">
        <f t="shared" si="32"/>
        <v>0.29232010192561303</v>
      </c>
      <c r="BA114" s="103">
        <f t="shared" si="32"/>
        <v>0.20333419141074763</v>
      </c>
      <c r="BB114" s="103">
        <f t="shared" si="32"/>
        <v>0.16371025017932031</v>
      </c>
      <c r="BC114" s="103">
        <f t="shared" si="32"/>
        <v>-0.47596716997455202</v>
      </c>
      <c r="BD114" s="103">
        <f t="shared" si="32"/>
        <v>-8.5142526210928729E-2</v>
      </c>
      <c r="BE114" s="103">
        <f t="shared" si="32"/>
        <v>0.45413284281902139</v>
      </c>
      <c r="BG114" s="16" t="s">
        <v>31</v>
      </c>
      <c r="BH114" s="11" t="b">
        <f t="shared" si="8"/>
        <v>1</v>
      </c>
      <c r="BJ114" s="14">
        <f t="shared" si="9"/>
        <v>0.32357602305478539</v>
      </c>
    </row>
    <row r="115" spans="1:62">
      <c r="A115" s="16" t="s">
        <v>32</v>
      </c>
      <c r="B115" s="103">
        <f t="shared" ref="B115" si="33">IF(B$7&gt;0,(IF(ISNUMBER(B22),B22*B$7,"")),"")</f>
        <v>0.39584668340295104</v>
      </c>
      <c r="C115" s="103" t="str">
        <f t="shared" ref="C115:BE115" si="34">IF(C$7&gt;0,(IF(ISNUMBER(C22),C22*C$7,"")),"")</f>
        <v/>
      </c>
      <c r="D115" s="103">
        <f t="shared" si="34"/>
        <v>-0.45531605874127279</v>
      </c>
      <c r="E115" s="103">
        <f t="shared" si="34"/>
        <v>-0.526010645935032</v>
      </c>
      <c r="F115" s="103">
        <f t="shared" si="34"/>
        <v>0.47530371475768884</v>
      </c>
      <c r="G115" s="103">
        <f t="shared" si="34"/>
        <v>-0.32764810068283284</v>
      </c>
      <c r="H115" s="103">
        <f t="shared" si="34"/>
        <v>-0.44131793524036833</v>
      </c>
      <c r="I115" s="103">
        <f t="shared" si="34"/>
        <v>0.23865707849214085</v>
      </c>
      <c r="J115" s="103">
        <f t="shared" si="34"/>
        <v>0.2167455155289813</v>
      </c>
      <c r="K115" s="103">
        <f t="shared" si="34"/>
        <v>-0.36629968217142944</v>
      </c>
      <c r="L115" s="103">
        <f t="shared" si="34"/>
        <v>-2.3400311253739522E-2</v>
      </c>
      <c r="M115" s="103">
        <f t="shared" si="34"/>
        <v>0.59238123633226658</v>
      </c>
      <c r="N115" s="103">
        <f t="shared" si="34"/>
        <v>0.29051943685470905</v>
      </c>
      <c r="O115" s="103">
        <f t="shared" si="34"/>
        <v>0.42587993612907593</v>
      </c>
      <c r="P115" s="103">
        <f t="shared" si="34"/>
        <v>-0.21902832522815527</v>
      </c>
      <c r="Q115" s="103">
        <f t="shared" si="34"/>
        <v>-0.20495026288516488</v>
      </c>
      <c r="R115" s="103">
        <f t="shared" si="34"/>
        <v>-1.7680190292047836E-2</v>
      </c>
      <c r="S115" s="103">
        <f t="shared" si="34"/>
        <v>-0.6065217530288507</v>
      </c>
      <c r="T115" s="103">
        <f t="shared" si="34"/>
        <v>-0.10498235520869179</v>
      </c>
      <c r="U115" s="103">
        <f t="shared" si="34"/>
        <v>0.83109543267395314</v>
      </c>
      <c r="V115" s="103">
        <f t="shared" si="34"/>
        <v>0.85502340447044101</v>
      </c>
      <c r="W115" s="103">
        <f t="shared" si="34"/>
        <v>0.90589666430100801</v>
      </c>
      <c r="X115" s="103">
        <f t="shared" si="34"/>
        <v>-0.4020203193402182</v>
      </c>
      <c r="Y115" s="103">
        <f t="shared" si="34"/>
        <v>-0.14303620363289624</v>
      </c>
      <c r="Z115" s="103">
        <f t="shared" si="34"/>
        <v>-0.76561457277762879</v>
      </c>
      <c r="AA115" s="221" t="str">
        <f t="shared" si="34"/>
        <v/>
      </c>
      <c r="AB115" s="103">
        <f t="shared" si="34"/>
        <v>0.90289999621967187</v>
      </c>
      <c r="AC115" s="103">
        <f t="shared" si="34"/>
        <v>0.47205897511935829</v>
      </c>
      <c r="AD115" s="103">
        <f t="shared" si="34"/>
        <v>-0.9466723332119249</v>
      </c>
      <c r="AE115" s="103">
        <f t="shared" si="34"/>
        <v>0.68999657658529878</v>
      </c>
      <c r="AF115" s="103">
        <f t="shared" si="34"/>
        <v>7.4658399767278991E-2</v>
      </c>
      <c r="AG115" s="103">
        <f t="shared" si="34"/>
        <v>0.41481926345612341</v>
      </c>
      <c r="AH115" s="103">
        <f t="shared" si="34"/>
        <v>0.11564088834173047</v>
      </c>
      <c r="AI115" s="103">
        <f t="shared" si="34"/>
        <v>-0.34446543268989371</v>
      </c>
      <c r="AJ115" s="103">
        <f t="shared" si="34"/>
        <v>0.22494543571580836</v>
      </c>
      <c r="AK115" s="103">
        <f t="shared" si="34"/>
        <v>-8.7573276688082777E-2</v>
      </c>
      <c r="AL115" s="103">
        <f t="shared" si="34"/>
        <v>6.8408814378362839E-2</v>
      </c>
      <c r="AM115" s="103">
        <f t="shared" si="34"/>
        <v>0.83380941991426072</v>
      </c>
      <c r="AN115" s="103">
        <f t="shared" si="34"/>
        <v>1.2916287506688533</v>
      </c>
      <c r="AO115" s="103">
        <f t="shared" si="34"/>
        <v>-0.22057239857442676</v>
      </c>
      <c r="AP115" s="103">
        <f t="shared" si="34"/>
        <v>0.18785434933945597</v>
      </c>
      <c r="AQ115" s="103">
        <f t="shared" si="34"/>
        <v>-0.10498235520869179</v>
      </c>
      <c r="AR115" s="103">
        <f t="shared" si="34"/>
        <v>-0.15506626032535439</v>
      </c>
      <c r="AS115" s="103">
        <f t="shared" si="34"/>
        <v>0.1967241881721318</v>
      </c>
      <c r="AT115" s="103">
        <f t="shared" si="34"/>
        <v>0</v>
      </c>
      <c r="AU115" s="103">
        <f t="shared" si="34"/>
        <v>-0.12160527464082718</v>
      </c>
      <c r="AV115" s="103">
        <f t="shared" si="34"/>
        <v>0.64242745627274056</v>
      </c>
      <c r="AW115" s="103">
        <f t="shared" si="34"/>
        <v>0.91497917665865425</v>
      </c>
      <c r="AX115" s="103">
        <f t="shared" si="34"/>
        <v>0.42807654525606276</v>
      </c>
      <c r="AY115" s="103">
        <f t="shared" si="34"/>
        <v>-0.52540906261043807</v>
      </c>
      <c r="AZ115" s="103">
        <f t="shared" si="34"/>
        <v>0.29232010192561303</v>
      </c>
      <c r="BA115" s="103">
        <f t="shared" si="34"/>
        <v>-0.14640061781573821</v>
      </c>
      <c r="BB115" s="103">
        <f t="shared" si="34"/>
        <v>0.16371025017932031</v>
      </c>
      <c r="BC115" s="103">
        <f t="shared" si="34"/>
        <v>-0.47596716997455202</v>
      </c>
      <c r="BD115" s="103">
        <f t="shared" si="34"/>
        <v>-8.6868169384157326E-2</v>
      </c>
      <c r="BE115" s="103">
        <f t="shared" si="34"/>
        <v>0.74604625624149379</v>
      </c>
      <c r="BG115" s="16" t="s">
        <v>32</v>
      </c>
      <c r="BH115" s="11" t="b">
        <f t="shared" si="8"/>
        <v>1</v>
      </c>
      <c r="BJ115" s="14">
        <f t="shared" si="9"/>
        <v>0.39359173923467761</v>
      </c>
    </row>
    <row r="116" spans="1:62">
      <c r="A116" s="16" t="s">
        <v>91</v>
      </c>
      <c r="B116" s="103">
        <f t="shared" ref="B116" si="35">IF(B$7&gt;0,(IF(ISNUMBER(B23),B23*B$7,"")),"")</f>
        <v>-1.7352677074555634</v>
      </c>
      <c r="C116" s="103" t="str">
        <f t="shared" ref="C116:BE116" si="36">IF(C$7&gt;0,(IF(ISNUMBER(C23),C23*C$7,"")),"")</f>
        <v/>
      </c>
      <c r="D116" s="103">
        <f t="shared" si="36"/>
        <v>-0.50967053352451874</v>
      </c>
      <c r="E116" s="103">
        <f t="shared" si="36"/>
        <v>-0.45585873844084329</v>
      </c>
      <c r="F116" s="103">
        <f t="shared" si="36"/>
        <v>0.47530371475768884</v>
      </c>
      <c r="G116" s="103">
        <f t="shared" si="36"/>
        <v>-0.29482991115759605</v>
      </c>
      <c r="H116" s="103">
        <f t="shared" si="36"/>
        <v>0.44126063461775711</v>
      </c>
      <c r="I116" s="103">
        <f t="shared" si="36"/>
        <v>0.25225543926495481</v>
      </c>
      <c r="J116" s="103">
        <f t="shared" si="36"/>
        <v>0.29950652970702696</v>
      </c>
      <c r="K116" s="103">
        <f t="shared" si="36"/>
        <v>0.17022685959791634</v>
      </c>
      <c r="L116" s="103">
        <f t="shared" si="36"/>
        <v>0.37908504231057955</v>
      </c>
      <c r="M116" s="103">
        <f t="shared" si="36"/>
        <v>0.79023186017227065</v>
      </c>
      <c r="N116" s="103">
        <f t="shared" si="36"/>
        <v>0.68374369633014898</v>
      </c>
      <c r="O116" s="103">
        <f t="shared" si="36"/>
        <v>6.32494954647142E-2</v>
      </c>
      <c r="P116" s="103">
        <f t="shared" si="36"/>
        <v>0.56483466189994169</v>
      </c>
      <c r="Q116" s="103">
        <f t="shared" si="36"/>
        <v>0.58328081027318324</v>
      </c>
      <c r="R116" s="103">
        <f t="shared" si="36"/>
        <v>0.99598405311869298</v>
      </c>
      <c r="S116" s="103">
        <f t="shared" si="36"/>
        <v>1.1130673929210775</v>
      </c>
      <c r="T116" s="103">
        <f t="shared" si="36"/>
        <v>0.25615694670920841</v>
      </c>
      <c r="U116" s="103">
        <f t="shared" si="36"/>
        <v>1.1939086672422778</v>
      </c>
      <c r="V116" s="103">
        <f t="shared" si="36"/>
        <v>-0.23165658741809991</v>
      </c>
      <c r="W116" s="103">
        <f t="shared" si="36"/>
        <v>-0.53017915376141944</v>
      </c>
      <c r="X116" s="103">
        <f t="shared" si="36"/>
        <v>-0.71921066303983994</v>
      </c>
      <c r="Y116" s="103">
        <f t="shared" si="36"/>
        <v>1.0473941362795944</v>
      </c>
      <c r="Z116" s="103">
        <f t="shared" si="36"/>
        <v>0.30210737196090226</v>
      </c>
      <c r="AA116" s="221" t="str">
        <f t="shared" si="36"/>
        <v/>
      </c>
      <c r="AB116" s="103">
        <f t="shared" si="36"/>
        <v>0.2271559528753799</v>
      </c>
      <c r="AC116" s="103">
        <f t="shared" si="36"/>
        <v>-0.21024475362458825</v>
      </c>
      <c r="AD116" s="103">
        <f t="shared" si="36"/>
        <v>0.39901065284138998</v>
      </c>
      <c r="AE116" s="103">
        <f t="shared" si="36"/>
        <v>0.68999657658529878</v>
      </c>
      <c r="AF116" s="103">
        <f t="shared" si="36"/>
        <v>-0.11420364521692071</v>
      </c>
      <c r="AG116" s="103">
        <f t="shared" si="36"/>
        <v>0.56463934807806249</v>
      </c>
      <c r="AH116" s="103">
        <f t="shared" si="36"/>
        <v>0.40390513174429993</v>
      </c>
      <c r="AI116" s="103">
        <f t="shared" si="36"/>
        <v>-0.19603803621593593</v>
      </c>
      <c r="AJ116" s="103">
        <f t="shared" si="36"/>
        <v>0.60426519006011248</v>
      </c>
      <c r="AK116" s="103">
        <f t="shared" si="36"/>
        <v>-0.62552340491487679</v>
      </c>
      <c r="AL116" s="103">
        <f t="shared" si="36"/>
        <v>6.8408814378362839E-2</v>
      </c>
      <c r="AM116" s="103">
        <f t="shared" si="36"/>
        <v>1.2256542839176836</v>
      </c>
      <c r="AN116" s="103">
        <f t="shared" si="36"/>
        <v>1.0575873546465087</v>
      </c>
      <c r="AO116" s="103">
        <f t="shared" si="36"/>
        <v>-0.22057239857442676</v>
      </c>
      <c r="AP116" s="103">
        <f t="shared" si="36"/>
        <v>0.58189030161246125</v>
      </c>
      <c r="AQ116" s="103">
        <f t="shared" si="36"/>
        <v>0.25615694670920841</v>
      </c>
      <c r="AR116" s="103">
        <f t="shared" si="36"/>
        <v>-0.71072035982454085</v>
      </c>
      <c r="AS116" s="103">
        <f t="shared" si="36"/>
        <v>-0.86066832325307663</v>
      </c>
      <c r="AT116" s="103">
        <f t="shared" si="36"/>
        <v>0.50751921892255225</v>
      </c>
      <c r="AU116" s="103">
        <f t="shared" si="36"/>
        <v>0.29671687012361819</v>
      </c>
      <c r="AV116" s="103">
        <f t="shared" si="36"/>
        <v>1.1067027608059816</v>
      </c>
      <c r="AW116" s="103">
        <f t="shared" si="36"/>
        <v>-1.1449215875466927</v>
      </c>
      <c r="AX116" s="103">
        <f t="shared" si="36"/>
        <v>0.42807654525606276</v>
      </c>
      <c r="AY116" s="103">
        <f t="shared" si="36"/>
        <v>0.843838797525855</v>
      </c>
      <c r="AZ116" s="103">
        <f t="shared" si="36"/>
        <v>0.65145622714850915</v>
      </c>
      <c r="BA116" s="103">
        <f t="shared" si="36"/>
        <v>-0.14640061781573821</v>
      </c>
      <c r="BB116" s="103">
        <f t="shared" si="36"/>
        <v>-0.57729404010602436</v>
      </c>
      <c r="BC116" s="103">
        <f t="shared" si="36"/>
        <v>-0.47596716997455202</v>
      </c>
      <c r="BD116" s="103">
        <f t="shared" si="36"/>
        <v>0.10875339556869351</v>
      </c>
      <c r="BE116" s="103">
        <f t="shared" si="36"/>
        <v>0.63362369390362694</v>
      </c>
      <c r="BG116" s="16" t="s">
        <v>91</v>
      </c>
      <c r="BH116" s="11" t="b">
        <f t="shared" si="8"/>
        <v>1</v>
      </c>
      <c r="BJ116" s="14">
        <f t="shared" si="9"/>
        <v>0.45592042828789092</v>
      </c>
    </row>
    <row r="117" spans="1:62">
      <c r="A117" s="16" t="s">
        <v>92</v>
      </c>
      <c r="B117" s="103">
        <f t="shared" ref="B117" si="37">IF(B$7&gt;0,(IF(ISNUMBER(B24),B24*B$7,"")),"")</f>
        <v>0.3818721628071573</v>
      </c>
      <c r="C117" s="103" t="str">
        <f t="shared" ref="C117:BE117" si="38">IF(C$7&gt;0,(IF(ISNUMBER(C24),C24*C$7,"")),"")</f>
        <v/>
      </c>
      <c r="D117" s="103">
        <f t="shared" si="38"/>
        <v>-0.34660710917478105</v>
      </c>
      <c r="E117" s="103">
        <f t="shared" si="38"/>
        <v>0.29054118400188123</v>
      </c>
      <c r="F117" s="103">
        <f t="shared" si="38"/>
        <v>0.47530371475768884</v>
      </c>
      <c r="G117" s="103">
        <f t="shared" si="38"/>
        <v>0.25574741926641198</v>
      </c>
      <c r="H117" s="103">
        <f t="shared" si="38"/>
        <v>7.1178833409799233E-2</v>
      </c>
      <c r="I117" s="103">
        <f t="shared" si="38"/>
        <v>0.26059325654934457</v>
      </c>
      <c r="J117" s="103">
        <f t="shared" si="38"/>
        <v>0.31419764998607136</v>
      </c>
      <c r="K117" s="103">
        <f t="shared" si="38"/>
        <v>1.0899866454882239</v>
      </c>
      <c r="L117" s="103">
        <f t="shared" si="38"/>
        <v>0.37908504231057955</v>
      </c>
      <c r="M117" s="103"/>
      <c r="N117" s="103">
        <f t="shared" si="38"/>
        <v>0.42662838295391159</v>
      </c>
      <c r="O117" s="103">
        <f t="shared" si="38"/>
        <v>0.42587993612907593</v>
      </c>
      <c r="P117" s="103">
        <f t="shared" si="38"/>
        <v>0.63408390738855891</v>
      </c>
      <c r="Q117" s="103">
        <f t="shared" si="38"/>
        <v>0.53949019509771945</v>
      </c>
      <c r="R117" s="103">
        <f t="shared" si="38"/>
        <v>0.99598405311869298</v>
      </c>
      <c r="S117" s="103">
        <f t="shared" si="38"/>
        <v>1.1130673929210775</v>
      </c>
      <c r="T117" s="103">
        <f t="shared" si="38"/>
        <v>0.25615694670920841</v>
      </c>
      <c r="U117" s="103">
        <f t="shared" si="38"/>
        <v>1.5567219018106027</v>
      </c>
      <c r="V117" s="103">
        <f t="shared" si="38"/>
        <v>0.85502340447044101</v>
      </c>
      <c r="W117" s="103">
        <f t="shared" si="38"/>
        <v>1.9829535278478285</v>
      </c>
      <c r="X117" s="103">
        <f t="shared" si="38"/>
        <v>1.1839313991578908</v>
      </c>
      <c r="Y117" s="103">
        <f t="shared" si="38"/>
        <v>1.4442042495837579</v>
      </c>
      <c r="Z117" s="103">
        <f t="shared" si="38"/>
        <v>-5.3799942951941425E-2</v>
      </c>
      <c r="AA117" s="221" t="str">
        <f t="shared" si="38"/>
        <v/>
      </c>
      <c r="AB117" s="103">
        <f t="shared" si="38"/>
        <v>-0.72504124726513652</v>
      </c>
      <c r="AC117" s="103">
        <f t="shared" si="38"/>
        <v>0.13090711074738501</v>
      </c>
      <c r="AD117" s="103">
        <f t="shared" si="38"/>
        <v>6.2589906328061259E-2</v>
      </c>
      <c r="AE117" s="103">
        <f t="shared" si="38"/>
        <v>0.32816910349788597</v>
      </c>
      <c r="AF117" s="103">
        <f t="shared" si="38"/>
        <v>0.8120232034108168</v>
      </c>
      <c r="AG117" s="103">
        <f t="shared" si="38"/>
        <v>0.44533960674600526</v>
      </c>
      <c r="AH117" s="103">
        <f t="shared" si="38"/>
        <v>-0.31675547676212629</v>
      </c>
      <c r="AI117" s="103">
        <f t="shared" si="38"/>
        <v>0.86769163851409692</v>
      </c>
      <c r="AJ117" s="103">
        <f t="shared" si="38"/>
        <v>0.22494543571580836</v>
      </c>
      <c r="AK117" s="103">
        <f t="shared" si="38"/>
        <v>0.45037685153871121</v>
      </c>
      <c r="AL117" s="103">
        <f t="shared" si="38"/>
        <v>0.97351005076900954</v>
      </c>
      <c r="AM117" s="103">
        <f t="shared" si="38"/>
        <v>1.2256542839176836</v>
      </c>
      <c r="AN117" s="103">
        <f t="shared" si="38"/>
        <v>-1.2045343282742076</v>
      </c>
      <c r="AO117" s="103">
        <f t="shared" si="38"/>
        <v>-0.83645636861990369</v>
      </c>
      <c r="AP117" s="103">
        <f t="shared" si="38"/>
        <v>0.9759262538854665</v>
      </c>
      <c r="AQ117" s="103">
        <f t="shared" si="38"/>
        <v>0.25615694670920841</v>
      </c>
      <c r="AR117" s="103">
        <f t="shared" si="38"/>
        <v>1.5118960381722049</v>
      </c>
      <c r="AS117" s="103">
        <f t="shared" si="38"/>
        <v>0.1967241881721318</v>
      </c>
      <c r="AT117" s="103">
        <f t="shared" si="38"/>
        <v>-1.5225576567676569</v>
      </c>
      <c r="AU117" s="103">
        <f t="shared" si="38"/>
        <v>-0.53992741940527256</v>
      </c>
      <c r="AV117" s="103">
        <f t="shared" si="38"/>
        <v>-0.28612315279374173</v>
      </c>
      <c r="AW117" s="103">
        <f t="shared" si="38"/>
        <v>9.1018870976515495E-2</v>
      </c>
      <c r="AX117" s="103">
        <f t="shared" si="38"/>
        <v>-0.3232414729484554</v>
      </c>
      <c r="AY117" s="103">
        <f t="shared" si="38"/>
        <v>0.50152683249178176</v>
      </c>
      <c r="AZ117" s="103">
        <f t="shared" si="38"/>
        <v>0.29232010192561303</v>
      </c>
      <c r="BA117" s="103">
        <f t="shared" si="38"/>
        <v>-0.49613542704222402</v>
      </c>
      <c r="BB117" s="103">
        <f t="shared" si="38"/>
        <v>1.6457188307500097</v>
      </c>
      <c r="BC117" s="103">
        <f t="shared" si="38"/>
        <v>-0.47596716997455202</v>
      </c>
      <c r="BD117" s="103">
        <f t="shared" si="38"/>
        <v>0.3049722985430468</v>
      </c>
      <c r="BE117" s="103">
        <f t="shared" si="38"/>
        <v>0.26028272364764865</v>
      </c>
      <c r="BG117" s="16" t="s">
        <v>92</v>
      </c>
      <c r="BH117" s="11" t="b">
        <f t="shared" si="8"/>
        <v>1</v>
      </c>
      <c r="BJ117" s="14">
        <f t="shared" si="9"/>
        <v>0.35444083531842074</v>
      </c>
    </row>
    <row r="118" spans="1:62">
      <c r="A118" s="16" t="s">
        <v>93</v>
      </c>
      <c r="B118" s="103"/>
      <c r="C118" s="103" t="str">
        <f t="shared" ref="C118:BE118" si="39">IF(C$7&gt;0,(IF(ISNUMBER(C25),C25*C$7,"")),"")</f>
        <v/>
      </c>
      <c r="D118" s="103">
        <f t="shared" si="39"/>
        <v>1.6101539830220712</v>
      </c>
      <c r="E118" s="103">
        <f t="shared" si="39"/>
        <v>2.6623380263898571</v>
      </c>
      <c r="F118" s="103">
        <f t="shared" si="39"/>
        <v>0.47530371475768884</v>
      </c>
      <c r="G118" s="103">
        <f t="shared" si="39"/>
        <v>1.997935965064505</v>
      </c>
      <c r="H118" s="103">
        <f t="shared" si="39"/>
        <v>1.5037058588579124</v>
      </c>
      <c r="I118" s="103">
        <f t="shared" si="39"/>
        <v>0.26726392003688337</v>
      </c>
      <c r="J118" s="103">
        <f t="shared" si="39"/>
        <v>0.31365047972813448</v>
      </c>
      <c r="K118" s="103">
        <f t="shared" si="39"/>
        <v>1.0899866454882239</v>
      </c>
      <c r="L118" s="103">
        <f t="shared" si="39"/>
        <v>1.5865411030035368</v>
      </c>
      <c r="M118" s="103"/>
      <c r="N118" s="103">
        <f t="shared" si="39"/>
        <v>1.4502641241630796</v>
      </c>
      <c r="O118" s="103">
        <f t="shared" si="39"/>
        <v>1.513771258122161</v>
      </c>
      <c r="P118" s="103">
        <f t="shared" si="39"/>
        <v>0.71872187409686872</v>
      </c>
      <c r="Q118" s="103">
        <f t="shared" si="39"/>
        <v>0.7146526557995746</v>
      </c>
      <c r="R118" s="103">
        <f t="shared" si="39"/>
        <v>0.99598405311869298</v>
      </c>
      <c r="S118" s="103">
        <f t="shared" si="39"/>
        <v>1.1130673929210775</v>
      </c>
      <c r="T118" s="103">
        <f t="shared" si="39"/>
        <v>0.97843555054500886</v>
      </c>
      <c r="U118" s="103">
        <f t="shared" si="39"/>
        <v>0.10546896353730358</v>
      </c>
      <c r="V118" s="103">
        <f t="shared" si="39"/>
        <v>0.85502340447044101</v>
      </c>
      <c r="W118" s="103">
        <f t="shared" si="39"/>
        <v>1.2649156188166149</v>
      </c>
      <c r="X118" s="103">
        <f t="shared" si="39"/>
        <v>1.5011217428575125</v>
      </c>
      <c r="Y118" s="103">
        <f t="shared" si="39"/>
        <v>0.65058402297543083</v>
      </c>
      <c r="Z118" s="103">
        <f t="shared" si="39"/>
        <v>1.7257366316122771</v>
      </c>
      <c r="AA118" s="221" t="str">
        <f t="shared" si="39"/>
        <v/>
      </c>
      <c r="AB118" s="103">
        <f t="shared" si="39"/>
        <v>0.41143205174730968</v>
      </c>
      <c r="AC118" s="103">
        <f t="shared" si="39"/>
        <v>1.495514568235278</v>
      </c>
      <c r="AD118" s="103">
        <f t="shared" si="39"/>
        <v>1.4082728923813761</v>
      </c>
      <c r="AE118" s="103">
        <f t="shared" si="39"/>
        <v>1.4136515227601243</v>
      </c>
      <c r="AF118" s="103">
        <f t="shared" si="39"/>
        <v>1.4871655308749785</v>
      </c>
      <c r="AG118" s="103">
        <f t="shared" si="39"/>
        <v>1.3466804999351047</v>
      </c>
      <c r="AH118" s="103">
        <f t="shared" si="39"/>
        <v>0.69216937514687071</v>
      </c>
      <c r="AI118" s="103">
        <f t="shared" si="39"/>
        <v>1.4696471908807041</v>
      </c>
      <c r="AJ118" s="103">
        <f t="shared" si="39"/>
        <v>1.3629046987487208</v>
      </c>
      <c r="AK118" s="103">
        <f t="shared" si="39"/>
        <v>2.602177364445887</v>
      </c>
      <c r="AL118" s="103">
        <f t="shared" si="39"/>
        <v>2.3311619053549792</v>
      </c>
      <c r="AM118" s="103">
        <f t="shared" si="39"/>
        <v>1.2256542839176836</v>
      </c>
      <c r="AN118" s="103">
        <f t="shared" si="39"/>
        <v>-3.4486478807407635E-2</v>
      </c>
      <c r="AO118" s="103">
        <f t="shared" si="39"/>
        <v>0.64166515948924185</v>
      </c>
      <c r="AP118" s="103">
        <f t="shared" si="39"/>
        <v>0.58189030161246125</v>
      </c>
      <c r="AQ118" s="103">
        <f t="shared" si="39"/>
        <v>0.97843555054500886</v>
      </c>
      <c r="AR118" s="103">
        <f t="shared" si="39"/>
        <v>2.6232042371705777</v>
      </c>
      <c r="AS118" s="103">
        <f t="shared" si="39"/>
        <v>1.2541166995973401</v>
      </c>
      <c r="AT118" s="103">
        <f t="shared" si="39"/>
        <v>1.5225576567676569</v>
      </c>
      <c r="AU118" s="103">
        <f t="shared" si="39"/>
        <v>1.9700054491813999</v>
      </c>
      <c r="AV118" s="103">
        <f t="shared" si="39"/>
        <v>1.5709780653392227</v>
      </c>
      <c r="AW118" s="103">
        <f t="shared" si="39"/>
        <v>1.3269593294997237</v>
      </c>
      <c r="AX118" s="103">
        <f t="shared" si="39"/>
        <v>1.1793945634605809</v>
      </c>
      <c r="AY118" s="103">
        <f t="shared" si="39"/>
        <v>1.5284627275940015</v>
      </c>
      <c r="AZ118" s="103">
        <f t="shared" si="39"/>
        <v>1.7288646028171977</v>
      </c>
      <c r="BA118" s="103">
        <f t="shared" si="39"/>
        <v>1.6022734283166908</v>
      </c>
      <c r="BB118" s="103">
        <f t="shared" si="39"/>
        <v>1.6457188307500097</v>
      </c>
      <c r="BC118" s="103">
        <f t="shared" si="39"/>
        <v>2.4478311598691249</v>
      </c>
      <c r="BD118" s="103">
        <f t="shared" si="39"/>
        <v>0.29270695783486766</v>
      </c>
      <c r="BE118" s="103">
        <f t="shared" si="39"/>
        <v>0.31018993590044325</v>
      </c>
      <c r="BG118" s="16" t="s">
        <v>93</v>
      </c>
      <c r="BH118" s="11" t="b">
        <f t="shared" si="8"/>
        <v>1</v>
      </c>
      <c r="BJ118" s="14">
        <f t="shared" si="9"/>
        <v>0.89173306900513793</v>
      </c>
    </row>
    <row r="119" spans="1:62">
      <c r="A119" s="16" t="s">
        <v>33</v>
      </c>
      <c r="B119" s="103">
        <f t="shared" ref="B119" si="40">IF(B$7&gt;0,(IF(ISNUMBER(B26),B26*B$7,"")),"")</f>
        <v>0.11915117560623945</v>
      </c>
      <c r="C119" s="103" t="str">
        <f t="shared" ref="C119:BE119" si="41">IF(C$7&gt;0,(IF(ISNUMBER(C26),C26*C$7,"")),"")</f>
        <v/>
      </c>
      <c r="D119" s="103">
        <f t="shared" si="41"/>
        <v>-0.34660710917478105</v>
      </c>
      <c r="E119" s="103">
        <f t="shared" si="41"/>
        <v>-0.53990795101639055</v>
      </c>
      <c r="F119" s="103">
        <f t="shared" si="41"/>
        <v>0.47530371475768884</v>
      </c>
      <c r="G119" s="103">
        <f t="shared" si="41"/>
        <v>-0.5494825604860708</v>
      </c>
      <c r="H119" s="103">
        <f t="shared" si="41"/>
        <v>-0.12002188412507075</v>
      </c>
      <c r="I119" s="103">
        <f t="shared" si="41"/>
        <v>0.21434315024893463</v>
      </c>
      <c r="J119" s="103">
        <f t="shared" si="41"/>
        <v>0.21616226859988089</v>
      </c>
      <c r="K119" s="103">
        <f t="shared" si="41"/>
        <v>-0.28965303334723708</v>
      </c>
      <c r="L119" s="103">
        <f t="shared" si="41"/>
        <v>0.37908504231057955</v>
      </c>
      <c r="M119" s="103">
        <f t="shared" si="41"/>
        <v>0.57759633195089655</v>
      </c>
      <c r="N119" s="103">
        <f t="shared" si="41"/>
        <v>1.2870020854093993E-2</v>
      </c>
      <c r="O119" s="103">
        <f t="shared" si="41"/>
        <v>-0.66201138586400921</v>
      </c>
      <c r="P119" s="103">
        <f t="shared" si="41"/>
        <v>-4.205803120168921E-2</v>
      </c>
      <c r="Q119" s="103">
        <f t="shared" si="41"/>
        <v>-0.38011272358702003</v>
      </c>
      <c r="R119" s="103">
        <f t="shared" si="41"/>
        <v>-1.7680190292047836E-2</v>
      </c>
      <c r="S119" s="103">
        <f t="shared" si="41"/>
        <v>-3.3325371045541306E-2</v>
      </c>
      <c r="T119" s="103">
        <f t="shared" si="41"/>
        <v>-0.10498235520869179</v>
      </c>
      <c r="U119" s="103">
        <f t="shared" si="41"/>
        <v>-0.2573442710310212</v>
      </c>
      <c r="V119" s="103">
        <f t="shared" si="41"/>
        <v>0.49279674050759403</v>
      </c>
      <c r="W119" s="103">
        <f t="shared" si="41"/>
        <v>-1.248217062792633</v>
      </c>
      <c r="X119" s="103">
        <f t="shared" si="41"/>
        <v>-1.3535913504390835</v>
      </c>
      <c r="Y119" s="103">
        <f t="shared" si="41"/>
        <v>0.65058402297543083</v>
      </c>
      <c r="Z119" s="103">
        <f t="shared" si="41"/>
        <v>-0.76561457277762879</v>
      </c>
      <c r="AA119" s="221" t="str">
        <f t="shared" si="41"/>
        <v/>
      </c>
      <c r="AB119" s="103">
        <f t="shared" si="41"/>
        <v>-0.29501167191286065</v>
      </c>
      <c r="AC119" s="103">
        <f t="shared" si="41"/>
        <v>0.47205897511935829</v>
      </c>
      <c r="AD119" s="103">
        <f t="shared" si="41"/>
        <v>-0.61025158669859614</v>
      </c>
      <c r="AE119" s="103">
        <f t="shared" si="41"/>
        <v>-0.75731331576435246</v>
      </c>
      <c r="AF119" s="103">
        <f t="shared" si="41"/>
        <v>-0.2986671054151932</v>
      </c>
      <c r="AG119" s="103">
        <f t="shared" si="41"/>
        <v>0.19730772392758736</v>
      </c>
      <c r="AH119" s="103">
        <f t="shared" si="41"/>
        <v>-0.17262335506084028</v>
      </c>
      <c r="AI119" s="103">
        <f t="shared" si="41"/>
        <v>-1.0041427503519293</v>
      </c>
      <c r="AJ119" s="103">
        <f t="shared" si="41"/>
        <v>-0.15437431862849582</v>
      </c>
      <c r="AK119" s="103">
        <f t="shared" si="41"/>
        <v>-0.62552340491487679</v>
      </c>
      <c r="AL119" s="103">
        <f t="shared" si="41"/>
        <v>-0.83669242201228378</v>
      </c>
      <c r="AM119" s="103">
        <f t="shared" si="41"/>
        <v>5.0119691907414658E-2</v>
      </c>
      <c r="AN119" s="103">
        <f t="shared" si="41"/>
        <v>-0.26848809216852138</v>
      </c>
      <c r="AO119" s="103">
        <f t="shared" si="41"/>
        <v>0.14895798345286057</v>
      </c>
      <c r="AP119" s="103">
        <f t="shared" si="41"/>
        <v>0.18785434933945597</v>
      </c>
      <c r="AQ119" s="103">
        <f t="shared" si="41"/>
        <v>-0.10498235520869179</v>
      </c>
      <c r="AR119" s="103">
        <f t="shared" si="41"/>
        <v>-0.71072035982454085</v>
      </c>
      <c r="AS119" s="103">
        <f t="shared" si="41"/>
        <v>-0.33197206754047243</v>
      </c>
      <c r="AT119" s="103">
        <f t="shared" si="41"/>
        <v>-0.50751921892255225</v>
      </c>
      <c r="AU119" s="103">
        <f t="shared" si="41"/>
        <v>-0.53992741940527256</v>
      </c>
      <c r="AV119" s="103">
        <f t="shared" si="41"/>
        <v>-0.28612315279374173</v>
      </c>
      <c r="AW119" s="103">
        <f t="shared" si="41"/>
        <v>9.1018870976515495E-2</v>
      </c>
      <c r="AX119" s="103">
        <f t="shared" si="41"/>
        <v>5.2417536153803686E-2</v>
      </c>
      <c r="AY119" s="103">
        <f t="shared" si="41"/>
        <v>0.15921486745770846</v>
      </c>
      <c r="AZ119" s="103">
        <f t="shared" si="41"/>
        <v>0.29232010192561303</v>
      </c>
      <c r="BA119" s="103">
        <f t="shared" si="41"/>
        <v>-0.84587023626870983</v>
      </c>
      <c r="BB119" s="103">
        <f t="shared" si="41"/>
        <v>0.16371025017932031</v>
      </c>
      <c r="BC119" s="103">
        <f t="shared" si="41"/>
        <v>-0.47596716997455202</v>
      </c>
      <c r="BD119" s="103">
        <f t="shared" si="41"/>
        <v>-5.2567692771673953E-2</v>
      </c>
      <c r="BE119" s="103">
        <f t="shared" si="41"/>
        <v>0.38916591037766535</v>
      </c>
      <c r="BG119" s="16" t="s">
        <v>33</v>
      </c>
      <c r="BH119" s="11" t="b">
        <f t="shared" si="8"/>
        <v>1</v>
      </c>
      <c r="BJ119" s="14">
        <f t="shared" si="9"/>
        <v>5.3010636909394546E-2</v>
      </c>
    </row>
    <row r="120" spans="1:62">
      <c r="A120" s="16" t="s">
        <v>9</v>
      </c>
      <c r="B120" s="103">
        <f t="shared" ref="B120" si="42">IF(B$7&gt;0,(IF(ISNUMBER(B27),B27*B$7,"")),"")</f>
        <v>0.3818721628071573</v>
      </c>
      <c r="C120" s="103" t="str">
        <f t="shared" ref="C120:BE120" si="43">IF(C$7&gt;0,(IF(ISNUMBER(C27),C27*C$7,"")),"")</f>
        <v/>
      </c>
      <c r="D120" s="103">
        <f t="shared" si="43"/>
        <v>-0.53576068142047673</v>
      </c>
      <c r="E120" s="103">
        <f t="shared" si="43"/>
        <v>-0.57224470862724031</v>
      </c>
      <c r="F120" s="103">
        <f t="shared" si="43"/>
        <v>0.47530371475768884</v>
      </c>
      <c r="G120" s="103">
        <f t="shared" si="43"/>
        <v>-0.78130424112967023</v>
      </c>
      <c r="H120" s="103">
        <f t="shared" si="43"/>
        <v>-0.31072981630547003</v>
      </c>
      <c r="I120" s="103">
        <f t="shared" si="43"/>
        <v>0.2415716521679887</v>
      </c>
      <c r="J120" s="103">
        <f t="shared" si="43"/>
        <v>0.26786847045997098</v>
      </c>
      <c r="K120" s="103">
        <f t="shared" si="43"/>
        <v>-1.2860594680617365</v>
      </c>
      <c r="L120" s="103">
        <f t="shared" si="43"/>
        <v>-0.42588566481805862</v>
      </c>
      <c r="M120" s="103">
        <f t="shared" si="43"/>
        <v>-0.42710765343425194</v>
      </c>
      <c r="N120" s="103">
        <f t="shared" si="43"/>
        <v>5.3272851690442921E-2</v>
      </c>
      <c r="O120" s="103">
        <f t="shared" si="43"/>
        <v>-0.66201138586400921</v>
      </c>
      <c r="P120" s="103">
        <f t="shared" si="43"/>
        <v>-0.70665842887716779</v>
      </c>
      <c r="Q120" s="103">
        <f t="shared" si="43"/>
        <v>-0.51148456911341134</v>
      </c>
      <c r="R120" s="103">
        <f t="shared" si="43"/>
        <v>-1.538176555408159</v>
      </c>
      <c r="S120" s="103">
        <f t="shared" si="43"/>
        <v>-1.1797181350121602</v>
      </c>
      <c r="T120" s="103">
        <f t="shared" si="43"/>
        <v>0.61729624862710863</v>
      </c>
      <c r="U120" s="103">
        <f t="shared" si="43"/>
        <v>-0.98297074016767072</v>
      </c>
      <c r="V120" s="103">
        <f t="shared" si="43"/>
        <v>-0.95610991534379386</v>
      </c>
      <c r="W120" s="103">
        <f t="shared" si="43"/>
        <v>-1.248217062792633</v>
      </c>
      <c r="X120" s="103">
        <f t="shared" si="43"/>
        <v>-0.4020203193402182</v>
      </c>
      <c r="Y120" s="103">
        <f t="shared" si="43"/>
        <v>-1.333466543545387</v>
      </c>
      <c r="Z120" s="103">
        <f t="shared" si="43"/>
        <v>-1.1215218876904725</v>
      </c>
      <c r="AA120" s="221" t="str">
        <f t="shared" si="43"/>
        <v/>
      </c>
      <c r="AB120" s="103">
        <f t="shared" si="43"/>
        <v>0.13501790343941525</v>
      </c>
      <c r="AC120" s="103">
        <f t="shared" si="43"/>
        <v>-0.89254848236853479</v>
      </c>
      <c r="AD120" s="103">
        <f t="shared" si="43"/>
        <v>-0.9466723332119249</v>
      </c>
      <c r="AE120" s="103">
        <f t="shared" si="43"/>
        <v>-0.39548584267693965</v>
      </c>
      <c r="AF120" s="103">
        <f t="shared" si="43"/>
        <v>4.2464178393717966E-3</v>
      </c>
      <c r="AG120" s="103">
        <f t="shared" si="43"/>
        <v>-0.65720080243867218</v>
      </c>
      <c r="AH120" s="103">
        <f t="shared" si="43"/>
        <v>-0.46088759846341104</v>
      </c>
      <c r="AI120" s="103">
        <f t="shared" si="43"/>
        <v>-0.7979935885825431</v>
      </c>
      <c r="AJ120" s="103">
        <f t="shared" si="43"/>
        <v>-0.53369407297280003</v>
      </c>
      <c r="AK120" s="103">
        <f t="shared" si="43"/>
        <v>-0.62552340491487679</v>
      </c>
      <c r="AL120" s="103">
        <f t="shared" si="43"/>
        <v>-0.83669242201228378</v>
      </c>
      <c r="AM120" s="103">
        <f t="shared" si="43"/>
        <v>-0.73357003609943139</v>
      </c>
      <c r="AN120" s="103">
        <f t="shared" si="43"/>
        <v>-3.4486478807407635E-2</v>
      </c>
      <c r="AO120" s="103">
        <f t="shared" si="43"/>
        <v>-0.71327957461080804</v>
      </c>
      <c r="AP120" s="103">
        <f t="shared" si="43"/>
        <v>-0.99425350747955976</v>
      </c>
      <c r="AQ120" s="103">
        <f t="shared" si="43"/>
        <v>0.61729624862710863</v>
      </c>
      <c r="AR120" s="103">
        <f t="shared" si="43"/>
        <v>-0.71072035982454085</v>
      </c>
      <c r="AS120" s="103">
        <f t="shared" si="43"/>
        <v>-0.86066832325307663</v>
      </c>
      <c r="AT120" s="103">
        <f t="shared" si="43"/>
        <v>-0.50751921892255225</v>
      </c>
      <c r="AU120" s="103">
        <f t="shared" si="43"/>
        <v>-0.53992741940527256</v>
      </c>
      <c r="AV120" s="103">
        <f t="shared" si="43"/>
        <v>-0.28612315279374173</v>
      </c>
      <c r="AW120" s="103">
        <f t="shared" si="43"/>
        <v>-1.1449215875466927</v>
      </c>
      <c r="AX120" s="103">
        <f t="shared" si="43"/>
        <v>-0.3232414729484554</v>
      </c>
      <c r="AY120" s="103">
        <f t="shared" si="43"/>
        <v>-0.86772102764451131</v>
      </c>
      <c r="AZ120" s="103">
        <f t="shared" si="43"/>
        <v>0.29232010192561303</v>
      </c>
      <c r="BA120" s="103">
        <f t="shared" si="43"/>
        <v>0.20333419141074763</v>
      </c>
      <c r="BB120" s="103">
        <f t="shared" si="43"/>
        <v>-0.57729404010602436</v>
      </c>
      <c r="BC120" s="103">
        <f t="shared" si="43"/>
        <v>-0.47596716997455202</v>
      </c>
      <c r="BD120" s="103">
        <f t="shared" si="43"/>
        <v>-0.3009541162905548</v>
      </c>
      <c r="BE120" s="103">
        <f t="shared" si="43"/>
        <v>-0.25875228378139159</v>
      </c>
      <c r="BG120" s="16" t="s">
        <v>9</v>
      </c>
      <c r="BH120" s="11" t="b">
        <f t="shared" si="8"/>
        <v>1</v>
      </c>
      <c r="BJ120" s="14">
        <f t="shared" si="9"/>
        <v>-0.31911051753595293</v>
      </c>
    </row>
    <row r="121" spans="1:62">
      <c r="A121" s="16" t="s">
        <v>94</v>
      </c>
      <c r="B121" s="103">
        <f t="shared" ref="B121" si="44">IF(B$7&gt;0,(IF(ISNUMBER(B28),B28*B$7,"")),"")</f>
        <v>0.395147957373161</v>
      </c>
      <c r="C121" s="103" t="str">
        <f t="shared" ref="C121:BE121" si="45">IF(C$7&gt;0,(IF(ISNUMBER(C28),C28*C$7,"")),"")</f>
        <v/>
      </c>
      <c r="D121" s="103">
        <f t="shared" si="45"/>
        <v>-2.048026047530566E-2</v>
      </c>
      <c r="E121" s="103">
        <f t="shared" si="45"/>
        <v>0.57613926616065469</v>
      </c>
      <c r="F121" s="103">
        <f t="shared" si="45"/>
        <v>0.47530371475768884</v>
      </c>
      <c r="G121" s="103">
        <f t="shared" si="45"/>
        <v>0.97127778018254318</v>
      </c>
      <c r="H121" s="103">
        <f t="shared" si="45"/>
        <v>1.4697036693993917</v>
      </c>
      <c r="I121" s="103">
        <f t="shared" si="45"/>
        <v>0.25977243930111005</v>
      </c>
      <c r="J121" s="103">
        <f t="shared" si="45"/>
        <v>0.35356416771434873</v>
      </c>
      <c r="K121" s="103">
        <f t="shared" si="45"/>
        <v>1.6265131872575698</v>
      </c>
      <c r="L121" s="103">
        <f t="shared" si="45"/>
        <v>1.9890264565678559</v>
      </c>
      <c r="M121" s="103">
        <f t="shared" si="45"/>
        <v>0.91724513693622389</v>
      </c>
      <c r="N121" s="103">
        <f t="shared" si="45"/>
        <v>0.80939857975385088</v>
      </c>
      <c r="O121" s="103">
        <f t="shared" si="45"/>
        <v>1.8764016987865226</v>
      </c>
      <c r="P121" s="103">
        <f t="shared" si="45"/>
        <v>0.64819023517327712</v>
      </c>
      <c r="Q121" s="103">
        <f t="shared" si="45"/>
        <v>0.62707142544864702</v>
      </c>
      <c r="R121" s="103">
        <f t="shared" si="45"/>
        <v>0.99598405311869298</v>
      </c>
      <c r="S121" s="103">
        <f t="shared" si="45"/>
        <v>1.1130673929210775</v>
      </c>
      <c r="T121" s="103">
        <f t="shared" si="45"/>
        <v>0.61729624862710863</v>
      </c>
      <c r="U121" s="103">
        <f t="shared" si="45"/>
        <v>0.83109543267395314</v>
      </c>
      <c r="V121" s="103">
        <f t="shared" si="45"/>
        <v>1.2172500684332881</v>
      </c>
      <c r="W121" s="103">
        <f t="shared" si="45"/>
        <v>0.90589666430100801</v>
      </c>
      <c r="X121" s="103">
        <f t="shared" si="45"/>
        <v>0.54955071175864723</v>
      </c>
      <c r="Y121" s="103">
        <f t="shared" si="45"/>
        <v>0.65058402297543083</v>
      </c>
      <c r="Z121" s="103">
        <f t="shared" si="45"/>
        <v>1.0139220017865895</v>
      </c>
      <c r="AA121" s="221" t="str">
        <f t="shared" si="45"/>
        <v/>
      </c>
      <c r="AB121" s="103">
        <f t="shared" si="45"/>
        <v>0.84146162709958516</v>
      </c>
      <c r="AC121" s="103">
        <f t="shared" si="45"/>
        <v>1.1543627038633049</v>
      </c>
      <c r="AD121" s="103">
        <f t="shared" si="45"/>
        <v>0.39901065284138998</v>
      </c>
      <c r="AE121" s="103">
        <f t="shared" si="45"/>
        <v>0.68999657658529878</v>
      </c>
      <c r="AF121" s="103">
        <f t="shared" si="45"/>
        <v>1.0059489885906729</v>
      </c>
      <c r="AG121" s="103">
        <f t="shared" si="45"/>
        <v>0.51819865884284755</v>
      </c>
      <c r="AH121" s="103">
        <f t="shared" si="45"/>
        <v>1.7010942270558675</v>
      </c>
      <c r="AI121" s="103">
        <f t="shared" si="45"/>
        <v>0.97488920263417744</v>
      </c>
      <c r="AJ121" s="103">
        <f t="shared" si="45"/>
        <v>1.3629046987487208</v>
      </c>
      <c r="AK121" s="103">
        <f t="shared" si="45"/>
        <v>1.5262771079922992</v>
      </c>
      <c r="AL121" s="103">
        <f t="shared" si="45"/>
        <v>1.4260606689643329</v>
      </c>
      <c r="AM121" s="103">
        <f t="shared" si="45"/>
        <v>0.83380941991426072</v>
      </c>
      <c r="AN121" s="103">
        <f t="shared" si="45"/>
        <v>0.82358574128539497</v>
      </c>
      <c r="AO121" s="103">
        <f t="shared" si="45"/>
        <v>1.6270795115620056</v>
      </c>
      <c r="AP121" s="103">
        <f t="shared" si="45"/>
        <v>1.3699622061584718</v>
      </c>
      <c r="AQ121" s="103">
        <f t="shared" si="45"/>
        <v>0.61729624862710863</v>
      </c>
      <c r="AR121" s="103">
        <f t="shared" si="45"/>
        <v>0.95624193867301843</v>
      </c>
      <c r="AS121" s="103">
        <f t="shared" si="45"/>
        <v>1.2541166995973401</v>
      </c>
      <c r="AT121" s="103">
        <f t="shared" si="45"/>
        <v>1.5225576567676569</v>
      </c>
      <c r="AU121" s="103">
        <f t="shared" si="45"/>
        <v>0.71503901488806354</v>
      </c>
      <c r="AV121" s="103">
        <f t="shared" si="45"/>
        <v>1.5709780653392227</v>
      </c>
      <c r="AW121" s="103">
        <f t="shared" si="45"/>
        <v>0.50299902381758488</v>
      </c>
      <c r="AX121" s="103">
        <f t="shared" si="45"/>
        <v>1.55505357256284</v>
      </c>
      <c r="AY121" s="103">
        <f t="shared" si="45"/>
        <v>0.50152683249178176</v>
      </c>
      <c r="AZ121" s="103">
        <f t="shared" si="45"/>
        <v>0.29232010192561303</v>
      </c>
      <c r="BA121" s="103">
        <f t="shared" si="45"/>
        <v>0.90280380986371933</v>
      </c>
      <c r="BB121" s="103">
        <f t="shared" si="45"/>
        <v>0.90471454046466504</v>
      </c>
      <c r="BC121" s="103">
        <f t="shared" si="45"/>
        <v>1.4732317165878992</v>
      </c>
      <c r="BD121" s="103">
        <f t="shared" si="45"/>
        <v>0.44833342370358059</v>
      </c>
      <c r="BE121" s="103">
        <f t="shared" si="45"/>
        <v>0.28742524259215063</v>
      </c>
      <c r="BG121" s="16" t="s">
        <v>94</v>
      </c>
      <c r="BH121" s="11" t="b">
        <f t="shared" si="8"/>
        <v>1</v>
      </c>
      <c r="BJ121" s="14">
        <f t="shared" si="9"/>
        <v>0.86776081635446567</v>
      </c>
    </row>
    <row r="122" spans="1:62">
      <c r="A122" s="16" t="s">
        <v>34</v>
      </c>
      <c r="B122" s="103">
        <f t="shared" ref="B122" si="46">IF(B$7&gt;0,(IF(ISNUMBER(B29),B29*B$7,"")),"")</f>
        <v>-1.4907135970291765</v>
      </c>
      <c r="C122" s="103" t="str">
        <f t="shared" ref="C122:BD122" si="47">IF(C$7&gt;0,(IF(ISNUMBER(C29),C29*C$7,"")),"")</f>
        <v/>
      </c>
      <c r="D122" s="103">
        <f t="shared" si="47"/>
        <v>-0.5085834440288538</v>
      </c>
      <c r="E122" s="103">
        <f t="shared" si="47"/>
        <v>-0.57733352410580663</v>
      </c>
      <c r="F122" s="103">
        <f t="shared" si="47"/>
        <v>-2.0794537520648886</v>
      </c>
      <c r="G122" s="103">
        <f t="shared" si="47"/>
        <v>-1.0076839014921977</v>
      </c>
      <c r="H122" s="103">
        <f t="shared" si="47"/>
        <v>-1.8733521753340097</v>
      </c>
      <c r="I122" s="103">
        <f t="shared" si="47"/>
        <v>-0.47116915029581818</v>
      </c>
      <c r="J122" s="103">
        <f t="shared" si="47"/>
        <v>-2.3210500008450277</v>
      </c>
      <c r="K122" s="103">
        <f t="shared" si="47"/>
        <v>-1.2094128192375446</v>
      </c>
      <c r="L122" s="103">
        <f t="shared" si="47"/>
        <v>-2.035827079075335</v>
      </c>
      <c r="M122" s="103">
        <f t="shared" si="47"/>
        <v>-2.2302657149255198</v>
      </c>
      <c r="N122" s="103"/>
      <c r="O122" s="103">
        <f t="shared" ref="O122" si="48">IF(O$7&gt;0,(IF(ISNUMBER(O29),O29*O$7,"")),"")</f>
        <v>-1.3872722671927327</v>
      </c>
      <c r="P122" s="103">
        <f t="shared" si="47"/>
        <v>-0.34406168513815844</v>
      </c>
      <c r="Q122" s="103">
        <f t="shared" si="47"/>
        <v>-0.7961235677539259</v>
      </c>
      <c r="R122" s="103">
        <f t="shared" si="47"/>
        <v>-1.538176555408159</v>
      </c>
      <c r="S122" s="103">
        <f t="shared" si="47"/>
        <v>-1.7529145169954696</v>
      </c>
      <c r="T122" s="103">
        <f t="shared" si="47"/>
        <v>-1.9106788647981927</v>
      </c>
      <c r="U122" s="103">
        <f t="shared" si="47"/>
        <v>-2.0714104438726451</v>
      </c>
      <c r="V122" s="103">
        <f t="shared" si="47"/>
        <v>-0.23165658741809991</v>
      </c>
      <c r="W122" s="103">
        <f t="shared" si="47"/>
        <v>-1.248217062792633</v>
      </c>
      <c r="X122" s="103">
        <f t="shared" si="47"/>
        <v>-1.3535913504390835</v>
      </c>
      <c r="Y122" s="103">
        <f t="shared" si="47"/>
        <v>-1.333466543545387</v>
      </c>
      <c r="Z122" s="103">
        <f t="shared" si="47"/>
        <v>-1.1215218876904725</v>
      </c>
      <c r="AA122" s="221" t="str">
        <f t="shared" si="47"/>
        <v/>
      </c>
      <c r="AB122" s="103">
        <f t="shared" si="47"/>
        <v>-0.38714972134882553</v>
      </c>
      <c r="AC122" s="103">
        <f t="shared" si="47"/>
        <v>-1.5748522111124812</v>
      </c>
      <c r="AD122" s="103">
        <f t="shared" si="47"/>
        <v>-1.2830930797252535</v>
      </c>
      <c r="AE122" s="103">
        <f t="shared" si="47"/>
        <v>-1.480968261939178</v>
      </c>
      <c r="AF122" s="103">
        <f t="shared" si="47"/>
        <v>-1.5639008058447668</v>
      </c>
      <c r="AG122" s="103">
        <f t="shared" si="47"/>
        <v>-1.3651789568647064</v>
      </c>
      <c r="AH122" s="103">
        <f t="shared" si="47"/>
        <v>-1.4698124503724079</v>
      </c>
      <c r="AI122" s="103">
        <f t="shared" si="47"/>
        <v>-1.1773080462382137</v>
      </c>
      <c r="AJ122" s="103">
        <f t="shared" si="47"/>
        <v>-1.6716533360057124</v>
      </c>
      <c r="AK122" s="103">
        <f t="shared" si="47"/>
        <v>-0.62552340491487679</v>
      </c>
      <c r="AL122" s="103">
        <f t="shared" si="47"/>
        <v>-0.83669242201228378</v>
      </c>
      <c r="AM122" s="103">
        <f t="shared" si="47"/>
        <v>-1.9091046281097004</v>
      </c>
      <c r="AN122" s="103">
        <f t="shared" si="47"/>
        <v>-1.2045343282742076</v>
      </c>
      <c r="AO122" s="103">
        <f t="shared" si="47"/>
        <v>-0.59010278060171295</v>
      </c>
      <c r="AP122" s="103">
        <f t="shared" si="47"/>
        <v>-1.7823254120255703</v>
      </c>
      <c r="AQ122" s="103">
        <f t="shared" si="47"/>
        <v>-1.9106788647981927</v>
      </c>
      <c r="AR122" s="103">
        <f t="shared" si="47"/>
        <v>-0.71072035982454085</v>
      </c>
      <c r="AS122" s="103">
        <f t="shared" si="47"/>
        <v>-0.86066832325307663</v>
      </c>
      <c r="AT122" s="103">
        <f t="shared" si="47"/>
        <v>-0.50751921892255225</v>
      </c>
      <c r="AU122" s="103">
        <f t="shared" si="47"/>
        <v>-0.53992741940527256</v>
      </c>
      <c r="AV122" s="103">
        <f t="shared" si="47"/>
        <v>-1.2146737618602239</v>
      </c>
      <c r="AW122" s="103">
        <f t="shared" si="47"/>
        <v>-0.73294143470562334</v>
      </c>
      <c r="AX122" s="103">
        <f t="shared" si="47"/>
        <v>-0.69890048205071442</v>
      </c>
      <c r="AY122" s="103">
        <f t="shared" si="47"/>
        <v>-1.5523449577126578</v>
      </c>
      <c r="AZ122" s="103">
        <f t="shared" si="47"/>
        <v>-1.5033605241888677</v>
      </c>
      <c r="BA122" s="103">
        <f t="shared" si="47"/>
        <v>-1.5453398547216814</v>
      </c>
      <c r="BB122" s="103">
        <f t="shared" si="47"/>
        <v>-0.57729404010602436</v>
      </c>
      <c r="BC122" s="103">
        <f t="shared" si="47"/>
        <v>-0.47596716997455202</v>
      </c>
      <c r="BD122" s="103">
        <f t="shared" si="47"/>
        <v>-1.5804521583483209</v>
      </c>
      <c r="BE122" s="103"/>
      <c r="BF122" s="11" t="s">
        <v>348</v>
      </c>
      <c r="BG122" s="16" t="s">
        <v>34</v>
      </c>
      <c r="BH122" s="11" t="b">
        <f t="shared" si="8"/>
        <v>1</v>
      </c>
      <c r="BJ122" s="14">
        <f t="shared" si="9"/>
        <v>-1.7326633801555245</v>
      </c>
    </row>
    <row r="123" spans="1:62">
      <c r="A123" s="16" t="s">
        <v>35</v>
      </c>
      <c r="B123" s="103">
        <f t="shared" ref="B123" si="49">IF(B$7&gt;0,(IF(ISNUMBER(B30),B30*B$7,"")),"")</f>
        <v>0.36091038191346719</v>
      </c>
      <c r="C123" s="103" t="str">
        <f t="shared" ref="C123:BE123" si="50">IF(C$7&gt;0,(IF(ISNUMBER(C30),C30*C$7,"")),"")</f>
        <v/>
      </c>
      <c r="D123" s="103">
        <f t="shared" si="50"/>
        <v>0.52306448735715327</v>
      </c>
      <c r="E123" s="103">
        <f t="shared" si="50"/>
        <v>1.8054588011931543</v>
      </c>
      <c r="F123" s="103">
        <f t="shared" si="50"/>
        <v>0.47530371475768884</v>
      </c>
      <c r="G123" s="103">
        <f t="shared" si="50"/>
        <v>1.2994009497440848</v>
      </c>
      <c r="H123" s="103">
        <f t="shared" si="50"/>
        <v>1.5027202881489694</v>
      </c>
      <c r="I123" s="103">
        <f t="shared" si="50"/>
        <v>0.266788349881455</v>
      </c>
      <c r="J123" s="103">
        <f t="shared" si="50"/>
        <v>0.35176075655439126</v>
      </c>
      <c r="K123" s="103">
        <f t="shared" si="50"/>
        <v>1.7031598360817619</v>
      </c>
      <c r="L123" s="103">
        <f t="shared" si="50"/>
        <v>1.5865411030035368</v>
      </c>
      <c r="M123" s="103"/>
      <c r="N123" s="103">
        <f t="shared" si="50"/>
        <v>0.83173578512361801</v>
      </c>
      <c r="O123" s="103">
        <f t="shared" si="50"/>
        <v>1.513771258122161</v>
      </c>
      <c r="P123" s="103">
        <f t="shared" si="50"/>
        <v>0.75174350504745935</v>
      </c>
      <c r="Q123" s="103">
        <f t="shared" si="50"/>
        <v>0.73654796338730644</v>
      </c>
      <c r="R123" s="103">
        <f t="shared" si="50"/>
        <v>0.99598405311869298</v>
      </c>
      <c r="S123" s="103">
        <f t="shared" si="50"/>
        <v>1.1130673929210775</v>
      </c>
      <c r="T123" s="103">
        <f t="shared" si="50"/>
        <v>0.97843555054500886</v>
      </c>
      <c r="U123" s="103">
        <f t="shared" si="50"/>
        <v>1.1939086672422778</v>
      </c>
      <c r="V123" s="103">
        <f t="shared" si="50"/>
        <v>1.579476732396135</v>
      </c>
      <c r="W123" s="103">
        <f t="shared" si="50"/>
        <v>0.90589666430100801</v>
      </c>
      <c r="X123" s="103">
        <f t="shared" si="50"/>
        <v>1.5011217428575125</v>
      </c>
      <c r="Y123" s="103">
        <f t="shared" si="50"/>
        <v>1.8410143628879216</v>
      </c>
      <c r="Z123" s="103">
        <f t="shared" si="50"/>
        <v>1.7257366316122771</v>
      </c>
      <c r="AA123" s="221" t="str">
        <f t="shared" si="50"/>
        <v/>
      </c>
      <c r="AB123" s="103">
        <f t="shared" si="50"/>
        <v>0.84146162709958516</v>
      </c>
      <c r="AC123" s="103">
        <f t="shared" si="50"/>
        <v>1.495514568235278</v>
      </c>
      <c r="AD123" s="103">
        <f t="shared" si="50"/>
        <v>1.7446936388947047</v>
      </c>
      <c r="AE123" s="103">
        <f t="shared" si="50"/>
        <v>1.0518240496727116</v>
      </c>
      <c r="AF123" s="103">
        <f t="shared" si="50"/>
        <v>1.3846634526974038</v>
      </c>
      <c r="AG123" s="103">
        <f t="shared" si="50"/>
        <v>0.73191716485453739</v>
      </c>
      <c r="AH123" s="103">
        <f t="shared" si="50"/>
        <v>1.9893584704584384</v>
      </c>
      <c r="AI123" s="103">
        <f t="shared" si="50"/>
        <v>1.7335181179455186</v>
      </c>
      <c r="AJ123" s="103">
        <f t="shared" si="50"/>
        <v>1.3629046987487208</v>
      </c>
      <c r="AK123" s="103">
        <f t="shared" si="50"/>
        <v>2.602177364445887</v>
      </c>
      <c r="AL123" s="103">
        <f t="shared" si="50"/>
        <v>1.8786112871596561</v>
      </c>
      <c r="AM123" s="103">
        <f t="shared" si="50"/>
        <v>1.2256542839176836</v>
      </c>
      <c r="AN123" s="103">
        <f t="shared" si="50"/>
        <v>0.58958412792428083</v>
      </c>
      <c r="AO123" s="103">
        <f t="shared" si="50"/>
        <v>1.3807259235438154</v>
      </c>
      <c r="AP123" s="103">
        <f t="shared" si="50"/>
        <v>0.9759262538854665</v>
      </c>
      <c r="AQ123" s="103">
        <f t="shared" si="50"/>
        <v>0.97843555054500886</v>
      </c>
      <c r="AR123" s="103">
        <f t="shared" si="50"/>
        <v>-0.15506626032535439</v>
      </c>
      <c r="AS123" s="103">
        <f t="shared" si="50"/>
        <v>1.7828129553099443</v>
      </c>
      <c r="AT123" s="103">
        <f t="shared" si="50"/>
        <v>2.030076875690209</v>
      </c>
      <c r="AU123" s="103">
        <f t="shared" si="50"/>
        <v>1.5516833044169545</v>
      </c>
      <c r="AV123" s="103">
        <f t="shared" si="50"/>
        <v>1.1067027608059816</v>
      </c>
      <c r="AW123" s="103">
        <f t="shared" si="50"/>
        <v>0.91497917665865425</v>
      </c>
      <c r="AX123" s="103">
        <f t="shared" si="50"/>
        <v>1.1793945634605809</v>
      </c>
      <c r="AY123" s="103">
        <f t="shared" si="50"/>
        <v>1.1861507625599284</v>
      </c>
      <c r="AZ123" s="103">
        <f t="shared" si="50"/>
        <v>1.3697284775943015</v>
      </c>
      <c r="BA123" s="103">
        <f t="shared" si="50"/>
        <v>1.252538619090205</v>
      </c>
      <c r="BB123" s="103">
        <f t="shared" si="50"/>
        <v>1.6457188307500097</v>
      </c>
      <c r="BC123" s="103">
        <f t="shared" si="50"/>
        <v>2.4478311598691249</v>
      </c>
      <c r="BD123" s="103">
        <f t="shared" si="50"/>
        <v>2.5577394619072696E-2</v>
      </c>
      <c r="BE123" s="103">
        <f t="shared" si="50"/>
        <v>0.67442502883310185</v>
      </c>
      <c r="BG123" s="16" t="s">
        <v>35</v>
      </c>
      <c r="BH123" s="11" t="b">
        <f t="shared" si="8"/>
        <v>1</v>
      </c>
      <c r="BJ123" s="14">
        <f t="shared" si="9"/>
        <v>0.7613773666744883</v>
      </c>
    </row>
    <row r="124" spans="1:62">
      <c r="A124" s="16" t="s">
        <v>36</v>
      </c>
      <c r="B124" s="103">
        <f t="shared" ref="B124" si="51">IF(B$7&gt;0,(IF(ISNUMBER(B31),B31*B$7,"")),"")</f>
        <v>0.32597408042398335</v>
      </c>
      <c r="C124" s="103" t="str">
        <f t="shared" ref="C124:BE124" si="52">IF(C$7&gt;0,(IF(ISNUMBER(C31),C31*C$7,"")),"")</f>
        <v/>
      </c>
      <c r="D124" s="103">
        <f t="shared" si="52"/>
        <v>0.30564658822416968</v>
      </c>
      <c r="E124" s="103">
        <f t="shared" si="52"/>
        <v>0.17131472031364248</v>
      </c>
      <c r="F124" s="103">
        <f t="shared" si="52"/>
        <v>0.47530371475768884</v>
      </c>
      <c r="G124" s="103">
        <f t="shared" si="52"/>
        <v>1.8939278368544734</v>
      </c>
      <c r="H124" s="103">
        <f t="shared" si="52"/>
        <v>0.69405952146154182</v>
      </c>
      <c r="I124" s="103">
        <f t="shared" si="52"/>
        <v>0.26827043783197746</v>
      </c>
      <c r="J124" s="103">
        <f t="shared" si="52"/>
        <v>0.35799926510308794</v>
      </c>
      <c r="K124" s="103">
        <f t="shared" si="52"/>
        <v>1.693356194953231E-2</v>
      </c>
      <c r="L124" s="103">
        <f t="shared" si="52"/>
        <v>1.1840557494392177</v>
      </c>
      <c r="M124" s="103"/>
      <c r="N124" s="103">
        <f t="shared" si="52"/>
        <v>0.90580138973533331</v>
      </c>
      <c r="O124" s="103">
        <f t="shared" si="52"/>
        <v>0.42587993612907593</v>
      </c>
      <c r="P124" s="103">
        <f t="shared" si="52"/>
        <v>0.25513664735362607</v>
      </c>
      <c r="Q124" s="103">
        <f t="shared" si="52"/>
        <v>0.49569957992225566</v>
      </c>
      <c r="R124" s="103">
        <f t="shared" si="52"/>
        <v>0.99598405311869298</v>
      </c>
      <c r="S124" s="103">
        <f t="shared" si="52"/>
        <v>1.1130673929210775</v>
      </c>
      <c r="T124" s="103">
        <f t="shared" si="52"/>
        <v>0.97843555054500886</v>
      </c>
      <c r="U124" s="103">
        <f t="shared" si="52"/>
        <v>0.83109543267395314</v>
      </c>
      <c r="V124" s="103">
        <f t="shared" si="52"/>
        <v>0.85502340447044101</v>
      </c>
      <c r="W124" s="103">
        <f t="shared" si="52"/>
        <v>0.90589666430100801</v>
      </c>
      <c r="X124" s="103">
        <f t="shared" si="52"/>
        <v>1.5011217428575125</v>
      </c>
      <c r="Y124" s="103">
        <f t="shared" si="52"/>
        <v>0.65058402297543083</v>
      </c>
      <c r="Z124" s="103">
        <f t="shared" si="52"/>
        <v>1.0139220017865895</v>
      </c>
      <c r="AA124" s="221" t="str">
        <f t="shared" si="52"/>
        <v/>
      </c>
      <c r="AB124" s="103">
        <f t="shared" si="52"/>
        <v>1.7322204581200153</v>
      </c>
      <c r="AC124" s="103">
        <f t="shared" si="52"/>
        <v>1.495514568235278</v>
      </c>
      <c r="AD124" s="103">
        <f t="shared" si="52"/>
        <v>1.7446936388947047</v>
      </c>
      <c r="AE124" s="103">
        <f t="shared" si="52"/>
        <v>1.7754789958475372</v>
      </c>
      <c r="AF124" s="103">
        <f t="shared" si="52"/>
        <v>1.0689742929752084</v>
      </c>
      <c r="AG124" s="103">
        <f t="shared" si="52"/>
        <v>0.56589814382716319</v>
      </c>
      <c r="AH124" s="103">
        <f t="shared" si="52"/>
        <v>0.40390513174429993</v>
      </c>
      <c r="AI124" s="103">
        <f t="shared" si="52"/>
        <v>1.0326109679296058</v>
      </c>
      <c r="AJ124" s="103">
        <f t="shared" si="52"/>
        <v>0.60426519006011248</v>
      </c>
      <c r="AK124" s="103">
        <f t="shared" si="52"/>
        <v>2.064227236219093</v>
      </c>
      <c r="AL124" s="103">
        <f t="shared" si="52"/>
        <v>2.3311619053549792</v>
      </c>
      <c r="AM124" s="103">
        <f t="shared" si="52"/>
        <v>1.2256542839176836</v>
      </c>
      <c r="AN124" s="103">
        <f t="shared" si="52"/>
        <v>1.6036441627040821</v>
      </c>
      <c r="AO124" s="103">
        <f t="shared" si="52"/>
        <v>0.64166515948924185</v>
      </c>
      <c r="AP124" s="103">
        <f t="shared" si="52"/>
        <v>0.58189030161246125</v>
      </c>
      <c r="AQ124" s="103">
        <f t="shared" si="52"/>
        <v>0.97843555054500886</v>
      </c>
      <c r="AR124" s="103">
        <f t="shared" si="52"/>
        <v>1.5118960381722049</v>
      </c>
      <c r="AS124" s="103">
        <f t="shared" si="52"/>
        <v>1.7828129553099443</v>
      </c>
      <c r="AT124" s="103">
        <f t="shared" si="52"/>
        <v>1.5225576567676569</v>
      </c>
      <c r="AU124" s="103">
        <f t="shared" si="52"/>
        <v>0.71503901488806354</v>
      </c>
      <c r="AV124" s="103">
        <f t="shared" si="52"/>
        <v>1.1067027608059816</v>
      </c>
      <c r="AW124" s="103">
        <f t="shared" si="52"/>
        <v>0.91497917665865425</v>
      </c>
      <c r="AX124" s="103">
        <f t="shared" si="52"/>
        <v>1.55505357256284</v>
      </c>
      <c r="AY124" s="103">
        <f t="shared" si="52"/>
        <v>1.5284627275940015</v>
      </c>
      <c r="AZ124" s="103">
        <f t="shared" si="52"/>
        <v>1.3697284775943015</v>
      </c>
      <c r="BA124" s="103">
        <f t="shared" si="52"/>
        <v>1.6022734283166908</v>
      </c>
      <c r="BB124" s="103">
        <f t="shared" si="52"/>
        <v>0.90471454046466504</v>
      </c>
      <c r="BC124" s="103">
        <f t="shared" si="52"/>
        <v>2.4478311598691249</v>
      </c>
      <c r="BD124" s="103">
        <f t="shared" si="52"/>
        <v>8.9904062445734387E-2</v>
      </c>
      <c r="BE124" s="103">
        <f t="shared" si="52"/>
        <v>0.3650003128657881</v>
      </c>
      <c r="BG124" s="16" t="s">
        <v>36</v>
      </c>
      <c r="BH124" s="11" t="b">
        <f t="shared" si="8"/>
        <v>1</v>
      </c>
      <c r="BJ124" s="14">
        <f t="shared" si="9"/>
        <v>0.44664642529398291</v>
      </c>
    </row>
    <row r="125" spans="1:62">
      <c r="A125" s="16" t="s">
        <v>37</v>
      </c>
      <c r="B125" s="103">
        <f t="shared" ref="B125" si="53">IF(B$7&gt;0,(IF(ISNUMBER(B32),B32*B$7,"")),"")</f>
        <v>0.32597408042398335</v>
      </c>
      <c r="C125" s="103" t="str">
        <f t="shared" ref="C125:BE125" si="54">IF(C$7&gt;0,(IF(ISNUMBER(C32),C32*C$7,"")),"")</f>
        <v/>
      </c>
      <c r="D125" s="103">
        <f t="shared" si="54"/>
        <v>1.1753181847561041</v>
      </c>
      <c r="E125" s="103">
        <f t="shared" si="54"/>
        <v>1.0722474598290215</v>
      </c>
      <c r="F125" s="103">
        <f t="shared" si="54"/>
        <v>0.47530371475768884</v>
      </c>
      <c r="G125" s="103">
        <f t="shared" si="54"/>
        <v>1.5764822501466851</v>
      </c>
      <c r="H125" s="103">
        <f t="shared" si="54"/>
        <v>1.4174684218254319</v>
      </c>
      <c r="I125" s="103">
        <f t="shared" si="54"/>
        <v>0.26521192194387189</v>
      </c>
      <c r="J125" s="103">
        <f t="shared" si="54"/>
        <v>0.36173311850363471</v>
      </c>
      <c r="K125" s="103">
        <f t="shared" si="54"/>
        <v>0.47681345489468568</v>
      </c>
      <c r="L125" s="103">
        <f t="shared" si="54"/>
        <v>0.78157039587489863</v>
      </c>
      <c r="M125" s="103"/>
      <c r="N125" s="103">
        <f t="shared" si="54"/>
        <v>0.59832011043779121</v>
      </c>
      <c r="O125" s="103">
        <f t="shared" si="54"/>
        <v>1.513771258122161</v>
      </c>
      <c r="P125" s="103">
        <f t="shared" si="54"/>
        <v>0.62895433364866127</v>
      </c>
      <c r="Q125" s="103">
        <f t="shared" si="54"/>
        <v>0.60517611786091507</v>
      </c>
      <c r="R125" s="103">
        <f t="shared" si="54"/>
        <v>0.99598405311869298</v>
      </c>
      <c r="S125" s="103">
        <f t="shared" si="54"/>
        <v>1.1130673929210775</v>
      </c>
      <c r="T125" s="103">
        <f t="shared" si="54"/>
        <v>0.97843555054500886</v>
      </c>
      <c r="U125" s="103">
        <f t="shared" si="54"/>
        <v>0.83109543267395314</v>
      </c>
      <c r="V125" s="103">
        <f t="shared" si="54"/>
        <v>0.85502340447044101</v>
      </c>
      <c r="W125" s="103">
        <f t="shared" si="54"/>
        <v>1.6239345733322217</v>
      </c>
      <c r="X125" s="103">
        <f t="shared" si="54"/>
        <v>1.1839313991578908</v>
      </c>
      <c r="Y125" s="103">
        <f t="shared" si="54"/>
        <v>1.8410143628879216</v>
      </c>
      <c r="Z125" s="103">
        <f t="shared" si="54"/>
        <v>1.3698293166994333</v>
      </c>
      <c r="AA125" s="221" t="str">
        <f t="shared" si="54"/>
        <v/>
      </c>
      <c r="AB125" s="103">
        <f t="shared" si="54"/>
        <v>0.44217074055151806</v>
      </c>
      <c r="AC125" s="103">
        <f t="shared" si="54"/>
        <v>1.495514568235278</v>
      </c>
      <c r="AD125" s="103">
        <f t="shared" si="54"/>
        <v>1.7446936388947047</v>
      </c>
      <c r="AE125" s="103">
        <f t="shared" si="54"/>
        <v>0.68999657658529878</v>
      </c>
      <c r="AF125" s="103">
        <f t="shared" si="54"/>
        <v>1.1361486398462437</v>
      </c>
      <c r="AG125" s="103">
        <f t="shared" si="54"/>
        <v>0.18899919728597447</v>
      </c>
      <c r="AH125" s="103">
        <f t="shared" si="54"/>
        <v>1.1245657402507261</v>
      </c>
      <c r="AI125" s="103">
        <f t="shared" si="54"/>
        <v>1.3459576938190725</v>
      </c>
      <c r="AJ125" s="103">
        <f t="shared" si="54"/>
        <v>0.98358494440441668</v>
      </c>
      <c r="AK125" s="103">
        <f t="shared" si="54"/>
        <v>0.45037685153871121</v>
      </c>
      <c r="AL125" s="103">
        <f t="shared" si="54"/>
        <v>1.4260606689643329</v>
      </c>
      <c r="AM125" s="103">
        <f t="shared" si="54"/>
        <v>1.2256542839176836</v>
      </c>
      <c r="AN125" s="103">
        <f t="shared" si="54"/>
        <v>0.58958412792428083</v>
      </c>
      <c r="AO125" s="103">
        <f t="shared" si="54"/>
        <v>0.64166515948924185</v>
      </c>
      <c r="AP125" s="103">
        <f t="shared" si="54"/>
        <v>0.9759262538854665</v>
      </c>
      <c r="AQ125" s="103">
        <f t="shared" si="54"/>
        <v>0.97843555054500886</v>
      </c>
      <c r="AR125" s="103">
        <f t="shared" si="54"/>
        <v>0.95624193867301843</v>
      </c>
      <c r="AS125" s="103">
        <f t="shared" si="54"/>
        <v>1.7828129553099443</v>
      </c>
      <c r="AT125" s="103">
        <f t="shared" si="54"/>
        <v>1.0150384378451045</v>
      </c>
      <c r="AU125" s="103">
        <f t="shared" si="54"/>
        <v>1.5516833044169545</v>
      </c>
      <c r="AV125" s="103">
        <f t="shared" si="54"/>
        <v>0.64242745627274056</v>
      </c>
      <c r="AW125" s="103">
        <f t="shared" si="54"/>
        <v>1.3269593294997237</v>
      </c>
      <c r="AX125" s="103">
        <f t="shared" si="54"/>
        <v>1.1793945634605809</v>
      </c>
      <c r="AY125" s="103">
        <f t="shared" si="54"/>
        <v>1.1861507625599284</v>
      </c>
      <c r="AZ125" s="103">
        <f t="shared" si="54"/>
        <v>1.3697284775943015</v>
      </c>
      <c r="BA125" s="103">
        <f t="shared" si="54"/>
        <v>1.6022734283166908</v>
      </c>
      <c r="BB125" s="103">
        <f t="shared" si="54"/>
        <v>1.6457188307500097</v>
      </c>
      <c r="BC125" s="103">
        <f t="shared" si="54"/>
        <v>-0.47596716997455202</v>
      </c>
      <c r="BD125" s="103">
        <f t="shared" si="54"/>
        <v>-0.18707494103571956</v>
      </c>
      <c r="BE125" s="103">
        <f t="shared" si="54"/>
        <v>-0.28064141196244036</v>
      </c>
      <c r="BG125" s="16" t="s">
        <v>37</v>
      </c>
      <c r="BH125" s="11" t="b">
        <f t="shared" si="8"/>
        <v>1</v>
      </c>
      <c r="BJ125" s="14">
        <f t="shared" si="9"/>
        <v>0.411093753890448</v>
      </c>
    </row>
    <row r="126" spans="1:62">
      <c r="A126" s="16" t="s">
        <v>10</v>
      </c>
      <c r="B126" s="103">
        <f t="shared" ref="B126" si="55">IF(B$7&gt;0,(IF(ISNUMBER(B33),B33*B$7,"")),"")</f>
        <v>-0.51249715532362883</v>
      </c>
      <c r="C126" s="103" t="str">
        <f t="shared" ref="C126:BE126" si="56">IF(C$7&gt;0,(IF(ISNUMBER(C33),C33*C$7,"")),"")</f>
        <v/>
      </c>
      <c r="D126" s="103">
        <f t="shared" si="56"/>
        <v>-0.12918921004179745</v>
      </c>
      <c r="E126" s="103">
        <f t="shared" si="56"/>
        <v>-0.57355143272855846</v>
      </c>
      <c r="F126" s="103">
        <f t="shared" si="56"/>
        <v>0.47530371475768884</v>
      </c>
      <c r="G126" s="103">
        <f t="shared" si="56"/>
        <v>-1.006736828504275</v>
      </c>
      <c r="H126" s="103">
        <f t="shared" si="56"/>
        <v>-0.49897382171351218</v>
      </c>
      <c r="I126" s="103">
        <f t="shared" si="56"/>
        <v>-4.2381858570528771E-2</v>
      </c>
      <c r="J126" s="103">
        <f t="shared" si="56"/>
        <v>0.13386486653415014</v>
      </c>
      <c r="K126" s="103">
        <f t="shared" si="56"/>
        <v>-0.97947287276496753</v>
      </c>
      <c r="L126" s="103">
        <f t="shared" si="56"/>
        <v>-2.3400311253739522E-2</v>
      </c>
      <c r="M126" s="103">
        <f t="shared" si="56"/>
        <v>-0.5495866298364982</v>
      </c>
      <c r="N126" s="103">
        <f t="shared" si="56"/>
        <v>-0.97055773095859199</v>
      </c>
      <c r="O126" s="103">
        <f t="shared" si="56"/>
        <v>-0.66201138586400921</v>
      </c>
      <c r="P126" s="103">
        <f t="shared" si="56"/>
        <v>0.43467172825004097</v>
      </c>
      <c r="Q126" s="103">
        <f t="shared" si="56"/>
        <v>0.3643277343958643</v>
      </c>
      <c r="R126" s="103">
        <f t="shared" si="56"/>
        <v>0.99598405311869298</v>
      </c>
      <c r="S126" s="103">
        <f t="shared" si="56"/>
        <v>0.53987101093776813</v>
      </c>
      <c r="T126" s="103">
        <f t="shared" si="56"/>
        <v>-0.82726095904449215</v>
      </c>
      <c r="U126" s="103">
        <f t="shared" si="56"/>
        <v>0.10546896353730358</v>
      </c>
      <c r="V126" s="103">
        <f t="shared" si="56"/>
        <v>-0.95610991534379386</v>
      </c>
      <c r="W126" s="103">
        <f t="shared" si="56"/>
        <v>0.54687770978540118</v>
      </c>
      <c r="X126" s="103">
        <f t="shared" si="56"/>
        <v>-0.4020203193402182</v>
      </c>
      <c r="Y126" s="103">
        <f t="shared" si="56"/>
        <v>-0.53984631693705976</v>
      </c>
      <c r="Z126" s="103">
        <f t="shared" si="56"/>
        <v>-1.1215218876904725</v>
      </c>
      <c r="AA126" s="221" t="str">
        <f t="shared" si="56"/>
        <v/>
      </c>
      <c r="AB126" s="103">
        <f t="shared" si="56"/>
        <v>-0.94001702645294427</v>
      </c>
      <c r="AC126" s="103">
        <f t="shared" si="56"/>
        <v>-0.89254848236853479</v>
      </c>
      <c r="AD126" s="103">
        <f t="shared" si="56"/>
        <v>-0.61025158669859614</v>
      </c>
      <c r="AE126" s="103">
        <f t="shared" si="56"/>
        <v>-0.39548584267693965</v>
      </c>
      <c r="AF126" s="103">
        <f t="shared" si="56"/>
        <v>-1.2217117347932551</v>
      </c>
      <c r="AG126" s="103">
        <f t="shared" si="56"/>
        <v>-1.0929926637641689</v>
      </c>
      <c r="AH126" s="103">
        <f t="shared" si="56"/>
        <v>-0.60501972016469641</v>
      </c>
      <c r="AI126" s="103">
        <f t="shared" si="56"/>
        <v>-0.7732556891702167</v>
      </c>
      <c r="AJ126" s="103">
        <f t="shared" si="56"/>
        <v>-1.6716533360057124</v>
      </c>
      <c r="AK126" s="103">
        <f t="shared" si="56"/>
        <v>-0.62552340491487679</v>
      </c>
      <c r="AL126" s="103">
        <f t="shared" si="56"/>
        <v>-0.83669242201228378</v>
      </c>
      <c r="AM126" s="103">
        <f t="shared" si="56"/>
        <v>-1.1254149001028544</v>
      </c>
      <c r="AN126" s="103">
        <f t="shared" si="56"/>
        <v>-0.65851730287786514</v>
      </c>
      <c r="AO126" s="103">
        <f t="shared" si="56"/>
        <v>-0.34374919258352182</v>
      </c>
      <c r="AP126" s="103">
        <f t="shared" si="56"/>
        <v>-0.99425350747955976</v>
      </c>
      <c r="AQ126" s="103">
        <f t="shared" si="56"/>
        <v>-0.82726095904449215</v>
      </c>
      <c r="AR126" s="103">
        <f t="shared" si="56"/>
        <v>-0.71072035982454085</v>
      </c>
      <c r="AS126" s="103">
        <f t="shared" si="56"/>
        <v>-0.86066832325307663</v>
      </c>
      <c r="AT126" s="103">
        <f t="shared" si="56"/>
        <v>-0.50751921892255225</v>
      </c>
      <c r="AU126" s="103">
        <f t="shared" si="56"/>
        <v>-0.95824956416971796</v>
      </c>
      <c r="AV126" s="103">
        <f t="shared" si="56"/>
        <v>-1.6789490663934652</v>
      </c>
      <c r="AW126" s="103">
        <f t="shared" si="56"/>
        <v>-1.1449215875466927</v>
      </c>
      <c r="AX126" s="103">
        <f t="shared" si="56"/>
        <v>-1.8258775093574917</v>
      </c>
      <c r="AY126" s="103">
        <f t="shared" si="56"/>
        <v>-0.52540906261043807</v>
      </c>
      <c r="AZ126" s="103">
        <f t="shared" si="56"/>
        <v>-1.5033605241888677</v>
      </c>
      <c r="BA126" s="103">
        <f t="shared" si="56"/>
        <v>-1.5453398547216814</v>
      </c>
      <c r="BB126" s="103">
        <f t="shared" si="56"/>
        <v>-0.57729404010602436</v>
      </c>
      <c r="BC126" s="103">
        <f t="shared" si="56"/>
        <v>-0.47596716997455202</v>
      </c>
      <c r="BD126" s="103">
        <f t="shared" si="56"/>
        <v>-0.76973172138724544</v>
      </c>
      <c r="BE126" s="103">
        <f t="shared" si="56"/>
        <v>-0.40006849531824601</v>
      </c>
      <c r="BG126" s="16" t="s">
        <v>10</v>
      </c>
      <c r="BH126" s="11" t="b">
        <f t="shared" si="8"/>
        <v>1</v>
      </c>
      <c r="BJ126" s="14">
        <f t="shared" si="9"/>
        <v>-0.67039119267291825</v>
      </c>
    </row>
    <row r="127" spans="1:62">
      <c r="A127" s="16" t="s">
        <v>95</v>
      </c>
      <c r="B127" s="103">
        <f t="shared" ref="B127" si="57">IF(B$7&gt;0,(IF(ISNUMBER(B34),B34*B$7,"")),"")</f>
        <v>0.38885942310505467</v>
      </c>
      <c r="C127" s="103" t="str">
        <f t="shared" ref="C127:BE127" si="58">IF(C$7&gt;0,(IF(ISNUMBER(C34),C34*C$7,"")),"")</f>
        <v/>
      </c>
      <c r="D127" s="103">
        <f t="shared" si="58"/>
        <v>-0.12918921004179745</v>
      </c>
      <c r="E127" s="103">
        <f t="shared" si="58"/>
        <v>-0.36771366117396104</v>
      </c>
      <c r="F127" s="103">
        <f t="shared" si="58"/>
        <v>0.47530371475768884</v>
      </c>
      <c r="G127" s="103">
        <f t="shared" si="58"/>
        <v>0.94216925684418495</v>
      </c>
      <c r="H127" s="103">
        <f t="shared" si="58"/>
        <v>0.80296508479970252</v>
      </c>
      <c r="I127" s="103">
        <f t="shared" si="58"/>
        <v>0.2630570392893376</v>
      </c>
      <c r="J127" s="103">
        <f t="shared" si="58"/>
        <v>0.30727266283026378</v>
      </c>
      <c r="K127" s="103">
        <f t="shared" si="58"/>
        <v>-0.36629968217142944</v>
      </c>
      <c r="L127" s="103">
        <f t="shared" si="58"/>
        <v>-2.3400311253739522E-2</v>
      </c>
      <c r="M127" s="103">
        <f t="shared" si="58"/>
        <v>0.78801777389106187</v>
      </c>
      <c r="N127" s="103">
        <f t="shared" si="58"/>
        <v>0.83833235147935248</v>
      </c>
      <c r="O127" s="103">
        <f t="shared" si="58"/>
        <v>-1.3872722671927327</v>
      </c>
      <c r="P127" s="103">
        <f t="shared" si="58"/>
        <v>-4.7508203300330315E-2</v>
      </c>
      <c r="Q127" s="103">
        <f t="shared" si="58"/>
        <v>-2.9787802183309738E-2</v>
      </c>
      <c r="R127" s="103">
        <f t="shared" si="58"/>
        <v>0.48915193141332258</v>
      </c>
      <c r="S127" s="103">
        <f t="shared" si="58"/>
        <v>0.53987101093776813</v>
      </c>
      <c r="T127" s="103">
        <f t="shared" si="58"/>
        <v>-1.1884002609623925</v>
      </c>
      <c r="U127" s="103">
        <f t="shared" si="58"/>
        <v>0.83109543267395314</v>
      </c>
      <c r="V127" s="103">
        <f t="shared" si="58"/>
        <v>0.13057007654474709</v>
      </c>
      <c r="W127" s="103">
        <f t="shared" si="58"/>
        <v>0.54687770978540118</v>
      </c>
      <c r="X127" s="103">
        <f t="shared" si="58"/>
        <v>0.54955071175864723</v>
      </c>
      <c r="Y127" s="103">
        <f t="shared" si="58"/>
        <v>0.65058402297543083</v>
      </c>
      <c r="Z127" s="103">
        <f t="shared" si="58"/>
        <v>1.0139220017865895</v>
      </c>
      <c r="AA127" s="221" t="str">
        <f t="shared" si="58"/>
        <v/>
      </c>
      <c r="AB127" s="103">
        <f t="shared" si="58"/>
        <v>0.19641726407117152</v>
      </c>
      <c r="AC127" s="103">
        <f t="shared" si="58"/>
        <v>0.81321083949133155</v>
      </c>
      <c r="AD127" s="103">
        <f t="shared" si="58"/>
        <v>6.2589906328061259E-2</v>
      </c>
      <c r="AE127" s="103">
        <f t="shared" si="58"/>
        <v>0.32816910349788597</v>
      </c>
      <c r="AF127" s="103">
        <f t="shared" si="58"/>
        <v>0.34335249697189041</v>
      </c>
      <c r="AG127" s="103">
        <f t="shared" si="58"/>
        <v>0.3644160576417026</v>
      </c>
      <c r="AH127" s="103">
        <f t="shared" si="58"/>
        <v>-1.4698124503724079</v>
      </c>
      <c r="AI127" s="103">
        <f t="shared" si="58"/>
        <v>-6.4102572683528702E-2</v>
      </c>
      <c r="AJ127" s="103">
        <f t="shared" si="58"/>
        <v>-0.15437431862849582</v>
      </c>
      <c r="AK127" s="103">
        <f t="shared" si="58"/>
        <v>-0.62552340491487679</v>
      </c>
      <c r="AL127" s="103">
        <f t="shared" si="58"/>
        <v>-0.38414180381696045</v>
      </c>
      <c r="AM127" s="103">
        <f t="shared" si="58"/>
        <v>5.0119691907414658E-2</v>
      </c>
      <c r="AN127" s="103">
        <f t="shared" si="58"/>
        <v>0.97961333863362454</v>
      </c>
      <c r="AO127" s="103">
        <f t="shared" si="58"/>
        <v>-1.3291635446562855</v>
      </c>
      <c r="AP127" s="103">
        <f t="shared" si="58"/>
        <v>0.58189030161246125</v>
      </c>
      <c r="AQ127" s="103">
        <f t="shared" si="58"/>
        <v>-1.1884002609623925</v>
      </c>
      <c r="AR127" s="103">
        <f t="shared" si="58"/>
        <v>-0.71072035982454085</v>
      </c>
      <c r="AS127" s="103">
        <f t="shared" si="58"/>
        <v>1.7828129553099443</v>
      </c>
      <c r="AT127" s="103">
        <f t="shared" si="58"/>
        <v>-1.0150384378451045</v>
      </c>
      <c r="AU127" s="103">
        <f t="shared" si="58"/>
        <v>-0.12160527464082718</v>
      </c>
      <c r="AV127" s="103">
        <f t="shared" si="58"/>
        <v>1.1067027608059816</v>
      </c>
      <c r="AW127" s="103">
        <f t="shared" si="58"/>
        <v>9.1018870976515495E-2</v>
      </c>
      <c r="AX127" s="103">
        <f t="shared" si="58"/>
        <v>0.42807654525606276</v>
      </c>
      <c r="AY127" s="103">
        <f t="shared" si="58"/>
        <v>-0.18309709757636478</v>
      </c>
      <c r="AZ127" s="103">
        <f t="shared" si="58"/>
        <v>-1.5033605241888677</v>
      </c>
      <c r="BA127" s="103">
        <f t="shared" si="58"/>
        <v>0.20333419141074763</v>
      </c>
      <c r="BB127" s="103">
        <f t="shared" si="58"/>
        <v>-0.57729404010602436</v>
      </c>
      <c r="BC127" s="103">
        <f t="shared" si="58"/>
        <v>-0.47596716997455202</v>
      </c>
      <c r="BD127" s="103">
        <f t="shared" si="58"/>
        <v>-0.20742425630156186</v>
      </c>
      <c r="BE127" s="103">
        <f t="shared" si="58"/>
        <v>9.9178740235126281E-2</v>
      </c>
      <c r="BG127" s="16" t="s">
        <v>95</v>
      </c>
      <c r="BH127" s="11" t="b">
        <f t="shared" si="8"/>
        <v>1</v>
      </c>
      <c r="BJ127" s="14">
        <f t="shared" si="9"/>
        <v>2.6166468422249234E-2</v>
      </c>
    </row>
    <row r="128" spans="1:62">
      <c r="A128" s="16" t="s">
        <v>174</v>
      </c>
      <c r="B128" s="103"/>
      <c r="C128" s="103"/>
      <c r="D128" s="103">
        <f t="shared" ref="D128:BD128" si="59">IF(D$7&gt;0,(IF(ISNUMBER(D35),D35*D$7,"")),"")</f>
        <v>-0.53684777091614166</v>
      </c>
      <c r="E128" s="103">
        <f t="shared" si="59"/>
        <v>-0.57595297858445815</v>
      </c>
      <c r="F128" s="103">
        <f t="shared" si="59"/>
        <v>0.47530371475768884</v>
      </c>
      <c r="G128" s="221"/>
      <c r="H128" s="103">
        <f t="shared" si="59"/>
        <v>-0.77197690809062069</v>
      </c>
      <c r="I128" s="103">
        <f t="shared" si="59"/>
        <v>-0.61001425466679793</v>
      </c>
      <c r="J128" s="103">
        <f t="shared" si="59"/>
        <v>-0.11305289474458556</v>
      </c>
      <c r="K128" s="103">
        <f t="shared" si="59"/>
        <v>-1.592646063358506</v>
      </c>
      <c r="L128" s="103">
        <f t="shared" si="59"/>
        <v>-2.035827079075335</v>
      </c>
      <c r="M128" s="103"/>
      <c r="N128" s="103"/>
      <c r="O128" s="103">
        <f t="shared" ref="O128" si="60">IF(O$7&gt;0,(IF(ISNUMBER(O35),O35*O$7,"")),"")</f>
        <v>-1.024641826528371</v>
      </c>
      <c r="P128" s="103">
        <f t="shared" si="59"/>
        <v>0.20255851651967599</v>
      </c>
      <c r="Q128" s="103">
        <f t="shared" si="59"/>
        <v>-0.11736903253423731</v>
      </c>
      <c r="R128" s="103">
        <f t="shared" si="59"/>
        <v>-0.52451231199741821</v>
      </c>
      <c r="S128" s="103">
        <f t="shared" si="59"/>
        <v>-1.1797181350121602</v>
      </c>
      <c r="T128" s="103">
        <f t="shared" si="59"/>
        <v>-1.5495395628802926</v>
      </c>
      <c r="U128" s="103">
        <f t="shared" si="59"/>
        <v>-0.2573442710310212</v>
      </c>
      <c r="V128" s="103">
        <f t="shared" si="59"/>
        <v>-1.3183365793066408</v>
      </c>
      <c r="W128" s="103">
        <f t="shared" si="59"/>
        <v>0.90589666430100801</v>
      </c>
      <c r="X128" s="103">
        <f t="shared" si="59"/>
        <v>-1.3535913504390835</v>
      </c>
      <c r="Y128" s="103">
        <f t="shared" si="59"/>
        <v>-1.333466543545387</v>
      </c>
      <c r="Z128" s="103">
        <f t="shared" si="59"/>
        <v>-0.76561457277762879</v>
      </c>
      <c r="AA128" s="221" t="str">
        <f t="shared" si="59"/>
        <v/>
      </c>
      <c r="AB128" s="103">
        <f t="shared" si="59"/>
        <v>-1.7386378080374094</v>
      </c>
      <c r="AC128" s="103">
        <f t="shared" si="59"/>
        <v>-1.2337003467405081</v>
      </c>
      <c r="AD128" s="103">
        <f t="shared" si="59"/>
        <v>-0.61025158669859614</v>
      </c>
      <c r="AE128" s="103">
        <f t="shared" si="59"/>
        <v>-1.480968261939178</v>
      </c>
      <c r="AF128" s="103">
        <f t="shared" si="59"/>
        <v>-1.2776464867920598</v>
      </c>
      <c r="AG128" s="103">
        <f t="shared" si="59"/>
        <v>-1.2107895670849322</v>
      </c>
      <c r="AH128" s="103">
        <f t="shared" si="59"/>
        <v>-1.9022088154762635</v>
      </c>
      <c r="AI128" s="103"/>
      <c r="AJ128" s="103">
        <f t="shared" si="59"/>
        <v>-1.6716533360057124</v>
      </c>
      <c r="AK128" s="103">
        <f t="shared" si="59"/>
        <v>-0.62552340491487679</v>
      </c>
      <c r="AL128" s="103">
        <f t="shared" si="59"/>
        <v>-0.83669242201228378</v>
      </c>
      <c r="AM128" s="103">
        <f t="shared" si="59"/>
        <v>-1.5172597641062773</v>
      </c>
      <c r="AN128" s="103">
        <f t="shared" si="59"/>
        <v>-1.5165497403094363</v>
      </c>
      <c r="AO128" s="103">
        <f t="shared" si="59"/>
        <v>-1.945047514701763</v>
      </c>
      <c r="AP128" s="103">
        <f t="shared" si="59"/>
        <v>-1.7823254120255703</v>
      </c>
      <c r="AQ128" s="103">
        <f t="shared" si="59"/>
        <v>-1.5495395628802926</v>
      </c>
      <c r="AR128" s="103">
        <f t="shared" si="59"/>
        <v>-0.71072035982454085</v>
      </c>
      <c r="AS128" s="103">
        <f t="shared" si="59"/>
        <v>-0.86066832325307663</v>
      </c>
      <c r="AT128" s="103">
        <f t="shared" si="59"/>
        <v>-0.50751921892255225</v>
      </c>
      <c r="AU128" s="103">
        <f t="shared" si="59"/>
        <v>-0.95824956416971796</v>
      </c>
      <c r="AV128" s="103">
        <f t="shared" si="59"/>
        <v>0.17815215173949941</v>
      </c>
      <c r="AW128" s="103">
        <f t="shared" si="59"/>
        <v>-0.32096128186455392</v>
      </c>
      <c r="AX128" s="103">
        <f t="shared" si="59"/>
        <v>-1.4502185002552326</v>
      </c>
      <c r="AY128" s="103">
        <f t="shared" si="59"/>
        <v>-1.2100329926785847</v>
      </c>
      <c r="AZ128" s="103">
        <f t="shared" si="59"/>
        <v>-1.1442243989659717</v>
      </c>
      <c r="BA128" s="103">
        <f t="shared" si="59"/>
        <v>-0.84587023626870983</v>
      </c>
      <c r="BB128" s="103">
        <f t="shared" si="59"/>
        <v>-0.57729404010602436</v>
      </c>
      <c r="BC128" s="103">
        <f t="shared" si="59"/>
        <v>-0.47596716997455202</v>
      </c>
      <c r="BD128" s="103">
        <f t="shared" si="59"/>
        <v>-1.5804521583483209</v>
      </c>
      <c r="BE128" s="103"/>
      <c r="BG128" s="16" t="s">
        <v>174</v>
      </c>
      <c r="BH128" s="11" t="b">
        <f t="shared" si="8"/>
        <v>1</v>
      </c>
      <c r="BJ128" s="14">
        <f t="shared" si="9"/>
        <v>-1.3025469924383459</v>
      </c>
    </row>
    <row r="129" spans="1:62">
      <c r="A129" s="16" t="s">
        <v>96</v>
      </c>
      <c r="B129" s="103">
        <f t="shared" ref="B129" si="61">IF(B$7&gt;0,(IF(ISNUMBER(B36),B36*B$7,"")),"")</f>
        <v>0.32597408042398335</v>
      </c>
      <c r="C129" s="103" t="str">
        <f t="shared" ref="C129:BE129" si="62">IF(C$7&gt;0,(IF(ISNUMBER(C36),C36*C$7,"")),"")</f>
        <v/>
      </c>
      <c r="D129" s="103">
        <f t="shared" si="62"/>
        <v>0.52306448735715327</v>
      </c>
      <c r="E129" s="103">
        <f t="shared" si="62"/>
        <v>-0.19327841016495667</v>
      </c>
      <c r="F129" s="103">
        <f t="shared" si="62"/>
        <v>0.47530371475768884</v>
      </c>
      <c r="G129" s="103">
        <f t="shared" si="62"/>
        <v>0.78927004822381941</v>
      </c>
      <c r="H129" s="103">
        <f t="shared" si="62"/>
        <v>-2.5407096066578282E-2</v>
      </c>
      <c r="I129" s="103">
        <f t="shared" si="62"/>
        <v>0.24340696821798968</v>
      </c>
      <c r="J129" s="103">
        <f t="shared" si="62"/>
        <v>0.34196911428608368</v>
      </c>
      <c r="K129" s="103">
        <f t="shared" si="62"/>
        <v>0.78340005019145509</v>
      </c>
      <c r="L129" s="103">
        <f t="shared" si="62"/>
        <v>-2.3400311253739522E-2</v>
      </c>
      <c r="M129" s="103">
        <f t="shared" si="62"/>
        <v>0.89194687346333634</v>
      </c>
      <c r="N129" s="103">
        <f t="shared" si="62"/>
        <v>0.61115488057574618</v>
      </c>
      <c r="O129" s="103">
        <f t="shared" si="62"/>
        <v>6.32494954647142E-2</v>
      </c>
      <c r="P129" s="103">
        <f t="shared" si="62"/>
        <v>9.9967041721724673E-2</v>
      </c>
      <c r="Q129" s="103">
        <f t="shared" si="62"/>
        <v>0.21106058128174107</v>
      </c>
      <c r="R129" s="103">
        <f t="shared" si="62"/>
        <v>0.99598405311869298</v>
      </c>
      <c r="S129" s="103">
        <f t="shared" si="62"/>
        <v>0.53987101093776813</v>
      </c>
      <c r="T129" s="103">
        <f t="shared" si="62"/>
        <v>0.97843555054500886</v>
      </c>
      <c r="U129" s="103">
        <f t="shared" si="62"/>
        <v>0.83109543267395314</v>
      </c>
      <c r="V129" s="103">
        <f t="shared" si="62"/>
        <v>0.49279674050759403</v>
      </c>
      <c r="W129" s="103">
        <f t="shared" si="62"/>
        <v>0.54687770978540118</v>
      </c>
      <c r="X129" s="103">
        <f t="shared" si="62"/>
        <v>1.5011217428575125</v>
      </c>
      <c r="Y129" s="103">
        <f t="shared" si="62"/>
        <v>0.65058402297543083</v>
      </c>
      <c r="Z129" s="103">
        <f t="shared" si="62"/>
        <v>1.0139220017865895</v>
      </c>
      <c r="AA129" s="221" t="str">
        <f t="shared" si="62"/>
        <v/>
      </c>
      <c r="AB129" s="103">
        <f t="shared" si="62"/>
        <v>1.2141165199242184E-2</v>
      </c>
      <c r="AC129" s="103">
        <f t="shared" si="62"/>
        <v>0.47205897511935829</v>
      </c>
      <c r="AD129" s="103">
        <f t="shared" si="62"/>
        <v>1.4082728923813761</v>
      </c>
      <c r="AE129" s="103">
        <f t="shared" si="62"/>
        <v>-0.39548584267693965</v>
      </c>
      <c r="AF129" s="103">
        <f t="shared" si="62"/>
        <v>0.76377125411302438</v>
      </c>
      <c r="AG129" s="103">
        <f t="shared" si="62"/>
        <v>0.78496834391774772</v>
      </c>
      <c r="AH129" s="103">
        <f t="shared" si="62"/>
        <v>-0.31675547676212629</v>
      </c>
      <c r="AI129" s="103">
        <f t="shared" si="62"/>
        <v>0.40591751615067184</v>
      </c>
      <c r="AJ129" s="103">
        <f t="shared" si="62"/>
        <v>0.60426519006011248</v>
      </c>
      <c r="AK129" s="103">
        <f t="shared" si="62"/>
        <v>0.45037685153871121</v>
      </c>
      <c r="AL129" s="103">
        <f t="shared" si="62"/>
        <v>6.8408814378362839E-2</v>
      </c>
      <c r="AM129" s="103">
        <f t="shared" si="62"/>
        <v>5.0119691907414658E-2</v>
      </c>
      <c r="AN129" s="103">
        <f t="shared" si="62"/>
        <v>-0.42447590685552034</v>
      </c>
      <c r="AO129" s="103">
        <f t="shared" si="62"/>
        <v>-0.46692598659261741</v>
      </c>
      <c r="AP129" s="103">
        <f t="shared" si="62"/>
        <v>1.3699622061584718</v>
      </c>
      <c r="AQ129" s="103">
        <f t="shared" si="62"/>
        <v>0.97843555054500886</v>
      </c>
      <c r="AR129" s="103">
        <f t="shared" si="62"/>
        <v>0.40058783917383206</v>
      </c>
      <c r="AS129" s="103">
        <f t="shared" si="62"/>
        <v>1.2541166995973401</v>
      </c>
      <c r="AT129" s="103">
        <f t="shared" si="62"/>
        <v>0.50751921892255225</v>
      </c>
      <c r="AU129" s="103">
        <f t="shared" si="62"/>
        <v>0.29671687012361819</v>
      </c>
      <c r="AV129" s="103">
        <f t="shared" si="62"/>
        <v>0.64242745627274056</v>
      </c>
      <c r="AW129" s="103">
        <f t="shared" si="62"/>
        <v>9.1018870976515495E-2</v>
      </c>
      <c r="AX129" s="103">
        <f t="shared" si="62"/>
        <v>0.42807654525606276</v>
      </c>
      <c r="AY129" s="103">
        <f t="shared" si="62"/>
        <v>1.1861507625599284</v>
      </c>
      <c r="AZ129" s="103">
        <f t="shared" si="62"/>
        <v>1.3697284775943015</v>
      </c>
      <c r="BA129" s="103">
        <f t="shared" si="62"/>
        <v>0.55306900063723341</v>
      </c>
      <c r="BB129" s="103">
        <f t="shared" si="62"/>
        <v>0.16371025017932031</v>
      </c>
      <c r="BC129" s="103">
        <f t="shared" si="62"/>
        <v>-0.47596716997455202</v>
      </c>
      <c r="BD129" s="103">
        <f t="shared" si="62"/>
        <v>0.14639896510158948</v>
      </c>
      <c r="BE129" s="103">
        <f t="shared" si="62"/>
        <v>5.4875144796682006E-2</v>
      </c>
      <c r="BG129" s="16" t="s">
        <v>96</v>
      </c>
      <c r="BH129" s="11" t="b">
        <f t="shared" si="8"/>
        <v>1</v>
      </c>
      <c r="BJ129" s="14">
        <f t="shared" si="9"/>
        <v>0.35352507188041365</v>
      </c>
    </row>
    <row r="130" spans="1:62">
      <c r="A130" s="16" t="s">
        <v>38</v>
      </c>
      <c r="B130" s="103">
        <f t="shared" ref="B130" si="63">IF(B$7&gt;0,(IF(ISNUMBER(B37),B37*B$7,"")),"")</f>
        <v>0.32597408042398335</v>
      </c>
      <c r="C130" s="103" t="str">
        <f t="shared" ref="C130:BE130" si="64">IF(C$7&gt;0,(IF(ISNUMBER(C37),C37*C$7,"")),"")</f>
        <v/>
      </c>
      <c r="D130" s="103">
        <f t="shared" si="64"/>
        <v>0.74048238649013687</v>
      </c>
      <c r="E130" s="103">
        <f t="shared" si="64"/>
        <v>3.9248635002239873</v>
      </c>
      <c r="F130" s="103">
        <f t="shared" si="64"/>
        <v>0.47530371475768884</v>
      </c>
      <c r="G130" s="103">
        <f t="shared" si="64"/>
        <v>1.619580440165671</v>
      </c>
      <c r="H130" s="103">
        <f t="shared" si="64"/>
        <v>0.71327815028592256</v>
      </c>
      <c r="I130" s="103">
        <f t="shared" si="64"/>
        <v>0.26776123237089866</v>
      </c>
      <c r="J130" s="103">
        <f t="shared" si="64"/>
        <v>0.33675129586016789</v>
      </c>
      <c r="K130" s="103">
        <f t="shared" si="64"/>
        <v>1.7031598360817619</v>
      </c>
      <c r="L130" s="103">
        <f t="shared" si="64"/>
        <v>1.5865411030035368</v>
      </c>
      <c r="M130" s="103"/>
      <c r="N130" s="103">
        <f t="shared" si="64"/>
        <v>0.8637170954824096</v>
      </c>
      <c r="O130" s="103">
        <f t="shared" si="64"/>
        <v>1.8764016987865226</v>
      </c>
      <c r="P130" s="103">
        <f t="shared" si="64"/>
        <v>0.68441784971130371</v>
      </c>
      <c r="Q130" s="103">
        <f t="shared" si="64"/>
        <v>0.7146526557995746</v>
      </c>
      <c r="R130" s="103">
        <f t="shared" si="64"/>
        <v>0.99598405311869298</v>
      </c>
      <c r="S130" s="103">
        <f t="shared" si="64"/>
        <v>1.1130673929210775</v>
      </c>
      <c r="T130" s="103">
        <f t="shared" si="64"/>
        <v>1.339574852462909</v>
      </c>
      <c r="U130" s="103">
        <f t="shared" si="64"/>
        <v>1.1939086672422778</v>
      </c>
      <c r="V130" s="103">
        <f t="shared" si="64"/>
        <v>1.579476732396135</v>
      </c>
      <c r="W130" s="103">
        <f t="shared" si="64"/>
        <v>1.6239345733322217</v>
      </c>
      <c r="X130" s="103">
        <f t="shared" si="64"/>
        <v>1.5011217428575125</v>
      </c>
      <c r="Y130" s="103">
        <f t="shared" si="64"/>
        <v>1.4442042495837579</v>
      </c>
      <c r="Z130" s="103">
        <f t="shared" si="64"/>
        <v>1.3698293166994333</v>
      </c>
      <c r="AA130" s="221" t="str">
        <f t="shared" si="64"/>
        <v/>
      </c>
      <c r="AB130" s="103">
        <f t="shared" si="64"/>
        <v>0.2271559528753799</v>
      </c>
      <c r="AC130" s="103">
        <f t="shared" si="64"/>
        <v>1.495514568235278</v>
      </c>
      <c r="AD130" s="103">
        <f t="shared" si="64"/>
        <v>0.73543139935471868</v>
      </c>
      <c r="AE130" s="103">
        <f t="shared" si="64"/>
        <v>0.32816910349788597</v>
      </c>
      <c r="AF130" s="103">
        <f t="shared" si="64"/>
        <v>1.5502434797319837</v>
      </c>
      <c r="AG130" s="103">
        <f t="shared" si="64"/>
        <v>2.1714648526235441</v>
      </c>
      <c r="AH130" s="103">
        <f t="shared" si="64"/>
        <v>0.83630149684815669</v>
      </c>
      <c r="AI130" s="103">
        <f t="shared" si="64"/>
        <v>1.189284330874339</v>
      </c>
      <c r="AJ130" s="103">
        <f t="shared" si="64"/>
        <v>1.3629046987487208</v>
      </c>
      <c r="AK130" s="103">
        <f t="shared" si="64"/>
        <v>2.064227236219093</v>
      </c>
      <c r="AL130" s="103">
        <f t="shared" si="64"/>
        <v>1.4260606689643329</v>
      </c>
      <c r="AM130" s="103">
        <f t="shared" si="64"/>
        <v>0.83380941991426072</v>
      </c>
      <c r="AN130" s="103">
        <f t="shared" si="64"/>
        <v>-0.26848809216852138</v>
      </c>
      <c r="AO130" s="103">
        <f t="shared" si="64"/>
        <v>0.64166515948924185</v>
      </c>
      <c r="AP130" s="103">
        <f t="shared" si="64"/>
        <v>1.3699622061584718</v>
      </c>
      <c r="AQ130" s="103">
        <f t="shared" si="64"/>
        <v>1.339574852462909</v>
      </c>
      <c r="AR130" s="103">
        <f t="shared" si="64"/>
        <v>-0.15506626032535439</v>
      </c>
      <c r="AS130" s="103">
        <f t="shared" si="64"/>
        <v>1.2541166995973401</v>
      </c>
      <c r="AT130" s="103">
        <f t="shared" si="64"/>
        <v>1.5225576567676569</v>
      </c>
      <c r="AU130" s="103">
        <f t="shared" si="64"/>
        <v>0.29671687012361819</v>
      </c>
      <c r="AV130" s="103">
        <f t="shared" si="64"/>
        <v>1.1067027608059816</v>
      </c>
      <c r="AW130" s="103">
        <f t="shared" si="64"/>
        <v>0.91497917665865425</v>
      </c>
      <c r="AX130" s="103">
        <f t="shared" si="64"/>
        <v>0.80373555435832178</v>
      </c>
      <c r="AY130" s="103">
        <f t="shared" si="64"/>
        <v>1.5284627275940015</v>
      </c>
      <c r="AZ130" s="103">
        <f t="shared" si="64"/>
        <v>1.7288646028171977</v>
      </c>
      <c r="BA130" s="103">
        <f t="shared" si="64"/>
        <v>1.6022734283166908</v>
      </c>
      <c r="BB130" s="103">
        <f t="shared" si="64"/>
        <v>-0.57729404010602436</v>
      </c>
      <c r="BC130" s="103">
        <f t="shared" si="64"/>
        <v>0.49863227330667359</v>
      </c>
      <c r="BD130" s="103">
        <f t="shared" si="64"/>
        <v>0.68255629902373094</v>
      </c>
      <c r="BE130" s="103">
        <f t="shared" si="64"/>
        <v>0.38636410197049215</v>
      </c>
      <c r="BG130" s="16" t="s">
        <v>38</v>
      </c>
      <c r="BH130" s="11" t="b">
        <f t="shared" si="8"/>
        <v>1</v>
      </c>
      <c r="BJ130" s="14">
        <f t="shared" si="9"/>
        <v>0.95225979881578882</v>
      </c>
    </row>
    <row r="131" spans="1:62">
      <c r="A131" s="16" t="s">
        <v>11</v>
      </c>
      <c r="B131" s="103">
        <f t="shared" ref="B131" si="65">IF(B$7&gt;0,(IF(ISNUMBER(B38),B38*B$7,"")),"")</f>
        <v>-0.79198756723949959</v>
      </c>
      <c r="C131" s="103" t="str">
        <f t="shared" ref="C131:BE131" si="66">IF(C$7&gt;0,(IF(ISNUMBER(C38),C38*C$7,"")),"")</f>
        <v/>
      </c>
      <c r="D131" s="103">
        <f t="shared" si="66"/>
        <v>-0.34660710917478105</v>
      </c>
      <c r="E131" s="103">
        <f t="shared" si="66"/>
        <v>-0.57158026621817171</v>
      </c>
      <c r="F131" s="103">
        <f t="shared" si="66"/>
        <v>0.47530371475768884</v>
      </c>
      <c r="G131" s="103">
        <f t="shared" si="66"/>
        <v>-0.93930407705392582</v>
      </c>
      <c r="H131" s="103">
        <f t="shared" si="66"/>
        <v>-1.3539564117212437</v>
      </c>
      <c r="I131" s="103">
        <f t="shared" si="66"/>
        <v>0.22608859968316422</v>
      </c>
      <c r="J131" s="103">
        <f t="shared" si="66"/>
        <v>0.28748898926158073</v>
      </c>
      <c r="K131" s="103">
        <f t="shared" si="66"/>
        <v>-0.21300638452304507</v>
      </c>
      <c r="L131" s="103">
        <f t="shared" si="66"/>
        <v>-2.3400311253739522E-2</v>
      </c>
      <c r="M131" s="103"/>
      <c r="N131" s="103">
        <f t="shared" si="66"/>
        <v>-0.59464194675630488</v>
      </c>
      <c r="O131" s="103">
        <f t="shared" si="66"/>
        <v>6.32494954647142E-2</v>
      </c>
      <c r="P131" s="103">
        <f t="shared" si="66"/>
        <v>-0.33636732452831225</v>
      </c>
      <c r="Q131" s="103">
        <f t="shared" si="66"/>
        <v>0.1234793509308135</v>
      </c>
      <c r="R131" s="103">
        <f t="shared" si="66"/>
        <v>0.48915193141332258</v>
      </c>
      <c r="S131" s="103">
        <f t="shared" si="66"/>
        <v>-3.3325371045541306E-2</v>
      </c>
      <c r="T131" s="103">
        <f t="shared" si="66"/>
        <v>0.61729624862710863</v>
      </c>
      <c r="U131" s="103">
        <f t="shared" si="66"/>
        <v>-0.2573442710310212</v>
      </c>
      <c r="V131" s="103">
        <f t="shared" si="66"/>
        <v>1.2172500684332881</v>
      </c>
      <c r="W131" s="103">
        <f t="shared" si="66"/>
        <v>-0.53017915376141944</v>
      </c>
      <c r="X131" s="103">
        <f t="shared" si="66"/>
        <v>0.86674105545826896</v>
      </c>
      <c r="Y131" s="103">
        <f t="shared" si="66"/>
        <v>-1.333466543545387</v>
      </c>
      <c r="Z131" s="103">
        <f t="shared" si="66"/>
        <v>1.0139220017865895</v>
      </c>
      <c r="AA131" s="221" t="str">
        <f t="shared" si="66"/>
        <v/>
      </c>
      <c r="AB131" s="103">
        <f t="shared" si="66"/>
        <v>-4.9297203920844558E-2</v>
      </c>
      <c r="AC131" s="103">
        <f t="shared" si="66"/>
        <v>-0.55139661799656148</v>
      </c>
      <c r="AD131" s="103">
        <f t="shared" si="66"/>
        <v>-0.27383084018526743</v>
      </c>
      <c r="AE131" s="103">
        <f t="shared" si="66"/>
        <v>0.32816910349788597</v>
      </c>
      <c r="AF131" s="103">
        <f t="shared" si="66"/>
        <v>-1.1295839079716943</v>
      </c>
      <c r="AG131" s="103">
        <f t="shared" si="66"/>
        <v>-1.158574355267306</v>
      </c>
      <c r="AH131" s="103">
        <f t="shared" si="66"/>
        <v>0.40390513174429993</v>
      </c>
      <c r="AI131" s="103">
        <f t="shared" si="66"/>
        <v>-0.49289282916385146</v>
      </c>
      <c r="AJ131" s="103">
        <f t="shared" si="66"/>
        <v>0.60426519006011248</v>
      </c>
      <c r="AK131" s="103">
        <f t="shared" si="66"/>
        <v>-0.62552340491487679</v>
      </c>
      <c r="AL131" s="103">
        <f t="shared" si="66"/>
        <v>-0.83669242201228378</v>
      </c>
      <c r="AM131" s="103">
        <f t="shared" si="66"/>
        <v>0.83380941991426072</v>
      </c>
      <c r="AN131" s="103">
        <f t="shared" si="66"/>
        <v>0.27756871588905202</v>
      </c>
      <c r="AO131" s="103">
        <f t="shared" si="66"/>
        <v>0.14895798345286057</v>
      </c>
      <c r="AP131" s="103">
        <f t="shared" si="66"/>
        <v>-0.20618160293354929</v>
      </c>
      <c r="AQ131" s="103">
        <f t="shared" si="66"/>
        <v>0.61729624862710863</v>
      </c>
      <c r="AR131" s="103">
        <f t="shared" si="66"/>
        <v>-0.71072035982454085</v>
      </c>
      <c r="AS131" s="103">
        <f t="shared" si="66"/>
        <v>-0.33197206754047243</v>
      </c>
      <c r="AT131" s="103">
        <f t="shared" si="66"/>
        <v>0.50751921892255225</v>
      </c>
      <c r="AU131" s="103">
        <f t="shared" si="66"/>
        <v>0.29671687012361819</v>
      </c>
      <c r="AV131" s="103">
        <f t="shared" si="66"/>
        <v>0.17815215173949941</v>
      </c>
      <c r="AW131" s="103">
        <f t="shared" si="66"/>
        <v>9.1018870976515495E-2</v>
      </c>
      <c r="AX131" s="103">
        <f t="shared" si="66"/>
        <v>0.42807654525606276</v>
      </c>
      <c r="AY131" s="103">
        <f t="shared" si="66"/>
        <v>0.15921486745770846</v>
      </c>
      <c r="AZ131" s="103">
        <f t="shared" si="66"/>
        <v>-0.78508827374307544</v>
      </c>
      <c r="BA131" s="103">
        <f t="shared" si="66"/>
        <v>-0.49613542704222402</v>
      </c>
      <c r="BB131" s="103">
        <f t="shared" si="66"/>
        <v>-0.57729404010602436</v>
      </c>
      <c r="BC131" s="103">
        <f t="shared" si="66"/>
        <v>-0.47596716997455202</v>
      </c>
      <c r="BD131" s="103">
        <f t="shared" si="66"/>
        <v>-0.54339370795092445</v>
      </c>
      <c r="BE131" s="103">
        <f t="shared" si="66"/>
        <v>2.0728104834246964E-2</v>
      </c>
      <c r="BG131" s="16" t="s">
        <v>11</v>
      </c>
      <c r="BH131" s="11" t="b">
        <f t="shared" si="8"/>
        <v>1</v>
      </c>
      <c r="BJ131" s="14">
        <f t="shared" si="9"/>
        <v>-0.26351451360206707</v>
      </c>
    </row>
    <row r="132" spans="1:62">
      <c r="A132" s="16" t="s">
        <v>39</v>
      </c>
      <c r="B132" s="103">
        <f t="shared" ref="B132" si="67">IF(B$7&gt;0,(IF(ISNUMBER(B39),B39*B$7,"")),"")</f>
        <v>0.39584668340295104</v>
      </c>
      <c r="C132" s="103" t="str">
        <f t="shared" ref="C132:BE132" si="68">IF(C$7&gt;0,(IF(ISNUMBER(C39),C39*C$7,"")),"")</f>
        <v/>
      </c>
      <c r="D132" s="103">
        <f t="shared" si="68"/>
        <v>-0.52271560747249768</v>
      </c>
      <c r="E132" s="103">
        <f t="shared" si="68"/>
        <v>-0.57125105030440493</v>
      </c>
      <c r="F132" s="103">
        <f t="shared" si="68"/>
        <v>0.47530371475768884</v>
      </c>
      <c r="G132" s="103">
        <f t="shared" si="68"/>
        <v>-0.92874790267027341</v>
      </c>
      <c r="H132" s="103">
        <f t="shared" si="68"/>
        <v>-0.99767260043848305</v>
      </c>
      <c r="I132" s="103">
        <f t="shared" si="68"/>
        <v>0.18776476761282593</v>
      </c>
      <c r="J132" s="103">
        <f t="shared" si="68"/>
        <v>0.31032780846862051</v>
      </c>
      <c r="K132" s="103">
        <f t="shared" si="68"/>
        <v>0.32352015724630101</v>
      </c>
      <c r="L132" s="103">
        <f t="shared" si="68"/>
        <v>-2.3400311253739522E-2</v>
      </c>
      <c r="M132" s="103">
        <f t="shared" si="68"/>
        <v>0.55263420559696552</v>
      </c>
      <c r="N132" s="103">
        <f t="shared" si="68"/>
        <v>-8.371488393100307E-2</v>
      </c>
      <c r="O132" s="103">
        <f t="shared" si="68"/>
        <v>-0.29938094519964753</v>
      </c>
      <c r="P132" s="103">
        <f t="shared" si="68"/>
        <v>-0.26615628396346414</v>
      </c>
      <c r="Q132" s="103">
        <f t="shared" si="68"/>
        <v>-9.5473724946505412E-2</v>
      </c>
      <c r="R132" s="103">
        <f t="shared" si="68"/>
        <v>0.48915193141332258</v>
      </c>
      <c r="S132" s="103">
        <f t="shared" si="68"/>
        <v>-0.6065217530288507</v>
      </c>
      <c r="T132" s="103">
        <f t="shared" si="68"/>
        <v>-0.10498235520869179</v>
      </c>
      <c r="U132" s="103">
        <f t="shared" si="68"/>
        <v>-0.2573442710310212</v>
      </c>
      <c r="V132" s="103">
        <f t="shared" si="68"/>
        <v>0.49279674050759403</v>
      </c>
      <c r="W132" s="103">
        <f t="shared" si="68"/>
        <v>-1.248217062792633</v>
      </c>
      <c r="X132" s="103">
        <f t="shared" si="68"/>
        <v>0.23236036805902538</v>
      </c>
      <c r="Y132" s="103">
        <f t="shared" si="68"/>
        <v>-1.333466543545387</v>
      </c>
      <c r="Z132" s="103">
        <f t="shared" si="68"/>
        <v>-0.76561457277762879</v>
      </c>
      <c r="AA132" s="221" t="str">
        <f t="shared" si="68"/>
        <v/>
      </c>
      <c r="AB132" s="103">
        <f t="shared" si="68"/>
        <v>-0.75574092758101463</v>
      </c>
      <c r="AC132" s="103">
        <f t="shared" si="68"/>
        <v>0.13090711074738501</v>
      </c>
      <c r="AD132" s="103">
        <f t="shared" si="68"/>
        <v>-0.27383084018526743</v>
      </c>
      <c r="AE132" s="103">
        <f t="shared" si="68"/>
        <v>0.32816910349788597</v>
      </c>
      <c r="AF132" s="103">
        <f t="shared" si="68"/>
        <v>-1.1058938953604358</v>
      </c>
      <c r="AG132" s="103">
        <f t="shared" si="68"/>
        <v>-0.37076834059260605</v>
      </c>
      <c r="AH132" s="103">
        <f t="shared" si="68"/>
        <v>0.40390513174429993</v>
      </c>
      <c r="AI132" s="103">
        <f t="shared" si="68"/>
        <v>-0.64956619210858502</v>
      </c>
      <c r="AJ132" s="103">
        <f t="shared" si="68"/>
        <v>-0.91301382731710412</v>
      </c>
      <c r="AK132" s="103">
        <f t="shared" si="68"/>
        <v>-0.62552340491487679</v>
      </c>
      <c r="AL132" s="103">
        <f t="shared" si="68"/>
        <v>-0.83669242201228378</v>
      </c>
      <c r="AM132" s="103">
        <f t="shared" si="68"/>
        <v>-1.1254149001028544</v>
      </c>
      <c r="AN132" s="103">
        <f t="shared" si="68"/>
        <v>-1.048546513587209</v>
      </c>
      <c r="AO132" s="103">
        <f t="shared" si="68"/>
        <v>-0.22057239857442676</v>
      </c>
      <c r="AP132" s="103">
        <f t="shared" si="68"/>
        <v>-0.60021755520655451</v>
      </c>
      <c r="AQ132" s="103">
        <f t="shared" si="68"/>
        <v>-0.10498235520869179</v>
      </c>
      <c r="AR132" s="103">
        <f t="shared" si="68"/>
        <v>-0.15506626032535439</v>
      </c>
      <c r="AS132" s="103">
        <f t="shared" si="68"/>
        <v>-0.33197206754047243</v>
      </c>
      <c r="AT132" s="103">
        <f t="shared" si="68"/>
        <v>-0.50751921892255225</v>
      </c>
      <c r="AU132" s="103">
        <f t="shared" si="68"/>
        <v>-0.12160527464082718</v>
      </c>
      <c r="AV132" s="103">
        <f t="shared" si="68"/>
        <v>-1.2146737618602239</v>
      </c>
      <c r="AW132" s="103">
        <f t="shared" si="68"/>
        <v>-0.73294143470562334</v>
      </c>
      <c r="AX132" s="103">
        <f t="shared" si="68"/>
        <v>-1.0745594911529734</v>
      </c>
      <c r="AY132" s="103">
        <f t="shared" si="68"/>
        <v>-0.86772102764451131</v>
      </c>
      <c r="AZ132" s="103">
        <f t="shared" si="68"/>
        <v>0.29232010192561303</v>
      </c>
      <c r="BA132" s="103">
        <f t="shared" si="68"/>
        <v>0.20333419141074763</v>
      </c>
      <c r="BB132" s="103">
        <f t="shared" si="68"/>
        <v>-0.57729404010602436</v>
      </c>
      <c r="BC132" s="103">
        <f t="shared" si="68"/>
        <v>1.4732317165878992</v>
      </c>
      <c r="BD132" s="103">
        <f t="shared" si="68"/>
        <v>-0.2069729342408714</v>
      </c>
      <c r="BE132" s="103">
        <f t="shared" si="68"/>
        <v>0.52522873115106861</v>
      </c>
      <c r="BG132" s="16" t="s">
        <v>39</v>
      </c>
      <c r="BH132" s="11" t="b">
        <f t="shared" si="8"/>
        <v>1</v>
      </c>
      <c r="BJ132" s="14">
        <f t="shared" si="9"/>
        <v>9.7558834675302436E-2</v>
      </c>
    </row>
    <row r="133" spans="1:62">
      <c r="A133" s="16" t="s">
        <v>40</v>
      </c>
      <c r="B133" s="103">
        <f t="shared" ref="B133" si="69">IF(B$7&gt;0,(IF(ISNUMBER(B40),B40*B$7,"")),"")</f>
        <v>0.32597408042398335</v>
      </c>
      <c r="C133" s="103" t="str">
        <f t="shared" ref="C133:BE133" si="70">IF(C$7&gt;0,(IF(ISNUMBER(C40),C40*C$7,"")),"")</f>
        <v/>
      </c>
      <c r="D133" s="103">
        <f t="shared" si="70"/>
        <v>4.8714224700168254</v>
      </c>
      <c r="E133" s="103">
        <f t="shared" si="70"/>
        <v>0.52940543717828958</v>
      </c>
      <c r="F133" s="103">
        <f t="shared" si="70"/>
        <v>0.47530371475768884</v>
      </c>
      <c r="G133" s="103">
        <f t="shared" si="70"/>
        <v>0.79817159539126281</v>
      </c>
      <c r="H133" s="103">
        <f t="shared" si="70"/>
        <v>0.74284527155420155</v>
      </c>
      <c r="I133" s="103">
        <f t="shared" si="70"/>
        <v>0.26542136096921659</v>
      </c>
      <c r="J133" s="103">
        <f t="shared" si="70"/>
        <v>0.33127591891047092</v>
      </c>
      <c r="K133" s="103">
        <f t="shared" si="70"/>
        <v>0.47681345489468568</v>
      </c>
      <c r="L133" s="103">
        <f t="shared" si="70"/>
        <v>-2.3400311253739522E-2</v>
      </c>
      <c r="M133" s="103"/>
      <c r="N133" s="103">
        <f t="shared" si="70"/>
        <v>1.2485052668960033</v>
      </c>
      <c r="O133" s="103">
        <f t="shared" si="70"/>
        <v>0.78851037679343761</v>
      </c>
      <c r="P133" s="103">
        <f t="shared" si="70"/>
        <v>0.60843603868907115</v>
      </c>
      <c r="Q133" s="103">
        <f t="shared" si="70"/>
        <v>0.62707142544864702</v>
      </c>
      <c r="R133" s="103">
        <f t="shared" si="70"/>
        <v>0.99598405311869298</v>
      </c>
      <c r="S133" s="103">
        <f t="shared" si="70"/>
        <v>1.1130673929210775</v>
      </c>
      <c r="T133" s="103">
        <f t="shared" si="70"/>
        <v>0.61729624862710863</v>
      </c>
      <c r="U133" s="103">
        <f t="shared" si="70"/>
        <v>0.83109543267395314</v>
      </c>
      <c r="V133" s="103">
        <f t="shared" si="70"/>
        <v>0.85502340447044101</v>
      </c>
      <c r="W133" s="103">
        <f t="shared" si="70"/>
        <v>0.90589666430100801</v>
      </c>
      <c r="X133" s="103">
        <f t="shared" si="70"/>
        <v>0.86674105545826896</v>
      </c>
      <c r="Y133" s="103">
        <f t="shared" si="70"/>
        <v>0.25377390967126728</v>
      </c>
      <c r="Z133" s="103">
        <f t="shared" si="70"/>
        <v>1.0139220017865895</v>
      </c>
      <c r="AA133" s="221" t="str">
        <f t="shared" si="70"/>
        <v/>
      </c>
      <c r="AB133" s="103">
        <f t="shared" si="70"/>
        <v>0.472870420867396</v>
      </c>
      <c r="AC133" s="103">
        <f t="shared" si="70"/>
        <v>0.13090711074738501</v>
      </c>
      <c r="AD133" s="103">
        <f t="shared" si="70"/>
        <v>1.0718521458680474</v>
      </c>
      <c r="AE133" s="103">
        <f t="shared" si="70"/>
        <v>-3.3658369589526831E-2</v>
      </c>
      <c r="AF133" s="103">
        <f t="shared" si="70"/>
        <v>0.94815193837826073</v>
      </c>
      <c r="AG133" s="103">
        <f t="shared" si="70"/>
        <v>1.0104398651996123</v>
      </c>
      <c r="AH133" s="103">
        <f t="shared" si="70"/>
        <v>1.1245657402507261</v>
      </c>
      <c r="AI133" s="103">
        <f t="shared" si="70"/>
        <v>1.4036794591145008</v>
      </c>
      <c r="AJ133" s="103">
        <f t="shared" si="70"/>
        <v>0.98358494440441668</v>
      </c>
      <c r="AK133" s="103">
        <f t="shared" si="70"/>
        <v>-0.62552340491487679</v>
      </c>
      <c r="AL133" s="103">
        <f t="shared" si="70"/>
        <v>0.52095943257368615</v>
      </c>
      <c r="AM133" s="103">
        <f t="shared" si="70"/>
        <v>0.83380941991426072</v>
      </c>
      <c r="AN133" s="103">
        <f t="shared" si="70"/>
        <v>0.35554273190193614</v>
      </c>
      <c r="AO133" s="103">
        <f t="shared" si="70"/>
        <v>0.39531157147105067</v>
      </c>
      <c r="AP133" s="103">
        <f t="shared" si="70"/>
        <v>0.58189030161246125</v>
      </c>
      <c r="AQ133" s="103">
        <f t="shared" si="70"/>
        <v>0.61729624862710863</v>
      </c>
      <c r="AR133" s="103">
        <f t="shared" si="70"/>
        <v>-0.15506626032535439</v>
      </c>
      <c r="AS133" s="103">
        <f t="shared" si="70"/>
        <v>-0.33197206754047243</v>
      </c>
      <c r="AT133" s="103">
        <f t="shared" si="70"/>
        <v>0</v>
      </c>
      <c r="AU133" s="103">
        <f t="shared" si="70"/>
        <v>0.29671687012361819</v>
      </c>
      <c r="AV133" s="103">
        <f t="shared" si="70"/>
        <v>0.64242745627274056</v>
      </c>
      <c r="AW133" s="103">
        <f t="shared" si="70"/>
        <v>0.91497917665865425</v>
      </c>
      <c r="AX133" s="103">
        <f t="shared" si="70"/>
        <v>0.80373555435832178</v>
      </c>
      <c r="AY133" s="103">
        <f t="shared" si="70"/>
        <v>0.50152683249178176</v>
      </c>
      <c r="AZ133" s="103">
        <f t="shared" si="70"/>
        <v>0.65145622714850915</v>
      </c>
      <c r="BA133" s="103">
        <f t="shared" si="70"/>
        <v>0.55306900063723341</v>
      </c>
      <c r="BB133" s="103">
        <f t="shared" si="70"/>
        <v>-0.57729404010602436</v>
      </c>
      <c r="BC133" s="103">
        <f t="shared" si="70"/>
        <v>-0.47596716997455202</v>
      </c>
      <c r="BD133" s="103">
        <f t="shared" si="70"/>
        <v>-0.21254808910822554</v>
      </c>
      <c r="BE133" s="103">
        <f t="shared" si="70"/>
        <v>0.41158037763506278</v>
      </c>
      <c r="BG133" s="16" t="s">
        <v>40</v>
      </c>
      <c r="BH133" s="11" t="b">
        <f t="shared" si="8"/>
        <v>1</v>
      </c>
      <c r="BJ133" s="14">
        <f t="shared" si="9"/>
        <v>0.55901198305406952</v>
      </c>
    </row>
    <row r="134" spans="1:62">
      <c r="A134" s="16" t="s">
        <v>41</v>
      </c>
      <c r="B134" s="103">
        <f t="shared" ref="B134" si="71">IF(B$7&gt;0,(IF(ISNUMBER(B41),B41*B$7,"")),"")</f>
        <v>0.32597408042398335</v>
      </c>
      <c r="C134" s="103" t="str">
        <f t="shared" ref="C134:BE134" si="72">IF(C$7&gt;0,(IF(ISNUMBER(C41),C41*C$7,"")),"")</f>
        <v/>
      </c>
      <c r="D134" s="103">
        <f t="shared" si="72"/>
        <v>-2.048026047530566E-2</v>
      </c>
      <c r="E134" s="103">
        <f t="shared" si="72"/>
        <v>-0.16107389559947174</v>
      </c>
      <c r="F134" s="103">
        <f t="shared" si="72"/>
        <v>0.47530371475768884</v>
      </c>
      <c r="G134" s="103">
        <f t="shared" si="72"/>
        <v>0.90586386320283863</v>
      </c>
      <c r="H134" s="103">
        <f t="shared" si="72"/>
        <v>0.26336512165361226</v>
      </c>
      <c r="I134" s="103">
        <f t="shared" si="72"/>
        <v>0.26200820543161657</v>
      </c>
      <c r="J134" s="103"/>
      <c r="K134" s="103">
        <f t="shared" si="72"/>
        <v>0.55346010371887766</v>
      </c>
      <c r="L134" s="103">
        <f t="shared" si="72"/>
        <v>1.1840557494392177</v>
      </c>
      <c r="M134" s="103">
        <f t="shared" si="72"/>
        <v>0.80872413604054105</v>
      </c>
      <c r="N134" s="103">
        <f t="shared" si="72"/>
        <v>0.61403816969617619</v>
      </c>
      <c r="O134" s="103">
        <f t="shared" si="72"/>
        <v>0.42587993612907593</v>
      </c>
      <c r="P134" s="103">
        <f t="shared" si="72"/>
        <v>-4.3019826277920038E-2</v>
      </c>
      <c r="Q134" s="103">
        <f t="shared" si="72"/>
        <v>0.32053711922040051</v>
      </c>
      <c r="R134" s="103">
        <f t="shared" si="72"/>
        <v>0.99598405311869298</v>
      </c>
      <c r="S134" s="103">
        <f t="shared" si="72"/>
        <v>0.53987101093776813</v>
      </c>
      <c r="T134" s="103">
        <f t="shared" si="72"/>
        <v>0.97843555054500886</v>
      </c>
      <c r="U134" s="103">
        <f t="shared" si="72"/>
        <v>-0.2573442710310212</v>
      </c>
      <c r="V134" s="103">
        <f t="shared" si="72"/>
        <v>0.13057007654474709</v>
      </c>
      <c r="W134" s="103">
        <f t="shared" si="72"/>
        <v>1.6239345733322217</v>
      </c>
      <c r="X134" s="103">
        <f t="shared" si="72"/>
        <v>0.23236036805902538</v>
      </c>
      <c r="Y134" s="103">
        <f t="shared" si="72"/>
        <v>-0.14303620363289624</v>
      </c>
      <c r="Z134" s="103">
        <f t="shared" si="72"/>
        <v>-5.3799942951941425E-2</v>
      </c>
      <c r="AA134" s="221" t="str">
        <f t="shared" si="72"/>
        <v/>
      </c>
      <c r="AB134" s="103">
        <f t="shared" si="72"/>
        <v>1.2407525136476527</v>
      </c>
      <c r="AC134" s="103">
        <f t="shared" si="72"/>
        <v>0.81321083949133155</v>
      </c>
      <c r="AD134" s="103">
        <f t="shared" si="72"/>
        <v>1.0718521458680474</v>
      </c>
      <c r="AE134" s="103">
        <f t="shared" si="72"/>
        <v>0.32816910349788597</v>
      </c>
      <c r="AF134" s="103">
        <f t="shared" si="72"/>
        <v>0.70310178987149707</v>
      </c>
      <c r="AG134" s="103">
        <f t="shared" si="72"/>
        <v>0.98692125251286567</v>
      </c>
      <c r="AH134" s="103">
        <f t="shared" si="72"/>
        <v>0.98043361854944144</v>
      </c>
      <c r="AI134" s="103">
        <f t="shared" si="72"/>
        <v>1.3047278614651951</v>
      </c>
      <c r="AJ134" s="103">
        <f t="shared" si="72"/>
        <v>1.3629046987487208</v>
      </c>
      <c r="AK134" s="103">
        <f t="shared" si="72"/>
        <v>-0.62552340491487679</v>
      </c>
      <c r="AL134" s="103">
        <f t="shared" si="72"/>
        <v>1.4260606689643329</v>
      </c>
      <c r="AM134" s="103">
        <f t="shared" si="72"/>
        <v>5.0119691907414658E-2</v>
      </c>
      <c r="AN134" s="103">
        <f t="shared" si="72"/>
        <v>1.2136149519947383</v>
      </c>
      <c r="AO134" s="103">
        <f t="shared" si="72"/>
        <v>0.64166515948924185</v>
      </c>
      <c r="AP134" s="103">
        <f t="shared" si="72"/>
        <v>1.3699622061584718</v>
      </c>
      <c r="AQ134" s="103">
        <f t="shared" si="72"/>
        <v>0.97843555054500886</v>
      </c>
      <c r="AR134" s="103">
        <f t="shared" si="72"/>
        <v>0.95624193867301843</v>
      </c>
      <c r="AS134" s="103">
        <f t="shared" si="72"/>
        <v>1.7828129553099443</v>
      </c>
      <c r="AT134" s="103">
        <f t="shared" si="72"/>
        <v>0</v>
      </c>
      <c r="AU134" s="103">
        <f t="shared" si="72"/>
        <v>0.29671687012361819</v>
      </c>
      <c r="AV134" s="103">
        <f t="shared" si="72"/>
        <v>0.64242745627274056</v>
      </c>
      <c r="AW134" s="103">
        <f t="shared" si="72"/>
        <v>1.3269593294997237</v>
      </c>
      <c r="AX134" s="103">
        <f t="shared" si="72"/>
        <v>1.55505357256284</v>
      </c>
      <c r="AY134" s="103">
        <f t="shared" si="72"/>
        <v>1.5284627275940015</v>
      </c>
      <c r="AZ134" s="103">
        <f t="shared" si="72"/>
        <v>0.65145622714850915</v>
      </c>
      <c r="BA134" s="103">
        <f t="shared" si="72"/>
        <v>0.55306900063723341</v>
      </c>
      <c r="BB134" s="103">
        <f t="shared" si="72"/>
        <v>-0.57729404010602436</v>
      </c>
      <c r="BC134" s="103">
        <f t="shared" si="72"/>
        <v>0.49863227330667359</v>
      </c>
      <c r="BD134" s="103">
        <f t="shared" si="72"/>
        <v>0.17351811127779021</v>
      </c>
      <c r="BE134" s="103">
        <f t="shared" si="72"/>
        <v>0.51104457608974907</v>
      </c>
      <c r="BG134" s="16" t="s">
        <v>41</v>
      </c>
      <c r="BH134" s="11" t="b">
        <f t="shared" si="8"/>
        <v>1</v>
      </c>
      <c r="BJ134" s="14">
        <f t="shared" si="9"/>
        <v>0.5066409858466665</v>
      </c>
    </row>
    <row r="135" spans="1:62">
      <c r="A135" s="16" t="s">
        <v>12</v>
      </c>
      <c r="B135" s="103">
        <f t="shared" ref="B135" si="73">IF(B$7&gt;0,(IF(ISNUMBER(B42),B42*B$7,"")),"")</f>
        <v>0.32597408042398335</v>
      </c>
      <c r="C135" s="103" t="str">
        <f t="shared" ref="C135:BE135" si="74">IF(C$7&gt;0,(IF(ISNUMBER(C42),C42*C$7,"")),"")</f>
        <v/>
      </c>
      <c r="D135" s="103">
        <f t="shared" si="74"/>
        <v>0.19693763865767791</v>
      </c>
      <c r="E135" s="103">
        <f t="shared" si="74"/>
        <v>-0.26451649433529806</v>
      </c>
      <c r="F135" s="103">
        <f t="shared" si="74"/>
        <v>0.47530371475768884</v>
      </c>
      <c r="G135" s="103">
        <f t="shared" si="74"/>
        <v>0.65217868554294856</v>
      </c>
      <c r="H135" s="103">
        <f t="shared" si="74"/>
        <v>0.99761529981587183</v>
      </c>
      <c r="I135" s="103">
        <f t="shared" si="74"/>
        <v>0.2665102239846498</v>
      </c>
      <c r="J135" s="103">
        <f t="shared" si="74"/>
        <v>0.3576486334214935</v>
      </c>
      <c r="K135" s="103">
        <f t="shared" si="74"/>
        <v>-0.51959297981981378</v>
      </c>
      <c r="L135" s="103">
        <f t="shared" si="74"/>
        <v>-2.3400311253739522E-2</v>
      </c>
      <c r="M135" s="103">
        <f t="shared" si="74"/>
        <v>0.87395406894787986</v>
      </c>
      <c r="N135" s="103">
        <f t="shared" si="74"/>
        <v>0.57618648705846442</v>
      </c>
      <c r="O135" s="103">
        <f t="shared" si="74"/>
        <v>-1.3872722671927327</v>
      </c>
      <c r="P135" s="103">
        <f t="shared" si="74"/>
        <v>0.19550535262731689</v>
      </c>
      <c r="Q135" s="103">
        <f t="shared" si="74"/>
        <v>0.29864181163266862</v>
      </c>
      <c r="R135" s="103">
        <f t="shared" si="74"/>
        <v>0.99598405311869298</v>
      </c>
      <c r="S135" s="103">
        <f t="shared" si="74"/>
        <v>1.1130673929210775</v>
      </c>
      <c r="T135" s="103">
        <f t="shared" si="74"/>
        <v>0.97843555054500886</v>
      </c>
      <c r="U135" s="103">
        <f t="shared" si="74"/>
        <v>0.46828219810562832</v>
      </c>
      <c r="V135" s="103">
        <f t="shared" si="74"/>
        <v>-0.23165658741809991</v>
      </c>
      <c r="W135" s="103">
        <f t="shared" si="74"/>
        <v>-0.88919810827702628</v>
      </c>
      <c r="X135" s="103">
        <f t="shared" si="74"/>
        <v>0.86674105545826896</v>
      </c>
      <c r="Y135" s="103">
        <f t="shared" si="74"/>
        <v>0.25377390967126728</v>
      </c>
      <c r="Z135" s="103">
        <f t="shared" si="74"/>
        <v>1.3698293166994333</v>
      </c>
      <c r="AA135" s="221" t="str">
        <f t="shared" si="74"/>
        <v/>
      </c>
      <c r="AB135" s="103">
        <f t="shared" si="74"/>
        <v>0.74932357766362045</v>
      </c>
      <c r="AC135" s="103">
        <f t="shared" si="74"/>
        <v>-0.21024475362458825</v>
      </c>
      <c r="AD135" s="103">
        <f t="shared" si="74"/>
        <v>-0.61025158669859614</v>
      </c>
      <c r="AE135" s="103">
        <f t="shared" si="74"/>
        <v>0.68999657658529878</v>
      </c>
      <c r="AF135" s="103">
        <f t="shared" si="74"/>
        <v>0.29705826399405599</v>
      </c>
      <c r="AG135" s="103">
        <f t="shared" si="74"/>
        <v>0.56444829159675269</v>
      </c>
      <c r="AH135" s="103">
        <f t="shared" si="74"/>
        <v>-1.1815482069698373</v>
      </c>
      <c r="AI135" s="103">
        <f t="shared" si="74"/>
        <v>0.49662314732920187</v>
      </c>
      <c r="AJ135" s="103">
        <f t="shared" si="74"/>
        <v>0.98358494440441668</v>
      </c>
      <c r="AK135" s="103">
        <f t="shared" si="74"/>
        <v>0.45037685153871121</v>
      </c>
      <c r="AL135" s="103">
        <f t="shared" si="74"/>
        <v>0.97351005076900954</v>
      </c>
      <c r="AM135" s="103">
        <f t="shared" si="74"/>
        <v>1.2256542839176836</v>
      </c>
      <c r="AN135" s="103">
        <f t="shared" si="74"/>
        <v>0.90159953995950959</v>
      </c>
      <c r="AO135" s="103">
        <f t="shared" si="74"/>
        <v>-0.95963316262899923</v>
      </c>
      <c r="AP135" s="103">
        <f t="shared" si="74"/>
        <v>1.3699622061584718</v>
      </c>
      <c r="AQ135" s="103">
        <f t="shared" si="74"/>
        <v>0.97843555054500886</v>
      </c>
      <c r="AR135" s="103">
        <f t="shared" si="74"/>
        <v>0.95624193867301843</v>
      </c>
      <c r="AS135" s="103">
        <f t="shared" si="74"/>
        <v>0.1967241881721318</v>
      </c>
      <c r="AT135" s="103">
        <f t="shared" si="74"/>
        <v>0.50751921892255225</v>
      </c>
      <c r="AU135" s="103">
        <f t="shared" si="74"/>
        <v>-0.53992741940527256</v>
      </c>
      <c r="AV135" s="103">
        <f t="shared" si="74"/>
        <v>-0.28612315279374173</v>
      </c>
      <c r="AW135" s="103">
        <f t="shared" si="74"/>
        <v>-0.32096128186455392</v>
      </c>
      <c r="AX135" s="103">
        <f t="shared" si="74"/>
        <v>-0.3232414729484554</v>
      </c>
      <c r="AY135" s="103">
        <f t="shared" si="74"/>
        <v>1.1861507625599284</v>
      </c>
      <c r="AZ135" s="103">
        <f t="shared" si="74"/>
        <v>0.65145622714850915</v>
      </c>
      <c r="BA135" s="103">
        <f t="shared" si="74"/>
        <v>-0.14640061781573821</v>
      </c>
      <c r="BB135" s="103">
        <f t="shared" si="74"/>
        <v>0.16371025017932031</v>
      </c>
      <c r="BC135" s="103">
        <f t="shared" si="74"/>
        <v>-0.47596716997455202</v>
      </c>
      <c r="BD135" s="103">
        <f t="shared" si="74"/>
        <v>0.30805190789834713</v>
      </c>
      <c r="BE135" s="103">
        <f t="shared" si="74"/>
        <v>7.8865629283113636E-2</v>
      </c>
      <c r="BG135" s="16" t="s">
        <v>12</v>
      </c>
      <c r="BH135" s="11" t="b">
        <f t="shared" si="8"/>
        <v>1</v>
      </c>
      <c r="BJ135" s="14">
        <f t="shared" si="9"/>
        <v>8.9957165199014491E-2</v>
      </c>
    </row>
    <row r="136" spans="1:62">
      <c r="A136" s="16" t="s">
        <v>97</v>
      </c>
      <c r="B136" s="103">
        <f t="shared" ref="B136" si="75">IF(B$7&gt;0,(IF(ISNUMBER(B43),B43*B$7,"")),"")</f>
        <v>4.6483668508112613E-2</v>
      </c>
      <c r="C136" s="103" t="str">
        <f t="shared" ref="C136:BD136" si="76">IF(C$7&gt;0,(IF(ISNUMBER(C43),C43*C$7,"")),"")</f>
        <v/>
      </c>
      <c r="D136" s="103">
        <f t="shared" si="76"/>
        <v>-0.45531605874127279</v>
      </c>
      <c r="E136" s="103">
        <f t="shared" si="76"/>
        <v>-0.5089363039638547</v>
      </c>
      <c r="F136" s="103">
        <f t="shared" si="76"/>
        <v>-2.0794537520648886</v>
      </c>
      <c r="G136" s="103">
        <f t="shared" si="76"/>
        <v>-0.66828710595689633</v>
      </c>
      <c r="H136" s="103">
        <f t="shared" si="76"/>
        <v>0.11750065673010321</v>
      </c>
      <c r="I136" s="103">
        <f t="shared" si="76"/>
        <v>0.19394299944337789</v>
      </c>
      <c r="J136" s="103">
        <f t="shared" si="76"/>
        <v>0.21808985189343236</v>
      </c>
      <c r="K136" s="103">
        <f t="shared" si="76"/>
        <v>-0.21300638452304507</v>
      </c>
      <c r="L136" s="103">
        <f t="shared" si="76"/>
        <v>-2.3400311253739522E-2</v>
      </c>
      <c r="M136" s="103">
        <f t="shared" si="76"/>
        <v>0.27701794366446619</v>
      </c>
      <c r="N136" s="103">
        <f t="shared" si="76"/>
        <v>0.1371715756973339</v>
      </c>
      <c r="O136" s="103">
        <f t="shared" si="76"/>
        <v>-0.66201138586400921</v>
      </c>
      <c r="P136" s="103">
        <f t="shared" si="76"/>
        <v>0.6074742436128403</v>
      </c>
      <c r="Q136" s="103">
        <f t="shared" si="76"/>
        <v>0.60517611786091507</v>
      </c>
      <c r="R136" s="103">
        <f t="shared" si="76"/>
        <v>0.48915193141332258</v>
      </c>
      <c r="S136" s="103">
        <f t="shared" si="76"/>
        <v>-3.3325371045541306E-2</v>
      </c>
      <c r="T136" s="103">
        <f t="shared" si="76"/>
        <v>-0.10498235520869179</v>
      </c>
      <c r="U136" s="103">
        <f t="shared" si="76"/>
        <v>0.46828219810562832</v>
      </c>
      <c r="V136" s="103">
        <f t="shared" si="76"/>
        <v>0.49279674050759403</v>
      </c>
      <c r="W136" s="103">
        <f t="shared" si="76"/>
        <v>-0.17116019924581255</v>
      </c>
      <c r="X136" s="103">
        <f t="shared" si="76"/>
        <v>-1.0364010067394618</v>
      </c>
      <c r="Y136" s="103">
        <f t="shared" si="76"/>
        <v>-0.53984631693705976</v>
      </c>
      <c r="Z136" s="103">
        <f t="shared" si="76"/>
        <v>0.30210737196090226</v>
      </c>
      <c r="AA136" s="221" t="str">
        <f t="shared" si="76"/>
        <v/>
      </c>
      <c r="AB136" s="103">
        <f t="shared" si="76"/>
        <v>-0.94001702645294427</v>
      </c>
      <c r="AC136" s="103">
        <f t="shared" si="76"/>
        <v>-0.21024475362458825</v>
      </c>
      <c r="AD136" s="103">
        <f t="shared" si="76"/>
        <v>6.2589906328061259E-2</v>
      </c>
      <c r="AE136" s="103">
        <f t="shared" si="76"/>
        <v>-0.39548584267693965</v>
      </c>
      <c r="AF136" s="103">
        <f t="shared" si="76"/>
        <v>-0.38269045481118374</v>
      </c>
      <c r="AG136" s="103">
        <f t="shared" si="76"/>
        <v>-0.1478044043555311</v>
      </c>
      <c r="AH136" s="103">
        <f t="shared" si="76"/>
        <v>-2.8491233359555539E-2</v>
      </c>
      <c r="AI136" s="103">
        <f t="shared" si="76"/>
        <v>-0.60009039328393254</v>
      </c>
      <c r="AJ136" s="103">
        <f t="shared" si="76"/>
        <v>0.22494543571580836</v>
      </c>
      <c r="AK136" s="103">
        <f t="shared" si="76"/>
        <v>-0.62552340491487679</v>
      </c>
      <c r="AL136" s="103">
        <f t="shared" si="76"/>
        <v>6.8408814378362839E-2</v>
      </c>
      <c r="AM136" s="103">
        <f t="shared" si="76"/>
        <v>-0.34172517209600833</v>
      </c>
      <c r="AN136" s="103">
        <f t="shared" si="76"/>
        <v>-1.4385757242965527</v>
      </c>
      <c r="AO136" s="103">
        <f t="shared" si="76"/>
        <v>-0.34374919258352182</v>
      </c>
      <c r="AP136" s="103">
        <f t="shared" si="76"/>
        <v>-0.20618160293354929</v>
      </c>
      <c r="AQ136" s="103">
        <f t="shared" si="76"/>
        <v>-0.10498235520869179</v>
      </c>
      <c r="AR136" s="103">
        <f t="shared" si="76"/>
        <v>-0.71072035982454085</v>
      </c>
      <c r="AS136" s="103">
        <f t="shared" si="76"/>
        <v>-0.86066832325307663</v>
      </c>
      <c r="AT136" s="103">
        <f t="shared" si="76"/>
        <v>-1.0150384378451045</v>
      </c>
      <c r="AU136" s="103">
        <f t="shared" si="76"/>
        <v>-0.95824956416971796</v>
      </c>
      <c r="AV136" s="103">
        <f t="shared" si="76"/>
        <v>-1.2146737618602239</v>
      </c>
      <c r="AW136" s="103">
        <f t="shared" si="76"/>
        <v>-0.73294143470562334</v>
      </c>
      <c r="AX136" s="103">
        <f t="shared" si="76"/>
        <v>-0.3232414729484554</v>
      </c>
      <c r="AY136" s="103">
        <f t="shared" si="76"/>
        <v>-0.18309709757636478</v>
      </c>
      <c r="AZ136" s="103">
        <f t="shared" si="76"/>
        <v>-6.6816023297283131E-2</v>
      </c>
      <c r="BA136" s="103">
        <f t="shared" si="76"/>
        <v>0.20333419141074763</v>
      </c>
      <c r="BB136" s="103">
        <f t="shared" si="76"/>
        <v>-0.57729404010602436</v>
      </c>
      <c r="BC136" s="103">
        <f t="shared" si="76"/>
        <v>0.49863227330667359</v>
      </c>
      <c r="BD136" s="103">
        <f t="shared" si="76"/>
        <v>1.1411526093983726</v>
      </c>
      <c r="BE136" s="103"/>
      <c r="BG136" s="16" t="s">
        <v>97</v>
      </c>
      <c r="BH136" s="11" t="b">
        <f t="shared" si="8"/>
        <v>1</v>
      </c>
      <c r="BJ136" s="14">
        <f t="shared" si="9"/>
        <v>0.22333268572404086</v>
      </c>
    </row>
    <row r="137" spans="1:62">
      <c r="A137" s="16" t="s">
        <v>13</v>
      </c>
      <c r="B137" s="103">
        <f t="shared" ref="B137" si="77">IF(B$7&gt;0,(IF(ISNUMBER(B44),B44*B$7,"")),"")</f>
        <v>0.38885942310505467</v>
      </c>
      <c r="C137" s="103" t="str">
        <f t="shared" ref="C137:BE137" si="78">IF(C$7&gt;0,(IF(ISNUMBER(C44),C44*C$7,"")),"")</f>
        <v/>
      </c>
      <c r="D137" s="103">
        <f t="shared" si="78"/>
        <v>0.74048238649013687</v>
      </c>
      <c r="E137" s="103">
        <f t="shared" si="78"/>
        <v>0.55729371256496185</v>
      </c>
      <c r="F137" s="103">
        <f t="shared" si="78"/>
        <v>0.47530371475768884</v>
      </c>
      <c r="G137" s="103">
        <f t="shared" si="78"/>
        <v>1.1444093248749785</v>
      </c>
      <c r="H137" s="103">
        <f t="shared" si="78"/>
        <v>1.5244028437457076</v>
      </c>
      <c r="I137" s="103">
        <f t="shared" si="78"/>
        <v>0.26924872767983216</v>
      </c>
      <c r="J137" s="103"/>
      <c r="K137" s="103">
        <f t="shared" si="78"/>
        <v>0.63010675254307036</v>
      </c>
      <c r="L137" s="103">
        <f t="shared" si="78"/>
        <v>0.78157039587489863</v>
      </c>
      <c r="M137" s="103"/>
      <c r="N137" s="103">
        <f t="shared" si="78"/>
        <v>0.61809597029991858</v>
      </c>
      <c r="O137" s="103">
        <f t="shared" si="78"/>
        <v>1.1511408174577993</v>
      </c>
      <c r="P137" s="103">
        <f t="shared" si="78"/>
        <v>0.12272952519252016</v>
      </c>
      <c r="Q137" s="103">
        <f t="shared" si="78"/>
        <v>0.43001365715905998</v>
      </c>
      <c r="R137" s="103">
        <f t="shared" si="78"/>
        <v>0.99598405311869298</v>
      </c>
      <c r="S137" s="103">
        <f t="shared" si="78"/>
        <v>1.1130673929210775</v>
      </c>
      <c r="T137" s="103">
        <f t="shared" si="78"/>
        <v>0.61729624862710863</v>
      </c>
      <c r="U137" s="103">
        <f t="shared" si="78"/>
        <v>0.46828219810562832</v>
      </c>
      <c r="V137" s="103">
        <f t="shared" si="78"/>
        <v>0.85502340447044101</v>
      </c>
      <c r="W137" s="103">
        <f t="shared" si="78"/>
        <v>0.54687770978540118</v>
      </c>
      <c r="X137" s="103">
        <f t="shared" si="78"/>
        <v>0.86674105545826896</v>
      </c>
      <c r="Y137" s="103">
        <f t="shared" si="78"/>
        <v>1.0473941362795944</v>
      </c>
      <c r="Z137" s="103">
        <f t="shared" si="78"/>
        <v>0.30210737196090226</v>
      </c>
      <c r="AA137" s="221" t="str">
        <f t="shared" si="78"/>
        <v/>
      </c>
      <c r="AB137" s="103">
        <f t="shared" si="78"/>
        <v>1.5172056704438774</v>
      </c>
      <c r="AC137" s="103">
        <f t="shared" si="78"/>
        <v>0.81321083949133155</v>
      </c>
      <c r="AD137" s="103">
        <f t="shared" si="78"/>
        <v>1.0718521458680474</v>
      </c>
      <c r="AE137" s="103">
        <f t="shared" si="78"/>
        <v>1.0518240496727116</v>
      </c>
      <c r="AF137" s="103">
        <f t="shared" si="78"/>
        <v>1.2114499771547522</v>
      </c>
      <c r="AG137" s="103">
        <f t="shared" si="78"/>
        <v>-0.7251267093474284</v>
      </c>
      <c r="AH137" s="103">
        <f t="shared" si="78"/>
        <v>0.54803725344558596</v>
      </c>
      <c r="AI137" s="103">
        <f t="shared" si="78"/>
        <v>1.0491029008711563</v>
      </c>
      <c r="AJ137" s="103">
        <f t="shared" si="78"/>
        <v>1.3629046987487208</v>
      </c>
      <c r="AK137" s="103">
        <f t="shared" si="78"/>
        <v>-8.7573276688082777E-2</v>
      </c>
      <c r="AL137" s="103">
        <f t="shared" si="78"/>
        <v>6.8408814378362839E-2</v>
      </c>
      <c r="AM137" s="103">
        <f t="shared" si="78"/>
        <v>0.83380941991426072</v>
      </c>
      <c r="AN137" s="103">
        <f t="shared" si="78"/>
        <v>1.6036441627040821</v>
      </c>
      <c r="AO137" s="103">
        <f t="shared" si="78"/>
        <v>0.64166515948924185</v>
      </c>
      <c r="AP137" s="103">
        <f t="shared" si="78"/>
        <v>0.58189030161246125</v>
      </c>
      <c r="AQ137" s="103">
        <f t="shared" si="78"/>
        <v>0.61729624862710863</v>
      </c>
      <c r="AR137" s="103">
        <f t="shared" si="78"/>
        <v>-0.15506626032535439</v>
      </c>
      <c r="AS137" s="103">
        <f t="shared" si="78"/>
        <v>-0.33197206754047243</v>
      </c>
      <c r="AT137" s="103">
        <f t="shared" si="78"/>
        <v>1.5225576567676569</v>
      </c>
      <c r="AU137" s="103">
        <f t="shared" si="78"/>
        <v>1.5516833044169545</v>
      </c>
      <c r="AV137" s="103">
        <f t="shared" si="78"/>
        <v>1.1067027608059816</v>
      </c>
      <c r="AW137" s="103">
        <f t="shared" si="78"/>
        <v>0.50299902381758488</v>
      </c>
      <c r="AX137" s="103">
        <f t="shared" si="78"/>
        <v>1.1793945634605809</v>
      </c>
      <c r="AY137" s="103">
        <f t="shared" si="78"/>
        <v>0.843838797525855</v>
      </c>
      <c r="AZ137" s="103">
        <f t="shared" si="78"/>
        <v>0.65145622714850915</v>
      </c>
      <c r="BA137" s="103">
        <f t="shared" si="78"/>
        <v>0.20333419141074763</v>
      </c>
      <c r="BB137" s="103">
        <f t="shared" si="78"/>
        <v>3.127727411320699</v>
      </c>
      <c r="BC137" s="103">
        <f t="shared" si="78"/>
        <v>-0.47596716997455202</v>
      </c>
      <c r="BD137" s="103">
        <f t="shared" si="78"/>
        <v>-0.38285579612763765</v>
      </c>
      <c r="BE137" s="103">
        <f t="shared" si="78"/>
        <v>0.31264151825671738</v>
      </c>
      <c r="BG137" s="16" t="s">
        <v>13</v>
      </c>
      <c r="BH137" s="11" t="b">
        <f t="shared" si="8"/>
        <v>1</v>
      </c>
      <c r="BJ137" s="14">
        <f t="shared" si="9"/>
        <v>0.42475562747169937</v>
      </c>
    </row>
    <row r="138" spans="1:62">
      <c r="A138" s="16" t="s">
        <v>42</v>
      </c>
      <c r="B138" s="103">
        <f t="shared" ref="B138" si="79">IF(B$7&gt;0,(IF(ISNUMBER(B45),B45*B$7,"")),"")</f>
        <v>0.32597408042398335</v>
      </c>
      <c r="C138" s="103" t="str">
        <f t="shared" ref="C138:BE138" si="80">IF(C$7&gt;0,(IF(ISNUMBER(C45),C45*C$7,"")),"")</f>
        <v/>
      </c>
      <c r="D138" s="103">
        <f t="shared" si="80"/>
        <v>-0.45531605874127279</v>
      </c>
      <c r="E138" s="103">
        <f t="shared" si="80"/>
        <v>-0.53609366784757262</v>
      </c>
      <c r="F138" s="103">
        <f t="shared" si="80"/>
        <v>-2.0794537520648886</v>
      </c>
      <c r="G138" s="103">
        <f t="shared" si="80"/>
        <v>-0.81398889120159235</v>
      </c>
      <c r="H138" s="103">
        <f t="shared" si="80"/>
        <v>0.55607962220957341</v>
      </c>
      <c r="I138" s="103">
        <f t="shared" si="80"/>
        <v>0.21475317340531128</v>
      </c>
      <c r="J138" s="103">
        <f t="shared" si="80"/>
        <v>0.30534950318598081</v>
      </c>
      <c r="K138" s="103">
        <f t="shared" si="80"/>
        <v>0.47681345489468568</v>
      </c>
      <c r="L138" s="103">
        <f t="shared" si="80"/>
        <v>-2.035827079075335</v>
      </c>
      <c r="M138" s="103">
        <f t="shared" si="80"/>
        <v>0.81524645863514988</v>
      </c>
      <c r="N138" s="103">
        <f t="shared" si="80"/>
        <v>0.10896108453178895</v>
      </c>
      <c r="O138" s="103">
        <f t="shared" si="80"/>
        <v>-1.3872722671927327</v>
      </c>
      <c r="P138" s="103">
        <f t="shared" si="80"/>
        <v>-0.33893211139826096</v>
      </c>
      <c r="Q138" s="103">
        <f t="shared" si="80"/>
        <v>-0.51148456911341134</v>
      </c>
      <c r="R138" s="103">
        <f t="shared" si="80"/>
        <v>-1.538176555408159</v>
      </c>
      <c r="S138" s="103">
        <f t="shared" si="80"/>
        <v>-1.1797181350121602</v>
      </c>
      <c r="T138" s="103">
        <f t="shared" si="80"/>
        <v>-0.82726095904449215</v>
      </c>
      <c r="U138" s="103">
        <f t="shared" si="80"/>
        <v>-2.0714104438726451</v>
      </c>
      <c r="V138" s="103">
        <f t="shared" si="80"/>
        <v>-0.95610991534379386</v>
      </c>
      <c r="W138" s="103">
        <f t="shared" si="80"/>
        <v>-1.248217062792633</v>
      </c>
      <c r="X138" s="103">
        <f t="shared" si="80"/>
        <v>-1.3535913504390835</v>
      </c>
      <c r="Y138" s="103">
        <f t="shared" si="80"/>
        <v>-1.333466543545387</v>
      </c>
      <c r="Z138" s="103">
        <f t="shared" si="80"/>
        <v>-1.1215218876904725</v>
      </c>
      <c r="AA138" s="221" t="str">
        <f t="shared" si="80"/>
        <v/>
      </c>
      <c r="AB138" s="103">
        <f t="shared" si="80"/>
        <v>-0.14143525335680923</v>
      </c>
      <c r="AC138" s="103">
        <f t="shared" si="80"/>
        <v>-0.89254848236853479</v>
      </c>
      <c r="AD138" s="103">
        <f t="shared" si="80"/>
        <v>-0.9466723332119249</v>
      </c>
      <c r="AE138" s="103">
        <f t="shared" si="80"/>
        <v>-3.3658369589526831E-2</v>
      </c>
      <c r="AF138" s="103">
        <f t="shared" si="80"/>
        <v>-0.1721125649333303</v>
      </c>
      <c r="AG138" s="103">
        <f t="shared" si="80"/>
        <v>0.60656932374757266</v>
      </c>
      <c r="AH138" s="103">
        <f t="shared" si="80"/>
        <v>0.54803725344558596</v>
      </c>
      <c r="AI138" s="103">
        <f t="shared" si="80"/>
        <v>-0.28674366739446533</v>
      </c>
      <c r="AJ138" s="103">
        <f t="shared" si="80"/>
        <v>-0.91301382731710412</v>
      </c>
      <c r="AK138" s="103">
        <f t="shared" si="80"/>
        <v>-0.62552340491487679</v>
      </c>
      <c r="AL138" s="103">
        <f t="shared" si="80"/>
        <v>-0.83669242201228378</v>
      </c>
      <c r="AM138" s="103">
        <f t="shared" si="80"/>
        <v>-1.9091046281097004</v>
      </c>
      <c r="AN138" s="103">
        <f t="shared" si="80"/>
        <v>-0.34650189084263638</v>
      </c>
      <c r="AO138" s="103">
        <f t="shared" si="80"/>
        <v>0.76484195349833806</v>
      </c>
      <c r="AP138" s="103">
        <f t="shared" si="80"/>
        <v>-1.388289459752565</v>
      </c>
      <c r="AQ138" s="103">
        <f t="shared" si="80"/>
        <v>-0.82726095904449215</v>
      </c>
      <c r="AR138" s="103">
        <f t="shared" si="80"/>
        <v>-0.71072035982454085</v>
      </c>
      <c r="AS138" s="103">
        <f t="shared" si="80"/>
        <v>-0.86066832325307663</v>
      </c>
      <c r="AT138" s="103">
        <f t="shared" si="80"/>
        <v>-0.50751921892255225</v>
      </c>
      <c r="AU138" s="103">
        <f t="shared" si="80"/>
        <v>-0.95824956416971796</v>
      </c>
      <c r="AV138" s="103">
        <f t="shared" si="80"/>
        <v>-1.6789490663934652</v>
      </c>
      <c r="AW138" s="103">
        <f t="shared" si="80"/>
        <v>-1.1449215875466927</v>
      </c>
      <c r="AX138" s="103">
        <f t="shared" si="80"/>
        <v>-0.3232414729484554</v>
      </c>
      <c r="AY138" s="103">
        <f t="shared" si="80"/>
        <v>-0.86772102764451131</v>
      </c>
      <c r="AZ138" s="103">
        <f t="shared" si="80"/>
        <v>-1.5033605241888677</v>
      </c>
      <c r="BA138" s="103">
        <f t="shared" si="80"/>
        <v>-0.84587023626870983</v>
      </c>
      <c r="BB138" s="103">
        <f t="shared" si="80"/>
        <v>-0.57729404010602436</v>
      </c>
      <c r="BC138" s="103">
        <f t="shared" si="80"/>
        <v>-0.47596716997455202</v>
      </c>
      <c r="BD138" s="103">
        <f t="shared" si="80"/>
        <v>-5.369599792340049E-2</v>
      </c>
      <c r="BE138" s="103">
        <f t="shared" si="80"/>
        <v>0.34818946242274484</v>
      </c>
      <c r="BG138" s="16" t="s">
        <v>42</v>
      </c>
      <c r="BH138" s="11" t="b">
        <f t="shared" si="8"/>
        <v>1</v>
      </c>
      <c r="BJ138" s="14">
        <f t="shared" si="9"/>
        <v>-3.3714251905289871E-2</v>
      </c>
    </row>
    <row r="139" spans="1:62">
      <c r="A139" s="16" t="s">
        <v>43</v>
      </c>
      <c r="B139" s="103">
        <f t="shared" ref="B139" si="81">IF(B$7&gt;0,(IF(ISNUMBER(B46),B46*B$7,"")),"")</f>
        <v>4.6483668508112613E-2</v>
      </c>
      <c r="C139" s="103" t="str">
        <f t="shared" ref="C139:BE139" si="82">IF(C$7&gt;0,(IF(ISNUMBER(C46),C46*C$7,"")),"")</f>
        <v/>
      </c>
      <c r="D139" s="103">
        <f t="shared" si="82"/>
        <v>-0.45531605874127279</v>
      </c>
      <c r="E139" s="103">
        <f t="shared" si="82"/>
        <v>-0.56312785569099411</v>
      </c>
      <c r="F139" s="103">
        <f t="shared" si="82"/>
        <v>-2.0794537520648886</v>
      </c>
      <c r="G139" s="103">
        <f t="shared" si="82"/>
        <v>-0.15328118405940688</v>
      </c>
      <c r="H139" s="103">
        <f t="shared" si="82"/>
        <v>0.49497423825513054</v>
      </c>
      <c r="I139" s="103">
        <f t="shared" si="82"/>
        <v>0.26049895130691358</v>
      </c>
      <c r="J139" s="103">
        <f t="shared" si="82"/>
        <v>0.34994298574222121</v>
      </c>
      <c r="K139" s="103">
        <f t="shared" si="82"/>
        <v>0.24687350842210901</v>
      </c>
      <c r="L139" s="103">
        <f t="shared" si="82"/>
        <v>-0.8283710183823777</v>
      </c>
      <c r="M139" s="103">
        <f t="shared" si="82"/>
        <v>0.91050385178173909</v>
      </c>
      <c r="N139" s="103">
        <f t="shared" si="82"/>
        <v>0.46884597060308131</v>
      </c>
      <c r="O139" s="103">
        <f t="shared" si="82"/>
        <v>-0.29938094519964753</v>
      </c>
      <c r="P139" s="103">
        <f t="shared" si="82"/>
        <v>-0.80444092829396507</v>
      </c>
      <c r="Q139" s="103">
        <f t="shared" si="82"/>
        <v>-0.88370479810485347</v>
      </c>
      <c r="R139" s="103">
        <f t="shared" si="82"/>
        <v>-1.538176555408159</v>
      </c>
      <c r="S139" s="103">
        <f t="shared" si="82"/>
        <v>-1.1797181350121602</v>
      </c>
      <c r="T139" s="103">
        <f t="shared" si="82"/>
        <v>-1.5495395628802926</v>
      </c>
      <c r="U139" s="103">
        <f t="shared" si="82"/>
        <v>-2.0714104438726451</v>
      </c>
      <c r="V139" s="103">
        <f t="shared" si="82"/>
        <v>-1.3183365793066408</v>
      </c>
      <c r="W139" s="103">
        <f t="shared" si="82"/>
        <v>0.54687770978540118</v>
      </c>
      <c r="X139" s="103">
        <f t="shared" si="82"/>
        <v>-0.4020203193402182</v>
      </c>
      <c r="Y139" s="103">
        <f t="shared" si="82"/>
        <v>-0.14303620363289624</v>
      </c>
      <c r="Z139" s="103">
        <f t="shared" si="82"/>
        <v>-0.40970725786478512</v>
      </c>
      <c r="AA139" s="221" t="str">
        <f t="shared" si="82"/>
        <v/>
      </c>
      <c r="AB139" s="103">
        <f t="shared" si="82"/>
        <v>0.74932357766362045</v>
      </c>
      <c r="AC139" s="103">
        <f t="shared" si="82"/>
        <v>0.13090711074738501</v>
      </c>
      <c r="AD139" s="103">
        <f t="shared" si="82"/>
        <v>0.39901065284138998</v>
      </c>
      <c r="AE139" s="103">
        <f t="shared" si="82"/>
        <v>-0.39548584267693965</v>
      </c>
      <c r="AF139" s="103">
        <f t="shared" si="82"/>
        <v>0.1503348289421324</v>
      </c>
      <c r="AG139" s="103">
        <f t="shared" si="82"/>
        <v>-1.2044829972344073</v>
      </c>
      <c r="AH139" s="103">
        <f t="shared" si="82"/>
        <v>-0.17262335506084028</v>
      </c>
      <c r="AI139" s="103">
        <f t="shared" si="82"/>
        <v>-0.5671065274008309</v>
      </c>
      <c r="AJ139" s="103">
        <f t="shared" si="82"/>
        <v>-0.91301382731710412</v>
      </c>
      <c r="AK139" s="103">
        <f t="shared" si="82"/>
        <v>-0.62552340491487679</v>
      </c>
      <c r="AL139" s="103">
        <f t="shared" si="82"/>
        <v>-0.83669242201228378</v>
      </c>
      <c r="AM139" s="103">
        <f t="shared" si="82"/>
        <v>-0.73357003609943139</v>
      </c>
      <c r="AN139" s="103">
        <f t="shared" si="82"/>
        <v>0.82358574128539497</v>
      </c>
      <c r="AO139" s="103">
        <f t="shared" si="82"/>
        <v>0.64166515948924185</v>
      </c>
      <c r="AP139" s="103">
        <f t="shared" si="82"/>
        <v>-0.99425350747955976</v>
      </c>
      <c r="AQ139" s="103">
        <f t="shared" si="82"/>
        <v>-1.5495395628802926</v>
      </c>
      <c r="AR139" s="103">
        <f t="shared" si="82"/>
        <v>-0.71072035982454085</v>
      </c>
      <c r="AS139" s="103">
        <f t="shared" si="82"/>
        <v>-0.33197206754047243</v>
      </c>
      <c r="AT139" s="103">
        <f t="shared" si="82"/>
        <v>-0.50751921892255225</v>
      </c>
      <c r="AU139" s="103">
        <f t="shared" si="82"/>
        <v>-0.95824956416971796</v>
      </c>
      <c r="AV139" s="103">
        <f t="shared" si="82"/>
        <v>-1.6789490663934652</v>
      </c>
      <c r="AW139" s="103">
        <f t="shared" si="82"/>
        <v>9.1018870976515495E-2</v>
      </c>
      <c r="AX139" s="103">
        <f t="shared" si="82"/>
        <v>-0.69890048205071442</v>
      </c>
      <c r="AY139" s="103">
        <f t="shared" si="82"/>
        <v>-0.18309709757636478</v>
      </c>
      <c r="AZ139" s="103">
        <f t="shared" si="82"/>
        <v>-1.5033605241888677</v>
      </c>
      <c r="BA139" s="103">
        <f t="shared" si="82"/>
        <v>-0.49613542704222402</v>
      </c>
      <c r="BB139" s="103">
        <f t="shared" si="82"/>
        <v>-0.57729404010602436</v>
      </c>
      <c r="BC139" s="103">
        <f t="shared" si="82"/>
        <v>-0.47596716997455202</v>
      </c>
      <c r="BD139" s="103">
        <f t="shared" si="82"/>
        <v>0.32411366358762933</v>
      </c>
      <c r="BE139" s="103">
        <f t="shared" si="82"/>
        <v>7.5888707850490872E-2</v>
      </c>
      <c r="BG139" s="16" t="s">
        <v>43</v>
      </c>
      <c r="BH139" s="11" t="b">
        <f t="shared" si="8"/>
        <v>1</v>
      </c>
      <c r="BJ139" s="14">
        <f t="shared" si="9"/>
        <v>0.2959942497246586</v>
      </c>
    </row>
    <row r="140" spans="1:62">
      <c r="A140" s="16" t="s">
        <v>44</v>
      </c>
      <c r="B140" s="103">
        <f t="shared" ref="B140" si="83">IF(B$7&gt;0,(IF(ISNUMBER(B47),B47*B$7,"")),"")</f>
        <v>-0.36716214112737622</v>
      </c>
      <c r="C140" s="103" t="str">
        <f t="shared" ref="C140:BE140" si="84">IF(C$7&gt;0,(IF(ISNUMBER(C47),C47*C$7,"")),"")</f>
        <v/>
      </c>
      <c r="D140" s="103">
        <f t="shared" si="84"/>
        <v>-0.53576068142047673</v>
      </c>
      <c r="E140" s="103">
        <f t="shared" si="84"/>
        <v>-0.57023188783117307</v>
      </c>
      <c r="F140" s="103">
        <f t="shared" si="84"/>
        <v>0.47530371475768884</v>
      </c>
      <c r="G140" s="103">
        <f t="shared" si="84"/>
        <v>-1.017050320596103</v>
      </c>
      <c r="H140" s="103">
        <f t="shared" si="84"/>
        <v>-0.97894675696857292</v>
      </c>
      <c r="I140" s="103">
        <f t="shared" si="84"/>
        <v>-0.31472332439911133</v>
      </c>
      <c r="J140" s="103">
        <f t="shared" si="84"/>
        <v>0.13391353306616752</v>
      </c>
      <c r="K140" s="103">
        <f t="shared" si="84"/>
        <v>-0.28965303334723708</v>
      </c>
      <c r="L140" s="103">
        <f t="shared" si="84"/>
        <v>-0.42588566481805862</v>
      </c>
      <c r="M140" s="103">
        <f t="shared" si="84"/>
        <v>-0.51545963813822171</v>
      </c>
      <c r="N140" s="103">
        <f t="shared" si="84"/>
        <v>-0.90007247437554261</v>
      </c>
      <c r="O140" s="103">
        <f t="shared" si="84"/>
        <v>-1.024641826528371</v>
      </c>
      <c r="P140" s="103">
        <f t="shared" si="84"/>
        <v>-2.7310506699483678E-2</v>
      </c>
      <c r="Q140" s="103">
        <f t="shared" si="84"/>
        <v>-0.27063618564836056</v>
      </c>
      <c r="R140" s="103">
        <f t="shared" si="84"/>
        <v>-0.52451231199741821</v>
      </c>
      <c r="S140" s="103">
        <f t="shared" si="84"/>
        <v>-0.6065217530288507</v>
      </c>
      <c r="T140" s="103">
        <f t="shared" si="84"/>
        <v>-0.10498235520869179</v>
      </c>
      <c r="U140" s="103">
        <f t="shared" si="84"/>
        <v>0.46828219810562832</v>
      </c>
      <c r="V140" s="103">
        <f t="shared" si="84"/>
        <v>-0.23165658741809991</v>
      </c>
      <c r="W140" s="103">
        <f t="shared" si="84"/>
        <v>0.18785875526979429</v>
      </c>
      <c r="X140" s="103">
        <f t="shared" si="84"/>
        <v>-0.71921066303983994</v>
      </c>
      <c r="Y140" s="103">
        <f t="shared" si="84"/>
        <v>-0.53984631693705976</v>
      </c>
      <c r="Z140" s="103">
        <f t="shared" si="84"/>
        <v>-1.1215218876904725</v>
      </c>
      <c r="AA140" s="221" t="str">
        <f t="shared" si="84"/>
        <v/>
      </c>
      <c r="AB140" s="103">
        <f t="shared" si="84"/>
        <v>-0.51002645958899862</v>
      </c>
      <c r="AC140" s="103">
        <f t="shared" si="84"/>
        <v>-0.21024475362458825</v>
      </c>
      <c r="AD140" s="103">
        <f t="shared" si="84"/>
        <v>6.2589906328061259E-2</v>
      </c>
      <c r="AE140" s="103">
        <f t="shared" si="84"/>
        <v>-0.75731331576435246</v>
      </c>
      <c r="AF140" s="103">
        <f t="shared" si="84"/>
        <v>-0.34320710045908615</v>
      </c>
      <c r="AG140" s="103">
        <f t="shared" si="84"/>
        <v>-1.1787693549160738</v>
      </c>
      <c r="AH140" s="103">
        <f t="shared" si="84"/>
        <v>0.25977301004301523</v>
      </c>
      <c r="AI140" s="103">
        <f t="shared" si="84"/>
        <v>-0.64132022563780977</v>
      </c>
      <c r="AJ140" s="103">
        <f t="shared" si="84"/>
        <v>0.22494543571580836</v>
      </c>
      <c r="AK140" s="103">
        <f t="shared" si="84"/>
        <v>-8.7573276688082777E-2</v>
      </c>
      <c r="AL140" s="103">
        <f t="shared" si="84"/>
        <v>-0.38414180381696045</v>
      </c>
      <c r="AM140" s="103">
        <f t="shared" si="84"/>
        <v>-1.1254149001028544</v>
      </c>
      <c r="AN140" s="103">
        <f t="shared" si="84"/>
        <v>0.35554273190193614</v>
      </c>
      <c r="AO140" s="103">
        <f t="shared" si="84"/>
        <v>0.14895798345286057</v>
      </c>
      <c r="AP140" s="103">
        <f t="shared" si="84"/>
        <v>-0.20618160293354929</v>
      </c>
      <c r="AQ140" s="103">
        <f t="shared" si="84"/>
        <v>-0.10498235520869179</v>
      </c>
      <c r="AR140" s="103">
        <f t="shared" si="84"/>
        <v>-0.15506626032535439</v>
      </c>
      <c r="AS140" s="103">
        <f t="shared" si="84"/>
        <v>0.1967241881721318</v>
      </c>
      <c r="AT140" s="103">
        <f t="shared" si="84"/>
        <v>-0.50751921892255225</v>
      </c>
      <c r="AU140" s="103">
        <f t="shared" si="84"/>
        <v>0.71503901488806354</v>
      </c>
      <c r="AV140" s="103">
        <f t="shared" si="84"/>
        <v>-0.28612315279374173</v>
      </c>
      <c r="AW140" s="103">
        <f t="shared" si="84"/>
        <v>9.1018870976515495E-2</v>
      </c>
      <c r="AX140" s="103">
        <f t="shared" si="84"/>
        <v>5.2417536153803686E-2</v>
      </c>
      <c r="AY140" s="103">
        <f t="shared" si="84"/>
        <v>-0.52540906261043807</v>
      </c>
      <c r="AZ140" s="103">
        <f t="shared" si="84"/>
        <v>-0.42595214852017926</v>
      </c>
      <c r="BA140" s="103">
        <f t="shared" si="84"/>
        <v>-0.14640061781573821</v>
      </c>
      <c r="BB140" s="103">
        <f t="shared" si="84"/>
        <v>-0.57729404010602436</v>
      </c>
      <c r="BC140" s="103">
        <f t="shared" si="84"/>
        <v>0.49863227330667359</v>
      </c>
      <c r="BD140" s="103">
        <f t="shared" si="84"/>
        <v>-0.64772874903997979</v>
      </c>
      <c r="BE140" s="103">
        <f t="shared" si="84"/>
        <v>-0.64119913136068385</v>
      </c>
      <c r="BG140" s="16" t="s">
        <v>44</v>
      </c>
      <c r="BH140" s="11" t="b">
        <f t="shared" si="8"/>
        <v>1</v>
      </c>
      <c r="BJ140" s="14">
        <f t="shared" si="9"/>
        <v>-0.74582036388855977</v>
      </c>
    </row>
    <row r="141" spans="1:62">
      <c r="A141" s="16" t="s">
        <v>98</v>
      </c>
      <c r="B141" s="103">
        <f t="shared" ref="B141" si="85">IF(B$7&gt;0,(IF(ISNUMBER(B48),B48*B$7,"")),"")</f>
        <v>-0.65224236128156421</v>
      </c>
      <c r="C141" s="103" t="str">
        <f t="shared" ref="C141:BE141" si="86">IF(C$7&gt;0,(IF(ISNUMBER(C48),C48*C$7,"")),"")</f>
        <v/>
      </c>
      <c r="D141" s="103">
        <f t="shared" si="86"/>
        <v>-0.53576068142047673</v>
      </c>
      <c r="E141" s="103">
        <f t="shared" si="86"/>
        <v>-0.57618318246598821</v>
      </c>
      <c r="F141" s="103">
        <f t="shared" si="86"/>
        <v>0.47530371475768884</v>
      </c>
      <c r="G141" s="103">
        <f t="shared" si="86"/>
        <v>-1.0254183805326189</v>
      </c>
      <c r="H141" s="103">
        <f t="shared" si="86"/>
        <v>-1.8551191172185713</v>
      </c>
      <c r="I141" s="103">
        <f t="shared" si="86"/>
        <v>-1.4659844749662763</v>
      </c>
      <c r="J141" s="103">
        <f t="shared" si="86"/>
        <v>-1.5144327211466433</v>
      </c>
      <c r="K141" s="103">
        <f t="shared" si="86"/>
        <v>-1.2094128192375446</v>
      </c>
      <c r="L141" s="103">
        <f t="shared" si="86"/>
        <v>-2.3400311253739522E-2</v>
      </c>
      <c r="M141" s="103">
        <f t="shared" si="86"/>
        <v>-1.0763896389797063</v>
      </c>
      <c r="N141" s="103">
        <f t="shared" si="86"/>
        <v>-1.8578845859741884</v>
      </c>
      <c r="O141" s="103">
        <f t="shared" si="86"/>
        <v>-1.024641826528371</v>
      </c>
      <c r="P141" s="103">
        <f t="shared" si="86"/>
        <v>4.9953697757723431E-2</v>
      </c>
      <c r="Q141" s="103">
        <f t="shared" si="86"/>
        <v>-0.1392643401219692</v>
      </c>
      <c r="R141" s="103">
        <f t="shared" si="86"/>
        <v>-1.7680190292047836E-2</v>
      </c>
      <c r="S141" s="103">
        <f t="shared" si="86"/>
        <v>-0.6065217530288507</v>
      </c>
      <c r="T141" s="103">
        <f t="shared" si="86"/>
        <v>-1.1884002609623925</v>
      </c>
      <c r="U141" s="103">
        <f t="shared" si="86"/>
        <v>0.10546896353730358</v>
      </c>
      <c r="V141" s="103">
        <f t="shared" si="86"/>
        <v>-0.59388325138094689</v>
      </c>
      <c r="W141" s="103">
        <f t="shared" si="86"/>
        <v>-0.53017915376141944</v>
      </c>
      <c r="X141" s="103">
        <f t="shared" si="86"/>
        <v>-0.71921066303983994</v>
      </c>
      <c r="Y141" s="103">
        <f t="shared" si="86"/>
        <v>-0.53984631693705976</v>
      </c>
      <c r="Z141" s="103">
        <f t="shared" si="86"/>
        <v>-1.1215218876904725</v>
      </c>
      <c r="AA141" s="221" t="str">
        <f t="shared" si="86"/>
        <v/>
      </c>
      <c r="AB141" s="103">
        <f t="shared" si="86"/>
        <v>-1.4929233400453932</v>
      </c>
      <c r="AC141" s="103">
        <f t="shared" si="86"/>
        <v>-0.89254848236853479</v>
      </c>
      <c r="AD141" s="103">
        <f t="shared" si="86"/>
        <v>-0.27383084018526743</v>
      </c>
      <c r="AE141" s="103">
        <f t="shared" si="86"/>
        <v>0.32816910349788597</v>
      </c>
      <c r="AF141" s="103">
        <f t="shared" si="86"/>
        <v>-1.4487410223178159</v>
      </c>
      <c r="AG141" s="103">
        <f t="shared" si="86"/>
        <v>-1.3505487692046096</v>
      </c>
      <c r="AH141" s="103">
        <f t="shared" si="86"/>
        <v>-1.0374160852685519</v>
      </c>
      <c r="AI141" s="103">
        <f t="shared" si="86"/>
        <v>-0.99589678388115366</v>
      </c>
      <c r="AJ141" s="103">
        <f t="shared" si="86"/>
        <v>-0.53369407297280003</v>
      </c>
      <c r="AK141" s="103">
        <f t="shared" si="86"/>
        <v>-0.62552340491487679</v>
      </c>
      <c r="AL141" s="103">
        <f t="shared" si="86"/>
        <v>-0.83669242201228378</v>
      </c>
      <c r="AM141" s="103">
        <f t="shared" si="86"/>
        <v>-1.5172597641062773</v>
      </c>
      <c r="AN141" s="103">
        <f t="shared" si="86"/>
        <v>-1.2825481269483228</v>
      </c>
      <c r="AO141" s="103">
        <f t="shared" si="86"/>
        <v>-1.2059867506471904</v>
      </c>
      <c r="AP141" s="103">
        <f t="shared" si="86"/>
        <v>-1.388289459752565</v>
      </c>
      <c r="AQ141" s="103">
        <f t="shared" si="86"/>
        <v>-1.1884002609623925</v>
      </c>
      <c r="AR141" s="103">
        <f t="shared" si="86"/>
        <v>-0.71072035982454085</v>
      </c>
      <c r="AS141" s="103">
        <f t="shared" si="86"/>
        <v>-0.86066832325307663</v>
      </c>
      <c r="AT141" s="103">
        <f t="shared" si="86"/>
        <v>-0.50751921892255225</v>
      </c>
      <c r="AU141" s="103">
        <f t="shared" si="86"/>
        <v>-0.95824956416971796</v>
      </c>
      <c r="AV141" s="103">
        <f t="shared" si="86"/>
        <v>-1.2146737618602239</v>
      </c>
      <c r="AW141" s="103">
        <f t="shared" si="86"/>
        <v>-1.5569017403877621</v>
      </c>
      <c r="AX141" s="103">
        <f t="shared" si="86"/>
        <v>-1.4502185002552326</v>
      </c>
      <c r="AY141" s="103">
        <f t="shared" si="86"/>
        <v>-1.5523449577126578</v>
      </c>
      <c r="AZ141" s="103">
        <f t="shared" si="86"/>
        <v>-1.1442243989659717</v>
      </c>
      <c r="BA141" s="103">
        <f t="shared" si="86"/>
        <v>-1.5453398547216814</v>
      </c>
      <c r="BB141" s="103">
        <f t="shared" si="86"/>
        <v>-0.57729404010602436</v>
      </c>
      <c r="BC141" s="103">
        <f t="shared" si="86"/>
        <v>-0.47596716997455202</v>
      </c>
      <c r="BD141" s="103">
        <f t="shared" si="86"/>
        <v>-0.71913055387687919</v>
      </c>
      <c r="BE141" s="103">
        <f t="shared" si="86"/>
        <v>0.35606954856791978</v>
      </c>
      <c r="BG141" s="16" t="s">
        <v>98</v>
      </c>
      <c r="BH141" s="11" t="b">
        <f t="shared" si="8"/>
        <v>1</v>
      </c>
      <c r="BJ141" s="14">
        <f t="shared" si="9"/>
        <v>-0.86439541135824494</v>
      </c>
    </row>
    <row r="142" spans="1:62">
      <c r="A142" s="16" t="s">
        <v>99</v>
      </c>
      <c r="B142" s="103">
        <f t="shared" ref="B142" si="87">IF(B$7&gt;0,(IF(ISNUMBER(B49),B49*B$7,"")),"")</f>
        <v>0.17225435387025426</v>
      </c>
      <c r="C142" s="103" t="str">
        <f t="shared" ref="C142:BD142" si="88">IF(C$7&gt;0,(IF(ISNUMBER(C49),C49*C$7,"")),"")</f>
        <v/>
      </c>
      <c r="D142" s="103">
        <f t="shared" si="88"/>
        <v>-0.5085834440288538</v>
      </c>
      <c r="E142" s="103">
        <f t="shared" si="88"/>
        <v>-0.47463802020291829</v>
      </c>
      <c r="F142" s="103">
        <f t="shared" si="88"/>
        <v>0.47530371475768884</v>
      </c>
      <c r="G142" s="103">
        <f t="shared" si="88"/>
        <v>-0.40775628387168478</v>
      </c>
      <c r="H142" s="103">
        <f t="shared" si="88"/>
        <v>-0.29003283141767489</v>
      </c>
      <c r="I142" s="103">
        <f t="shared" si="88"/>
        <v>0.24619994828470684</v>
      </c>
      <c r="J142" s="103">
        <f t="shared" si="88"/>
        <v>0.314382136314382</v>
      </c>
      <c r="K142" s="103">
        <f t="shared" si="88"/>
        <v>0.63010675254307036</v>
      </c>
      <c r="L142" s="103">
        <f t="shared" si="88"/>
        <v>0.78157039587489863</v>
      </c>
      <c r="M142" s="103">
        <f t="shared" si="88"/>
        <v>0.56845671634318706</v>
      </c>
      <c r="N142" s="103">
        <f t="shared" si="88"/>
        <v>-0.64078914026747269</v>
      </c>
      <c r="O142" s="103">
        <f t="shared" si="88"/>
        <v>-0.66201138586400921</v>
      </c>
      <c r="P142" s="103">
        <f t="shared" si="88"/>
        <v>-0.41299033226803195</v>
      </c>
      <c r="Q142" s="103">
        <f t="shared" si="88"/>
        <v>-0.42390333876248382</v>
      </c>
      <c r="R142" s="103">
        <f t="shared" si="88"/>
        <v>-0.52451231199741821</v>
      </c>
      <c r="S142" s="103">
        <f t="shared" si="88"/>
        <v>-0.6065217530288507</v>
      </c>
      <c r="T142" s="103">
        <f t="shared" si="88"/>
        <v>-0.10498235520869179</v>
      </c>
      <c r="U142" s="103">
        <f t="shared" si="88"/>
        <v>-0.98297074016767072</v>
      </c>
      <c r="V142" s="103">
        <f t="shared" si="88"/>
        <v>-1.3183365793066408</v>
      </c>
      <c r="W142" s="103">
        <f t="shared" si="88"/>
        <v>0.90589666430100801</v>
      </c>
      <c r="X142" s="103">
        <f t="shared" si="88"/>
        <v>0.86674105545826896</v>
      </c>
      <c r="Y142" s="103">
        <f t="shared" si="88"/>
        <v>-0.14303620363289624</v>
      </c>
      <c r="Z142" s="103">
        <f t="shared" si="88"/>
        <v>-0.40970725786478512</v>
      </c>
      <c r="AA142" s="221" t="str">
        <f t="shared" si="88"/>
        <v/>
      </c>
      <c r="AB142" s="103">
        <f t="shared" si="88"/>
        <v>0.472870420867396</v>
      </c>
      <c r="AC142" s="103">
        <f t="shared" si="88"/>
        <v>-0.21024475362458825</v>
      </c>
      <c r="AD142" s="103">
        <f t="shared" si="88"/>
        <v>-0.27383084018526743</v>
      </c>
      <c r="AE142" s="103">
        <f t="shared" si="88"/>
        <v>0.32816910349788597</v>
      </c>
      <c r="AF142" s="103">
        <f t="shared" si="88"/>
        <v>0.57708408389771937</v>
      </c>
      <c r="AG142" s="103">
        <f t="shared" si="88"/>
        <v>0.9190147925001243</v>
      </c>
      <c r="AH142" s="103">
        <f t="shared" si="88"/>
        <v>1.4128299836532969</v>
      </c>
      <c r="AI142" s="103">
        <f t="shared" si="88"/>
        <v>0.4883771808584263</v>
      </c>
      <c r="AJ142" s="103">
        <f t="shared" si="88"/>
        <v>-0.91301382731710412</v>
      </c>
      <c r="AK142" s="103">
        <f t="shared" si="88"/>
        <v>-0.62552340491487679</v>
      </c>
      <c r="AL142" s="103">
        <f t="shared" si="88"/>
        <v>-0.38414180381696045</v>
      </c>
      <c r="AM142" s="103">
        <f t="shared" si="88"/>
        <v>-0.34172517209600833</v>
      </c>
      <c r="AN142" s="103">
        <f t="shared" si="88"/>
        <v>-0.11246049482029133</v>
      </c>
      <c r="AO142" s="103">
        <f t="shared" si="88"/>
        <v>1.5039027175529105</v>
      </c>
      <c r="AP142" s="103">
        <f t="shared" si="88"/>
        <v>-0.20618160293354929</v>
      </c>
      <c r="AQ142" s="103">
        <f t="shared" si="88"/>
        <v>-0.10498235520869179</v>
      </c>
      <c r="AR142" s="103">
        <f t="shared" si="88"/>
        <v>-0.71072035982454085</v>
      </c>
      <c r="AS142" s="103">
        <f t="shared" si="88"/>
        <v>-0.86066832325307663</v>
      </c>
      <c r="AT142" s="103">
        <f t="shared" si="88"/>
        <v>0.50751921892255225</v>
      </c>
      <c r="AU142" s="103">
        <f t="shared" si="88"/>
        <v>0.29671687012361819</v>
      </c>
      <c r="AV142" s="103">
        <f t="shared" si="88"/>
        <v>0.17815215173949941</v>
      </c>
      <c r="AW142" s="103">
        <f t="shared" si="88"/>
        <v>-0.73294143470562334</v>
      </c>
      <c r="AX142" s="103">
        <f t="shared" si="88"/>
        <v>5.2417536153803686E-2</v>
      </c>
      <c r="AY142" s="103">
        <f t="shared" si="88"/>
        <v>0.15921486745770846</v>
      </c>
      <c r="AZ142" s="103">
        <f t="shared" si="88"/>
        <v>0.29232010192561303</v>
      </c>
      <c r="BA142" s="103">
        <f t="shared" si="88"/>
        <v>-0.49613542704222402</v>
      </c>
      <c r="BB142" s="103">
        <f t="shared" si="88"/>
        <v>-0.57729404010602436</v>
      </c>
      <c r="BC142" s="103">
        <f t="shared" si="88"/>
        <v>-0.47596716997455202</v>
      </c>
      <c r="BD142" s="103">
        <f t="shared" si="88"/>
        <v>6.2236427224006234E-3</v>
      </c>
      <c r="BE142" s="103"/>
      <c r="BG142" s="16" t="s">
        <v>99</v>
      </c>
      <c r="BH142" s="11" t="b">
        <f t="shared" si="8"/>
        <v>1</v>
      </c>
      <c r="BJ142" s="14">
        <f t="shared" si="9"/>
        <v>-0.18203004176647358</v>
      </c>
    </row>
    <row r="143" spans="1:62">
      <c r="A143" s="16" t="s">
        <v>46</v>
      </c>
      <c r="B143" s="103"/>
      <c r="C143" s="103" t="str">
        <f t="shared" ref="C143:BE143" si="89">IF(C$7&gt;0,(IF(ISNUMBER(C50),C50*C$7,"")),"")</f>
        <v/>
      </c>
      <c r="D143" s="103">
        <f t="shared" si="89"/>
        <v>-0.34660710917478105</v>
      </c>
      <c r="E143" s="103">
        <f t="shared" si="89"/>
        <v>-0.57598458334653513</v>
      </c>
      <c r="F143" s="103">
        <f t="shared" si="89"/>
        <v>-2.0794537520648886</v>
      </c>
      <c r="G143" s="103">
        <f t="shared" si="89"/>
        <v>-1.0253002679898056</v>
      </c>
      <c r="H143" s="103">
        <f t="shared" si="89"/>
        <v>7.7585043017926708E-2</v>
      </c>
      <c r="I143" s="103">
        <f t="shared" si="89"/>
        <v>-0.79739172839627914</v>
      </c>
      <c r="J143" s="103">
        <f t="shared" si="89"/>
        <v>-0.22071585391357312</v>
      </c>
      <c r="K143" s="103">
        <f t="shared" si="89"/>
        <v>-0.97947287276496753</v>
      </c>
      <c r="L143" s="103">
        <f t="shared" si="89"/>
        <v>-1.2308563719466967</v>
      </c>
      <c r="M143" s="103">
        <f t="shared" si="89"/>
        <v>-2.5113197443587039</v>
      </c>
      <c r="N143" s="103">
        <f t="shared" si="89"/>
        <v>-1.4706840226023119</v>
      </c>
      <c r="O143" s="103">
        <f t="shared" si="89"/>
        <v>-1.024641826528371</v>
      </c>
      <c r="P143" s="103">
        <f t="shared" si="89"/>
        <v>-0.20652498923715493</v>
      </c>
      <c r="Q143" s="103">
        <f t="shared" si="89"/>
        <v>0.16726996610627728</v>
      </c>
      <c r="R143" s="103">
        <f t="shared" si="89"/>
        <v>-1.0313444337027886</v>
      </c>
      <c r="S143" s="103">
        <f t="shared" si="89"/>
        <v>-0.6065217530288507</v>
      </c>
      <c r="T143" s="103">
        <f t="shared" si="89"/>
        <v>-1.1884002609623925</v>
      </c>
      <c r="U143" s="103">
        <f t="shared" si="89"/>
        <v>0.46828219810562832</v>
      </c>
      <c r="V143" s="103">
        <f t="shared" si="89"/>
        <v>-1.3183365793066408</v>
      </c>
      <c r="W143" s="103">
        <f t="shared" si="89"/>
        <v>-0.53017915376141944</v>
      </c>
      <c r="X143" s="103">
        <f t="shared" si="89"/>
        <v>-1.3535913504390835</v>
      </c>
      <c r="Y143" s="103">
        <f t="shared" si="89"/>
        <v>-0.14303620363289624</v>
      </c>
      <c r="Z143" s="103">
        <f t="shared" si="89"/>
        <v>-1.1215218876904725</v>
      </c>
      <c r="AA143" s="221" t="str">
        <f t="shared" si="89"/>
        <v/>
      </c>
      <c r="AB143" s="103">
        <f t="shared" si="89"/>
        <v>-1.6464997586014445</v>
      </c>
      <c r="AC143" s="103">
        <f t="shared" si="89"/>
        <v>-0.89254848236853479</v>
      </c>
      <c r="AD143" s="103">
        <f t="shared" si="89"/>
        <v>-1.2830930797252535</v>
      </c>
      <c r="AE143" s="103">
        <f t="shared" si="89"/>
        <v>-1.480968261939178</v>
      </c>
      <c r="AF143" s="103">
        <f t="shared" si="89"/>
        <v>-1.5507396877274009</v>
      </c>
      <c r="AG143" s="103">
        <f t="shared" si="89"/>
        <v>-1.3434145880330541</v>
      </c>
      <c r="AH143" s="103">
        <f t="shared" si="89"/>
        <v>-0.17262335506084028</v>
      </c>
      <c r="AI143" s="103">
        <f t="shared" si="89"/>
        <v>-1.11134031447201</v>
      </c>
      <c r="AJ143" s="103">
        <f t="shared" si="89"/>
        <v>-1.2923335816614083</v>
      </c>
      <c r="AK143" s="103">
        <f t="shared" si="89"/>
        <v>-0.62552340491487679</v>
      </c>
      <c r="AL143" s="103">
        <f t="shared" si="89"/>
        <v>-0.38414180381696045</v>
      </c>
      <c r="AM143" s="103">
        <f t="shared" si="89"/>
        <v>-1.9091046281097004</v>
      </c>
      <c r="AN143" s="103">
        <f t="shared" si="89"/>
        <v>-1.5945635389835515</v>
      </c>
      <c r="AO143" s="103">
        <f t="shared" si="89"/>
        <v>-0.22057239857442676</v>
      </c>
      <c r="AP143" s="103">
        <f t="shared" si="89"/>
        <v>-1.388289459752565</v>
      </c>
      <c r="AQ143" s="103">
        <f t="shared" si="89"/>
        <v>-1.1884002609623925</v>
      </c>
      <c r="AR143" s="103">
        <f t="shared" si="89"/>
        <v>-0.71072035982454085</v>
      </c>
      <c r="AS143" s="103">
        <f t="shared" si="89"/>
        <v>-0.86066832325307663</v>
      </c>
      <c r="AT143" s="103">
        <f t="shared" si="89"/>
        <v>-0.50751921892255225</v>
      </c>
      <c r="AU143" s="103">
        <f t="shared" si="89"/>
        <v>0.71503901488806354</v>
      </c>
      <c r="AV143" s="103">
        <f t="shared" si="89"/>
        <v>-2.1432243709267063</v>
      </c>
      <c r="AW143" s="103">
        <f t="shared" si="89"/>
        <v>-1.9688818932288314</v>
      </c>
      <c r="AX143" s="103">
        <f t="shared" si="89"/>
        <v>-1.8258775093574917</v>
      </c>
      <c r="AY143" s="103">
        <f t="shared" si="89"/>
        <v>-1.2100329926785847</v>
      </c>
      <c r="AZ143" s="103">
        <f t="shared" si="89"/>
        <v>-1.1442243989659717</v>
      </c>
      <c r="BA143" s="103">
        <f t="shared" si="89"/>
        <v>-1.1956050454951956</v>
      </c>
      <c r="BB143" s="103">
        <f t="shared" si="89"/>
        <v>-0.57729404010602436</v>
      </c>
      <c r="BC143" s="103">
        <f t="shared" si="89"/>
        <v>-0.47596716997455202</v>
      </c>
      <c r="BD143" s="103">
        <f t="shared" si="89"/>
        <v>-1.0153571158289605</v>
      </c>
      <c r="BE143" s="103">
        <f t="shared" si="89"/>
        <v>-2.885797891558199</v>
      </c>
      <c r="BG143" s="16" t="s">
        <v>46</v>
      </c>
      <c r="BH143" s="11" t="b">
        <f t="shared" si="8"/>
        <v>1</v>
      </c>
      <c r="BJ143" s="14">
        <f t="shared" si="9"/>
        <v>-1.7815601201753091</v>
      </c>
    </row>
    <row r="144" spans="1:62">
      <c r="A144" s="16" t="s">
        <v>47</v>
      </c>
      <c r="B144" s="103">
        <f t="shared" ref="B144" si="90">IF(B$7&gt;0,(IF(ISNUMBER(B51),B51*B$7,"")),"")</f>
        <v>0.32597408042398335</v>
      </c>
      <c r="C144" s="103" t="str">
        <f t="shared" ref="C144:BE144" si="91">IF(C$7&gt;0,(IF(ISNUMBER(C51),C51*C$7,"")),"")</f>
        <v/>
      </c>
      <c r="D144" s="103">
        <f t="shared" si="91"/>
        <v>-0.53576068142047673</v>
      </c>
      <c r="E144" s="103">
        <f t="shared" si="91"/>
        <v>-0.38150323279827297</v>
      </c>
      <c r="F144" s="103">
        <f t="shared" si="91"/>
        <v>0.47530371475768884</v>
      </c>
      <c r="G144" s="103">
        <f t="shared" si="91"/>
        <v>-8.2887882069620264E-2</v>
      </c>
      <c r="H144" s="103">
        <f t="shared" si="91"/>
        <v>0.71919157453957883</v>
      </c>
      <c r="I144" s="103">
        <f t="shared" si="91"/>
        <v>0.25876153761048204</v>
      </c>
      <c r="J144" s="103">
        <f t="shared" si="91"/>
        <v>0.3214938140738724</v>
      </c>
      <c r="K144" s="103">
        <f t="shared" si="91"/>
        <v>-5.9713086874660377E-2</v>
      </c>
      <c r="L144" s="103">
        <f t="shared" si="91"/>
        <v>0.78157039587489863</v>
      </c>
      <c r="M144" s="103">
        <f t="shared" si="91"/>
        <v>0.36843422062541425</v>
      </c>
      <c r="N144" s="103">
        <f t="shared" si="91"/>
        <v>0.40111362326107391</v>
      </c>
      <c r="O144" s="103">
        <f t="shared" si="91"/>
        <v>0.42587993612907593</v>
      </c>
      <c r="P144" s="103">
        <f t="shared" si="91"/>
        <v>6.918959928233924E-2</v>
      </c>
      <c r="Q144" s="103">
        <f t="shared" si="91"/>
        <v>0.32053711922040051</v>
      </c>
      <c r="R144" s="103">
        <f t="shared" si="91"/>
        <v>0.99598405311869298</v>
      </c>
      <c r="S144" s="103">
        <f t="shared" si="91"/>
        <v>0.53987101093776813</v>
      </c>
      <c r="T144" s="103">
        <f t="shared" si="91"/>
        <v>-0.10498235520869179</v>
      </c>
      <c r="U144" s="103">
        <f t="shared" si="91"/>
        <v>0.46828219810562832</v>
      </c>
      <c r="V144" s="103">
        <f t="shared" si="91"/>
        <v>-1.6805632432694879</v>
      </c>
      <c r="W144" s="103">
        <f t="shared" si="91"/>
        <v>-1.248217062792633</v>
      </c>
      <c r="X144" s="103">
        <f t="shared" si="91"/>
        <v>1.1839313991578908</v>
      </c>
      <c r="Y144" s="103">
        <f t="shared" si="91"/>
        <v>1.0473941362795944</v>
      </c>
      <c r="Z144" s="103">
        <f t="shared" si="91"/>
        <v>-0.40970725786478512</v>
      </c>
      <c r="AA144" s="221" t="str">
        <f t="shared" si="91"/>
        <v/>
      </c>
      <c r="AB144" s="103">
        <f t="shared" si="91"/>
        <v>-0.32571135222873876</v>
      </c>
      <c r="AC144" s="103">
        <f t="shared" si="91"/>
        <v>-0.89254848236853479</v>
      </c>
      <c r="AD144" s="103">
        <f t="shared" si="91"/>
        <v>6.2589906328061259E-2</v>
      </c>
      <c r="AE144" s="103">
        <f t="shared" si="91"/>
        <v>-0.75731331576435246</v>
      </c>
      <c r="AF144" s="103">
        <f t="shared" si="91"/>
        <v>-0.34320710045908615</v>
      </c>
      <c r="AG144" s="103">
        <f t="shared" si="91"/>
        <v>3.3867589424028205E-2</v>
      </c>
      <c r="AH144" s="103">
        <f t="shared" si="91"/>
        <v>-2.8491233359555539E-2</v>
      </c>
      <c r="AI144" s="103">
        <f t="shared" si="91"/>
        <v>0.10081675673198019</v>
      </c>
      <c r="AJ144" s="103">
        <f t="shared" si="91"/>
        <v>0.60426519006011248</v>
      </c>
      <c r="AK144" s="103">
        <f t="shared" si="91"/>
        <v>-0.62552340491487679</v>
      </c>
      <c r="AL144" s="103">
        <f t="shared" si="91"/>
        <v>-0.83669242201228378</v>
      </c>
      <c r="AM144" s="103">
        <f t="shared" si="91"/>
        <v>5.0119691907414658E-2</v>
      </c>
      <c r="AN144" s="103">
        <f t="shared" si="91"/>
        <v>-0.11246049482029133</v>
      </c>
      <c r="AO144" s="103">
        <f t="shared" si="91"/>
        <v>0.14895798345286057</v>
      </c>
      <c r="AP144" s="103">
        <f t="shared" si="91"/>
        <v>-0.20618160293354929</v>
      </c>
      <c r="AQ144" s="103">
        <f t="shared" si="91"/>
        <v>-0.10498235520869179</v>
      </c>
      <c r="AR144" s="103">
        <f t="shared" si="91"/>
        <v>-0.71072035982454085</v>
      </c>
      <c r="AS144" s="103">
        <f t="shared" si="91"/>
        <v>-0.33197206754047243</v>
      </c>
      <c r="AT144" s="103">
        <f t="shared" si="91"/>
        <v>-1.0150384378451045</v>
      </c>
      <c r="AU144" s="103">
        <f t="shared" si="91"/>
        <v>-0.53992741940527256</v>
      </c>
      <c r="AV144" s="103">
        <f t="shared" si="91"/>
        <v>0.17815215173949941</v>
      </c>
      <c r="AW144" s="103">
        <f t="shared" si="91"/>
        <v>0.50299902381758488</v>
      </c>
      <c r="AX144" s="103">
        <f t="shared" si="91"/>
        <v>5.2417536153803686E-2</v>
      </c>
      <c r="AY144" s="103">
        <f t="shared" si="91"/>
        <v>-0.18309709757636478</v>
      </c>
      <c r="AZ144" s="103">
        <f t="shared" si="91"/>
        <v>-0.78508827374307544</v>
      </c>
      <c r="BA144" s="103">
        <f t="shared" si="91"/>
        <v>0.20333419141074763</v>
      </c>
      <c r="BB144" s="103">
        <f t="shared" si="91"/>
        <v>-0.57729404010602436</v>
      </c>
      <c r="BC144" s="103">
        <f t="shared" si="91"/>
        <v>-0.47596716997455202</v>
      </c>
      <c r="BD144" s="103">
        <f t="shared" si="91"/>
        <v>0.17769947742830611</v>
      </c>
      <c r="BE144" s="103">
        <f t="shared" si="91"/>
        <v>0.53748664293245874</v>
      </c>
      <c r="BG144" s="16" t="s">
        <v>47</v>
      </c>
      <c r="BH144" s="11" t="b">
        <f t="shared" si="8"/>
        <v>1</v>
      </c>
      <c r="BJ144" s="14">
        <f t="shared" si="9"/>
        <v>0.38212278007526579</v>
      </c>
    </row>
    <row r="145" spans="1:62">
      <c r="A145" s="16" t="s">
        <v>14</v>
      </c>
      <c r="B145" s="103">
        <f t="shared" ref="B145" si="92">IF(B$7&gt;0,(IF(ISNUMBER(B52),B52*B$7,"")),"")</f>
        <v>0.38885942310505467</v>
      </c>
      <c r="C145" s="103" t="str">
        <f t="shared" ref="C145:BE145" si="93">IF(C$7&gt;0,(IF(ISNUMBER(C52),C52*C$7,"")),"")</f>
        <v/>
      </c>
      <c r="D145" s="103">
        <f t="shared" si="93"/>
        <v>-0.45531605874127279</v>
      </c>
      <c r="E145" s="103">
        <f t="shared" si="93"/>
        <v>-0.53684336819559464</v>
      </c>
      <c r="F145" s="103">
        <f t="shared" si="93"/>
        <v>-2.0794537520648886</v>
      </c>
      <c r="G145" s="103">
        <f t="shared" si="93"/>
        <v>-0.18807811606012403</v>
      </c>
      <c r="H145" s="103">
        <f t="shared" si="93"/>
        <v>-1.1144627294481848</v>
      </c>
      <c r="I145" s="103">
        <f t="shared" si="93"/>
        <v>0.25216200805656341</v>
      </c>
      <c r="J145" s="103">
        <f t="shared" si="93"/>
        <v>0.29761090443149968</v>
      </c>
      <c r="K145" s="103">
        <f t="shared" si="93"/>
        <v>-0.44294633099562175</v>
      </c>
      <c r="L145" s="103">
        <f t="shared" si="93"/>
        <v>0.78157039587489863</v>
      </c>
      <c r="M145" s="103">
        <f t="shared" si="93"/>
        <v>0.62588329704881451</v>
      </c>
      <c r="N145" s="103">
        <f t="shared" si="93"/>
        <v>3.0733521088663399E-2</v>
      </c>
      <c r="O145" s="103">
        <f t="shared" si="93"/>
        <v>0.42587993612907593</v>
      </c>
      <c r="P145" s="103">
        <f t="shared" si="93"/>
        <v>-0.48704855313780315</v>
      </c>
      <c r="Q145" s="103">
        <f t="shared" si="93"/>
        <v>-0.35821741599928814</v>
      </c>
      <c r="R145" s="103">
        <f t="shared" si="93"/>
        <v>-1.7680190292047836E-2</v>
      </c>
      <c r="S145" s="103">
        <f t="shared" si="93"/>
        <v>-3.3325371045541306E-2</v>
      </c>
      <c r="T145" s="103">
        <f t="shared" si="93"/>
        <v>0.61729624862710863</v>
      </c>
      <c r="U145" s="103">
        <f t="shared" si="93"/>
        <v>0.46828219810562832</v>
      </c>
      <c r="V145" s="103">
        <f t="shared" si="93"/>
        <v>1.2172500684332881</v>
      </c>
      <c r="W145" s="103">
        <f t="shared" si="93"/>
        <v>-0.17116019924581255</v>
      </c>
      <c r="X145" s="103">
        <f t="shared" si="93"/>
        <v>-8.4829975640596397E-2</v>
      </c>
      <c r="Y145" s="103">
        <f t="shared" si="93"/>
        <v>-0.14303620363289624</v>
      </c>
      <c r="Z145" s="103">
        <f t="shared" si="93"/>
        <v>0.30210737196090226</v>
      </c>
      <c r="AA145" s="221" t="str">
        <f t="shared" si="93"/>
        <v/>
      </c>
      <c r="AB145" s="103">
        <f t="shared" si="93"/>
        <v>0.41143205174730968</v>
      </c>
      <c r="AC145" s="103">
        <f t="shared" si="93"/>
        <v>0.81321083949133155</v>
      </c>
      <c r="AD145" s="103">
        <f t="shared" si="93"/>
        <v>1.4082728923813761</v>
      </c>
      <c r="AE145" s="103">
        <f t="shared" si="93"/>
        <v>1.0518240496727116</v>
      </c>
      <c r="AF145" s="103">
        <f t="shared" si="93"/>
        <v>-0.19646063345045714</v>
      </c>
      <c r="AG145" s="103">
        <f t="shared" si="93"/>
        <v>0.19005811852589111</v>
      </c>
      <c r="AH145" s="103">
        <f t="shared" si="93"/>
        <v>0.11564088834173047</v>
      </c>
      <c r="AI145" s="103">
        <f t="shared" si="93"/>
        <v>-0.30323560033601649</v>
      </c>
      <c r="AJ145" s="103">
        <f t="shared" si="93"/>
        <v>-0.53369407297280003</v>
      </c>
      <c r="AK145" s="103">
        <f t="shared" si="93"/>
        <v>0.45037685153871121</v>
      </c>
      <c r="AL145" s="103">
        <f t="shared" si="93"/>
        <v>6.8408814378362839E-2</v>
      </c>
      <c r="AM145" s="103">
        <f t="shared" si="93"/>
        <v>0.44196455591083766</v>
      </c>
      <c r="AN145" s="103">
        <f t="shared" si="93"/>
        <v>0.19955491721493743</v>
      </c>
      <c r="AO145" s="103">
        <f t="shared" si="93"/>
        <v>-9.7395604565330612E-2</v>
      </c>
      <c r="AP145" s="103">
        <f t="shared" si="93"/>
        <v>0.58189030161246125</v>
      </c>
      <c r="AQ145" s="103">
        <f t="shared" si="93"/>
        <v>0.61729624862710863</v>
      </c>
      <c r="AR145" s="103">
        <f t="shared" si="93"/>
        <v>0.40058783917383206</v>
      </c>
      <c r="AS145" s="103">
        <f t="shared" si="93"/>
        <v>0.1967241881721318</v>
      </c>
      <c r="AT145" s="103">
        <f t="shared" si="93"/>
        <v>0</v>
      </c>
      <c r="AU145" s="103">
        <f t="shared" si="93"/>
        <v>0.29671687012361819</v>
      </c>
      <c r="AV145" s="103">
        <f t="shared" si="93"/>
        <v>0.17815215173949941</v>
      </c>
      <c r="AW145" s="103">
        <f t="shared" si="93"/>
        <v>-0.73294143470562334</v>
      </c>
      <c r="AX145" s="103">
        <f t="shared" si="93"/>
        <v>5.2417536153803686E-2</v>
      </c>
      <c r="AY145" s="103">
        <f t="shared" si="93"/>
        <v>-0.52540906261043807</v>
      </c>
      <c r="AZ145" s="103">
        <f t="shared" si="93"/>
        <v>0.29232010192561303</v>
      </c>
      <c r="BA145" s="103">
        <f t="shared" si="93"/>
        <v>-0.14640061781573821</v>
      </c>
      <c r="BB145" s="103">
        <f t="shared" si="93"/>
        <v>-0.57729404010602436</v>
      </c>
      <c r="BC145" s="103">
        <f t="shared" si="93"/>
        <v>-0.47596716997455202</v>
      </c>
      <c r="BD145" s="103">
        <f t="shared" si="93"/>
        <v>-0.3077637697356802</v>
      </c>
      <c r="BE145" s="103">
        <f t="shared" si="93"/>
        <v>0.88771269382924722</v>
      </c>
      <c r="BG145" s="16" t="s">
        <v>14</v>
      </c>
      <c r="BH145" s="11" t="b">
        <f t="shared" si="8"/>
        <v>1</v>
      </c>
      <c r="BJ145" s="14">
        <f t="shared" si="9"/>
        <v>0.33248913567202421</v>
      </c>
    </row>
    <row r="146" spans="1:62">
      <c r="A146" s="16" t="s">
        <v>48</v>
      </c>
      <c r="B146" s="103">
        <f t="shared" ref="B146" si="94">IF(B$7&gt;0,(IF(ISNUMBER(B53),B53*B$7,"")),"")</f>
        <v>0.32597408042398335</v>
      </c>
      <c r="C146" s="103" t="str">
        <f t="shared" ref="C146:BE146" si="95">IF(C$7&gt;0,(IF(ISNUMBER(C53),C53*C$7,"")),"")</f>
        <v/>
      </c>
      <c r="D146" s="103">
        <f t="shared" si="95"/>
        <v>-0.12918921004179745</v>
      </c>
      <c r="E146" s="103">
        <f t="shared" si="95"/>
        <v>-0.57199475950321954</v>
      </c>
      <c r="F146" s="103">
        <f t="shared" si="95"/>
        <v>-2.0794537520648886</v>
      </c>
      <c r="G146" s="103">
        <f t="shared" si="95"/>
        <v>-0.83601927336429593</v>
      </c>
      <c r="H146" s="103">
        <f t="shared" si="95"/>
        <v>-0.43294058421435583</v>
      </c>
      <c r="I146" s="103">
        <f t="shared" si="95"/>
        <v>0.21919641360196851</v>
      </c>
      <c r="J146" s="103">
        <f t="shared" si="95"/>
        <v>-0.27561003354453234</v>
      </c>
      <c r="K146" s="103">
        <f t="shared" si="95"/>
        <v>-0.97947287276496753</v>
      </c>
      <c r="L146" s="103">
        <f t="shared" si="95"/>
        <v>-2.3400311253739522E-2</v>
      </c>
      <c r="M146" s="103">
        <f t="shared" si="95"/>
        <v>-0.77778506994931529</v>
      </c>
      <c r="N146" s="103">
        <f t="shared" si="95"/>
        <v>-0.70214343501808341</v>
      </c>
      <c r="O146" s="103">
        <f t="shared" si="95"/>
        <v>-1.3872722671927327</v>
      </c>
      <c r="P146" s="103">
        <f t="shared" si="95"/>
        <v>-0.31649022628620904</v>
      </c>
      <c r="Q146" s="103">
        <f t="shared" si="95"/>
        <v>-0.46769395393794755</v>
      </c>
      <c r="R146" s="103">
        <f t="shared" si="95"/>
        <v>-1.0313444337027886</v>
      </c>
      <c r="S146" s="103">
        <f t="shared" si="95"/>
        <v>-0.6065217530288507</v>
      </c>
      <c r="T146" s="103">
        <f t="shared" si="95"/>
        <v>0.61729624862710863</v>
      </c>
      <c r="U146" s="103">
        <f t="shared" si="95"/>
        <v>0.46828219810562832</v>
      </c>
      <c r="V146" s="103">
        <f t="shared" si="95"/>
        <v>0.13057007654474709</v>
      </c>
      <c r="W146" s="103">
        <f t="shared" si="95"/>
        <v>-0.17116019924581255</v>
      </c>
      <c r="X146" s="103">
        <f t="shared" si="95"/>
        <v>-0.71921066303983994</v>
      </c>
      <c r="Y146" s="103">
        <f t="shared" si="95"/>
        <v>0.65058402297543083</v>
      </c>
      <c r="Z146" s="103">
        <f t="shared" si="95"/>
        <v>-1.1215218876904725</v>
      </c>
      <c r="AA146" s="221" t="str">
        <f t="shared" si="95"/>
        <v/>
      </c>
      <c r="AB146" s="103">
        <f t="shared" si="95"/>
        <v>0.53430878998748277</v>
      </c>
      <c r="AC146" s="103">
        <f t="shared" si="95"/>
        <v>-1.5748522111124812</v>
      </c>
      <c r="AD146" s="103">
        <f t="shared" si="95"/>
        <v>-0.27383084018526743</v>
      </c>
      <c r="AE146" s="103">
        <f t="shared" si="95"/>
        <v>0.32816910349788597</v>
      </c>
      <c r="AF146" s="103">
        <f t="shared" si="95"/>
        <v>0.21614041952896157</v>
      </c>
      <c r="AG146" s="103">
        <f t="shared" si="95"/>
        <v>-0.62708971445844064</v>
      </c>
      <c r="AH146" s="103">
        <f t="shared" si="95"/>
        <v>-0.89328396356726647</v>
      </c>
      <c r="AI146" s="103">
        <f t="shared" si="95"/>
        <v>-0.61658232622548315</v>
      </c>
      <c r="AJ146" s="103">
        <f t="shared" si="95"/>
        <v>0.22494543571580836</v>
      </c>
      <c r="AK146" s="103">
        <f t="shared" si="95"/>
        <v>-0.62552340491487679</v>
      </c>
      <c r="AL146" s="103">
        <f t="shared" si="95"/>
        <v>-0.83669242201228378</v>
      </c>
      <c r="AM146" s="103">
        <f t="shared" si="95"/>
        <v>0.44196455591083766</v>
      </c>
      <c r="AN146" s="103">
        <f t="shared" si="95"/>
        <v>0.97961333863362454</v>
      </c>
      <c r="AO146" s="103">
        <f t="shared" si="95"/>
        <v>-0.34374919258352182</v>
      </c>
      <c r="AP146" s="103">
        <f t="shared" si="95"/>
        <v>0.58189030161246125</v>
      </c>
      <c r="AQ146" s="103">
        <f t="shared" si="95"/>
        <v>0.61729624862710863</v>
      </c>
      <c r="AR146" s="103">
        <f t="shared" si="95"/>
        <v>0.40058783917383206</v>
      </c>
      <c r="AS146" s="103">
        <f t="shared" si="95"/>
        <v>0.1967241881721318</v>
      </c>
      <c r="AT146" s="103">
        <f t="shared" si="95"/>
        <v>0</v>
      </c>
      <c r="AU146" s="103">
        <f t="shared" si="95"/>
        <v>-0.12160527464082718</v>
      </c>
      <c r="AV146" s="103">
        <f t="shared" si="95"/>
        <v>-0.75039845732698285</v>
      </c>
      <c r="AW146" s="103">
        <f t="shared" si="95"/>
        <v>-0.73294143470562334</v>
      </c>
      <c r="AX146" s="103">
        <f t="shared" si="95"/>
        <v>5.2417536153803686E-2</v>
      </c>
      <c r="AY146" s="103">
        <f t="shared" si="95"/>
        <v>-1.2100329926785847</v>
      </c>
      <c r="AZ146" s="103">
        <f t="shared" si="95"/>
        <v>-0.42595214852017926</v>
      </c>
      <c r="BA146" s="103">
        <f t="shared" si="95"/>
        <v>0.20333419141074763</v>
      </c>
      <c r="BB146" s="103">
        <f t="shared" si="95"/>
        <v>-0.57729404010602436</v>
      </c>
      <c r="BC146" s="103">
        <f t="shared" si="95"/>
        <v>0.49863227330667359</v>
      </c>
      <c r="BD146" s="103">
        <f t="shared" si="95"/>
        <v>-0.39748394056531444</v>
      </c>
      <c r="BE146" s="103">
        <f t="shared" si="95"/>
        <v>-1.1686395640112477</v>
      </c>
      <c r="BG146" s="16" t="s">
        <v>48</v>
      </c>
      <c r="BH146" s="11" t="b">
        <f t="shared" si="8"/>
        <v>1</v>
      </c>
      <c r="BJ146" s="14">
        <f t="shared" si="9"/>
        <v>-0.88666485534733863</v>
      </c>
    </row>
    <row r="147" spans="1:62">
      <c r="A147" s="162" t="s">
        <v>175</v>
      </c>
      <c r="B147" s="103"/>
      <c r="C147" s="103" t="str">
        <f t="shared" ref="C147:BE147" si="96">IF(C$7&gt;0,(IF(ISNUMBER(C54),C54*C$7,"")),"")</f>
        <v/>
      </c>
      <c r="D147" s="103">
        <f t="shared" si="96"/>
        <v>-0.5085834440288538</v>
      </c>
      <c r="E147" s="103">
        <f t="shared" si="96"/>
        <v>-0.57515046619984245</v>
      </c>
      <c r="F147" s="103">
        <f t="shared" si="96"/>
        <v>0.47530371475768884</v>
      </c>
      <c r="G147" s="103">
        <f t="shared" si="96"/>
        <v>-1.0214906410291427</v>
      </c>
      <c r="H147" s="103">
        <f t="shared" si="96"/>
        <v>-1.7062979401682341</v>
      </c>
      <c r="I147" s="103">
        <f t="shared" si="96"/>
        <v>-1.3049603294376662</v>
      </c>
      <c r="J147" s="103">
        <f t="shared" si="96"/>
        <v>-1.367919147860005</v>
      </c>
      <c r="K147" s="103">
        <f t="shared" si="96"/>
        <v>-1.3627061168859289</v>
      </c>
      <c r="L147" s="103">
        <f t="shared" si="96"/>
        <v>-0.42588566481805862</v>
      </c>
      <c r="M147" s="103">
        <f t="shared" si="96"/>
        <v>-1.6310421213138073</v>
      </c>
      <c r="N147" s="103">
        <f t="shared" si="96"/>
        <v>-2.1325465546267059</v>
      </c>
      <c r="O147" s="103">
        <f t="shared" si="96"/>
        <v>-1.3872722671927327</v>
      </c>
      <c r="P147" s="103">
        <f t="shared" si="96"/>
        <v>1.8855656959594354E-2</v>
      </c>
      <c r="Q147" s="103">
        <f t="shared" si="96"/>
        <v>-7.8924945955778474E-3</v>
      </c>
      <c r="R147" s="103">
        <f t="shared" si="96"/>
        <v>-0.52451231199741821</v>
      </c>
      <c r="S147" s="103">
        <f t="shared" si="96"/>
        <v>-3.3325371045541306E-2</v>
      </c>
      <c r="T147" s="103">
        <f t="shared" si="96"/>
        <v>-1.1884002609623925</v>
      </c>
      <c r="U147" s="103">
        <f t="shared" si="96"/>
        <v>-0.2573442710310212</v>
      </c>
      <c r="V147" s="103">
        <f t="shared" si="96"/>
        <v>0.13057007654474709</v>
      </c>
      <c r="W147" s="103">
        <f t="shared" si="96"/>
        <v>-1.248217062792633</v>
      </c>
      <c r="X147" s="103">
        <f t="shared" si="96"/>
        <v>-1.3535913504390835</v>
      </c>
      <c r="Y147" s="103">
        <f t="shared" si="96"/>
        <v>0.65058402297543083</v>
      </c>
      <c r="Z147" s="103">
        <f t="shared" si="96"/>
        <v>-0.76561457277762879</v>
      </c>
      <c r="AA147" s="221" t="str">
        <f t="shared" si="96"/>
        <v/>
      </c>
      <c r="AB147" s="103">
        <f t="shared" si="96"/>
        <v>-0.94001702645294427</v>
      </c>
      <c r="AC147" s="103">
        <f t="shared" si="96"/>
        <v>-1.2337003467405081</v>
      </c>
      <c r="AD147" s="103">
        <f t="shared" si="96"/>
        <v>-1.2830930797252535</v>
      </c>
      <c r="AE147" s="103">
        <f t="shared" si="96"/>
        <v>-1.480968261939178</v>
      </c>
      <c r="AF147" s="103">
        <f t="shared" si="96"/>
        <v>-1.4487410223178159</v>
      </c>
      <c r="AG147" s="103">
        <f t="shared" si="96"/>
        <v>-1.342504748025918</v>
      </c>
      <c r="AH147" s="103">
        <f t="shared" si="96"/>
        <v>-1.3256803286711225</v>
      </c>
      <c r="AI147" s="103">
        <f t="shared" si="96"/>
        <v>-0.92168308564417478</v>
      </c>
      <c r="AJ147" s="103">
        <f t="shared" si="96"/>
        <v>-1.6716533360057124</v>
      </c>
      <c r="AK147" s="103">
        <f t="shared" si="96"/>
        <v>-0.62552340491487679</v>
      </c>
      <c r="AL147" s="103">
        <f t="shared" si="96"/>
        <v>-0.83669242201228378</v>
      </c>
      <c r="AM147" s="103">
        <f t="shared" si="96"/>
        <v>-1.1254149001028544</v>
      </c>
      <c r="AN147" s="103">
        <f t="shared" si="96"/>
        <v>-0.89251891623897894</v>
      </c>
      <c r="AO147" s="103">
        <f t="shared" si="96"/>
        <v>-0.95963316262899923</v>
      </c>
      <c r="AP147" s="103">
        <f t="shared" si="96"/>
        <v>-1.388289459752565</v>
      </c>
      <c r="AQ147" s="103">
        <f t="shared" si="96"/>
        <v>-1.1884002609623925</v>
      </c>
      <c r="AR147" s="103">
        <f t="shared" si="96"/>
        <v>-0.71072035982454085</v>
      </c>
      <c r="AS147" s="103">
        <f t="shared" si="96"/>
        <v>-0.86066832325307663</v>
      </c>
      <c r="AT147" s="103">
        <f t="shared" si="96"/>
        <v>-0.50751921892255225</v>
      </c>
      <c r="AU147" s="103">
        <f t="shared" si="96"/>
        <v>-0.53992741940527256</v>
      </c>
      <c r="AV147" s="103">
        <f t="shared" si="96"/>
        <v>-0.75039845732698285</v>
      </c>
      <c r="AW147" s="103">
        <f t="shared" si="96"/>
        <v>-1.1449215875466927</v>
      </c>
      <c r="AX147" s="103">
        <f t="shared" si="96"/>
        <v>-0.3232414729484554</v>
      </c>
      <c r="AY147" s="103">
        <f t="shared" si="96"/>
        <v>-0.52540906261043807</v>
      </c>
      <c r="AZ147" s="103">
        <f t="shared" si="96"/>
        <v>-1.5033605241888677</v>
      </c>
      <c r="BA147" s="103">
        <f t="shared" si="96"/>
        <v>-1.5453398547216814</v>
      </c>
      <c r="BB147" s="103">
        <f t="shared" si="96"/>
        <v>-0.57729404010602436</v>
      </c>
      <c r="BC147" s="103">
        <f t="shared" si="96"/>
        <v>-0.47596716997455202</v>
      </c>
      <c r="BD147" s="103">
        <f t="shared" si="96"/>
        <v>-0.75157264553357783</v>
      </c>
      <c r="BE147" s="103">
        <f t="shared" si="96"/>
        <v>-1.6043207713268524</v>
      </c>
      <c r="BG147" s="16" t="s">
        <v>175</v>
      </c>
      <c r="BH147" s="11" t="b">
        <f t="shared" si="8"/>
        <v>1</v>
      </c>
      <c r="BJ147" s="14">
        <f t="shared" si="9"/>
        <v>-1.5013508719987354</v>
      </c>
    </row>
    <row r="148" spans="1:62">
      <c r="A148" s="162" t="s">
        <v>176</v>
      </c>
      <c r="B148" s="103"/>
      <c r="C148" s="103" t="str">
        <f t="shared" ref="C148:BE148" si="97">IF(C$7&gt;0,(IF(ISNUMBER(C55),C55*C$7,"")),"")</f>
        <v/>
      </c>
      <c r="D148" s="103">
        <f t="shared" si="97"/>
        <v>-0.50967053352451874</v>
      </c>
      <c r="E148" s="103">
        <f t="shared" si="97"/>
        <v>-0.57739298627430669</v>
      </c>
      <c r="F148" s="103">
        <f t="shared" si="97"/>
        <v>-2.0794537520648886</v>
      </c>
      <c r="G148" s="103">
        <f t="shared" si="97"/>
        <v>-1.0132553749762288</v>
      </c>
      <c r="H148" s="103">
        <f t="shared" si="97"/>
        <v>-2.4144304945435136</v>
      </c>
      <c r="I148" s="103" t="str">
        <f t="shared" si="97"/>
        <v/>
      </c>
      <c r="J148" s="103"/>
      <c r="K148" s="103">
        <f t="shared" si="97"/>
        <v>-1.6692927121826979</v>
      </c>
      <c r="L148" s="103">
        <f t="shared" si="97"/>
        <v>-2.3400311253739522E-2</v>
      </c>
      <c r="M148" s="103">
        <f t="shared" si="97"/>
        <v>0.54297854849677585</v>
      </c>
      <c r="N148" s="103">
        <f t="shared" si="97"/>
        <v>-1.2612458632772101</v>
      </c>
      <c r="O148" s="103">
        <f t="shared" si="97"/>
        <v>-1.3872722671927327</v>
      </c>
      <c r="P148" s="103">
        <f t="shared" si="97"/>
        <v>-0.37131254563136429</v>
      </c>
      <c r="Q148" s="103">
        <f t="shared" si="97"/>
        <v>-0.55527518428887512</v>
      </c>
      <c r="R148" s="103">
        <f t="shared" si="97"/>
        <v>-1.538176555408159</v>
      </c>
      <c r="S148" s="103">
        <f t="shared" si="97"/>
        <v>-1.1797181350121602</v>
      </c>
      <c r="T148" s="103">
        <f t="shared" si="97"/>
        <v>-0.10498235520869179</v>
      </c>
      <c r="U148" s="103">
        <f t="shared" si="97"/>
        <v>-0.6201575055993459</v>
      </c>
      <c r="V148" s="103">
        <f t="shared" si="97"/>
        <v>-1.6805632432694879</v>
      </c>
      <c r="W148" s="103">
        <f t="shared" si="97"/>
        <v>-1.248217062792633</v>
      </c>
      <c r="X148" s="103">
        <f t="shared" si="97"/>
        <v>-0.4020203193402182</v>
      </c>
      <c r="Y148" s="103">
        <f t="shared" si="97"/>
        <v>0.25377390967126728</v>
      </c>
      <c r="Z148" s="103">
        <f t="shared" si="97"/>
        <v>-1.1215218876904725</v>
      </c>
      <c r="AA148" s="103"/>
      <c r="AB148" s="103">
        <f t="shared" si="97"/>
        <v>-2.0764903254653904</v>
      </c>
      <c r="AC148" s="103">
        <f t="shared" si="97"/>
        <v>-0.55139661799656148</v>
      </c>
      <c r="AD148" s="103">
        <f t="shared" si="97"/>
        <v>-1.6195138262385822</v>
      </c>
      <c r="AE148" s="103">
        <f t="shared" si="97"/>
        <v>-1.480968261939178</v>
      </c>
      <c r="AF148" s="103">
        <f t="shared" si="97"/>
        <v>-1.5869327625501568</v>
      </c>
      <c r="AG148" s="103"/>
      <c r="AH148" s="103">
        <f t="shared" si="97"/>
        <v>-1.9022088154762635</v>
      </c>
      <c r="AI148" s="103">
        <f t="shared" si="97"/>
        <v>-1.6555741015431893</v>
      </c>
      <c r="AJ148" s="103">
        <f t="shared" si="97"/>
        <v>-0.15437431862849582</v>
      </c>
      <c r="AK148" s="103">
        <f t="shared" si="97"/>
        <v>-0.62552340491487679</v>
      </c>
      <c r="AL148" s="103">
        <f t="shared" si="97"/>
        <v>-0.83669242201228378</v>
      </c>
      <c r="AM148" s="103">
        <f t="shared" si="97"/>
        <v>-1.1254149001028544</v>
      </c>
      <c r="AN148" s="103">
        <f t="shared" si="97"/>
        <v>-1.9065789510187803</v>
      </c>
      <c r="AO148" s="103">
        <f t="shared" si="97"/>
        <v>-1.5755171326744766</v>
      </c>
      <c r="AP148" s="103">
        <f t="shared" si="97"/>
        <v>-0.99425350747955976</v>
      </c>
      <c r="AQ148" s="103">
        <f t="shared" si="97"/>
        <v>-0.10498235520869179</v>
      </c>
      <c r="AR148" s="103">
        <f t="shared" si="97"/>
        <v>-0.71072035982454085</v>
      </c>
      <c r="AS148" s="103">
        <f t="shared" si="97"/>
        <v>-0.86066832325307663</v>
      </c>
      <c r="AT148" s="103">
        <f t="shared" si="97"/>
        <v>-1.0150384378451045</v>
      </c>
      <c r="AU148" s="103">
        <f t="shared" si="97"/>
        <v>-0.95824956416971796</v>
      </c>
      <c r="AV148" s="103">
        <f t="shared" si="97"/>
        <v>-1.2146737618602239</v>
      </c>
      <c r="AW148" s="103">
        <f t="shared" si="97"/>
        <v>-0.32096128186455392</v>
      </c>
      <c r="AX148" s="103">
        <f t="shared" si="97"/>
        <v>-0.69890048205071442</v>
      </c>
      <c r="AY148" s="103">
        <f t="shared" si="97"/>
        <v>-0.18309709757636478</v>
      </c>
      <c r="AZ148" s="103">
        <f t="shared" si="97"/>
        <v>-0.78508827374307544</v>
      </c>
      <c r="BA148" s="103">
        <f t="shared" si="97"/>
        <v>-1.5453398547216814</v>
      </c>
      <c r="BB148" s="103">
        <f t="shared" si="97"/>
        <v>-0.57729404010602436</v>
      </c>
      <c r="BC148" s="103">
        <f t="shared" si="97"/>
        <v>-0.47596716997455202</v>
      </c>
      <c r="BD148" s="103">
        <f t="shared" si="97"/>
        <v>0.20426110811777143</v>
      </c>
      <c r="BE148" s="103">
        <f t="shared" si="97"/>
        <v>0.4753215188982759</v>
      </c>
      <c r="BG148" s="16" t="s">
        <v>176</v>
      </c>
      <c r="BH148" s="11" t="b">
        <f t="shared" si="8"/>
        <v>1</v>
      </c>
      <c r="BJ148" s="14">
        <f t="shared" si="9"/>
        <v>-0.28519139099142399</v>
      </c>
    </row>
    <row r="149" spans="1:62">
      <c r="A149" s="16" t="s">
        <v>49</v>
      </c>
      <c r="B149" s="103">
        <f t="shared" ref="B149" si="98">IF(B$7&gt;0,(IF(ISNUMBER(B56),B56*B$7,"")),"")</f>
        <v>0.39584668340295104</v>
      </c>
      <c r="C149" s="103" t="str">
        <f t="shared" ref="C149:BE149" si="99">IF(C$7&gt;0,(IF(ISNUMBER(C56),C56*C$7,"")),"")</f>
        <v/>
      </c>
      <c r="D149" s="103">
        <f t="shared" si="99"/>
        <v>-0.52271560747249768</v>
      </c>
      <c r="E149" s="103">
        <f t="shared" si="99"/>
        <v>-0.54950370984908969</v>
      </c>
      <c r="F149" s="103">
        <f t="shared" si="99"/>
        <v>0.47530371475768884</v>
      </c>
      <c r="G149" s="103">
        <f t="shared" si="99"/>
        <v>-0.92940096893372637</v>
      </c>
      <c r="H149" s="103">
        <f t="shared" si="99"/>
        <v>-0.38218369270381047</v>
      </c>
      <c r="I149" s="103">
        <f t="shared" si="99"/>
        <v>0.11597926783257236</v>
      </c>
      <c r="J149" s="103">
        <f t="shared" si="99"/>
        <v>0.13913485195329009</v>
      </c>
      <c r="K149" s="103">
        <f t="shared" si="99"/>
        <v>-0.90282622394077516</v>
      </c>
      <c r="L149" s="103">
        <f t="shared" si="99"/>
        <v>-0.8283710183823777</v>
      </c>
      <c r="M149" s="103">
        <f t="shared" si="99"/>
        <v>-0.29157140697447637</v>
      </c>
      <c r="N149" s="103">
        <f t="shared" si="99"/>
        <v>-0.72794699706945409</v>
      </c>
      <c r="O149" s="103">
        <f t="shared" si="99"/>
        <v>-1.024641826528371</v>
      </c>
      <c r="P149" s="103">
        <f t="shared" si="99"/>
        <v>0.55617850621386455</v>
      </c>
      <c r="Q149" s="103">
        <f t="shared" si="99"/>
        <v>0.29864181163266862</v>
      </c>
      <c r="R149" s="103">
        <f t="shared" si="99"/>
        <v>0.48915193141332258</v>
      </c>
      <c r="S149" s="103">
        <f t="shared" si="99"/>
        <v>0.53987101093776813</v>
      </c>
      <c r="T149" s="103">
        <f t="shared" si="99"/>
        <v>-1.9106788647981927</v>
      </c>
      <c r="U149" s="103">
        <f t="shared" si="99"/>
        <v>-0.98297074016767072</v>
      </c>
      <c r="V149" s="103">
        <f t="shared" si="99"/>
        <v>-1.6805632432694879</v>
      </c>
      <c r="W149" s="103">
        <f t="shared" si="99"/>
        <v>-1.248217062792633</v>
      </c>
      <c r="X149" s="103">
        <f t="shared" si="99"/>
        <v>-1.3535913504390835</v>
      </c>
      <c r="Y149" s="103">
        <f t="shared" si="99"/>
        <v>-1.333466543545387</v>
      </c>
      <c r="Z149" s="103">
        <f t="shared" si="99"/>
        <v>-1.1215218876904725</v>
      </c>
      <c r="AA149" s="221" t="str">
        <f t="shared" si="99"/>
        <v/>
      </c>
      <c r="AB149" s="103">
        <f t="shared" si="99"/>
        <v>-0.90931734613706605</v>
      </c>
      <c r="AC149" s="103">
        <f t="shared" si="99"/>
        <v>-1.5748522111124812</v>
      </c>
      <c r="AD149" s="103">
        <f t="shared" si="99"/>
        <v>-0.9466723332119249</v>
      </c>
      <c r="AE149" s="103">
        <f t="shared" si="99"/>
        <v>-0.39548584267693965</v>
      </c>
      <c r="AF149" s="103">
        <f t="shared" si="99"/>
        <v>-1.1690672623237919</v>
      </c>
      <c r="AG149" s="103">
        <f t="shared" si="99"/>
        <v>-0.90167675946830961</v>
      </c>
      <c r="AH149" s="103">
        <f t="shared" si="99"/>
        <v>-0.89328396356726647</v>
      </c>
      <c r="AI149" s="103">
        <f t="shared" si="99"/>
        <v>-0.92168308564417478</v>
      </c>
      <c r="AJ149" s="103">
        <f t="shared" si="99"/>
        <v>-1.2923335816614083</v>
      </c>
      <c r="AK149" s="103">
        <f t="shared" si="99"/>
        <v>-0.62552340491487679</v>
      </c>
      <c r="AL149" s="103">
        <f t="shared" si="99"/>
        <v>-0.83669242201228378</v>
      </c>
      <c r="AM149" s="103">
        <f t="shared" si="99"/>
        <v>-1.1254149001028544</v>
      </c>
      <c r="AN149" s="103">
        <f t="shared" si="99"/>
        <v>-0.89251891623897894</v>
      </c>
      <c r="AO149" s="103">
        <f t="shared" si="99"/>
        <v>-1.452340338665381</v>
      </c>
      <c r="AP149" s="103">
        <f t="shared" si="99"/>
        <v>-1.388289459752565</v>
      </c>
      <c r="AQ149" s="103">
        <f t="shared" si="99"/>
        <v>-1.9106788647981927</v>
      </c>
      <c r="AR149" s="103">
        <f t="shared" si="99"/>
        <v>-0.71072035982454085</v>
      </c>
      <c r="AS149" s="103">
        <f t="shared" si="99"/>
        <v>-0.86066832325307663</v>
      </c>
      <c r="AT149" s="103">
        <f t="shared" si="99"/>
        <v>-1.5225576567676569</v>
      </c>
      <c r="AU149" s="103">
        <f t="shared" si="99"/>
        <v>-1.3765717089341634</v>
      </c>
      <c r="AV149" s="103">
        <f t="shared" si="99"/>
        <v>-0.75039845732698285</v>
      </c>
      <c r="AW149" s="103">
        <f t="shared" si="99"/>
        <v>9.1018870976515495E-2</v>
      </c>
      <c r="AX149" s="103">
        <f t="shared" si="99"/>
        <v>-1.8258775093574917</v>
      </c>
      <c r="AY149" s="103">
        <f t="shared" si="99"/>
        <v>-1.5523449577126578</v>
      </c>
      <c r="AZ149" s="103">
        <f t="shared" si="99"/>
        <v>-1.5033605241888677</v>
      </c>
      <c r="BA149" s="103">
        <f t="shared" si="99"/>
        <v>-0.84587023626870983</v>
      </c>
      <c r="BB149" s="103">
        <f t="shared" si="99"/>
        <v>-0.57729404010602436</v>
      </c>
      <c r="BC149" s="103">
        <f t="shared" si="99"/>
        <v>-0.47596716997455202</v>
      </c>
      <c r="BD149" s="103">
        <f t="shared" si="99"/>
        <v>0.11387722837535719</v>
      </c>
      <c r="BE149" s="103">
        <f t="shared" si="99"/>
        <v>0.69789017424318478</v>
      </c>
      <c r="BG149" s="16" t="s">
        <v>49</v>
      </c>
      <c r="BH149" s="11" t="b">
        <f t="shared" si="8"/>
        <v>1</v>
      </c>
      <c r="BJ149" s="14">
        <f t="shared" si="9"/>
        <v>-0.2464785655907519</v>
      </c>
    </row>
    <row r="150" spans="1:62">
      <c r="A150" s="16" t="s">
        <v>50</v>
      </c>
      <c r="B150" s="103">
        <f t="shared" ref="B150" si="100">IF(B$7&gt;0,(IF(ISNUMBER(B57),B57*B$7,"")),"")</f>
        <v>-4.1367890718426823</v>
      </c>
      <c r="C150" s="103" t="str">
        <f t="shared" ref="C150:BE150" si="101">IF(C$7&gt;0,(IF(ISNUMBER(C57),C57*C$7,"")),"")</f>
        <v/>
      </c>
      <c r="D150" s="103">
        <f t="shared" si="101"/>
        <v>-0.50967053352451874</v>
      </c>
      <c r="E150" s="103">
        <f t="shared" si="101"/>
        <v>-0.57393765299724819</v>
      </c>
      <c r="F150" s="103">
        <f t="shared" si="101"/>
        <v>0.47530371475768884</v>
      </c>
      <c r="G150" s="103">
        <f t="shared" si="101"/>
        <v>-0.97018509505140782</v>
      </c>
      <c r="H150" s="103">
        <f t="shared" si="101"/>
        <v>-1.140087567880693</v>
      </c>
      <c r="I150" s="103">
        <f t="shared" si="101"/>
        <v>0.12933542411398644</v>
      </c>
      <c r="J150" s="103">
        <f t="shared" si="101"/>
        <v>-1.0229899327097574</v>
      </c>
      <c r="K150" s="103">
        <f t="shared" si="101"/>
        <v>-0.74953292629239077</v>
      </c>
      <c r="L150" s="103">
        <f t="shared" si="101"/>
        <v>-2.3400311253739522E-2</v>
      </c>
      <c r="M150" s="103">
        <f t="shared" si="101"/>
        <v>-1.2801648768049019</v>
      </c>
      <c r="N150" s="103">
        <f t="shared" si="101"/>
        <v>-0.80520508777813615</v>
      </c>
      <c r="O150" s="103">
        <f t="shared" si="101"/>
        <v>-1.024641826528371</v>
      </c>
      <c r="P150" s="103">
        <f t="shared" si="101"/>
        <v>-0.20235721057348807</v>
      </c>
      <c r="Q150" s="103">
        <f t="shared" si="101"/>
        <v>-0.22684557047289677</v>
      </c>
      <c r="R150" s="103">
        <f t="shared" si="101"/>
        <v>-0.52451231199741821</v>
      </c>
      <c r="S150" s="103">
        <f t="shared" si="101"/>
        <v>-0.6065217530288507</v>
      </c>
      <c r="T150" s="103">
        <f t="shared" si="101"/>
        <v>-0.10498235520869179</v>
      </c>
      <c r="U150" s="103">
        <f t="shared" si="101"/>
        <v>-0.6201575055993459</v>
      </c>
      <c r="V150" s="103">
        <f t="shared" si="101"/>
        <v>0.49279674050759403</v>
      </c>
      <c r="W150" s="103">
        <f t="shared" si="101"/>
        <v>0.54687770978540118</v>
      </c>
      <c r="X150" s="103">
        <f t="shared" si="101"/>
        <v>0.23236036805902538</v>
      </c>
      <c r="Y150" s="103">
        <f t="shared" si="101"/>
        <v>-0.14303620363289624</v>
      </c>
      <c r="Z150" s="103">
        <f t="shared" si="101"/>
        <v>-0.76561457277762879</v>
      </c>
      <c r="AA150" s="221" t="str">
        <f t="shared" si="101"/>
        <v/>
      </c>
      <c r="AB150" s="103">
        <f t="shared" si="101"/>
        <v>-1.5543227006771496</v>
      </c>
      <c r="AC150" s="103">
        <f t="shared" si="101"/>
        <v>-0.21024475362458825</v>
      </c>
      <c r="AD150" s="103">
        <f t="shared" si="101"/>
        <v>-0.9466723332119249</v>
      </c>
      <c r="AE150" s="103">
        <f t="shared" si="101"/>
        <v>-0.39548584267693965</v>
      </c>
      <c r="AF150" s="103">
        <f t="shared" si="101"/>
        <v>-1.1888089394998405</v>
      </c>
      <c r="AG150" s="103">
        <f t="shared" si="101"/>
        <v>-1.057887796203872</v>
      </c>
      <c r="AH150" s="103">
        <f t="shared" si="101"/>
        <v>-1.3256803286711225</v>
      </c>
      <c r="AI150" s="103">
        <f t="shared" si="101"/>
        <v>-1.3092435097706205</v>
      </c>
      <c r="AJ150" s="103">
        <f t="shared" si="101"/>
        <v>-0.53369407297280003</v>
      </c>
      <c r="AK150" s="103">
        <f t="shared" si="101"/>
        <v>-0.62552340491487679</v>
      </c>
      <c r="AL150" s="103">
        <f t="shared" si="101"/>
        <v>-0.83669242201228378</v>
      </c>
      <c r="AM150" s="103">
        <f t="shared" si="101"/>
        <v>-0.73357003609943139</v>
      </c>
      <c r="AN150" s="103">
        <f t="shared" si="101"/>
        <v>-1.048546513587209</v>
      </c>
      <c r="AO150" s="103">
        <f t="shared" si="101"/>
        <v>-1.5755171326744766</v>
      </c>
      <c r="AP150" s="103">
        <f t="shared" si="101"/>
        <v>-0.60021755520655451</v>
      </c>
      <c r="AQ150" s="103">
        <f t="shared" si="101"/>
        <v>-0.10498235520869179</v>
      </c>
      <c r="AR150" s="103">
        <f t="shared" si="101"/>
        <v>-0.71072035982454085</v>
      </c>
      <c r="AS150" s="103">
        <f t="shared" si="101"/>
        <v>-0.86066832325307663</v>
      </c>
      <c r="AT150" s="103">
        <f t="shared" si="101"/>
        <v>-0.50751921892255225</v>
      </c>
      <c r="AU150" s="103">
        <f t="shared" si="101"/>
        <v>-0.53992741940527256</v>
      </c>
      <c r="AV150" s="103">
        <f t="shared" si="101"/>
        <v>-1.2146737618602239</v>
      </c>
      <c r="AW150" s="103">
        <f t="shared" si="101"/>
        <v>-1.5569017403877621</v>
      </c>
      <c r="AX150" s="103">
        <f t="shared" si="101"/>
        <v>5.2417536153803686E-2</v>
      </c>
      <c r="AY150" s="103">
        <f t="shared" si="101"/>
        <v>0.15921486745770846</v>
      </c>
      <c r="AZ150" s="103">
        <f t="shared" si="101"/>
        <v>-6.6816023297283131E-2</v>
      </c>
      <c r="BA150" s="103">
        <f t="shared" si="101"/>
        <v>-1.1956050454951956</v>
      </c>
      <c r="BB150" s="103">
        <f t="shared" si="101"/>
        <v>-0.57729404010602436</v>
      </c>
      <c r="BC150" s="103">
        <f t="shared" si="101"/>
        <v>-0.47596716997455202</v>
      </c>
      <c r="BD150" s="103">
        <f t="shared" si="101"/>
        <v>-0.73508611614011632</v>
      </c>
      <c r="BE150" s="103">
        <f t="shared" si="101"/>
        <v>1.4263603601085058</v>
      </c>
      <c r="BG150" s="16" t="s">
        <v>50</v>
      </c>
      <c r="BH150" s="11" t="b">
        <f t="shared" si="8"/>
        <v>1</v>
      </c>
      <c r="BJ150" s="14">
        <f t="shared" si="9"/>
        <v>-0.48374750942860401</v>
      </c>
    </row>
    <row r="151" spans="1:62">
      <c r="A151" s="16" t="s">
        <v>100</v>
      </c>
      <c r="B151" s="103">
        <f t="shared" ref="B151" si="102">IF(B$7&gt;0,(IF(ISNUMBER(B58),B58*B$7,"")),"")</f>
        <v>0.39584668340295104</v>
      </c>
      <c r="C151" s="103" t="str">
        <f t="shared" ref="C151:BE151" si="103">IF(C$7&gt;0,(IF(ISNUMBER(C58),C58*C$7,"")),"")</f>
        <v/>
      </c>
      <c r="D151" s="103">
        <f t="shared" si="103"/>
        <v>0.30564658822416968</v>
      </c>
      <c r="E151" s="103">
        <f t="shared" si="103"/>
        <v>3.0922697039532934</v>
      </c>
      <c r="F151" s="103">
        <f t="shared" si="103"/>
        <v>0.47530371475768884</v>
      </c>
      <c r="G151" s="103">
        <f t="shared" si="103"/>
        <v>1.9908068466956439</v>
      </c>
      <c r="H151" s="103">
        <f t="shared" si="103"/>
        <v>0.82070535756066954</v>
      </c>
      <c r="I151" s="103">
        <f t="shared" si="103"/>
        <v>0.2674930841450367</v>
      </c>
      <c r="J151" s="103">
        <f t="shared" si="103"/>
        <v>0.33873258301665105</v>
      </c>
      <c r="K151" s="103">
        <f t="shared" si="103"/>
        <v>1.4732198896091853</v>
      </c>
      <c r="L151" s="103">
        <f t="shared" si="103"/>
        <v>0.78157039587489863</v>
      </c>
      <c r="M151" s="103"/>
      <c r="N151" s="103">
        <f t="shared" si="103"/>
        <v>1.6415911343206957</v>
      </c>
      <c r="O151" s="103">
        <f t="shared" si="103"/>
        <v>1.513771258122161</v>
      </c>
      <c r="P151" s="103">
        <f t="shared" si="103"/>
        <v>0.74981991489499766</v>
      </c>
      <c r="Q151" s="103">
        <f t="shared" si="103"/>
        <v>0.75844327097503839</v>
      </c>
      <c r="R151" s="103">
        <f t="shared" si="103"/>
        <v>0.99598405311869298</v>
      </c>
      <c r="S151" s="103">
        <f t="shared" si="103"/>
        <v>1.1130673929210775</v>
      </c>
      <c r="T151" s="103">
        <f t="shared" si="103"/>
        <v>0.97843555054500886</v>
      </c>
      <c r="U151" s="103">
        <f t="shared" si="103"/>
        <v>0.10546896353730358</v>
      </c>
      <c r="V151" s="103">
        <f t="shared" si="103"/>
        <v>0.49279674050759403</v>
      </c>
      <c r="W151" s="103">
        <f t="shared" si="103"/>
        <v>1.6239345733322217</v>
      </c>
      <c r="X151" s="103">
        <f t="shared" si="103"/>
        <v>1.1839313991578908</v>
      </c>
      <c r="Y151" s="103">
        <f t="shared" si="103"/>
        <v>1.0473941362795944</v>
      </c>
      <c r="Z151" s="103">
        <f t="shared" si="103"/>
        <v>0.65801468687374598</v>
      </c>
      <c r="AA151" s="221" t="str">
        <f t="shared" si="103"/>
        <v/>
      </c>
      <c r="AB151" s="103">
        <f t="shared" si="103"/>
        <v>1.4557673013237908</v>
      </c>
      <c r="AC151" s="103">
        <f t="shared" si="103"/>
        <v>1.1543627038633049</v>
      </c>
      <c r="AD151" s="103">
        <f t="shared" si="103"/>
        <v>1.0718521458680474</v>
      </c>
      <c r="AE151" s="103">
        <f t="shared" si="103"/>
        <v>1.0518240496727116</v>
      </c>
      <c r="AF151" s="103">
        <f t="shared" si="103"/>
        <v>1.4650120788039225</v>
      </c>
      <c r="AG151" s="103">
        <f t="shared" si="103"/>
        <v>0.87966528783166464</v>
      </c>
      <c r="AH151" s="103">
        <f t="shared" si="103"/>
        <v>1.556962105354583</v>
      </c>
      <c r="AI151" s="103">
        <f t="shared" si="103"/>
        <v>1.7252721514747429</v>
      </c>
      <c r="AJ151" s="103">
        <f t="shared" si="103"/>
        <v>1.3629046987487208</v>
      </c>
      <c r="AK151" s="103">
        <f t="shared" si="103"/>
        <v>0.45037685153871121</v>
      </c>
      <c r="AL151" s="103">
        <f t="shared" si="103"/>
        <v>1.4260606689643329</v>
      </c>
      <c r="AM151" s="103">
        <f t="shared" si="103"/>
        <v>0.83380941991426072</v>
      </c>
      <c r="AN151" s="103">
        <f t="shared" si="103"/>
        <v>1.7596717600523122</v>
      </c>
      <c r="AO151" s="103">
        <f t="shared" si="103"/>
        <v>1.0111955415165281</v>
      </c>
      <c r="AP151" s="103">
        <f t="shared" si="103"/>
        <v>1.3699622061584718</v>
      </c>
      <c r="AQ151" s="103">
        <f t="shared" si="103"/>
        <v>0.97843555054500886</v>
      </c>
      <c r="AR151" s="103">
        <f t="shared" si="103"/>
        <v>2.0675501376713914</v>
      </c>
      <c r="AS151" s="103">
        <f t="shared" si="103"/>
        <v>1.2541166995973401</v>
      </c>
      <c r="AT151" s="103">
        <f t="shared" si="103"/>
        <v>0.50751921892255225</v>
      </c>
      <c r="AU151" s="103">
        <f t="shared" si="103"/>
        <v>1.1333611596525091</v>
      </c>
      <c r="AV151" s="103">
        <f t="shared" si="103"/>
        <v>1.1067027608059816</v>
      </c>
      <c r="AW151" s="103">
        <f t="shared" si="103"/>
        <v>0.91497917665865425</v>
      </c>
      <c r="AX151" s="103">
        <f t="shared" si="103"/>
        <v>0.80373555435832178</v>
      </c>
      <c r="AY151" s="103">
        <f t="shared" si="103"/>
        <v>0.843838797525855</v>
      </c>
      <c r="AZ151" s="103">
        <f t="shared" si="103"/>
        <v>1.3697284775943015</v>
      </c>
      <c r="BA151" s="103">
        <f t="shared" si="103"/>
        <v>1.6022734283166908</v>
      </c>
      <c r="BB151" s="103">
        <f t="shared" si="103"/>
        <v>1.6457188307500097</v>
      </c>
      <c r="BC151" s="103">
        <f t="shared" si="103"/>
        <v>-0.47596716997455202</v>
      </c>
      <c r="BD151" s="103">
        <f t="shared" si="103"/>
        <v>-0.12099608167931776</v>
      </c>
      <c r="BE151" s="103">
        <f t="shared" si="103"/>
        <v>2.090321785969456E-2</v>
      </c>
      <c r="BG151" s="16" t="s">
        <v>100</v>
      </c>
      <c r="BH151" s="11" t="b">
        <f t="shared" si="8"/>
        <v>1</v>
      </c>
      <c r="BJ151" s="14">
        <f t="shared" si="9"/>
        <v>0.7638173821558083</v>
      </c>
    </row>
    <row r="152" spans="1:62">
      <c r="A152" s="16" t="s">
        <v>51</v>
      </c>
      <c r="B152" s="103">
        <f t="shared" ref="B152" si="104">IF(B$7&gt;0,(IF(ISNUMBER(B59),B59*B$7,"")),"")</f>
        <v>0.18622887446604799</v>
      </c>
      <c r="C152" s="103" t="str">
        <f t="shared" ref="C152:BE152" si="105">IF(C$7&gt;0,(IF(ISNUMBER(C59),C59*C$7,"")),"")</f>
        <v/>
      </c>
      <c r="D152" s="103">
        <f t="shared" si="105"/>
        <v>2.0449897812880384</v>
      </c>
      <c r="E152" s="103">
        <f t="shared" si="105"/>
        <v>1.1184572523803842</v>
      </c>
      <c r="F152" s="103">
        <f t="shared" si="105"/>
        <v>0.47530371475768884</v>
      </c>
      <c r="G152" s="103">
        <f t="shared" si="105"/>
        <v>1.172263591515778</v>
      </c>
      <c r="H152" s="103">
        <f t="shared" si="105"/>
        <v>1.223310992163734</v>
      </c>
      <c r="I152" s="103">
        <f t="shared" si="105"/>
        <v>0.25156083592039935</v>
      </c>
      <c r="J152" s="103">
        <f t="shared" si="105"/>
        <v>0.34716731691495917</v>
      </c>
      <c r="K152" s="103">
        <f t="shared" si="105"/>
        <v>1.0133399966640317</v>
      </c>
      <c r="L152" s="103">
        <f t="shared" si="105"/>
        <v>0.37908504231057955</v>
      </c>
      <c r="M152" s="103"/>
      <c r="N152" s="103">
        <f t="shared" si="105"/>
        <v>1.2639855103408679</v>
      </c>
      <c r="O152" s="103">
        <f t="shared" si="105"/>
        <v>1.1511408174577993</v>
      </c>
      <c r="P152" s="103">
        <f t="shared" si="105"/>
        <v>0.68281485791758578</v>
      </c>
      <c r="Q152" s="103">
        <f t="shared" si="105"/>
        <v>0.58328081027318324</v>
      </c>
      <c r="R152" s="103">
        <f t="shared" si="105"/>
        <v>0.99598405311869298</v>
      </c>
      <c r="S152" s="103">
        <f t="shared" si="105"/>
        <v>1.1130673929210775</v>
      </c>
      <c r="T152" s="103">
        <f t="shared" si="105"/>
        <v>0.61729624862710863</v>
      </c>
      <c r="U152" s="103">
        <f t="shared" si="105"/>
        <v>0.83109543267395314</v>
      </c>
      <c r="V152" s="103">
        <f t="shared" si="105"/>
        <v>1.2172500684332881</v>
      </c>
      <c r="W152" s="103">
        <f t="shared" si="105"/>
        <v>-0.53017915376141944</v>
      </c>
      <c r="X152" s="103">
        <f t="shared" si="105"/>
        <v>-0.4020203193402182</v>
      </c>
      <c r="Y152" s="103">
        <f t="shared" si="105"/>
        <v>0.65058402297543083</v>
      </c>
      <c r="Z152" s="103">
        <f t="shared" si="105"/>
        <v>1.3698293166994333</v>
      </c>
      <c r="AA152" s="221" t="str">
        <f t="shared" si="105"/>
        <v/>
      </c>
      <c r="AB152" s="103">
        <f t="shared" si="105"/>
        <v>1.1178757754074795</v>
      </c>
      <c r="AC152" s="103">
        <f t="shared" si="105"/>
        <v>1.495514568235278</v>
      </c>
      <c r="AD152" s="103">
        <f t="shared" si="105"/>
        <v>0.73543139935471868</v>
      </c>
      <c r="AE152" s="103">
        <f t="shared" si="105"/>
        <v>1.4136515227601243</v>
      </c>
      <c r="AF152" s="103">
        <f t="shared" si="105"/>
        <v>1.0972772774866038</v>
      </c>
      <c r="AG152" s="103">
        <f t="shared" si="105"/>
        <v>1.1604310178130055</v>
      </c>
      <c r="AH152" s="103">
        <f t="shared" si="105"/>
        <v>0.98043361854944144</v>
      </c>
      <c r="AI152" s="103">
        <f t="shared" si="105"/>
        <v>1.2222681967574407</v>
      </c>
      <c r="AJ152" s="103">
        <f t="shared" si="105"/>
        <v>1.3629046987487208</v>
      </c>
      <c r="AK152" s="103">
        <f t="shared" si="105"/>
        <v>2.064227236219093</v>
      </c>
      <c r="AL152" s="103">
        <f t="shared" si="105"/>
        <v>1.4260606689643329</v>
      </c>
      <c r="AM152" s="103">
        <f t="shared" si="105"/>
        <v>0.83380941991426072</v>
      </c>
      <c r="AN152" s="103">
        <f t="shared" si="105"/>
        <v>0.90159953995950959</v>
      </c>
      <c r="AO152" s="103">
        <f t="shared" si="105"/>
        <v>1.0111955415165281</v>
      </c>
      <c r="AP152" s="103">
        <f t="shared" si="105"/>
        <v>0.58189030161246125</v>
      </c>
      <c r="AQ152" s="103">
        <f t="shared" si="105"/>
        <v>0.61729624862710863</v>
      </c>
      <c r="AR152" s="103">
        <f t="shared" si="105"/>
        <v>2.0675501376713914</v>
      </c>
      <c r="AS152" s="103">
        <f t="shared" si="105"/>
        <v>0.72542044388473603</v>
      </c>
      <c r="AT152" s="103">
        <f t="shared" si="105"/>
        <v>1.0150384378451045</v>
      </c>
      <c r="AU152" s="103">
        <f t="shared" si="105"/>
        <v>1.5516833044169545</v>
      </c>
      <c r="AV152" s="103">
        <f t="shared" si="105"/>
        <v>1.5709780653392227</v>
      </c>
      <c r="AW152" s="103">
        <f t="shared" si="105"/>
        <v>1.3269593294997237</v>
      </c>
      <c r="AX152" s="103">
        <f t="shared" si="105"/>
        <v>1.1793945634605809</v>
      </c>
      <c r="AY152" s="103">
        <f t="shared" si="105"/>
        <v>1.1861507625599284</v>
      </c>
      <c r="AZ152" s="103">
        <f t="shared" si="105"/>
        <v>1.0105923523714053</v>
      </c>
      <c r="BA152" s="103">
        <f t="shared" si="105"/>
        <v>1.252538619090205</v>
      </c>
      <c r="BB152" s="103">
        <f t="shared" si="105"/>
        <v>-0.57729404010602436</v>
      </c>
      <c r="BC152" s="103">
        <f t="shared" si="105"/>
        <v>-0.47596716997455202</v>
      </c>
      <c r="BD152" s="103">
        <f t="shared" si="105"/>
        <v>0.35956899370835016</v>
      </c>
      <c r="BE152" s="103">
        <f t="shared" si="105"/>
        <v>0.77896750502579371</v>
      </c>
      <c r="BG152" s="16" t="s">
        <v>51</v>
      </c>
      <c r="BH152" s="11" t="b">
        <f t="shared" si="8"/>
        <v>1</v>
      </c>
      <c r="BJ152" s="14">
        <f t="shared" si="9"/>
        <v>0.8884157066332028</v>
      </c>
    </row>
    <row r="153" spans="1:62">
      <c r="A153" s="16" t="s">
        <v>52</v>
      </c>
      <c r="B153" s="103">
        <f t="shared" ref="B153" si="106">IF(B$7&gt;0,(IF(ISNUMBER(B60),B60*B$7,"")),"")</f>
        <v>0.12124735369560756</v>
      </c>
      <c r="C153" s="103" t="str">
        <f t="shared" ref="C153:BE153" si="107">IF(C$7&gt;0,(IF(ISNUMBER(C60),C60*C$7,"")),"")</f>
        <v/>
      </c>
      <c r="D153" s="103">
        <f t="shared" si="107"/>
        <v>-0.45531605874127279</v>
      </c>
      <c r="E153" s="103">
        <f t="shared" si="107"/>
        <v>-0.57501328092562165</v>
      </c>
      <c r="F153" s="103">
        <f t="shared" si="107"/>
        <v>0.47530371475768884</v>
      </c>
      <c r="G153" s="103">
        <f t="shared" si="107"/>
        <v>-1.0260791652547001</v>
      </c>
      <c r="H153" s="103">
        <f t="shared" si="107"/>
        <v>-0.89172374922715025</v>
      </c>
      <c r="I153" s="103">
        <f t="shared" si="107"/>
        <v>5.1296143473767708E-2</v>
      </c>
      <c r="J153" s="103">
        <f t="shared" si="107"/>
        <v>0.18614330160166603</v>
      </c>
      <c r="K153" s="103">
        <f t="shared" si="107"/>
        <v>-0.67288627746819851</v>
      </c>
      <c r="L153" s="103">
        <f t="shared" si="107"/>
        <v>-2.3400311253739522E-2</v>
      </c>
      <c r="M153" s="103">
        <f t="shared" si="107"/>
        <v>-1.6055045771335816</v>
      </c>
      <c r="N153" s="103">
        <f t="shared" si="107"/>
        <v>-1.4934852055316885</v>
      </c>
      <c r="O153" s="103">
        <f t="shared" si="107"/>
        <v>0.42587993612907593</v>
      </c>
      <c r="P153" s="103">
        <f t="shared" si="107"/>
        <v>-0.14080232569471743</v>
      </c>
      <c r="Q153" s="103">
        <f t="shared" si="107"/>
        <v>-0.1392643401219692</v>
      </c>
      <c r="R153" s="103">
        <f t="shared" si="107"/>
        <v>-0.52451231199741821</v>
      </c>
      <c r="S153" s="103">
        <f t="shared" si="107"/>
        <v>-0.6065217530288507</v>
      </c>
      <c r="T153" s="103">
        <f t="shared" si="107"/>
        <v>-0.10498235520869179</v>
      </c>
      <c r="U153" s="103">
        <f t="shared" si="107"/>
        <v>0.10546896353730358</v>
      </c>
      <c r="V153" s="103">
        <f t="shared" si="107"/>
        <v>0.13057007654474709</v>
      </c>
      <c r="W153" s="103">
        <f t="shared" si="107"/>
        <v>-1.248217062792633</v>
      </c>
      <c r="X153" s="103">
        <f t="shared" si="107"/>
        <v>-0.4020203193402182</v>
      </c>
      <c r="Y153" s="103">
        <f t="shared" si="107"/>
        <v>-0.53984631693705976</v>
      </c>
      <c r="Z153" s="103">
        <f t="shared" si="107"/>
        <v>-5.3799942951941425E-2</v>
      </c>
      <c r="AA153" s="221" t="str">
        <f t="shared" si="107"/>
        <v/>
      </c>
      <c r="AB153" s="103">
        <f t="shared" si="107"/>
        <v>-0.97075571525715265</v>
      </c>
      <c r="AC153" s="103">
        <f t="shared" si="107"/>
        <v>-0.55139661799656148</v>
      </c>
      <c r="AD153" s="103">
        <f t="shared" si="107"/>
        <v>-1.6195138262385822</v>
      </c>
      <c r="AE153" s="103">
        <f t="shared" si="107"/>
        <v>-0.39548584267693965</v>
      </c>
      <c r="AF153" s="103">
        <f t="shared" si="107"/>
        <v>-0.3761098957525007</v>
      </c>
      <c r="AG153" s="103">
        <f t="shared" si="107"/>
        <v>-1.2192683719610948</v>
      </c>
      <c r="AH153" s="103">
        <f t="shared" si="107"/>
        <v>-0.46088759846341104</v>
      </c>
      <c r="AI153" s="103">
        <f t="shared" si="107"/>
        <v>-0.97940485093960283</v>
      </c>
      <c r="AJ153" s="103">
        <f t="shared" si="107"/>
        <v>-0.91301382731710412</v>
      </c>
      <c r="AK153" s="103">
        <f t="shared" si="107"/>
        <v>-8.7573276688082777E-2</v>
      </c>
      <c r="AL153" s="103">
        <f t="shared" si="107"/>
        <v>-0.38414180381696045</v>
      </c>
      <c r="AM153" s="103">
        <f t="shared" si="107"/>
        <v>-1.1254149001028544</v>
      </c>
      <c r="AN153" s="103">
        <f t="shared" si="107"/>
        <v>-0.89251891623897894</v>
      </c>
      <c r="AO153" s="103">
        <f t="shared" si="107"/>
        <v>-0.71327957461080804</v>
      </c>
      <c r="AP153" s="103">
        <f t="shared" si="107"/>
        <v>-0.99425350747955976</v>
      </c>
      <c r="AQ153" s="103">
        <f t="shared" si="107"/>
        <v>-0.10498235520869179</v>
      </c>
      <c r="AR153" s="103">
        <f t="shared" si="107"/>
        <v>-0.71072035982454085</v>
      </c>
      <c r="AS153" s="103">
        <f t="shared" si="107"/>
        <v>-0.86066832325307663</v>
      </c>
      <c r="AT153" s="103">
        <f t="shared" si="107"/>
        <v>-0.50751921892255225</v>
      </c>
      <c r="AU153" s="103">
        <f t="shared" si="107"/>
        <v>-0.12160527464082718</v>
      </c>
      <c r="AV153" s="103">
        <f t="shared" si="107"/>
        <v>-0.28612315279374173</v>
      </c>
      <c r="AW153" s="103">
        <f t="shared" si="107"/>
        <v>-0.32096128186455392</v>
      </c>
      <c r="AX153" s="103">
        <f t="shared" si="107"/>
        <v>-1.0745594911529734</v>
      </c>
      <c r="AY153" s="103">
        <f t="shared" si="107"/>
        <v>-1.2100329926785847</v>
      </c>
      <c r="AZ153" s="103">
        <f t="shared" si="107"/>
        <v>0.29232010192561303</v>
      </c>
      <c r="BA153" s="103">
        <f t="shared" si="107"/>
        <v>-0.84587023626870983</v>
      </c>
      <c r="BB153" s="103">
        <f t="shared" si="107"/>
        <v>-0.57729404010602436</v>
      </c>
      <c r="BC153" s="103">
        <f t="shared" si="107"/>
        <v>-0.47596716997455202</v>
      </c>
      <c r="BD153" s="103">
        <f t="shared" si="107"/>
        <v>-1.5804521583483209</v>
      </c>
      <c r="BE153" s="103">
        <f t="shared" si="107"/>
        <v>-1.1267875509290812</v>
      </c>
      <c r="BG153" s="16" t="s">
        <v>52</v>
      </c>
      <c r="BH153" s="11" t="b">
        <f t="shared" si="8"/>
        <v>1</v>
      </c>
      <c r="BJ153" s="14">
        <f t="shared" si="9"/>
        <v>-1.0760699111627192</v>
      </c>
    </row>
    <row r="154" spans="1:62">
      <c r="A154" s="16" t="s">
        <v>53</v>
      </c>
      <c r="B154" s="103"/>
      <c r="C154" s="103" t="str">
        <f t="shared" ref="C154:BE154" si="108">IF(C$7&gt;0,(IF(ISNUMBER(C61),C61*C$7,"")),"")</f>
        <v/>
      </c>
      <c r="D154" s="103">
        <f t="shared" si="108"/>
        <v>-0.34660710917478105</v>
      </c>
      <c r="E154" s="103">
        <f t="shared" si="108"/>
        <v>2.0810402725847514</v>
      </c>
      <c r="F154" s="103">
        <f t="shared" si="108"/>
        <v>0.47530371475768884</v>
      </c>
      <c r="G154" s="103">
        <f t="shared" si="108"/>
        <v>1.7160439245999879</v>
      </c>
      <c r="H154" s="103">
        <f t="shared" si="108"/>
        <v>1.22183263610032</v>
      </c>
      <c r="I154" s="103">
        <f t="shared" si="108"/>
        <v>0.27042148414264355</v>
      </c>
      <c r="J154" s="103">
        <f t="shared" si="108"/>
        <v>0.34610549381375405</v>
      </c>
      <c r="K154" s="103">
        <f t="shared" si="108"/>
        <v>1.4732198896091853</v>
      </c>
      <c r="L154" s="103">
        <f t="shared" si="108"/>
        <v>1.5865411030035368</v>
      </c>
      <c r="M154" s="103"/>
      <c r="N154" s="103">
        <f t="shared" si="108"/>
        <v>0.95504018882226582</v>
      </c>
      <c r="O154" s="103">
        <f t="shared" si="108"/>
        <v>1.513771258122161</v>
      </c>
      <c r="P154" s="103">
        <f t="shared" si="108"/>
        <v>0.7478963247425362</v>
      </c>
      <c r="Q154" s="103">
        <f t="shared" si="108"/>
        <v>0.75844327097503839</v>
      </c>
      <c r="R154" s="103">
        <f t="shared" si="108"/>
        <v>0.99598405311869298</v>
      </c>
      <c r="S154" s="103">
        <f t="shared" si="108"/>
        <v>1.1130673929210775</v>
      </c>
      <c r="T154" s="103">
        <f t="shared" si="108"/>
        <v>0.97843555054500886</v>
      </c>
      <c r="U154" s="103">
        <f t="shared" si="108"/>
        <v>1.5567219018106027</v>
      </c>
      <c r="V154" s="103">
        <f t="shared" si="108"/>
        <v>0.85502340447044101</v>
      </c>
      <c r="W154" s="103">
        <f t="shared" si="108"/>
        <v>1.6239345733322217</v>
      </c>
      <c r="X154" s="103">
        <f t="shared" si="108"/>
        <v>1.1839313991578908</v>
      </c>
      <c r="Y154" s="103">
        <f t="shared" si="108"/>
        <v>1.8410143628879216</v>
      </c>
      <c r="Z154" s="103">
        <f t="shared" si="108"/>
        <v>1.3698293166994333</v>
      </c>
      <c r="AA154" s="221" t="str">
        <f t="shared" si="108"/>
        <v/>
      </c>
      <c r="AB154" s="103">
        <f t="shared" si="108"/>
        <v>0.78002325797949879</v>
      </c>
      <c r="AC154" s="103">
        <f t="shared" si="108"/>
        <v>1.495514568235278</v>
      </c>
      <c r="AD154" s="103">
        <f t="shared" si="108"/>
        <v>1.7446936388947047</v>
      </c>
      <c r="AE154" s="103">
        <f t="shared" si="108"/>
        <v>1.4136515227601243</v>
      </c>
      <c r="AF154" s="103">
        <f t="shared" si="108"/>
        <v>1.5011064452407981</v>
      </c>
      <c r="AG154" s="103">
        <f t="shared" si="108"/>
        <v>1.3670643080480784</v>
      </c>
      <c r="AH154" s="103">
        <f t="shared" si="108"/>
        <v>1.4128299836532969</v>
      </c>
      <c r="AI154" s="103">
        <f t="shared" si="108"/>
        <v>1.3129738279359708</v>
      </c>
      <c r="AJ154" s="103">
        <f t="shared" si="108"/>
        <v>1.3629046987487208</v>
      </c>
      <c r="AK154" s="103">
        <f t="shared" si="108"/>
        <v>2.064227236219093</v>
      </c>
      <c r="AL154" s="103">
        <f t="shared" si="108"/>
        <v>6.8408814378362839E-2</v>
      </c>
      <c r="AM154" s="103">
        <f t="shared" si="108"/>
        <v>1.2256542839176836</v>
      </c>
      <c r="AN154" s="103">
        <f t="shared" si="108"/>
        <v>0.51157032925016621</v>
      </c>
      <c r="AO154" s="103">
        <f t="shared" si="108"/>
        <v>1.0111955415165281</v>
      </c>
      <c r="AP154" s="103">
        <f t="shared" si="108"/>
        <v>1.3699622061584718</v>
      </c>
      <c r="AQ154" s="103">
        <f t="shared" si="108"/>
        <v>0.97843555054500886</v>
      </c>
      <c r="AR154" s="103">
        <f t="shared" si="108"/>
        <v>2.6232042371705777</v>
      </c>
      <c r="AS154" s="103">
        <f t="shared" si="108"/>
        <v>2.3115092110225484</v>
      </c>
      <c r="AT154" s="103">
        <f t="shared" si="108"/>
        <v>1.5225576567676569</v>
      </c>
      <c r="AU154" s="103">
        <f t="shared" si="108"/>
        <v>1.5516833044169545</v>
      </c>
      <c r="AV154" s="103">
        <f t="shared" si="108"/>
        <v>1.1067027608059816</v>
      </c>
      <c r="AW154" s="103">
        <f t="shared" si="108"/>
        <v>1.3269593294997237</v>
      </c>
      <c r="AX154" s="103">
        <f t="shared" si="108"/>
        <v>1.1793945634605809</v>
      </c>
      <c r="AY154" s="103">
        <f t="shared" si="108"/>
        <v>0.843838797525855</v>
      </c>
      <c r="AZ154" s="103">
        <f t="shared" si="108"/>
        <v>1.3697284775943015</v>
      </c>
      <c r="BA154" s="103">
        <f t="shared" si="108"/>
        <v>1.6022734283166908</v>
      </c>
      <c r="BB154" s="103">
        <f t="shared" si="108"/>
        <v>0.90471454046466504</v>
      </c>
      <c r="BC154" s="103">
        <f t="shared" si="108"/>
        <v>-0.47596716997455202</v>
      </c>
      <c r="BD154" s="103">
        <f t="shared" si="108"/>
        <v>0.51207602768699612</v>
      </c>
      <c r="BE154" s="103">
        <f t="shared" si="108"/>
        <v>0.18813615716291004</v>
      </c>
      <c r="BG154" s="16" t="s">
        <v>53</v>
      </c>
      <c r="BH154" s="11" t="b">
        <f t="shared" si="8"/>
        <v>1</v>
      </c>
      <c r="BJ154" s="14">
        <f t="shared" si="9"/>
        <v>0.79225590794858314</v>
      </c>
    </row>
    <row r="155" spans="1:62">
      <c r="A155" s="16" t="s">
        <v>54</v>
      </c>
      <c r="B155" s="103">
        <f t="shared" ref="B155" si="109">IF(B$7&gt;0,(IF(ISNUMBER(B62),B62*B$7,"")),"")</f>
        <v>-0.16313414042879043</v>
      </c>
      <c r="C155" s="103" t="str">
        <f t="shared" ref="C155:BE155" si="110">IF(C$7&gt;0,(IF(ISNUMBER(C62),C62*C$7,"")),"")</f>
        <v/>
      </c>
      <c r="D155" s="103">
        <f t="shared" si="110"/>
        <v>-0.45531605874127279</v>
      </c>
      <c r="E155" s="103">
        <f t="shared" si="110"/>
        <v>-0.57562473778232237</v>
      </c>
      <c r="F155" s="103">
        <f t="shared" si="110"/>
        <v>0.47530371475768884</v>
      </c>
      <c r="G155" s="103">
        <f t="shared" si="110"/>
        <v>-0.98217298858420798</v>
      </c>
      <c r="H155" s="103">
        <f t="shared" si="110"/>
        <v>-1.4303381416642977</v>
      </c>
      <c r="I155" s="103">
        <f t="shared" si="110"/>
        <v>0.12703174316086727</v>
      </c>
      <c r="J155" s="103">
        <f t="shared" si="110"/>
        <v>0.29004423152255088</v>
      </c>
      <c r="K155" s="103">
        <f t="shared" si="110"/>
        <v>-0.51959297981981378</v>
      </c>
      <c r="L155" s="103">
        <f t="shared" si="110"/>
        <v>-2.035827079075335</v>
      </c>
      <c r="M155" s="103">
        <f t="shared" si="110"/>
        <v>-1.4162220963463419</v>
      </c>
      <c r="N155" s="103">
        <f t="shared" si="110"/>
        <v>-1.7567309225664069</v>
      </c>
      <c r="O155" s="103">
        <f t="shared" si="110"/>
        <v>-1.3872722671927327</v>
      </c>
      <c r="P155" s="103">
        <f t="shared" si="110"/>
        <v>-0.69287269945119312</v>
      </c>
      <c r="Q155" s="103">
        <f t="shared" si="110"/>
        <v>-0.42390333876248382</v>
      </c>
      <c r="R155" s="103">
        <f t="shared" si="110"/>
        <v>-0.52451231199741821</v>
      </c>
      <c r="S155" s="103">
        <f t="shared" si="110"/>
        <v>-1.1797181350121602</v>
      </c>
      <c r="T155" s="103">
        <f t="shared" si="110"/>
        <v>-0.82726095904449215</v>
      </c>
      <c r="U155" s="103">
        <f t="shared" si="110"/>
        <v>-0.98297074016767072</v>
      </c>
      <c r="V155" s="103">
        <f t="shared" si="110"/>
        <v>0.13057007654474709</v>
      </c>
      <c r="W155" s="103">
        <f t="shared" si="110"/>
        <v>-0.53017915376141944</v>
      </c>
      <c r="X155" s="103">
        <f t="shared" si="110"/>
        <v>-1.0364010067394618</v>
      </c>
      <c r="Y155" s="103">
        <f t="shared" si="110"/>
        <v>-1.333466543545387</v>
      </c>
      <c r="Z155" s="103">
        <f t="shared" si="110"/>
        <v>-1.1215218876904725</v>
      </c>
      <c r="AA155" s="221" t="str">
        <f t="shared" si="110"/>
        <v/>
      </c>
      <c r="AB155" s="103">
        <f t="shared" si="110"/>
        <v>-0.90931734613706605</v>
      </c>
      <c r="AC155" s="103">
        <f t="shared" si="110"/>
        <v>-0.89254848236853479</v>
      </c>
      <c r="AD155" s="103">
        <f t="shared" si="110"/>
        <v>-0.61025158669859614</v>
      </c>
      <c r="AE155" s="103">
        <f t="shared" si="110"/>
        <v>-1.480968261939178</v>
      </c>
      <c r="AF155" s="103">
        <f t="shared" si="110"/>
        <v>-1.2677756482040357</v>
      </c>
      <c r="AG155" s="103">
        <f t="shared" si="110"/>
        <v>-1.1904442876853929</v>
      </c>
      <c r="AH155" s="103">
        <f t="shared" si="110"/>
        <v>-0.60501972016469641</v>
      </c>
      <c r="AI155" s="103">
        <f t="shared" si="110"/>
        <v>-1.2927515768290698</v>
      </c>
      <c r="AJ155" s="103">
        <f t="shared" si="110"/>
        <v>-0.53369407297280003</v>
      </c>
      <c r="AK155" s="103">
        <f t="shared" si="110"/>
        <v>-0.62552340491487679</v>
      </c>
      <c r="AL155" s="103">
        <f t="shared" si="110"/>
        <v>-0.38414180381696045</v>
      </c>
      <c r="AM155" s="103">
        <f t="shared" si="110"/>
        <v>-0.73357003609943139</v>
      </c>
      <c r="AN155" s="103">
        <f t="shared" si="110"/>
        <v>-0.89251891623897894</v>
      </c>
      <c r="AO155" s="103">
        <f t="shared" si="110"/>
        <v>-1.2059867506471904</v>
      </c>
      <c r="AP155" s="103">
        <f t="shared" si="110"/>
        <v>-0.99425350747955976</v>
      </c>
      <c r="AQ155" s="103">
        <f t="shared" si="110"/>
        <v>-0.82726095904449215</v>
      </c>
      <c r="AR155" s="103">
        <f t="shared" si="110"/>
        <v>-0.71072035982454085</v>
      </c>
      <c r="AS155" s="103">
        <f t="shared" si="110"/>
        <v>-0.86066832325307663</v>
      </c>
      <c r="AT155" s="103">
        <f t="shared" si="110"/>
        <v>0.50751921892255225</v>
      </c>
      <c r="AU155" s="103">
        <f t="shared" si="110"/>
        <v>-0.95824956416971796</v>
      </c>
      <c r="AV155" s="103">
        <f t="shared" si="110"/>
        <v>-1.2146737618602239</v>
      </c>
      <c r="AW155" s="103">
        <f t="shared" si="110"/>
        <v>-0.73294143470562334</v>
      </c>
      <c r="AX155" s="103">
        <f t="shared" si="110"/>
        <v>-1.8258775093574917</v>
      </c>
      <c r="AY155" s="103">
        <f t="shared" si="110"/>
        <v>-1.5523449577126578</v>
      </c>
      <c r="AZ155" s="103">
        <f t="shared" si="110"/>
        <v>-1.5033605241888677</v>
      </c>
      <c r="BA155" s="103">
        <f t="shared" si="110"/>
        <v>-0.49613542704222402</v>
      </c>
      <c r="BB155" s="103">
        <f t="shared" si="110"/>
        <v>-0.57729404010602436</v>
      </c>
      <c r="BC155" s="103">
        <f t="shared" si="110"/>
        <v>-0.47596716997455202</v>
      </c>
      <c r="BD155" s="103">
        <f t="shared" si="110"/>
        <v>-0.31313981192920026</v>
      </c>
      <c r="BE155" s="103">
        <f t="shared" si="110"/>
        <v>-2.8297617234147134</v>
      </c>
      <c r="BG155" s="16" t="s">
        <v>54</v>
      </c>
      <c r="BH155" s="11" t="b">
        <f t="shared" si="8"/>
        <v>1</v>
      </c>
      <c r="BJ155" s="14">
        <f t="shared" si="9"/>
        <v>-1.5406253642898791</v>
      </c>
    </row>
    <row r="156" spans="1:62">
      <c r="A156" s="16" t="s">
        <v>101</v>
      </c>
      <c r="B156" s="103">
        <f t="shared" ref="B156" si="111">IF(B$7&gt;0,(IF(ISNUMBER(B63),B63*B$7,"")),"")</f>
        <v>0.18413269637667887</v>
      </c>
      <c r="C156" s="103" t="str">
        <f t="shared" ref="C156:BE156" si="112">IF(C$7&gt;0,(IF(ISNUMBER(C63),C63*C$7,"")),"")</f>
        <v/>
      </c>
      <c r="D156" s="103">
        <f t="shared" si="112"/>
        <v>-0.45531605874127279</v>
      </c>
      <c r="E156" s="103">
        <f t="shared" si="112"/>
        <v>-0.54467979363681829</v>
      </c>
      <c r="F156" s="103">
        <f t="shared" si="112"/>
        <v>0.47530371475768884</v>
      </c>
      <c r="G156" s="103">
        <f t="shared" si="112"/>
        <v>-0.63654002991718106</v>
      </c>
      <c r="H156" s="103">
        <f t="shared" si="112"/>
        <v>-0.51425016770212284</v>
      </c>
      <c r="I156" s="103">
        <f t="shared" si="112"/>
        <v>0.23236966323227787</v>
      </c>
      <c r="J156" s="103">
        <f t="shared" si="112"/>
        <v>0.28336411174542564</v>
      </c>
      <c r="K156" s="103">
        <f t="shared" si="112"/>
        <v>-0.51959297981981378</v>
      </c>
      <c r="L156" s="103">
        <f t="shared" si="112"/>
        <v>-1.2308563719466967</v>
      </c>
      <c r="M156" s="103">
        <f t="shared" si="112"/>
        <v>0.60588787279647205</v>
      </c>
      <c r="N156" s="103">
        <f t="shared" si="112"/>
        <v>0.22156887527652144</v>
      </c>
      <c r="O156" s="103">
        <f t="shared" si="112"/>
        <v>-1.024641826528371</v>
      </c>
      <c r="P156" s="103">
        <f t="shared" si="112"/>
        <v>-5.9370342573843472E-2</v>
      </c>
      <c r="Q156" s="103">
        <f t="shared" si="112"/>
        <v>1.4002812992154045E-2</v>
      </c>
      <c r="R156" s="103">
        <f t="shared" si="112"/>
        <v>0.48915193141332258</v>
      </c>
      <c r="S156" s="103">
        <f t="shared" si="112"/>
        <v>-3.3325371045541306E-2</v>
      </c>
      <c r="T156" s="103">
        <f t="shared" si="112"/>
        <v>-0.10498235520869179</v>
      </c>
      <c r="U156" s="103">
        <f t="shared" si="112"/>
        <v>1.5567219018106027</v>
      </c>
      <c r="V156" s="103">
        <f t="shared" si="112"/>
        <v>0.85502340447044101</v>
      </c>
      <c r="W156" s="103">
        <f t="shared" si="112"/>
        <v>0.90589666430100801</v>
      </c>
      <c r="X156" s="103">
        <f t="shared" si="112"/>
        <v>-0.71921066303983994</v>
      </c>
      <c r="Y156" s="103">
        <f t="shared" si="112"/>
        <v>0.65058402297543083</v>
      </c>
      <c r="Z156" s="103">
        <f t="shared" si="112"/>
        <v>-5.3799942951941425E-2</v>
      </c>
      <c r="AA156" s="221" t="str">
        <f t="shared" si="112"/>
        <v/>
      </c>
      <c r="AB156" s="103">
        <f t="shared" si="112"/>
        <v>0.28859432199546664</v>
      </c>
      <c r="AC156" s="103">
        <f t="shared" si="112"/>
        <v>-0.21024475362458825</v>
      </c>
      <c r="AD156" s="103">
        <f t="shared" si="112"/>
        <v>-1.6195138262385822</v>
      </c>
      <c r="AE156" s="103">
        <f t="shared" si="112"/>
        <v>-0.39548584267693965</v>
      </c>
      <c r="AF156" s="103">
        <f t="shared" si="112"/>
        <v>-0.33662654140040316</v>
      </c>
      <c r="AG156" s="103">
        <f t="shared" si="112"/>
        <v>0.15658924338603297</v>
      </c>
      <c r="AH156" s="103">
        <f t="shared" si="112"/>
        <v>0.11564088834173047</v>
      </c>
      <c r="AI156" s="103">
        <f t="shared" si="112"/>
        <v>-0.41043316445609701</v>
      </c>
      <c r="AJ156" s="103">
        <f t="shared" si="112"/>
        <v>-0.91301382731710412</v>
      </c>
      <c r="AK156" s="103">
        <f t="shared" si="112"/>
        <v>-0.62552340491487679</v>
      </c>
      <c r="AL156" s="103">
        <f t="shared" si="112"/>
        <v>-0.83669242201228378</v>
      </c>
      <c r="AM156" s="103">
        <f t="shared" si="112"/>
        <v>-0.73357003609943139</v>
      </c>
      <c r="AN156" s="103">
        <f t="shared" si="112"/>
        <v>0.58958412792428083</v>
      </c>
      <c r="AO156" s="103">
        <f t="shared" si="112"/>
        <v>-0.83645636861990369</v>
      </c>
      <c r="AP156" s="103">
        <f t="shared" si="112"/>
        <v>0.18785434933945597</v>
      </c>
      <c r="AQ156" s="103">
        <f t="shared" si="112"/>
        <v>-0.10498235520869179</v>
      </c>
      <c r="AR156" s="103">
        <f t="shared" si="112"/>
        <v>-0.71072035982454085</v>
      </c>
      <c r="AS156" s="103">
        <f t="shared" si="112"/>
        <v>-0.86066832325307663</v>
      </c>
      <c r="AT156" s="103">
        <f t="shared" si="112"/>
        <v>-0.50751921892255225</v>
      </c>
      <c r="AU156" s="103">
        <f t="shared" si="112"/>
        <v>-0.95824956416971796</v>
      </c>
      <c r="AV156" s="103">
        <f t="shared" si="112"/>
        <v>-0.75039845732698285</v>
      </c>
      <c r="AW156" s="103">
        <f t="shared" si="112"/>
        <v>-0.32096128186455392</v>
      </c>
      <c r="AX156" s="103">
        <f t="shared" si="112"/>
        <v>0.80373555435832178</v>
      </c>
      <c r="AY156" s="103">
        <f t="shared" si="112"/>
        <v>0.843838797525855</v>
      </c>
      <c r="AZ156" s="103">
        <f t="shared" si="112"/>
        <v>1.0105923523714053</v>
      </c>
      <c r="BA156" s="103">
        <f t="shared" si="112"/>
        <v>-0.49613542704222402</v>
      </c>
      <c r="BB156" s="103">
        <f t="shared" si="112"/>
        <v>-0.57729404010602436</v>
      </c>
      <c r="BC156" s="103">
        <f t="shared" si="112"/>
        <v>-0.47596716997455202</v>
      </c>
      <c r="BD156" s="103">
        <f t="shared" si="112"/>
        <v>-0.12868183088931315</v>
      </c>
      <c r="BE156" s="103">
        <f t="shared" si="112"/>
        <v>-0.11305824660832775</v>
      </c>
      <c r="BG156" s="16" t="s">
        <v>101</v>
      </c>
      <c r="BH156" s="11" t="b">
        <f t="shared" si="8"/>
        <v>1</v>
      </c>
      <c r="BJ156" s="14">
        <f t="shared" si="9"/>
        <v>-8.7785031190603657E-2</v>
      </c>
    </row>
    <row r="157" spans="1:62">
      <c r="A157" s="16" t="s">
        <v>55</v>
      </c>
      <c r="B157" s="103">
        <f t="shared" ref="B157" si="113">IF(B$7&gt;0,(IF(ISNUMBER(B64),B64*B$7,"")),"")</f>
        <v>0.32597408042398335</v>
      </c>
      <c r="C157" s="103" t="str">
        <f t="shared" ref="C157:BE157" si="114">IF(C$7&gt;0,(IF(ISNUMBER(C64),C64*C$7,"")),"")</f>
        <v/>
      </c>
      <c r="D157" s="103">
        <f t="shared" si="114"/>
        <v>-0.23789815960828922</v>
      </c>
      <c r="E157" s="103">
        <f t="shared" si="114"/>
        <v>-0.56517924799959562</v>
      </c>
      <c r="F157" s="103">
        <f t="shared" si="114"/>
        <v>0.47530371475768884</v>
      </c>
      <c r="G157" s="103">
        <f t="shared" si="114"/>
        <v>-0.82986328577529223</v>
      </c>
      <c r="H157" s="103">
        <f t="shared" si="114"/>
        <v>-0.49650989494115555</v>
      </c>
      <c r="I157" s="103">
        <f t="shared" si="114"/>
        <v>0.16646165248649894</v>
      </c>
      <c r="J157" s="103">
        <f t="shared" si="114"/>
        <v>0.23367188702673947</v>
      </c>
      <c r="K157" s="103">
        <f t="shared" si="114"/>
        <v>-0.13635973569885237</v>
      </c>
      <c r="L157" s="103">
        <f t="shared" si="114"/>
        <v>-1.2308563719466967</v>
      </c>
      <c r="M157" s="103">
        <f t="shared" si="114"/>
        <v>0.68750764647005946</v>
      </c>
      <c r="N157" s="103">
        <f t="shared" si="114"/>
        <v>-8.7060282365651141E-3</v>
      </c>
      <c r="O157" s="103">
        <f t="shared" si="114"/>
        <v>-1.024641826528371</v>
      </c>
      <c r="P157" s="103">
        <f t="shared" si="114"/>
        <v>-0.44376777470741735</v>
      </c>
      <c r="Q157" s="103">
        <f t="shared" si="114"/>
        <v>1.4002812992154045E-2</v>
      </c>
      <c r="R157" s="103">
        <f t="shared" si="114"/>
        <v>-1.7680190292047836E-2</v>
      </c>
      <c r="S157" s="103">
        <f t="shared" si="114"/>
        <v>-3.3325371045541306E-2</v>
      </c>
      <c r="T157" s="103">
        <f t="shared" si="114"/>
        <v>0.61729624862710863</v>
      </c>
      <c r="U157" s="103">
        <f t="shared" si="114"/>
        <v>0.10546896353730358</v>
      </c>
      <c r="V157" s="103">
        <f t="shared" si="114"/>
        <v>-0.59388325138094689</v>
      </c>
      <c r="W157" s="103">
        <f t="shared" si="114"/>
        <v>-0.17116019924581255</v>
      </c>
      <c r="X157" s="103">
        <f t="shared" si="114"/>
        <v>0.23236036805902538</v>
      </c>
      <c r="Y157" s="103">
        <f t="shared" si="114"/>
        <v>-0.14303620363289624</v>
      </c>
      <c r="Z157" s="103">
        <f t="shared" si="114"/>
        <v>0.65801468687374598</v>
      </c>
      <c r="AA157" s="221" t="str">
        <f t="shared" si="114"/>
        <v/>
      </c>
      <c r="AB157" s="103">
        <f t="shared" si="114"/>
        <v>-0.29501167191286065</v>
      </c>
      <c r="AC157" s="103">
        <f t="shared" si="114"/>
        <v>-1.2337003467405081</v>
      </c>
      <c r="AD157" s="103">
        <f t="shared" si="114"/>
        <v>6.2589906328061259E-2</v>
      </c>
      <c r="AE157" s="103">
        <f t="shared" si="114"/>
        <v>1.0518240496727116</v>
      </c>
      <c r="AF157" s="103">
        <f t="shared" si="114"/>
        <v>-0.40901269104591531</v>
      </c>
      <c r="AG157" s="103">
        <f t="shared" si="114"/>
        <v>0.13581536847729406</v>
      </c>
      <c r="AH157" s="103">
        <f t="shared" si="114"/>
        <v>0.69216937514687071</v>
      </c>
      <c r="AI157" s="103">
        <f t="shared" si="114"/>
        <v>-0.80623955505331868</v>
      </c>
      <c r="AJ157" s="103">
        <f t="shared" si="114"/>
        <v>0.22494543571580836</v>
      </c>
      <c r="AK157" s="103">
        <f t="shared" si="114"/>
        <v>-0.62552340491487679</v>
      </c>
      <c r="AL157" s="103">
        <f t="shared" si="114"/>
        <v>-0.83669242201228378</v>
      </c>
      <c r="AM157" s="103">
        <f t="shared" si="114"/>
        <v>-0.34172517209600833</v>
      </c>
      <c r="AN157" s="103">
        <f t="shared" si="114"/>
        <v>4.3527319866707388E-2</v>
      </c>
      <c r="AO157" s="103">
        <f t="shared" si="114"/>
        <v>-0.22057239857442676</v>
      </c>
      <c r="AP157" s="103">
        <f t="shared" si="114"/>
        <v>-1.388289459752565</v>
      </c>
      <c r="AQ157" s="103">
        <f t="shared" si="114"/>
        <v>0.61729624862710863</v>
      </c>
      <c r="AR157" s="103">
        <f t="shared" si="114"/>
        <v>-0.71072035982454085</v>
      </c>
      <c r="AS157" s="103">
        <f t="shared" si="114"/>
        <v>-0.33197206754047243</v>
      </c>
      <c r="AT157" s="103">
        <f t="shared" si="114"/>
        <v>0.50751921892255225</v>
      </c>
      <c r="AU157" s="103">
        <f t="shared" si="114"/>
        <v>0.29671687012361819</v>
      </c>
      <c r="AV157" s="103">
        <f t="shared" si="114"/>
        <v>-0.28612315279374173</v>
      </c>
      <c r="AW157" s="103">
        <f t="shared" si="114"/>
        <v>-1.1449215875466927</v>
      </c>
      <c r="AX157" s="103">
        <f t="shared" si="114"/>
        <v>0.42807654525606276</v>
      </c>
      <c r="AY157" s="103">
        <f t="shared" si="114"/>
        <v>-0.18309709757636478</v>
      </c>
      <c r="AZ157" s="103">
        <f t="shared" si="114"/>
        <v>0.65145622714850915</v>
      </c>
      <c r="BA157" s="103">
        <f t="shared" si="114"/>
        <v>-0.14640061781573821</v>
      </c>
      <c r="BB157" s="103">
        <f t="shared" si="114"/>
        <v>-0.57729404010602436</v>
      </c>
      <c r="BC157" s="103">
        <f t="shared" si="114"/>
        <v>0.49863227330667359</v>
      </c>
      <c r="BD157" s="103">
        <f t="shared" si="114"/>
        <v>6.3382254291035722E-2</v>
      </c>
      <c r="BE157" s="103">
        <f t="shared" si="114"/>
        <v>0.46551518947316767</v>
      </c>
      <c r="BG157" s="16" t="s">
        <v>55</v>
      </c>
      <c r="BH157" s="11" t="b">
        <f t="shared" si="8"/>
        <v>1</v>
      </c>
      <c r="BJ157" s="14">
        <f t="shared" si="9"/>
        <v>3.6611447093865344E-2</v>
      </c>
    </row>
    <row r="158" spans="1:62">
      <c r="A158" s="16" t="s">
        <v>56</v>
      </c>
      <c r="B158" s="103">
        <f t="shared" ref="B158" si="115">IF(B$7&gt;0,(IF(ISNUMBER(B65),B65*B$7,"")),"")</f>
        <v>0.36370528603262636</v>
      </c>
      <c r="C158" s="103" t="str">
        <f t="shared" ref="C158:BE158" si="116">IF(C$7&gt;0,(IF(ISNUMBER(C65),C65*C$7,"")),"")</f>
        <v/>
      </c>
      <c r="D158" s="103">
        <f t="shared" si="116"/>
        <v>-0.50967053352451874</v>
      </c>
      <c r="E158" s="103">
        <f t="shared" si="116"/>
        <v>-0.10155740710869178</v>
      </c>
      <c r="F158" s="103">
        <f t="shared" si="116"/>
        <v>0.47530371475768884</v>
      </c>
      <c r="G158" s="103">
        <f t="shared" si="116"/>
        <v>0.14838235296765756</v>
      </c>
      <c r="H158" s="103">
        <f t="shared" si="116"/>
        <v>0.73693184730054584</v>
      </c>
      <c r="I158" s="103">
        <f t="shared" si="116"/>
        <v>0.25643658591861546</v>
      </c>
      <c r="J158" s="103">
        <f t="shared" si="116"/>
        <v>0.34792731130872279</v>
      </c>
      <c r="K158" s="103">
        <f t="shared" si="116"/>
        <v>0.17022685959791634</v>
      </c>
      <c r="L158" s="103">
        <f t="shared" si="116"/>
        <v>-2.3400311253739522E-2</v>
      </c>
      <c r="M158" s="103">
        <f t="shared" si="116"/>
        <v>0.91129053888878175</v>
      </c>
      <c r="N158" s="103">
        <f t="shared" si="116"/>
        <v>0.46693652449238104</v>
      </c>
      <c r="O158" s="103">
        <f t="shared" si="116"/>
        <v>0.78851037679343761</v>
      </c>
      <c r="P158" s="103">
        <f t="shared" si="116"/>
        <v>0.60330646494917339</v>
      </c>
      <c r="Q158" s="103">
        <f t="shared" si="116"/>
        <v>0.38622304198359619</v>
      </c>
      <c r="R158" s="103">
        <f t="shared" si="116"/>
        <v>0.99598405311869298</v>
      </c>
      <c r="S158" s="103">
        <f t="shared" si="116"/>
        <v>1.1130673929210775</v>
      </c>
      <c r="T158" s="103">
        <f t="shared" si="116"/>
        <v>0.25615694670920841</v>
      </c>
      <c r="U158" s="103">
        <f t="shared" si="116"/>
        <v>0.10546896353730358</v>
      </c>
      <c r="V158" s="103">
        <f t="shared" si="116"/>
        <v>0.85502340447044101</v>
      </c>
      <c r="W158" s="103">
        <f t="shared" si="116"/>
        <v>-0.53017915376141944</v>
      </c>
      <c r="X158" s="103">
        <f t="shared" si="116"/>
        <v>0.23236036805902538</v>
      </c>
      <c r="Y158" s="103">
        <f t="shared" si="116"/>
        <v>0.65058402297543083</v>
      </c>
      <c r="Z158" s="103">
        <f t="shared" si="116"/>
        <v>1.0139220017865895</v>
      </c>
      <c r="AA158" s="221" t="str">
        <f t="shared" si="116"/>
        <v/>
      </c>
      <c r="AB158" s="103">
        <f t="shared" si="116"/>
        <v>-4.9297203920844558E-2</v>
      </c>
      <c r="AC158" s="103">
        <f t="shared" si="116"/>
        <v>0.47205897511935829</v>
      </c>
      <c r="AD158" s="103">
        <f t="shared" si="116"/>
        <v>6.2589906328061259E-2</v>
      </c>
      <c r="AE158" s="103">
        <f t="shared" si="116"/>
        <v>-1.1191407888517653</v>
      </c>
      <c r="AF158" s="103">
        <f t="shared" si="116"/>
        <v>0.44149824505261676</v>
      </c>
      <c r="AG158" s="103">
        <f t="shared" si="116"/>
        <v>-0.10806770470435756</v>
      </c>
      <c r="AH158" s="103">
        <f t="shared" si="116"/>
        <v>-0.74915184186598172</v>
      </c>
      <c r="AI158" s="103">
        <f t="shared" si="116"/>
        <v>7.6078857319654095E-2</v>
      </c>
      <c r="AJ158" s="103">
        <f t="shared" si="116"/>
        <v>0.22494543571580836</v>
      </c>
      <c r="AK158" s="103">
        <f t="shared" si="116"/>
        <v>-0.62552340491487679</v>
      </c>
      <c r="AL158" s="103">
        <f t="shared" si="116"/>
        <v>-0.38414180381696045</v>
      </c>
      <c r="AM158" s="103">
        <f t="shared" si="116"/>
        <v>0.83380941991426072</v>
      </c>
      <c r="AN158" s="103">
        <f t="shared" si="116"/>
        <v>-0.26848809216852138</v>
      </c>
      <c r="AO158" s="103">
        <f t="shared" si="116"/>
        <v>-1.0828099566380949</v>
      </c>
      <c r="AP158" s="103">
        <f t="shared" si="116"/>
        <v>0.58189030161246125</v>
      </c>
      <c r="AQ158" s="103">
        <f t="shared" si="116"/>
        <v>0.25615694670920841</v>
      </c>
      <c r="AR158" s="103">
        <f t="shared" si="116"/>
        <v>-0.71072035982454085</v>
      </c>
      <c r="AS158" s="103">
        <f t="shared" si="116"/>
        <v>-0.33197206754047243</v>
      </c>
      <c r="AT158" s="103">
        <f t="shared" si="116"/>
        <v>1.0150384378451045</v>
      </c>
      <c r="AU158" s="103">
        <f t="shared" si="116"/>
        <v>0.71503901488806354</v>
      </c>
      <c r="AV158" s="103">
        <f t="shared" si="116"/>
        <v>0.17815215173949941</v>
      </c>
      <c r="AW158" s="103">
        <f t="shared" si="116"/>
        <v>0.50299902381758488</v>
      </c>
      <c r="AX158" s="103">
        <f t="shared" si="116"/>
        <v>5.2417536153803686E-2</v>
      </c>
      <c r="AY158" s="103">
        <f t="shared" si="116"/>
        <v>0.843838797525855</v>
      </c>
      <c r="AZ158" s="103">
        <f t="shared" si="116"/>
        <v>0.65145622714850915</v>
      </c>
      <c r="BA158" s="103">
        <f t="shared" si="116"/>
        <v>0.20333419141074763</v>
      </c>
      <c r="BB158" s="103">
        <f t="shared" si="116"/>
        <v>-0.57729404010602436</v>
      </c>
      <c r="BC158" s="103">
        <f t="shared" si="116"/>
        <v>-0.47596716997455202</v>
      </c>
      <c r="BD158" s="103">
        <f t="shared" si="116"/>
        <v>0.47733750319207757</v>
      </c>
      <c r="BE158" s="103">
        <f t="shared" si="116"/>
        <v>0.24995105514619376</v>
      </c>
      <c r="BG158" s="16" t="s">
        <v>56</v>
      </c>
      <c r="BH158" s="11" t="b">
        <f t="shared" si="8"/>
        <v>1</v>
      </c>
      <c r="BJ158" s="14">
        <f t="shared" si="9"/>
        <v>0.57880519970257427</v>
      </c>
    </row>
    <row r="159" spans="1:62">
      <c r="A159" s="16" t="s">
        <v>57</v>
      </c>
      <c r="B159" s="103">
        <f t="shared" ref="B159" si="117">IF(B$7&gt;0,(IF(ISNUMBER(B66),B66*B$7,"")),"")</f>
        <v>0.32597408042398335</v>
      </c>
      <c r="C159" s="103" t="str">
        <f t="shared" ref="C159:BE159" si="118">IF(C$7&gt;0,(IF(ISNUMBER(C66),C66*C$7,"")),"")</f>
        <v/>
      </c>
      <c r="D159" s="103">
        <f t="shared" si="118"/>
        <v>0.74048238649013687</v>
      </c>
      <c r="E159" s="103">
        <f t="shared" si="118"/>
        <v>-0.24119588433651973</v>
      </c>
      <c r="F159" s="103">
        <f t="shared" si="118"/>
        <v>0.47530371475768884</v>
      </c>
      <c r="G159" s="103">
        <f t="shared" si="118"/>
        <v>0.76792380609134536</v>
      </c>
      <c r="H159" s="103">
        <f t="shared" si="118"/>
        <v>0.95227904720451095</v>
      </c>
      <c r="I159" s="103">
        <f t="shared" si="118"/>
        <v>0.25788176201922469</v>
      </c>
      <c r="J159" s="103">
        <f t="shared" si="118"/>
        <v>0.3450316330332529</v>
      </c>
      <c r="K159" s="103">
        <f t="shared" si="118"/>
        <v>1.0133399966640317</v>
      </c>
      <c r="L159" s="103">
        <f t="shared" si="118"/>
        <v>0.37908504231057955</v>
      </c>
      <c r="M159" s="103">
        <f t="shared" si="118"/>
        <v>0.6387413309032044</v>
      </c>
      <c r="N159" s="103">
        <f t="shared" si="118"/>
        <v>1.0202432393420695</v>
      </c>
      <c r="O159" s="103">
        <f t="shared" si="118"/>
        <v>0.78851037679343761</v>
      </c>
      <c r="P159" s="103">
        <f t="shared" si="118"/>
        <v>0.38850556459096286</v>
      </c>
      <c r="Q159" s="103">
        <f t="shared" si="118"/>
        <v>0.58328081027318324</v>
      </c>
      <c r="R159" s="103">
        <f t="shared" si="118"/>
        <v>0.99598405311869298</v>
      </c>
      <c r="S159" s="103">
        <f t="shared" si="118"/>
        <v>1.1130673929210775</v>
      </c>
      <c r="T159" s="103">
        <f t="shared" si="118"/>
        <v>0.97843555054500886</v>
      </c>
      <c r="U159" s="103">
        <f t="shared" si="118"/>
        <v>1.1939086672422778</v>
      </c>
      <c r="V159" s="103">
        <f t="shared" si="118"/>
        <v>0.49279674050759403</v>
      </c>
      <c r="W159" s="103">
        <f t="shared" si="118"/>
        <v>0.54687770978540118</v>
      </c>
      <c r="X159" s="103">
        <f t="shared" si="118"/>
        <v>0.54955071175864723</v>
      </c>
      <c r="Y159" s="103">
        <f t="shared" si="118"/>
        <v>-0.14303620363289624</v>
      </c>
      <c r="Z159" s="103">
        <f t="shared" si="118"/>
        <v>0.30210737196090226</v>
      </c>
      <c r="AA159" s="221" t="str">
        <f t="shared" si="118"/>
        <v/>
      </c>
      <c r="AB159" s="103">
        <f t="shared" si="118"/>
        <v>0.31929400231134458</v>
      </c>
      <c r="AC159" s="103">
        <f t="shared" si="118"/>
        <v>1.1543627038633049</v>
      </c>
      <c r="AD159" s="103">
        <f t="shared" si="118"/>
        <v>0.39901065284138998</v>
      </c>
      <c r="AE159" s="103">
        <f t="shared" si="118"/>
        <v>0.68999657658529878</v>
      </c>
      <c r="AF159" s="103">
        <f t="shared" si="118"/>
        <v>0.41670269851949931</v>
      </c>
      <c r="AG159" s="103">
        <f t="shared" si="118"/>
        <v>0.86038868335481555</v>
      </c>
      <c r="AH159" s="103">
        <f t="shared" si="118"/>
        <v>0.69216937514687071</v>
      </c>
      <c r="AI159" s="103">
        <f t="shared" si="118"/>
        <v>0.4883771808584263</v>
      </c>
      <c r="AJ159" s="103">
        <f t="shared" si="118"/>
        <v>0.98358494440441668</v>
      </c>
      <c r="AK159" s="103">
        <f t="shared" si="118"/>
        <v>-0.62552340491487679</v>
      </c>
      <c r="AL159" s="103">
        <f t="shared" si="118"/>
        <v>-0.38414180381696045</v>
      </c>
      <c r="AM159" s="103">
        <f t="shared" si="118"/>
        <v>5.0119691907414658E-2</v>
      </c>
      <c r="AN159" s="103">
        <f t="shared" si="118"/>
        <v>0.35554273190193614</v>
      </c>
      <c r="AO159" s="103">
        <f t="shared" si="118"/>
        <v>1.2575491295347192</v>
      </c>
      <c r="AP159" s="103">
        <f t="shared" si="118"/>
        <v>0.9759262538854665</v>
      </c>
      <c r="AQ159" s="103">
        <f t="shared" si="118"/>
        <v>0.97843555054500886</v>
      </c>
      <c r="AR159" s="103">
        <f t="shared" si="118"/>
        <v>-0.15506626032535439</v>
      </c>
      <c r="AS159" s="103">
        <f t="shared" si="118"/>
        <v>0.72542044388473603</v>
      </c>
      <c r="AT159" s="103">
        <f t="shared" si="118"/>
        <v>0</v>
      </c>
      <c r="AU159" s="103">
        <f t="shared" si="118"/>
        <v>-0.12160527464082718</v>
      </c>
      <c r="AV159" s="103">
        <f t="shared" si="118"/>
        <v>-0.28612315279374173</v>
      </c>
      <c r="AW159" s="103">
        <f t="shared" si="118"/>
        <v>0.91497917665865425</v>
      </c>
      <c r="AX159" s="103">
        <f t="shared" si="118"/>
        <v>0.80373555435832178</v>
      </c>
      <c r="AY159" s="103">
        <f t="shared" si="118"/>
        <v>0.15921486745770846</v>
      </c>
      <c r="AZ159" s="103">
        <f t="shared" si="118"/>
        <v>1.0105923523714053</v>
      </c>
      <c r="BA159" s="103">
        <f t="shared" si="118"/>
        <v>0.90280380986371933</v>
      </c>
      <c r="BB159" s="103">
        <f t="shared" si="118"/>
        <v>-0.57729404010602436</v>
      </c>
      <c r="BC159" s="103">
        <f t="shared" si="118"/>
        <v>-0.47596716997455202</v>
      </c>
      <c r="BD159" s="103">
        <f t="shared" si="118"/>
        <v>9.1837844734005258E-3</v>
      </c>
      <c r="BE159" s="103">
        <f t="shared" si="118"/>
        <v>0.16081852519296044</v>
      </c>
      <c r="BG159" s="16" t="s">
        <v>57</v>
      </c>
      <c r="BH159" s="11" t="b">
        <f t="shared" si="8"/>
        <v>1</v>
      </c>
      <c r="BJ159" s="14">
        <f t="shared" si="9"/>
        <v>0.5234994513410145</v>
      </c>
    </row>
    <row r="160" spans="1:62">
      <c r="A160" s="16" t="s">
        <v>15</v>
      </c>
      <c r="B160" s="103">
        <f t="shared" ref="B160" si="119">IF(B$7&gt;0,(IF(ISNUMBER(B67),B67*B$7,"")),"")</f>
        <v>0.39584668340295104</v>
      </c>
      <c r="C160" s="103" t="str">
        <f t="shared" ref="C160:BD160" si="120">IF(C$7&gt;0,(IF(ISNUMBER(C67),C67*C$7,"")),"")</f>
        <v/>
      </c>
      <c r="D160" s="103">
        <f t="shared" si="120"/>
        <v>-0.45531605874127279</v>
      </c>
      <c r="E160" s="103">
        <f t="shared" si="120"/>
        <v>-0.32825313239043152</v>
      </c>
      <c r="F160" s="103">
        <f t="shared" si="120"/>
        <v>-2.0794537520648886</v>
      </c>
      <c r="G160" s="103">
        <f t="shared" si="120"/>
        <v>-0.27862490314898064</v>
      </c>
      <c r="H160" s="103">
        <f t="shared" si="120"/>
        <v>0.64280984459652468</v>
      </c>
      <c r="I160" s="103">
        <f t="shared" si="120"/>
        <v>0.26821765203084547</v>
      </c>
      <c r="J160" s="103">
        <f t="shared" si="120"/>
        <v>0.36093929262464947</v>
      </c>
      <c r="K160" s="103">
        <f t="shared" si="120"/>
        <v>1.2432799431366084</v>
      </c>
      <c r="L160" s="103">
        <f t="shared" si="120"/>
        <v>-2.3400311253739522E-2</v>
      </c>
      <c r="M160" s="103">
        <f t="shared" si="120"/>
        <v>0.75258647548471924</v>
      </c>
      <c r="N160" s="103">
        <f t="shared" si="120"/>
        <v>0.97526727960774962</v>
      </c>
      <c r="O160" s="103">
        <f t="shared" si="120"/>
        <v>-0.29938094519964753</v>
      </c>
      <c r="P160" s="103">
        <f t="shared" si="120"/>
        <v>-0.14336711256466617</v>
      </c>
      <c r="Q160" s="103">
        <f t="shared" si="120"/>
        <v>-0.48958926152567944</v>
      </c>
      <c r="R160" s="103">
        <f t="shared" si="120"/>
        <v>-1.538176555408159</v>
      </c>
      <c r="S160" s="103">
        <f t="shared" si="120"/>
        <v>-1.1797181350121602</v>
      </c>
      <c r="T160" s="103">
        <f t="shared" si="120"/>
        <v>-1.9106788647981927</v>
      </c>
      <c r="U160" s="103">
        <f t="shared" si="120"/>
        <v>-2.0714104438726451</v>
      </c>
      <c r="V160" s="103">
        <f t="shared" si="120"/>
        <v>-1.3183365793066408</v>
      </c>
      <c r="W160" s="103">
        <f t="shared" si="120"/>
        <v>-1.248217062792633</v>
      </c>
      <c r="X160" s="103">
        <f t="shared" si="120"/>
        <v>-1.3535913504390835</v>
      </c>
      <c r="Y160" s="103">
        <f t="shared" si="120"/>
        <v>-1.333466543545387</v>
      </c>
      <c r="Z160" s="103">
        <f t="shared" si="120"/>
        <v>-1.1215218876904725</v>
      </c>
      <c r="AA160" s="221" t="str">
        <f t="shared" si="120"/>
        <v/>
      </c>
      <c r="AB160" s="103">
        <f t="shared" si="120"/>
        <v>0.38073237143143135</v>
      </c>
      <c r="AC160" s="103">
        <f t="shared" si="120"/>
        <v>-1.2337003467405081</v>
      </c>
      <c r="AD160" s="103">
        <f t="shared" si="120"/>
        <v>-1.6195138262385822</v>
      </c>
      <c r="AE160" s="103">
        <f t="shared" si="120"/>
        <v>-3.3658369589526831E-2</v>
      </c>
      <c r="AF160" s="103">
        <f t="shared" si="120"/>
        <v>1.1801923216260084</v>
      </c>
      <c r="AG160" s="103">
        <f t="shared" si="120"/>
        <v>0.16616520084175349</v>
      </c>
      <c r="AH160" s="103">
        <f t="shared" si="120"/>
        <v>1.7010942270558675</v>
      </c>
      <c r="AI160" s="103">
        <f t="shared" si="120"/>
        <v>5.1340957907327407E-2</v>
      </c>
      <c r="AJ160" s="103">
        <f t="shared" si="120"/>
        <v>-1.2923335816614083</v>
      </c>
      <c r="AK160" s="103">
        <f t="shared" si="120"/>
        <v>-0.62552340491487679</v>
      </c>
      <c r="AL160" s="103">
        <f t="shared" si="120"/>
        <v>-0.83669242201228378</v>
      </c>
      <c r="AM160" s="103">
        <f t="shared" si="120"/>
        <v>-0.73357003609943139</v>
      </c>
      <c r="AN160" s="103">
        <f t="shared" si="120"/>
        <v>0.19955491721493743</v>
      </c>
      <c r="AO160" s="103">
        <f t="shared" si="120"/>
        <v>2.119786687598388</v>
      </c>
      <c r="AP160" s="103">
        <f t="shared" si="120"/>
        <v>-2.1763613642985753</v>
      </c>
      <c r="AQ160" s="103">
        <f t="shared" si="120"/>
        <v>-1.9106788647981927</v>
      </c>
      <c r="AR160" s="103">
        <f t="shared" si="120"/>
        <v>-0.71072035982454085</v>
      </c>
      <c r="AS160" s="103">
        <f t="shared" si="120"/>
        <v>-0.86066832325307663</v>
      </c>
      <c r="AT160" s="103">
        <f t="shared" si="120"/>
        <v>-0.50751921892255225</v>
      </c>
      <c r="AU160" s="103">
        <f t="shared" si="120"/>
        <v>-0.12160527464082718</v>
      </c>
      <c r="AV160" s="103">
        <f t="shared" si="120"/>
        <v>-0.28612315279374173</v>
      </c>
      <c r="AW160" s="103">
        <f t="shared" si="120"/>
        <v>-1.9688818932288314</v>
      </c>
      <c r="AX160" s="103">
        <f t="shared" si="120"/>
        <v>-0.69890048205071442</v>
      </c>
      <c r="AY160" s="103">
        <f t="shared" si="120"/>
        <v>-1.2100329926785847</v>
      </c>
      <c r="AZ160" s="103">
        <f t="shared" si="120"/>
        <v>-1.5033605241888677</v>
      </c>
      <c r="BA160" s="103">
        <f t="shared" si="120"/>
        <v>-0.84587023626870983</v>
      </c>
      <c r="BB160" s="103">
        <f t="shared" si="120"/>
        <v>-0.57729404010602436</v>
      </c>
      <c r="BC160" s="103">
        <f t="shared" si="120"/>
        <v>-0.47596716997455202</v>
      </c>
      <c r="BD160" s="103">
        <f t="shared" si="120"/>
        <v>7.3950427593180681</v>
      </c>
      <c r="BE160" s="103"/>
      <c r="BG160" s="16" t="s">
        <v>15</v>
      </c>
      <c r="BH160" s="11" t="b">
        <f t="shared" si="8"/>
        <v>1</v>
      </c>
      <c r="BJ160" s="14">
        <f t="shared" si="9"/>
        <v>2.2058788923027222</v>
      </c>
    </row>
    <row r="161" spans="1:62" s="147" customFormat="1">
      <c r="A161" s="162" t="s">
        <v>284</v>
      </c>
      <c r="B161" s="209">
        <f t="shared" ref="B161" si="121">IF(B$7&gt;0,(IF(ISNUMBER(B68),B68*B$7,"")),"")</f>
        <v>0.38885942310505467</v>
      </c>
      <c r="C161" s="209" t="str">
        <f t="shared" ref="C161:BE161" si="122">IF(C$7&gt;0,(IF(ISNUMBER(C68),C68*C$7,"")),"")</f>
        <v/>
      </c>
      <c r="D161" s="209">
        <f t="shared" si="122"/>
        <v>4.8714224700168254</v>
      </c>
      <c r="E161" s="209">
        <f t="shared" si="122"/>
        <v>2.4956918756935833</v>
      </c>
      <c r="F161" s="209">
        <f t="shared" si="122"/>
        <v>0.47530371475768884</v>
      </c>
      <c r="G161" s="209">
        <f t="shared" si="122"/>
        <v>1.8369274088729155</v>
      </c>
      <c r="H161" s="209">
        <f t="shared" si="122"/>
        <v>1.4830088739701168</v>
      </c>
      <c r="I161" s="209">
        <f t="shared" si="122"/>
        <v>0.26221234663663467</v>
      </c>
      <c r="J161" s="209">
        <f t="shared" si="122"/>
        <v>0.33901502732502548</v>
      </c>
      <c r="K161" s="209">
        <f t="shared" si="122"/>
        <v>1.3199265919608005</v>
      </c>
      <c r="L161" s="209">
        <f t="shared" si="122"/>
        <v>1.9890264565678559</v>
      </c>
      <c r="M161" s="209"/>
      <c r="N161" s="209">
        <f t="shared" si="122"/>
        <v>0.45012152613702316</v>
      </c>
      <c r="O161" s="209">
        <f t="shared" si="122"/>
        <v>6.32494954647142E-2</v>
      </c>
      <c r="P161" s="209">
        <f t="shared" si="122"/>
        <v>0.13427106610728967</v>
      </c>
      <c r="Q161" s="209">
        <f t="shared" si="122"/>
        <v>0.27674650404493673</v>
      </c>
      <c r="R161" s="209">
        <f t="shared" si="122"/>
        <v>0.48915193141332258</v>
      </c>
      <c r="S161" s="209">
        <f t="shared" si="122"/>
        <v>0.53987101093776813</v>
      </c>
      <c r="T161" s="209">
        <f t="shared" si="122"/>
        <v>1.7007141543808093</v>
      </c>
      <c r="U161" s="209">
        <f t="shared" si="122"/>
        <v>-0.2573442710310212</v>
      </c>
      <c r="V161" s="209">
        <f t="shared" si="122"/>
        <v>1.2172500684332881</v>
      </c>
      <c r="W161" s="209">
        <f t="shared" si="122"/>
        <v>0.90589666430100801</v>
      </c>
      <c r="X161" s="209">
        <f t="shared" si="122"/>
        <v>0.54955071175864723</v>
      </c>
      <c r="Y161" s="209">
        <f t="shared" si="122"/>
        <v>1.4442042495837579</v>
      </c>
      <c r="Z161" s="209">
        <f t="shared" si="122"/>
        <v>1.3698293166994333</v>
      </c>
      <c r="AA161" s="247" t="str">
        <f t="shared" si="122"/>
        <v/>
      </c>
      <c r="AB161" s="209">
        <f t="shared" si="122"/>
        <v>1.64004340019572</v>
      </c>
      <c r="AC161" s="209">
        <f t="shared" si="122"/>
        <v>0.13090711074738501</v>
      </c>
      <c r="AD161" s="209">
        <f t="shared" si="122"/>
        <v>1.7446936388947047</v>
      </c>
      <c r="AE161" s="209">
        <f t="shared" si="122"/>
        <v>1.4136515227601243</v>
      </c>
      <c r="AF161" s="209">
        <f t="shared" si="122"/>
        <v>1.1627538401204986</v>
      </c>
      <c r="AG161" s="209">
        <f t="shared" si="122"/>
        <v>2.1643846006109881</v>
      </c>
      <c r="AH161" s="209">
        <f t="shared" si="122"/>
        <v>1.1245657402507261</v>
      </c>
      <c r="AI161" s="209">
        <f t="shared" si="122"/>
        <v>1.288235928523644</v>
      </c>
      <c r="AJ161" s="209">
        <f t="shared" si="122"/>
        <v>0.98358494440441668</v>
      </c>
      <c r="AK161" s="209">
        <f t="shared" si="122"/>
        <v>0.45037685153871121</v>
      </c>
      <c r="AL161" s="209">
        <f t="shared" si="122"/>
        <v>1.4260606689643329</v>
      </c>
      <c r="AM161" s="209">
        <f t="shared" si="122"/>
        <v>1.2256542839176836</v>
      </c>
      <c r="AN161" s="209">
        <f t="shared" si="122"/>
        <v>1.7596717600523122</v>
      </c>
      <c r="AO161" s="209">
        <f t="shared" si="122"/>
        <v>1.5039027175529105</v>
      </c>
      <c r="AP161" s="209">
        <f t="shared" si="122"/>
        <v>1.3699622061584718</v>
      </c>
      <c r="AQ161" s="209">
        <f t="shared" si="122"/>
        <v>1.7007141543808093</v>
      </c>
      <c r="AR161" s="209">
        <f t="shared" si="122"/>
        <v>1.5118960381722049</v>
      </c>
      <c r="AS161" s="209">
        <f t="shared" si="122"/>
        <v>0.72542044388473603</v>
      </c>
      <c r="AT161" s="209">
        <f t="shared" si="122"/>
        <v>2.030076875690209</v>
      </c>
      <c r="AU161" s="209">
        <f t="shared" si="122"/>
        <v>2.3883275939458453</v>
      </c>
      <c r="AV161" s="209">
        <f t="shared" si="122"/>
        <v>2.0352533698724637</v>
      </c>
      <c r="AW161" s="209">
        <f t="shared" si="122"/>
        <v>1.7389394823407931</v>
      </c>
      <c r="AX161" s="209">
        <f t="shared" si="122"/>
        <v>1.930712581665099</v>
      </c>
      <c r="AY161" s="209">
        <f t="shared" si="122"/>
        <v>0.843838797525855</v>
      </c>
      <c r="AZ161" s="209">
        <f t="shared" si="122"/>
        <v>0.29232010192561303</v>
      </c>
      <c r="BA161" s="209">
        <f t="shared" si="122"/>
        <v>0.55306900063723341</v>
      </c>
      <c r="BB161" s="209">
        <f t="shared" si="122"/>
        <v>0.90471454046466504</v>
      </c>
      <c r="BC161" s="209">
        <f t="shared" si="122"/>
        <v>-0.47596716997455202</v>
      </c>
      <c r="BD161" s="209">
        <f t="shared" si="122"/>
        <v>-0.58553922391247049</v>
      </c>
      <c r="BE161" s="209">
        <f t="shared" si="122"/>
        <v>0.10880995663478885</v>
      </c>
      <c r="BG161" s="162" t="s">
        <v>284</v>
      </c>
      <c r="BH161" s="147" t="b">
        <f t="shared" si="8"/>
        <v>1</v>
      </c>
      <c r="BJ161" s="14">
        <f t="shared" si="9"/>
        <v>9.1604385810139383E-3</v>
      </c>
    </row>
    <row r="162" spans="1:62">
      <c r="A162" s="162" t="s">
        <v>102</v>
      </c>
      <c r="B162" s="103"/>
      <c r="C162" s="103" t="str">
        <f t="shared" ref="C162:BE162" si="123">IF(C$7&gt;0,(IF(ISNUMBER(C69),C69*C$7,"")),"")</f>
        <v/>
      </c>
      <c r="D162" s="103">
        <f t="shared" si="123"/>
        <v>-2.048026047530566E-2</v>
      </c>
      <c r="E162" s="103">
        <f t="shared" si="123"/>
        <v>-0.49881669672844181</v>
      </c>
      <c r="F162" s="103">
        <f t="shared" si="123"/>
        <v>0.47530371475768884</v>
      </c>
      <c r="G162" s="103">
        <f t="shared" si="123"/>
        <v>0.22434327945184587</v>
      </c>
      <c r="H162" s="103">
        <f t="shared" si="123"/>
        <v>0.73101842304689024</v>
      </c>
      <c r="I162" s="103">
        <f t="shared" si="123"/>
        <v>0.26728855820027059</v>
      </c>
      <c r="J162" s="103">
        <f t="shared" si="123"/>
        <v>0.32489027451790292</v>
      </c>
      <c r="K162" s="103">
        <f t="shared" si="123"/>
        <v>0.17022685959791634</v>
      </c>
      <c r="L162" s="103">
        <f t="shared" si="123"/>
        <v>-2.3400311253739522E-2</v>
      </c>
      <c r="M162" s="103">
        <f t="shared" si="123"/>
        <v>0.90801399103321956</v>
      </c>
      <c r="N162" s="103">
        <f t="shared" si="123"/>
        <v>0.3810154555965487</v>
      </c>
      <c r="O162" s="103">
        <f t="shared" si="123"/>
        <v>0.78851037679343761</v>
      </c>
      <c r="P162" s="103">
        <f t="shared" si="123"/>
        <v>-0.41459332406175009</v>
      </c>
      <c r="Q162" s="103">
        <f t="shared" si="123"/>
        <v>-0.7961235677539259</v>
      </c>
      <c r="R162" s="103">
        <f t="shared" si="123"/>
        <v>-1.538176555408159</v>
      </c>
      <c r="S162" s="103">
        <f t="shared" si="123"/>
        <v>-1.1797181350121602</v>
      </c>
      <c r="T162" s="103">
        <f t="shared" si="123"/>
        <v>-0.10498235520869179</v>
      </c>
      <c r="U162" s="103">
        <f t="shared" si="123"/>
        <v>-0.2573442710310212</v>
      </c>
      <c r="V162" s="103">
        <f t="shared" si="123"/>
        <v>0.49279674050759403</v>
      </c>
      <c r="W162" s="103">
        <f t="shared" si="123"/>
        <v>0.90589666430100801</v>
      </c>
      <c r="X162" s="103">
        <f t="shared" si="123"/>
        <v>0.86674105545826896</v>
      </c>
      <c r="Y162" s="103">
        <f t="shared" si="123"/>
        <v>0.25377390967126728</v>
      </c>
      <c r="Z162" s="103">
        <f t="shared" si="123"/>
        <v>0.65801468687374598</v>
      </c>
      <c r="AA162" s="221" t="str">
        <f t="shared" si="123"/>
        <v/>
      </c>
      <c r="AB162" s="103">
        <f t="shared" si="123"/>
        <v>0.59574715910756904</v>
      </c>
      <c r="AC162" s="103">
        <f t="shared" si="123"/>
        <v>0.81321083949133155</v>
      </c>
      <c r="AD162" s="103">
        <f t="shared" si="123"/>
        <v>6.2589906328061259E-2</v>
      </c>
      <c r="AE162" s="103">
        <f t="shared" si="123"/>
        <v>0.32816910349788597</v>
      </c>
      <c r="AF162" s="103">
        <f t="shared" si="123"/>
        <v>0.39381551411340021</v>
      </c>
      <c r="AG162" s="103">
        <f t="shared" si="123"/>
        <v>1.4301987035157551</v>
      </c>
      <c r="AH162" s="103">
        <f t="shared" si="123"/>
        <v>-0.60501972016469641</v>
      </c>
      <c r="AI162" s="103">
        <f t="shared" si="123"/>
        <v>-4.7610639741977573E-2</v>
      </c>
      <c r="AJ162" s="103">
        <f t="shared" si="123"/>
        <v>0.22494543571580836</v>
      </c>
      <c r="AK162" s="103">
        <f t="shared" si="123"/>
        <v>2.064227236219093</v>
      </c>
      <c r="AL162" s="103">
        <f t="shared" si="123"/>
        <v>0.97351005076900954</v>
      </c>
      <c r="AM162" s="103">
        <f t="shared" si="123"/>
        <v>0.83380941991426072</v>
      </c>
      <c r="AN162" s="103">
        <f t="shared" si="123"/>
        <v>0.51157032925016621</v>
      </c>
      <c r="AO162" s="103">
        <f t="shared" si="123"/>
        <v>-0.59010278060171295</v>
      </c>
      <c r="AP162" s="103">
        <f t="shared" si="123"/>
        <v>0.18785434933945597</v>
      </c>
      <c r="AQ162" s="103">
        <f t="shared" si="123"/>
        <v>-0.10498235520869179</v>
      </c>
      <c r="AR162" s="103">
        <f t="shared" si="123"/>
        <v>0.40058783917383206</v>
      </c>
      <c r="AS162" s="103">
        <f t="shared" si="123"/>
        <v>0.72542044388473603</v>
      </c>
      <c r="AT162" s="103">
        <f t="shared" si="123"/>
        <v>0</v>
      </c>
      <c r="AU162" s="103">
        <f t="shared" si="123"/>
        <v>0.71503901488806354</v>
      </c>
      <c r="AV162" s="103">
        <f t="shared" si="123"/>
        <v>0.17815215173949941</v>
      </c>
      <c r="AW162" s="103">
        <f t="shared" si="123"/>
        <v>0.91497917665865425</v>
      </c>
      <c r="AX162" s="103">
        <f t="shared" si="123"/>
        <v>-0.69890048205071442</v>
      </c>
      <c r="AY162" s="103">
        <f t="shared" si="123"/>
        <v>0.15921486745770846</v>
      </c>
      <c r="AZ162" s="103">
        <f t="shared" si="123"/>
        <v>0.29232010192561303</v>
      </c>
      <c r="BA162" s="103">
        <f t="shared" si="123"/>
        <v>0.20333419141074763</v>
      </c>
      <c r="BB162" s="103">
        <f t="shared" si="123"/>
        <v>0.16371025017932031</v>
      </c>
      <c r="BC162" s="103">
        <f t="shared" si="123"/>
        <v>-0.47596716997455202</v>
      </c>
      <c r="BD162" s="103">
        <f t="shared" si="123"/>
        <v>9.1682802331985475E-2</v>
      </c>
      <c r="BE162" s="103">
        <f t="shared" si="123"/>
        <v>5.6801388076615292E-2</v>
      </c>
      <c r="BG162" s="16" t="s">
        <v>102</v>
      </c>
      <c r="BH162" s="11" t="b">
        <f t="shared" si="8"/>
        <v>1</v>
      </c>
      <c r="BJ162" s="14">
        <f t="shared" si="9"/>
        <v>0.44520480276636132</v>
      </c>
    </row>
    <row r="163" spans="1:62">
      <c r="A163" s="16" t="s">
        <v>103</v>
      </c>
      <c r="B163" s="103">
        <f t="shared" ref="B163" si="124">IF(B$7&gt;0,(IF(ISNUMBER(B70),B70*B$7,"")),"")</f>
        <v>0.28544797069618222</v>
      </c>
      <c r="C163" s="103" t="str">
        <f t="shared" ref="C163:BE163" si="125">IF(C$7&gt;0,(IF(ISNUMBER(C70),C70*C$7,"")),"")</f>
        <v/>
      </c>
      <c r="D163" s="103">
        <f t="shared" si="125"/>
        <v>-0.5361955172187427</v>
      </c>
      <c r="E163" s="103">
        <f t="shared" si="125"/>
        <v>-0.5736709431528888</v>
      </c>
      <c r="F163" s="103">
        <f t="shared" si="125"/>
        <v>0.47530371475768884</v>
      </c>
      <c r="G163" s="103">
        <f t="shared" si="125"/>
        <v>-1.0249536514760531</v>
      </c>
      <c r="H163" s="103">
        <f t="shared" si="125"/>
        <v>-1.4451217022984371</v>
      </c>
      <c r="I163" s="103">
        <f t="shared" si="125"/>
        <v>-8.4472321612780377</v>
      </c>
      <c r="J163" s="103">
        <f t="shared" si="125"/>
        <v>-0.15944832193446701</v>
      </c>
      <c r="K163" s="103">
        <f t="shared" si="125"/>
        <v>-5.9713086874660377E-2</v>
      </c>
      <c r="L163" s="103">
        <f t="shared" si="125"/>
        <v>0.78157039587489863</v>
      </c>
      <c r="M163" s="103">
        <f t="shared" si="125"/>
        <v>-0.84148778831735149</v>
      </c>
      <c r="N163" s="103">
        <f t="shared" si="125"/>
        <v>-1.9304045698928249</v>
      </c>
      <c r="O163" s="103">
        <f t="shared" si="125"/>
        <v>6.32494954647142E-2</v>
      </c>
      <c r="P163" s="103">
        <f t="shared" si="125"/>
        <v>-0.85669846076917167</v>
      </c>
      <c r="Q163" s="103">
        <f t="shared" si="125"/>
        <v>-0.75233295257846211</v>
      </c>
      <c r="R163" s="103">
        <f t="shared" si="125"/>
        <v>-1.538176555408159</v>
      </c>
      <c r="S163" s="103">
        <f t="shared" si="125"/>
        <v>-1.1797181350121602</v>
      </c>
      <c r="T163" s="103">
        <f t="shared" si="125"/>
        <v>-1.9106788647981927</v>
      </c>
      <c r="U163" s="103">
        <f t="shared" si="125"/>
        <v>-0.98297074016767072</v>
      </c>
      <c r="V163" s="103">
        <f t="shared" si="125"/>
        <v>0.13057007654474709</v>
      </c>
      <c r="W163" s="103">
        <f t="shared" si="125"/>
        <v>-1.248217062792633</v>
      </c>
      <c r="X163" s="103">
        <f t="shared" si="125"/>
        <v>-1.3535913504390835</v>
      </c>
      <c r="Y163" s="103">
        <f t="shared" si="125"/>
        <v>-1.333466543545387</v>
      </c>
      <c r="Z163" s="103">
        <f t="shared" si="125"/>
        <v>-0.40970725786478512</v>
      </c>
      <c r="AA163" s="221" t="str">
        <f t="shared" si="125"/>
        <v/>
      </c>
      <c r="AB163" s="103">
        <f t="shared" si="125"/>
        <v>-0.17213493367268759</v>
      </c>
      <c r="AC163" s="103">
        <f t="shared" si="125"/>
        <v>-0.89254848236853479</v>
      </c>
      <c r="AD163" s="103">
        <f t="shared" si="125"/>
        <v>6.2589906328061259E-2</v>
      </c>
      <c r="AE163" s="103">
        <f t="shared" si="125"/>
        <v>-0.75731331576435246</v>
      </c>
      <c r="AF163" s="103">
        <f t="shared" si="125"/>
        <v>-1.3401617978495477</v>
      </c>
      <c r="AG163" s="103">
        <f t="shared" si="125"/>
        <v>-1.3323133352119321</v>
      </c>
      <c r="AH163" s="103">
        <f t="shared" si="125"/>
        <v>0.11564088834173047</v>
      </c>
      <c r="AI163" s="103">
        <f t="shared" si="125"/>
        <v>-0.85571535387797115</v>
      </c>
      <c r="AJ163" s="103">
        <f t="shared" si="125"/>
        <v>-1.2923335816614083</v>
      </c>
      <c r="AK163" s="103">
        <f t="shared" si="125"/>
        <v>-0.62552340491487679</v>
      </c>
      <c r="AL163" s="103">
        <f t="shared" si="125"/>
        <v>-0.83669242201228378</v>
      </c>
      <c r="AM163" s="103">
        <f t="shared" si="125"/>
        <v>-1.1254149001028544</v>
      </c>
      <c r="AN163" s="103">
        <f t="shared" si="125"/>
        <v>-0.19047429349440637</v>
      </c>
      <c r="AO163" s="103">
        <f t="shared" si="125"/>
        <v>1.7502563055711018</v>
      </c>
      <c r="AP163" s="103">
        <f t="shared" si="125"/>
        <v>-0.99425350747955976</v>
      </c>
      <c r="AQ163" s="103">
        <f t="shared" si="125"/>
        <v>-1.9106788647981927</v>
      </c>
      <c r="AR163" s="103">
        <f t="shared" si="125"/>
        <v>-0.15506626032535439</v>
      </c>
      <c r="AS163" s="103">
        <f t="shared" si="125"/>
        <v>-0.86066832325307663</v>
      </c>
      <c r="AT163" s="103">
        <f t="shared" si="125"/>
        <v>0.50751921892255225</v>
      </c>
      <c r="AU163" s="103">
        <f t="shared" si="125"/>
        <v>-0.12160527464082718</v>
      </c>
      <c r="AV163" s="103">
        <f t="shared" si="125"/>
        <v>0.17815215173949941</v>
      </c>
      <c r="AW163" s="103">
        <f t="shared" si="125"/>
        <v>9.1018870976515495E-2</v>
      </c>
      <c r="AX163" s="103">
        <f t="shared" si="125"/>
        <v>-0.69890048205071442</v>
      </c>
      <c r="AY163" s="103">
        <f t="shared" si="125"/>
        <v>-1.2100329926785847</v>
      </c>
      <c r="AZ163" s="103">
        <f t="shared" si="125"/>
        <v>-6.6816023297283131E-2</v>
      </c>
      <c r="BA163" s="103">
        <f t="shared" si="125"/>
        <v>-1.1956050454951956</v>
      </c>
      <c r="BB163" s="103">
        <f t="shared" si="125"/>
        <v>-0.57729404010602436</v>
      </c>
      <c r="BC163" s="103">
        <f t="shared" si="125"/>
        <v>-0.47596716997455202</v>
      </c>
      <c r="BD163" s="103">
        <f t="shared" si="125"/>
        <v>-0.57539775172518814</v>
      </c>
      <c r="BE163" s="103">
        <f t="shared" si="125"/>
        <v>0.82309598743878643</v>
      </c>
      <c r="BG163" s="16" t="s">
        <v>103</v>
      </c>
      <c r="BH163" s="11" t="b">
        <f t="shared" si="8"/>
        <v>1</v>
      </c>
      <c r="BJ163" s="14">
        <f t="shared" si="9"/>
        <v>-0.49218892540637282</v>
      </c>
    </row>
    <row r="164" spans="1:62" ht="13" customHeight="1">
      <c r="A164" s="16" t="s">
        <v>104</v>
      </c>
      <c r="B164" s="103">
        <f t="shared" ref="B164" si="126">IF(B$7&gt;0,(IF(ISNUMBER(B71),B71*B$7,"")),"")</f>
        <v>0.35532057367514991</v>
      </c>
      <c r="C164" s="103" t="str">
        <f t="shared" ref="C164:BE164" si="127">IF(C$7&gt;0,(IF(ISNUMBER(C71),C71*C$7,"")),"")</f>
        <v/>
      </c>
      <c r="D164" s="103">
        <f t="shared" si="127"/>
        <v>-0.34660710917478105</v>
      </c>
      <c r="E164" s="103">
        <f t="shared" si="127"/>
        <v>-0.52485153560778119</v>
      </c>
      <c r="F164" s="103">
        <f t="shared" si="127"/>
        <v>0.47530371475768884</v>
      </c>
      <c r="G164" s="103">
        <f t="shared" si="127"/>
        <v>-0.4752034692967782</v>
      </c>
      <c r="H164" s="103">
        <f t="shared" si="127"/>
        <v>0.70933586745015254</v>
      </c>
      <c r="I164" s="103">
        <f t="shared" si="127"/>
        <v>0.25458773331790269</v>
      </c>
      <c r="J164" s="103">
        <f t="shared" si="127"/>
        <v>0.34531485554556268</v>
      </c>
      <c r="K164" s="103">
        <f t="shared" si="127"/>
        <v>0.32352015724630101</v>
      </c>
      <c r="L164" s="103">
        <f t="shared" si="127"/>
        <v>-2.035827079075335</v>
      </c>
      <c r="M164" s="103">
        <f t="shared" si="127"/>
        <v>0.63611930356448243</v>
      </c>
      <c r="N164" s="103">
        <f t="shared" si="127"/>
        <v>1.0721016542737982</v>
      </c>
      <c r="O164" s="103">
        <f t="shared" si="127"/>
        <v>-1.3872722671927327</v>
      </c>
      <c r="P164" s="103">
        <f t="shared" si="127"/>
        <v>-0.91216197683181399</v>
      </c>
      <c r="Q164" s="103">
        <f t="shared" si="127"/>
        <v>-0.83991418292938969</v>
      </c>
      <c r="R164" s="103">
        <f t="shared" si="127"/>
        <v>-2.0450086771135294</v>
      </c>
      <c r="S164" s="103">
        <f t="shared" si="127"/>
        <v>-2.3261108989787789</v>
      </c>
      <c r="T164" s="103">
        <f t="shared" si="127"/>
        <v>-0.82726095904449215</v>
      </c>
      <c r="U164" s="103">
        <f t="shared" si="127"/>
        <v>-2.0714104438726451</v>
      </c>
      <c r="V164" s="103">
        <f t="shared" si="127"/>
        <v>-1.6805632432694879</v>
      </c>
      <c r="W164" s="103">
        <f t="shared" si="127"/>
        <v>-1.248217062792633</v>
      </c>
      <c r="X164" s="103">
        <f t="shared" si="127"/>
        <v>-1.3535913504390835</v>
      </c>
      <c r="Y164" s="103">
        <f t="shared" si="127"/>
        <v>-1.333466543545387</v>
      </c>
      <c r="Z164" s="103">
        <f t="shared" si="127"/>
        <v>-1.1215218876904725</v>
      </c>
      <c r="AA164" s="221" t="str">
        <f t="shared" si="127"/>
        <v/>
      </c>
      <c r="AB164" s="103">
        <f t="shared" si="127"/>
        <v>0.84146162709958516</v>
      </c>
      <c r="AC164" s="103">
        <f t="shared" si="127"/>
        <v>-1.2337003467405081</v>
      </c>
      <c r="AD164" s="103">
        <f t="shared" si="127"/>
        <v>-0.61025158669859614</v>
      </c>
      <c r="AE164" s="103">
        <f t="shared" si="127"/>
        <v>-0.75731331576435246</v>
      </c>
      <c r="AF164" s="103">
        <f t="shared" si="127"/>
        <v>0.36420299834932712</v>
      </c>
      <c r="AG164" s="103">
        <f t="shared" si="127"/>
        <v>-0.37836188155490785</v>
      </c>
      <c r="AH164" s="103">
        <f t="shared" si="127"/>
        <v>0.83630149684815669</v>
      </c>
      <c r="AI164" s="103">
        <f t="shared" si="127"/>
        <v>0.15853852202740853</v>
      </c>
      <c r="AJ164" s="103">
        <f t="shared" si="127"/>
        <v>-1.2923335816614083</v>
      </c>
      <c r="AK164" s="103">
        <f t="shared" si="127"/>
        <v>-0.62552340491487679</v>
      </c>
      <c r="AL164" s="103">
        <f t="shared" si="127"/>
        <v>-0.83669242201228378</v>
      </c>
      <c r="AM164" s="103">
        <f t="shared" si="127"/>
        <v>-0.73357003609943139</v>
      </c>
      <c r="AN164" s="103">
        <f t="shared" si="127"/>
        <v>4.3527319866707388E-2</v>
      </c>
      <c r="AO164" s="103">
        <f t="shared" si="127"/>
        <v>1.5039027175529105</v>
      </c>
      <c r="AP164" s="103">
        <f t="shared" si="127"/>
        <v>-2.1763613642985753</v>
      </c>
      <c r="AQ164" s="103">
        <f t="shared" si="127"/>
        <v>-0.82726095904449215</v>
      </c>
      <c r="AR164" s="103">
        <f t="shared" si="127"/>
        <v>-0.71072035982454085</v>
      </c>
      <c r="AS164" s="103">
        <f t="shared" si="127"/>
        <v>-0.86066832325307663</v>
      </c>
      <c r="AT164" s="103">
        <f t="shared" si="127"/>
        <v>-1.5225576567676569</v>
      </c>
      <c r="AU164" s="103">
        <f t="shared" si="127"/>
        <v>-1.3765717089341634</v>
      </c>
      <c r="AV164" s="103">
        <f t="shared" si="127"/>
        <v>-2.1432243709267063</v>
      </c>
      <c r="AW164" s="103">
        <f t="shared" si="127"/>
        <v>-1.5569017403877621</v>
      </c>
      <c r="AX164" s="103">
        <f t="shared" si="127"/>
        <v>-1.8258775093574917</v>
      </c>
      <c r="AY164" s="103">
        <f t="shared" si="127"/>
        <v>-1.5523449577126578</v>
      </c>
      <c r="AZ164" s="103">
        <f t="shared" si="127"/>
        <v>0.29232010192561303</v>
      </c>
      <c r="BA164" s="103">
        <f t="shared" si="127"/>
        <v>-0.49613542704222402</v>
      </c>
      <c r="BB164" s="103">
        <f t="shared" si="127"/>
        <v>-0.57729404010602436</v>
      </c>
      <c r="BC164" s="103">
        <f t="shared" si="127"/>
        <v>-0.47596716997455202</v>
      </c>
      <c r="BD164" s="103">
        <f t="shared" si="127"/>
        <v>-0.17137158815933876</v>
      </c>
      <c r="BE164" s="103">
        <f t="shared" si="127"/>
        <v>0.71540147678802624</v>
      </c>
      <c r="BG164" s="16" t="s">
        <v>104</v>
      </c>
      <c r="BH164" s="11" t="b">
        <f t="shared" si="8"/>
        <v>1</v>
      </c>
      <c r="BJ164" s="14">
        <f t="shared" si="9"/>
        <v>0.1729957158548471</v>
      </c>
    </row>
    <row r="165" spans="1:62" ht="13" customHeight="1">
      <c r="A165" s="16" t="s">
        <v>59</v>
      </c>
      <c r="B165" s="103">
        <f t="shared" ref="B165" si="128">IF(B$7&gt;0,(IF(ISNUMBER(B72),B72*B$7,"")),"")</f>
        <v>-0.22601948310986175</v>
      </c>
      <c r="C165" s="103" t="str">
        <f t="shared" ref="C165:BE165" si="129">IF(C$7&gt;0,(IF(ISNUMBER(C72),C72*C$7,"")),"")</f>
        <v/>
      </c>
      <c r="D165" s="103">
        <f t="shared" si="129"/>
        <v>-0.45531605874127279</v>
      </c>
      <c r="E165" s="103">
        <f t="shared" si="129"/>
        <v>-0.57421636375479812</v>
      </c>
      <c r="F165" s="103">
        <f t="shared" si="129"/>
        <v>-2.0794537520648886</v>
      </c>
      <c r="G165" s="103">
        <f t="shared" si="129"/>
        <v>-0.96987351139769762</v>
      </c>
      <c r="H165" s="103">
        <f t="shared" si="129"/>
        <v>-0.69904467562886619</v>
      </c>
      <c r="I165" s="103">
        <f t="shared" si="129"/>
        <v>-0.23547163904795815</v>
      </c>
      <c r="J165" s="103">
        <f t="shared" si="129"/>
        <v>-0.80995156886779263</v>
      </c>
      <c r="K165" s="103">
        <f t="shared" si="129"/>
        <v>-0.51959297981981378</v>
      </c>
      <c r="L165" s="103">
        <f t="shared" si="129"/>
        <v>0.37908504231057955</v>
      </c>
      <c r="M165" s="103">
        <f t="shared" si="129"/>
        <v>-1.5551220811584987</v>
      </c>
      <c r="N165" s="103">
        <f t="shared" si="129"/>
        <v>-1.7636210257455673</v>
      </c>
      <c r="O165" s="103">
        <f t="shared" si="129"/>
        <v>-1.024641826528371</v>
      </c>
      <c r="P165" s="103">
        <f t="shared" si="129"/>
        <v>0.10157003351544269</v>
      </c>
      <c r="Q165" s="103">
        <f t="shared" si="129"/>
        <v>-7.3578417358773518E-2</v>
      </c>
      <c r="R165" s="103">
        <f t="shared" si="129"/>
        <v>0.48915193141332258</v>
      </c>
      <c r="S165" s="103">
        <f t="shared" si="129"/>
        <v>0.53987101093776813</v>
      </c>
      <c r="T165" s="103">
        <f t="shared" si="129"/>
        <v>-0.82726095904449215</v>
      </c>
      <c r="U165" s="103">
        <f t="shared" si="129"/>
        <v>-0.2573442710310212</v>
      </c>
      <c r="V165" s="103">
        <f t="shared" si="129"/>
        <v>-0.95610991534379386</v>
      </c>
      <c r="W165" s="103">
        <f t="shared" si="129"/>
        <v>-0.53017915376141944</v>
      </c>
      <c r="X165" s="103">
        <f t="shared" si="129"/>
        <v>-1.3535913504390835</v>
      </c>
      <c r="Y165" s="103">
        <f t="shared" si="129"/>
        <v>-0.53984631693705976</v>
      </c>
      <c r="Z165" s="103">
        <f t="shared" si="129"/>
        <v>-1.1215218876904725</v>
      </c>
      <c r="AA165" s="221" t="str">
        <f t="shared" si="129"/>
        <v/>
      </c>
      <c r="AB165" s="103">
        <f t="shared" si="129"/>
        <v>-0.97075571525715265</v>
      </c>
      <c r="AC165" s="103">
        <f t="shared" si="129"/>
        <v>-1.2337003467405081</v>
      </c>
      <c r="AD165" s="103">
        <f t="shared" si="129"/>
        <v>-0.9466723332119249</v>
      </c>
      <c r="AE165" s="103">
        <f t="shared" si="129"/>
        <v>-1.480968261939178</v>
      </c>
      <c r="AF165" s="103">
        <f t="shared" si="129"/>
        <v>-0.93874769526988988</v>
      </c>
      <c r="AG165" s="103">
        <f t="shared" si="129"/>
        <v>-1.1701434844385221</v>
      </c>
      <c r="AH165" s="103">
        <f t="shared" si="129"/>
        <v>-0.89328396356726647</v>
      </c>
      <c r="AI165" s="103">
        <f t="shared" si="129"/>
        <v>-0.78974762211176752</v>
      </c>
      <c r="AJ165" s="103">
        <f t="shared" si="129"/>
        <v>-1.6716533360057124</v>
      </c>
      <c r="AK165" s="103">
        <f t="shared" si="129"/>
        <v>-0.62552340491487679</v>
      </c>
      <c r="AL165" s="103">
        <f t="shared" si="129"/>
        <v>-0.83669242201228378</v>
      </c>
      <c r="AM165" s="103">
        <f t="shared" si="129"/>
        <v>-1.1254149001028544</v>
      </c>
      <c r="AN165" s="103">
        <f t="shared" si="129"/>
        <v>-0.8145051175648641</v>
      </c>
      <c r="AO165" s="103">
        <f t="shared" si="129"/>
        <v>-0.46692598659261741</v>
      </c>
      <c r="AP165" s="103">
        <f t="shared" si="129"/>
        <v>-0.99425350747955976</v>
      </c>
      <c r="AQ165" s="103">
        <f t="shared" si="129"/>
        <v>-0.82726095904449215</v>
      </c>
      <c r="AR165" s="103">
        <f t="shared" si="129"/>
        <v>-0.71072035982454085</v>
      </c>
      <c r="AS165" s="103">
        <f t="shared" si="129"/>
        <v>-0.86066832325307663</v>
      </c>
      <c r="AT165" s="103">
        <f t="shared" si="129"/>
        <v>-2.030076875690209</v>
      </c>
      <c r="AU165" s="103">
        <f t="shared" si="129"/>
        <v>-1.3765717089341634</v>
      </c>
      <c r="AV165" s="103">
        <f t="shared" si="129"/>
        <v>-0.75039845732698285</v>
      </c>
      <c r="AW165" s="103">
        <f t="shared" si="129"/>
        <v>-0.73294143470562334</v>
      </c>
      <c r="AX165" s="103">
        <f t="shared" si="129"/>
        <v>-0.69890048205071442</v>
      </c>
      <c r="AY165" s="103">
        <f t="shared" si="129"/>
        <v>-1.2100329926785847</v>
      </c>
      <c r="AZ165" s="103">
        <f t="shared" si="129"/>
        <v>-1.1442243989659717</v>
      </c>
      <c r="BA165" s="103">
        <f t="shared" si="129"/>
        <v>-1.1956050454951956</v>
      </c>
      <c r="BB165" s="103">
        <f t="shared" si="129"/>
        <v>-0.57729404010602436</v>
      </c>
      <c r="BC165" s="103">
        <f t="shared" si="129"/>
        <v>-0.47596716997455202</v>
      </c>
      <c r="BD165" s="103">
        <f t="shared" si="129"/>
        <v>-0.80197470037010998</v>
      </c>
      <c r="BE165" s="103">
        <f t="shared" si="129"/>
        <v>0.35449353133888556</v>
      </c>
      <c r="BG165" s="16" t="s">
        <v>59</v>
      </c>
      <c r="BH165" s="11" t="b">
        <f t="shared" si="8"/>
        <v>1</v>
      </c>
      <c r="BJ165" s="14">
        <f t="shared" si="9"/>
        <v>-0.95817322049273224</v>
      </c>
    </row>
    <row r="166" spans="1:62" ht="13" customHeight="1">
      <c r="A166" s="162" t="s">
        <v>177</v>
      </c>
      <c r="B166" s="103"/>
      <c r="C166" s="103" t="str">
        <f t="shared" ref="C166:BD166" si="130">IF(C$7&gt;0,(IF(ISNUMBER(C73),C73*C$7,"")),"")</f>
        <v/>
      </c>
      <c r="D166" s="103">
        <f t="shared" si="130"/>
        <v>-0.5222807716742317</v>
      </c>
      <c r="E166" s="103">
        <f t="shared" si="130"/>
        <v>-0.57633105946598029</v>
      </c>
      <c r="F166" s="103">
        <f t="shared" si="130"/>
        <v>-2.0794537520648886</v>
      </c>
      <c r="G166" s="221"/>
      <c r="H166" s="103">
        <f t="shared" si="130"/>
        <v>-1.3480429874675881</v>
      </c>
      <c r="I166" s="103">
        <f t="shared" si="130"/>
        <v>-0.39306740283242808</v>
      </c>
      <c r="J166" s="103">
        <f t="shared" si="130"/>
        <v>-1.4361203190829981</v>
      </c>
      <c r="K166" s="103">
        <f t="shared" si="130"/>
        <v>-1.592646063358506</v>
      </c>
      <c r="L166" s="103">
        <f t="shared" si="130"/>
        <v>-0.8283710183823777</v>
      </c>
      <c r="M166" s="103">
        <f t="shared" si="130"/>
        <v>-1.9474688618737972</v>
      </c>
      <c r="N166" s="103"/>
      <c r="O166" s="103">
        <f t="shared" ref="O166" si="131">IF(O$7&gt;0,(IF(ISNUMBER(O73),O73*O$7,"")),"")</f>
        <v>-0.29938094519964753</v>
      </c>
      <c r="P166" s="103">
        <f t="shared" si="130"/>
        <v>5.1877287910184984E-2</v>
      </c>
      <c r="Q166" s="103">
        <f t="shared" si="130"/>
        <v>-9.5473724946505412E-2</v>
      </c>
      <c r="R166" s="103">
        <f t="shared" si="130"/>
        <v>-1.7680190292047836E-2</v>
      </c>
      <c r="S166" s="103">
        <f t="shared" si="130"/>
        <v>-3.3325371045541306E-2</v>
      </c>
      <c r="T166" s="103">
        <f t="shared" si="130"/>
        <v>-1.5495395628802926</v>
      </c>
      <c r="U166" s="103">
        <f t="shared" si="130"/>
        <v>0.46828219810562832</v>
      </c>
      <c r="V166" s="103">
        <f t="shared" si="130"/>
        <v>0.13057007654474709</v>
      </c>
      <c r="W166" s="103">
        <f t="shared" si="130"/>
        <v>-1.248217062792633</v>
      </c>
      <c r="X166" s="103">
        <f t="shared" si="130"/>
        <v>-1.3535913504390835</v>
      </c>
      <c r="Y166" s="103">
        <f t="shared" si="130"/>
        <v>0.25377390967126728</v>
      </c>
      <c r="Z166" s="103">
        <f t="shared" si="130"/>
        <v>-1.1215218876904725</v>
      </c>
      <c r="AA166" s="221" t="str">
        <f t="shared" si="130"/>
        <v/>
      </c>
      <c r="AB166" s="103">
        <f t="shared" si="130"/>
        <v>-1.9843522760294257</v>
      </c>
      <c r="AC166" s="103">
        <f t="shared" si="130"/>
        <v>-1.2337003467405081</v>
      </c>
      <c r="AD166" s="103">
        <f t="shared" si="130"/>
        <v>-0.61025158669859614</v>
      </c>
      <c r="AE166" s="103">
        <f t="shared" si="130"/>
        <v>-1.1191407888517653</v>
      </c>
      <c r="AF166" s="103">
        <f t="shared" si="130"/>
        <v>-1.5704813649034495</v>
      </c>
      <c r="AG166" s="103">
        <f t="shared" si="130"/>
        <v>-1.3497223985112161</v>
      </c>
      <c r="AH166" s="103">
        <f t="shared" si="130"/>
        <v>-1.4698124503724079</v>
      </c>
      <c r="AI166" s="221" t="str">
        <f t="shared" si="130"/>
        <v/>
      </c>
      <c r="AJ166" s="103">
        <f t="shared" si="130"/>
        <v>-1.6716533360057124</v>
      </c>
      <c r="AK166" s="103">
        <f t="shared" si="130"/>
        <v>-0.62552340491487679</v>
      </c>
      <c r="AL166" s="103">
        <f t="shared" si="130"/>
        <v>-0.83669242201228378</v>
      </c>
      <c r="AM166" s="103">
        <f t="shared" si="130"/>
        <v>-1.5172597641062773</v>
      </c>
      <c r="AN166" s="103">
        <f t="shared" si="130"/>
        <v>-1.8286049350058964</v>
      </c>
      <c r="AO166" s="103">
        <f t="shared" si="130"/>
        <v>-0.83645636861990369</v>
      </c>
      <c r="AP166" s="103">
        <f t="shared" si="130"/>
        <v>-0.99425350747955976</v>
      </c>
      <c r="AQ166" s="103">
        <f t="shared" si="130"/>
        <v>-1.5495395628802926</v>
      </c>
      <c r="AR166" s="103">
        <f t="shared" si="130"/>
        <v>-0.71072035982454085</v>
      </c>
      <c r="AS166" s="103">
        <f t="shared" si="130"/>
        <v>-0.86066832325307663</v>
      </c>
      <c r="AT166" s="103">
        <f t="shared" si="130"/>
        <v>-0.50751921892255225</v>
      </c>
      <c r="AU166" s="103">
        <f t="shared" si="130"/>
        <v>-0.95824956416971796</v>
      </c>
      <c r="AV166" s="103">
        <f t="shared" si="130"/>
        <v>-0.28612315279374173</v>
      </c>
      <c r="AW166" s="103">
        <f t="shared" si="130"/>
        <v>-0.73294143470562334</v>
      </c>
      <c r="AX166" s="103">
        <f t="shared" si="130"/>
        <v>-0.69890048205071442</v>
      </c>
      <c r="AY166" s="103">
        <f t="shared" si="130"/>
        <v>-0.86772102764451131</v>
      </c>
      <c r="AZ166" s="103">
        <f t="shared" si="130"/>
        <v>-1.5033605241888677</v>
      </c>
      <c r="BA166" s="103">
        <f t="shared" si="130"/>
        <v>-0.84587023626870983</v>
      </c>
      <c r="BB166" s="103">
        <f t="shared" si="130"/>
        <v>-0.57729404010602436</v>
      </c>
      <c r="BC166" s="103">
        <f t="shared" si="130"/>
        <v>-0.47596716997455202</v>
      </c>
      <c r="BD166" s="103">
        <f t="shared" si="130"/>
        <v>-1.5804521583483209</v>
      </c>
      <c r="BE166" s="103"/>
      <c r="BG166" s="16" t="s">
        <v>177</v>
      </c>
      <c r="BH166" s="11" t="b">
        <f t="shared" ref="BH166:BH186" si="132">BG166=A166</f>
        <v>1</v>
      </c>
      <c r="BJ166" s="14">
        <f t="shared" ref="BJ166:BJ186" si="133">AVERAGE(BD166,BE166,O166,N166,M166)</f>
        <v>-1.2757673218072554</v>
      </c>
    </row>
    <row r="167" spans="1:62" ht="13" customHeight="1">
      <c r="A167" s="16" t="s">
        <v>16</v>
      </c>
      <c r="B167" s="103">
        <f t="shared" ref="B167" si="134">IF(B$7&gt;0,(IF(ISNUMBER(B74),B74*B$7,"")),"")</f>
        <v>0.39584668340295104</v>
      </c>
      <c r="C167" s="103" t="str">
        <f t="shared" ref="C167:BD167" si="135">IF(C$7&gt;0,(IF(ISNUMBER(C74),C74*C$7,"")),"")</f>
        <v/>
      </c>
      <c r="D167" s="103">
        <f t="shared" si="135"/>
        <v>2.1536987308545301</v>
      </c>
      <c r="E167" s="103">
        <f t="shared" si="135"/>
        <v>0.36115347999996195</v>
      </c>
      <c r="F167" s="103">
        <f t="shared" si="135"/>
        <v>0.47530371475768884</v>
      </c>
      <c r="G167" s="103">
        <f t="shared" si="135"/>
        <v>0.90819520640246687</v>
      </c>
      <c r="H167" s="103">
        <f t="shared" si="135"/>
        <v>1.5638256721034129</v>
      </c>
      <c r="I167" s="103">
        <f t="shared" si="135"/>
        <v>0.26950844506412291</v>
      </c>
      <c r="J167" s="103">
        <f t="shared" si="135"/>
        <v>0.35841213719444154</v>
      </c>
      <c r="K167" s="103">
        <f t="shared" si="135"/>
        <v>1.4732198896091853</v>
      </c>
      <c r="L167" s="103">
        <f t="shared" si="135"/>
        <v>1.1840557494392177</v>
      </c>
      <c r="M167" s="103">
        <f t="shared" si="135"/>
        <v>0.73642072613111087</v>
      </c>
      <c r="N167" s="103"/>
      <c r="O167" s="103">
        <f t="shared" ref="O167" si="136">IF(O$7&gt;0,(IF(ISNUMBER(O74),O74*O$7,"")),"")</f>
        <v>1.513771258122161</v>
      </c>
      <c r="P167" s="103">
        <f t="shared" si="135"/>
        <v>-0.46300367623203331</v>
      </c>
      <c r="Q167" s="103">
        <f t="shared" si="135"/>
        <v>-0.48958926152567944</v>
      </c>
      <c r="R167" s="103">
        <f t="shared" si="135"/>
        <v>-0.52451231199741821</v>
      </c>
      <c r="S167" s="103">
        <f t="shared" si="135"/>
        <v>-0.6065217530288507</v>
      </c>
      <c r="T167" s="103">
        <f t="shared" si="135"/>
        <v>-0.46612165712659198</v>
      </c>
      <c r="U167" s="103">
        <f t="shared" si="135"/>
        <v>-0.6201575055993459</v>
      </c>
      <c r="V167" s="103">
        <f t="shared" si="135"/>
        <v>-1.6805632432694879</v>
      </c>
      <c r="W167" s="103">
        <f t="shared" si="135"/>
        <v>1.2649156188166149</v>
      </c>
      <c r="X167" s="103">
        <f t="shared" si="135"/>
        <v>1.1839313991578908</v>
      </c>
      <c r="Y167" s="103">
        <f t="shared" si="135"/>
        <v>-1.333466543545387</v>
      </c>
      <c r="Z167" s="103">
        <f t="shared" si="135"/>
        <v>0.65801468687374598</v>
      </c>
      <c r="AA167" s="221" t="str">
        <f t="shared" si="135"/>
        <v/>
      </c>
      <c r="AB167" s="103">
        <f t="shared" si="135"/>
        <v>1.7014817693158069</v>
      </c>
      <c r="AC167" s="103">
        <f t="shared" si="135"/>
        <v>0.81321083949133155</v>
      </c>
      <c r="AD167" s="103">
        <f t="shared" si="135"/>
        <v>-0.9466723332119249</v>
      </c>
      <c r="AE167" s="103">
        <f t="shared" si="135"/>
        <v>1.0518240496727116</v>
      </c>
      <c r="AF167" s="103">
        <f t="shared" si="135"/>
        <v>0.77548793951700923</v>
      </c>
      <c r="AG167" s="103">
        <f t="shared" si="135"/>
        <v>1.341023961238202</v>
      </c>
      <c r="AH167" s="103">
        <f t="shared" si="135"/>
        <v>1.4128299836532969</v>
      </c>
      <c r="AI167" s="103">
        <f t="shared" si="135"/>
        <v>1.6098286208838868</v>
      </c>
      <c r="AJ167" s="103">
        <f t="shared" si="135"/>
        <v>0.98358494440441668</v>
      </c>
      <c r="AK167" s="103">
        <f t="shared" si="135"/>
        <v>-8.7573276688082777E-2</v>
      </c>
      <c r="AL167" s="103">
        <f t="shared" si="135"/>
        <v>1.4260606689643329</v>
      </c>
      <c r="AM167" s="103">
        <f t="shared" si="135"/>
        <v>0.83380941991426072</v>
      </c>
      <c r="AN167" s="103">
        <f t="shared" si="135"/>
        <v>1.3696425493429683</v>
      </c>
      <c r="AO167" s="103">
        <f t="shared" si="135"/>
        <v>2.2429634816074828</v>
      </c>
      <c r="AP167" s="103">
        <f t="shared" si="135"/>
        <v>1.3699622061584718</v>
      </c>
      <c r="AQ167" s="103">
        <f t="shared" si="135"/>
        <v>-0.46612165712659198</v>
      </c>
      <c r="AR167" s="103">
        <f t="shared" si="135"/>
        <v>0.95624193867301843</v>
      </c>
      <c r="AS167" s="103">
        <f t="shared" si="135"/>
        <v>-0.86066832325307663</v>
      </c>
      <c r="AT167" s="103">
        <f t="shared" si="135"/>
        <v>2.030076875690209</v>
      </c>
      <c r="AU167" s="103">
        <f t="shared" si="135"/>
        <v>1.5516833044169545</v>
      </c>
      <c r="AV167" s="103">
        <f t="shared" si="135"/>
        <v>1.1067027608059816</v>
      </c>
      <c r="AW167" s="103">
        <f t="shared" si="135"/>
        <v>1.3269593294997237</v>
      </c>
      <c r="AX167" s="103">
        <f t="shared" si="135"/>
        <v>0.80373555435832178</v>
      </c>
      <c r="AY167" s="103">
        <f t="shared" si="135"/>
        <v>0.15921486745770846</v>
      </c>
      <c r="AZ167" s="103">
        <f t="shared" si="135"/>
        <v>0.65145622714850915</v>
      </c>
      <c r="BA167" s="103">
        <f t="shared" si="135"/>
        <v>0.90280380986371933</v>
      </c>
      <c r="BB167" s="103">
        <f t="shared" si="135"/>
        <v>3.127727411320699</v>
      </c>
      <c r="BC167" s="103">
        <f t="shared" si="135"/>
        <v>-0.47596716997455202</v>
      </c>
      <c r="BD167" s="103">
        <f t="shared" si="135"/>
        <v>-1.5804521583483209</v>
      </c>
      <c r="BE167" s="103"/>
      <c r="BG167" s="16" t="s">
        <v>16</v>
      </c>
      <c r="BH167" s="11" t="b">
        <f t="shared" si="132"/>
        <v>1</v>
      </c>
      <c r="BJ167" s="14">
        <f t="shared" si="133"/>
        <v>0.22324660863498366</v>
      </c>
    </row>
    <row r="168" spans="1:62" ht="13" customHeight="1">
      <c r="A168" s="16" t="s">
        <v>17</v>
      </c>
      <c r="B168" s="103">
        <f t="shared" ref="B168" si="137">IF(B$7&gt;0,(IF(ISNUMBER(B75),B75*B$7,"")),"")</f>
        <v>0.38117343677736826</v>
      </c>
      <c r="C168" s="103" t="str">
        <f t="shared" ref="C168:BE168" si="138">IF(C$7&gt;0,(IF(ISNUMBER(C75),C75*C$7,"")),"")</f>
        <v/>
      </c>
      <c r="D168" s="103">
        <f t="shared" si="138"/>
        <v>-0.45531605874127279</v>
      </c>
      <c r="E168" s="103">
        <f t="shared" si="138"/>
        <v>-0.44456662872582581</v>
      </c>
      <c r="F168" s="103">
        <f t="shared" si="138"/>
        <v>0.47530371475768884</v>
      </c>
      <c r="G168" s="103">
        <f t="shared" si="138"/>
        <v>-0.79630745380629975</v>
      </c>
      <c r="H168" s="103">
        <f t="shared" si="138"/>
        <v>0.21408658620648072</v>
      </c>
      <c r="I168" s="103">
        <f t="shared" si="138"/>
        <v>0.22435360763961321</v>
      </c>
      <c r="J168" s="103">
        <f t="shared" si="138"/>
        <v>0.25242811290531197</v>
      </c>
      <c r="K168" s="103">
        <f t="shared" si="138"/>
        <v>-0.97947287276496753</v>
      </c>
      <c r="L168" s="103">
        <f t="shared" si="138"/>
        <v>-2.3400311253739522E-2</v>
      </c>
      <c r="M168" s="103">
        <f t="shared" si="138"/>
        <v>0.60008280053316476</v>
      </c>
      <c r="N168" s="103">
        <f t="shared" si="138"/>
        <v>0.62118174884196742</v>
      </c>
      <c r="O168" s="103">
        <f t="shared" si="138"/>
        <v>-0.29938094519964753</v>
      </c>
      <c r="P168" s="103">
        <f t="shared" si="138"/>
        <v>0.21345886071695833</v>
      </c>
      <c r="Q168" s="103">
        <f t="shared" si="138"/>
        <v>0.25485119645720483</v>
      </c>
      <c r="R168" s="103">
        <f t="shared" si="138"/>
        <v>0.48915193141332258</v>
      </c>
      <c r="S168" s="103">
        <f t="shared" si="138"/>
        <v>0.53987101093776813</v>
      </c>
      <c r="T168" s="103">
        <f t="shared" si="138"/>
        <v>-0.46612165712659198</v>
      </c>
      <c r="U168" s="103">
        <f t="shared" si="138"/>
        <v>0.83109543267395314</v>
      </c>
      <c r="V168" s="103">
        <f t="shared" si="138"/>
        <v>0.49279674050759403</v>
      </c>
      <c r="W168" s="103">
        <f t="shared" si="138"/>
        <v>-0.53017915376141944</v>
      </c>
      <c r="X168" s="103">
        <f t="shared" si="138"/>
        <v>0.23236036805902538</v>
      </c>
      <c r="Y168" s="103">
        <f t="shared" si="138"/>
        <v>0.25377390967126728</v>
      </c>
      <c r="Z168" s="103">
        <f t="shared" si="138"/>
        <v>-5.3799942951941425E-2</v>
      </c>
      <c r="AA168" s="221" t="str">
        <f t="shared" si="138"/>
        <v/>
      </c>
      <c r="AB168" s="103">
        <f t="shared" si="138"/>
        <v>-0.66360287814505003</v>
      </c>
      <c r="AC168" s="103">
        <f t="shared" si="138"/>
        <v>0.47205897511935829</v>
      </c>
      <c r="AD168" s="103">
        <f t="shared" si="138"/>
        <v>-0.27383084018526743</v>
      </c>
      <c r="AE168" s="103">
        <f t="shared" si="138"/>
        <v>-1.1191407888517653</v>
      </c>
      <c r="AF168" s="103">
        <f t="shared" si="138"/>
        <v>-1.7469427054281943E-2</v>
      </c>
      <c r="AG168" s="103">
        <f t="shared" si="138"/>
        <v>-0.8103683341694079</v>
      </c>
      <c r="AH168" s="103">
        <f t="shared" si="138"/>
        <v>0.25977301004301523</v>
      </c>
      <c r="AI168" s="103">
        <f t="shared" si="138"/>
        <v>-0.12182433797895646</v>
      </c>
      <c r="AJ168" s="103">
        <f t="shared" si="138"/>
        <v>-0.91301382731710412</v>
      </c>
      <c r="AK168" s="103">
        <f t="shared" si="138"/>
        <v>-0.62552340491487679</v>
      </c>
      <c r="AL168" s="103">
        <f t="shared" si="138"/>
        <v>-0.83669242201228378</v>
      </c>
      <c r="AM168" s="103">
        <f t="shared" si="138"/>
        <v>1.2256542839176836</v>
      </c>
      <c r="AN168" s="103">
        <f t="shared" si="138"/>
        <v>-0.89251891623897894</v>
      </c>
      <c r="AO168" s="103">
        <f t="shared" si="138"/>
        <v>-0.83645636861990369</v>
      </c>
      <c r="AP168" s="103">
        <f t="shared" si="138"/>
        <v>0.58189030161246125</v>
      </c>
      <c r="AQ168" s="103">
        <f t="shared" si="138"/>
        <v>-0.46612165712659198</v>
      </c>
      <c r="AR168" s="103">
        <f t="shared" si="138"/>
        <v>0.40058783917383206</v>
      </c>
      <c r="AS168" s="103">
        <f t="shared" si="138"/>
        <v>-0.33197206754047243</v>
      </c>
      <c r="AT168" s="103">
        <f t="shared" si="138"/>
        <v>-1.0150384378451045</v>
      </c>
      <c r="AU168" s="103">
        <f t="shared" si="138"/>
        <v>-0.95824956416971796</v>
      </c>
      <c r="AV168" s="103">
        <f t="shared" si="138"/>
        <v>-0.75039845732698285</v>
      </c>
      <c r="AW168" s="103">
        <f t="shared" si="138"/>
        <v>-1.1449215875466927</v>
      </c>
      <c r="AX168" s="103">
        <f t="shared" si="138"/>
        <v>-0.3232414729484554</v>
      </c>
      <c r="AY168" s="103">
        <f t="shared" si="138"/>
        <v>-1.2100329926785847</v>
      </c>
      <c r="AZ168" s="103">
        <f t="shared" si="138"/>
        <v>-6.6816023297283131E-2</v>
      </c>
      <c r="BA168" s="103">
        <f t="shared" si="138"/>
        <v>0.55306900063723341</v>
      </c>
      <c r="BB168" s="103">
        <f t="shared" si="138"/>
        <v>-0.57729404010602436</v>
      </c>
      <c r="BC168" s="103">
        <f t="shared" si="138"/>
        <v>0.49863227330667359</v>
      </c>
      <c r="BD168" s="103">
        <f t="shared" si="138"/>
        <v>-1.5804521583483209</v>
      </c>
      <c r="BE168" s="103">
        <f t="shared" si="138"/>
        <v>-3.4432498181998887E-2</v>
      </c>
      <c r="BG168" s="16" t="s">
        <v>17</v>
      </c>
      <c r="BH168" s="11" t="b">
        <f t="shared" si="132"/>
        <v>1</v>
      </c>
      <c r="BJ168" s="14">
        <f t="shared" si="133"/>
        <v>-0.13860021047096696</v>
      </c>
    </row>
    <row r="169" spans="1:62" ht="13" customHeight="1">
      <c r="A169" s="16" t="s">
        <v>18</v>
      </c>
      <c r="B169" s="103">
        <f t="shared" ref="B169" si="139">IF(B$7&gt;0,(IF(ISNUMBER(B76),B76*B$7,"")),"")</f>
        <v>0.3818721628071573</v>
      </c>
      <c r="C169" s="103" t="str">
        <f t="shared" ref="C169:BE169" si="140">IF(C$7&gt;0,(IF(ISNUMBER(C76),C76*C$7,"")),"")</f>
        <v/>
      </c>
      <c r="D169" s="103">
        <f t="shared" si="140"/>
        <v>-0.45531605874127279</v>
      </c>
      <c r="E169" s="103">
        <f t="shared" si="140"/>
        <v>-0.16311977352650894</v>
      </c>
      <c r="F169" s="103">
        <f t="shared" si="140"/>
        <v>0.47530371475768884</v>
      </c>
      <c r="G169" s="103">
        <f t="shared" si="140"/>
        <v>0.89848483146953972</v>
      </c>
      <c r="H169" s="103">
        <f t="shared" si="140"/>
        <v>0.61964893293637324</v>
      </c>
      <c r="I169" s="103">
        <f t="shared" si="140"/>
        <v>0.2617010959638964</v>
      </c>
      <c r="J169" s="103">
        <f t="shared" si="140"/>
        <v>0.31859898598542447</v>
      </c>
      <c r="K169" s="103">
        <f t="shared" si="140"/>
        <v>0.40016680607049371</v>
      </c>
      <c r="L169" s="103">
        <f t="shared" si="140"/>
        <v>-2.3400311253739522E-2</v>
      </c>
      <c r="M169" s="103">
        <f t="shared" si="140"/>
        <v>0.81546463214075982</v>
      </c>
      <c r="N169" s="103">
        <f t="shared" si="140"/>
        <v>1.6741478642589094</v>
      </c>
      <c r="O169" s="103">
        <f t="shared" si="140"/>
        <v>1.513771258122161</v>
      </c>
      <c r="P169" s="103">
        <f t="shared" si="140"/>
        <v>0.29553204055531945</v>
      </c>
      <c r="Q169" s="103">
        <f t="shared" si="140"/>
        <v>0.3643277343958643</v>
      </c>
      <c r="R169" s="103">
        <f t="shared" si="140"/>
        <v>0.99598405311869298</v>
      </c>
      <c r="S169" s="103">
        <f t="shared" si="140"/>
        <v>1.1130673929210775</v>
      </c>
      <c r="T169" s="103">
        <f t="shared" si="140"/>
        <v>0.61729624862710863</v>
      </c>
      <c r="U169" s="103">
        <f t="shared" si="140"/>
        <v>0.83109543267395314</v>
      </c>
      <c r="V169" s="103">
        <f t="shared" si="140"/>
        <v>0.13057007654474709</v>
      </c>
      <c r="W169" s="103">
        <f t="shared" si="140"/>
        <v>-0.17116019924581255</v>
      </c>
      <c r="X169" s="103">
        <f t="shared" si="140"/>
        <v>1.1839313991578908</v>
      </c>
      <c r="Y169" s="103">
        <f t="shared" si="140"/>
        <v>-0.14303620363289624</v>
      </c>
      <c r="Z169" s="103">
        <f t="shared" si="140"/>
        <v>0.65801468687374598</v>
      </c>
      <c r="AA169" s="221" t="str">
        <f t="shared" si="140"/>
        <v/>
      </c>
      <c r="AB169" s="103">
        <f t="shared" si="140"/>
        <v>1.5172056704438774</v>
      </c>
      <c r="AC169" s="103">
        <f t="shared" si="140"/>
        <v>0.47205897511935829</v>
      </c>
      <c r="AD169" s="103">
        <f t="shared" si="140"/>
        <v>0.39901065284138998</v>
      </c>
      <c r="AE169" s="103">
        <f t="shared" si="140"/>
        <v>0.68999657658529878</v>
      </c>
      <c r="AF169" s="103">
        <f t="shared" si="140"/>
        <v>0.72849945755848389</v>
      </c>
      <c r="AG169" s="103">
        <f t="shared" si="140"/>
        <v>0.5098185795428799</v>
      </c>
      <c r="AH169" s="103">
        <f t="shared" si="140"/>
        <v>0.54803725344558596</v>
      </c>
      <c r="AI169" s="103">
        <f t="shared" si="140"/>
        <v>0.79347794027711738</v>
      </c>
      <c r="AJ169" s="103">
        <f t="shared" si="140"/>
        <v>0.98358494440441668</v>
      </c>
      <c r="AK169" s="103">
        <f t="shared" si="140"/>
        <v>0.98832697976550521</v>
      </c>
      <c r="AL169" s="103">
        <f t="shared" si="140"/>
        <v>1.4260606689643329</v>
      </c>
      <c r="AM169" s="103">
        <f t="shared" si="140"/>
        <v>0.83380941991426072</v>
      </c>
      <c r="AN169" s="103">
        <f t="shared" si="140"/>
        <v>0.90159953995950959</v>
      </c>
      <c r="AO169" s="103">
        <f t="shared" si="140"/>
        <v>0.27213477746195563</v>
      </c>
      <c r="AP169" s="103">
        <f t="shared" si="140"/>
        <v>0.58189030161246125</v>
      </c>
      <c r="AQ169" s="103">
        <f t="shared" si="140"/>
        <v>0.61729624862710863</v>
      </c>
      <c r="AR169" s="103">
        <f t="shared" si="140"/>
        <v>0.40058783917383206</v>
      </c>
      <c r="AS169" s="103">
        <f t="shared" si="140"/>
        <v>0.1967241881721318</v>
      </c>
      <c r="AT169" s="103">
        <f t="shared" si="140"/>
        <v>0</v>
      </c>
      <c r="AU169" s="103">
        <f t="shared" si="140"/>
        <v>0.29671687012361819</v>
      </c>
      <c r="AV169" s="103">
        <f t="shared" si="140"/>
        <v>0.17815215173949941</v>
      </c>
      <c r="AW169" s="103">
        <f t="shared" si="140"/>
        <v>0.50299902381758488</v>
      </c>
      <c r="AX169" s="103">
        <f t="shared" si="140"/>
        <v>5.2417536153803686E-2</v>
      </c>
      <c r="AY169" s="103">
        <f t="shared" si="140"/>
        <v>-0.18309709757636478</v>
      </c>
      <c r="AZ169" s="103">
        <f t="shared" si="140"/>
        <v>0.65145622714850915</v>
      </c>
      <c r="BA169" s="103">
        <f t="shared" si="140"/>
        <v>-0.14640061781573821</v>
      </c>
      <c r="BB169" s="103">
        <f t="shared" si="140"/>
        <v>0.90471454046466504</v>
      </c>
      <c r="BC169" s="103">
        <f t="shared" si="140"/>
        <v>-0.47596716997455202</v>
      </c>
      <c r="BD169" s="103">
        <f t="shared" si="140"/>
        <v>3.7829461148996137E-2</v>
      </c>
      <c r="BE169" s="103">
        <f t="shared" si="140"/>
        <v>0.2667619055892389</v>
      </c>
      <c r="BG169" s="16" t="s">
        <v>18</v>
      </c>
      <c r="BH169" s="11" t="b">
        <f t="shared" si="132"/>
        <v>1</v>
      </c>
      <c r="BJ169" s="14">
        <f t="shared" si="133"/>
        <v>0.86159502425201295</v>
      </c>
    </row>
    <row r="170" spans="1:62" ht="13" customHeight="1">
      <c r="A170" s="16" t="s">
        <v>60</v>
      </c>
      <c r="B170" s="103">
        <f t="shared" ref="B170" si="141">IF(B$7&gt;0,(IF(ISNUMBER(B77),B77*B$7,"")),"")</f>
        <v>0.395147957373161</v>
      </c>
      <c r="C170" s="103" t="str">
        <f t="shared" ref="C170:BE170" si="142">IF(C$7&gt;0,(IF(ISNUMBER(C77),C77*C$7,"")),"")</f>
        <v/>
      </c>
      <c r="D170" s="103">
        <f t="shared" si="142"/>
        <v>0.52306448735715327</v>
      </c>
      <c r="E170" s="103">
        <f t="shared" si="142"/>
        <v>1.6395042647250051</v>
      </c>
      <c r="F170" s="103">
        <f t="shared" si="142"/>
        <v>0.47530371475768884</v>
      </c>
      <c r="G170" s="103">
        <f t="shared" si="142"/>
        <v>1.4241938177323679</v>
      </c>
      <c r="H170" s="103">
        <f t="shared" si="142"/>
        <v>1.2706183861929803</v>
      </c>
      <c r="I170" s="103">
        <f t="shared" si="142"/>
        <v>0.26892950693783646</v>
      </c>
      <c r="J170" s="103">
        <f t="shared" si="142"/>
        <v>0.3505037486247467</v>
      </c>
      <c r="K170" s="103">
        <f t="shared" si="142"/>
        <v>1.3965732407849931</v>
      </c>
      <c r="L170" s="103">
        <f t="shared" si="142"/>
        <v>1.1840557494392177</v>
      </c>
      <c r="M170" s="103"/>
      <c r="N170" s="103">
        <f t="shared" si="142"/>
        <v>0.49302816052306947</v>
      </c>
      <c r="O170" s="103">
        <f t="shared" si="142"/>
        <v>1.513771258122161</v>
      </c>
      <c r="P170" s="103">
        <f t="shared" si="142"/>
        <v>0.669029128491611</v>
      </c>
      <c r="Q170" s="103">
        <f t="shared" si="142"/>
        <v>0.75844327097503839</v>
      </c>
      <c r="R170" s="103">
        <f t="shared" si="142"/>
        <v>0.99598405311869298</v>
      </c>
      <c r="S170" s="103">
        <f t="shared" si="142"/>
        <v>1.1130673929210775</v>
      </c>
      <c r="T170" s="103">
        <f t="shared" si="142"/>
        <v>1.339574852462909</v>
      </c>
      <c r="U170" s="103">
        <f t="shared" si="142"/>
        <v>1.1939086672422778</v>
      </c>
      <c r="V170" s="103">
        <f t="shared" si="142"/>
        <v>1.2172500684332881</v>
      </c>
      <c r="W170" s="103">
        <f t="shared" si="142"/>
        <v>1.6239345733322217</v>
      </c>
      <c r="X170" s="103">
        <f t="shared" si="142"/>
        <v>1.1839313991578908</v>
      </c>
      <c r="Y170" s="103">
        <f t="shared" si="142"/>
        <v>0.25377390967126728</v>
      </c>
      <c r="Z170" s="103">
        <f t="shared" si="142"/>
        <v>2.0816439465251206</v>
      </c>
      <c r="AA170" s="221" t="str">
        <f t="shared" si="142"/>
        <v/>
      </c>
      <c r="AB170" s="103">
        <f t="shared" si="142"/>
        <v>0.56500847030336065</v>
      </c>
      <c r="AC170" s="103">
        <f t="shared" si="142"/>
        <v>1.495514568235278</v>
      </c>
      <c r="AD170" s="103">
        <f t="shared" si="142"/>
        <v>1.4082728923813761</v>
      </c>
      <c r="AE170" s="103">
        <f t="shared" si="142"/>
        <v>1.4136515227601243</v>
      </c>
      <c r="AF170" s="103">
        <f t="shared" si="142"/>
        <v>1.4922292710706351</v>
      </c>
      <c r="AG170" s="103">
        <f t="shared" si="142"/>
        <v>1.2187230896632015</v>
      </c>
      <c r="AH170" s="103">
        <f t="shared" si="142"/>
        <v>1.556962105354583</v>
      </c>
      <c r="AI170" s="103">
        <f t="shared" si="142"/>
        <v>1.8654535814779252</v>
      </c>
      <c r="AJ170" s="103">
        <f t="shared" si="142"/>
        <v>1.7422244530930251</v>
      </c>
      <c r="AK170" s="103">
        <f t="shared" si="142"/>
        <v>0.98832697976550521</v>
      </c>
      <c r="AL170" s="103">
        <f t="shared" si="142"/>
        <v>1.4260606689643329</v>
      </c>
      <c r="AM170" s="103">
        <f t="shared" si="142"/>
        <v>1.2256542839176836</v>
      </c>
      <c r="AN170" s="103">
        <f t="shared" si="142"/>
        <v>0.19955491721493743</v>
      </c>
      <c r="AO170" s="103">
        <f t="shared" si="142"/>
        <v>1.5039027175529105</v>
      </c>
      <c r="AP170" s="103">
        <f t="shared" si="142"/>
        <v>0.9759262538854665</v>
      </c>
      <c r="AQ170" s="103">
        <f t="shared" si="142"/>
        <v>1.339574852462909</v>
      </c>
      <c r="AR170" s="103">
        <f t="shared" si="142"/>
        <v>2.6232042371705777</v>
      </c>
      <c r="AS170" s="103">
        <f t="shared" si="142"/>
        <v>1.2541166995973401</v>
      </c>
      <c r="AT170" s="103">
        <f t="shared" si="142"/>
        <v>1.5225576567676569</v>
      </c>
      <c r="AU170" s="103">
        <f t="shared" si="142"/>
        <v>1.9700054491813999</v>
      </c>
      <c r="AV170" s="103">
        <f t="shared" si="142"/>
        <v>2.0352533698724637</v>
      </c>
      <c r="AW170" s="103">
        <f t="shared" si="142"/>
        <v>1.7389394823407931</v>
      </c>
      <c r="AX170" s="103">
        <f t="shared" si="142"/>
        <v>1.1793945634605809</v>
      </c>
      <c r="AY170" s="103">
        <f t="shared" si="142"/>
        <v>1.1861507625599284</v>
      </c>
      <c r="AZ170" s="103">
        <f t="shared" si="142"/>
        <v>1.3697284775943015</v>
      </c>
      <c r="BA170" s="103">
        <f t="shared" si="142"/>
        <v>1.6022734283166908</v>
      </c>
      <c r="BB170" s="103">
        <f t="shared" si="142"/>
        <v>2.3867231210353546</v>
      </c>
      <c r="BC170" s="103">
        <f t="shared" si="142"/>
        <v>3.4224306031503504</v>
      </c>
      <c r="BD170" s="103">
        <f t="shared" si="142"/>
        <v>0.48177107872944969</v>
      </c>
      <c r="BE170" s="103">
        <f t="shared" si="142"/>
        <v>0.13910451003736118</v>
      </c>
      <c r="BG170" s="16" t="s">
        <v>60</v>
      </c>
      <c r="BH170" s="11" t="b">
        <f t="shared" si="132"/>
        <v>1</v>
      </c>
      <c r="BJ170" s="14">
        <f t="shared" si="133"/>
        <v>0.6569187518530103</v>
      </c>
    </row>
    <row r="171" spans="1:62" ht="13" customHeight="1">
      <c r="A171" s="16" t="s">
        <v>61</v>
      </c>
      <c r="B171" s="103">
        <f t="shared" ref="B171" si="143">IF(B$7&gt;0,(IF(ISNUMBER(B78),B78*B$7,"")),"")</f>
        <v>0.39584668340295104</v>
      </c>
      <c r="C171" s="103" t="str">
        <f t="shared" ref="C171:BE171" si="144">IF(C$7&gt;0,(IF(ISNUMBER(C78),C78*C$7,"")),"")</f>
        <v/>
      </c>
      <c r="D171" s="103">
        <f t="shared" si="144"/>
        <v>-2.048026047530566E-2</v>
      </c>
      <c r="E171" s="103">
        <f t="shared" si="144"/>
        <v>2.8314464972253877</v>
      </c>
      <c r="F171" s="103">
        <f t="shared" si="144"/>
        <v>0.47530371475768884</v>
      </c>
      <c r="G171" s="103">
        <f t="shared" si="144"/>
        <v>2.2114148610490094</v>
      </c>
      <c r="H171" s="103">
        <f t="shared" si="144"/>
        <v>1.0735042444044542</v>
      </c>
      <c r="I171" s="103">
        <f t="shared" si="144"/>
        <v>0.2712472482535892</v>
      </c>
      <c r="J171" s="103">
        <f t="shared" si="144"/>
        <v>0.34879699502791317</v>
      </c>
      <c r="K171" s="103">
        <f t="shared" si="144"/>
        <v>1.3199265919608005</v>
      </c>
      <c r="L171" s="103">
        <f t="shared" si="144"/>
        <v>-0.42588566481805862</v>
      </c>
      <c r="M171" s="103"/>
      <c r="N171" s="103">
        <f t="shared" si="144"/>
        <v>0.41768133687312364</v>
      </c>
      <c r="O171" s="103">
        <f t="shared" si="144"/>
        <v>0.78851037679343761</v>
      </c>
      <c r="P171" s="103">
        <f t="shared" si="144"/>
        <v>0.62125997303881497</v>
      </c>
      <c r="Q171" s="103">
        <f t="shared" si="144"/>
        <v>0.7146526557995746</v>
      </c>
      <c r="R171" s="103">
        <f t="shared" si="144"/>
        <v>0.99598405311869298</v>
      </c>
      <c r="S171" s="103">
        <f t="shared" si="144"/>
        <v>1.1130673929210775</v>
      </c>
      <c r="T171" s="103">
        <f t="shared" si="144"/>
        <v>0.61729624862710863</v>
      </c>
      <c r="U171" s="103">
        <f t="shared" si="144"/>
        <v>1.1939086672422778</v>
      </c>
      <c r="V171" s="103">
        <f t="shared" si="144"/>
        <v>0.49279674050759403</v>
      </c>
      <c r="W171" s="103">
        <f t="shared" si="144"/>
        <v>-0.17116019924581255</v>
      </c>
      <c r="X171" s="103">
        <f t="shared" si="144"/>
        <v>0.54955071175864723</v>
      </c>
      <c r="Y171" s="103">
        <f t="shared" si="144"/>
        <v>1.4442042495837579</v>
      </c>
      <c r="Z171" s="103">
        <f t="shared" si="144"/>
        <v>1.3698293166994333</v>
      </c>
      <c r="AA171" s="221" t="str">
        <f t="shared" si="144"/>
        <v/>
      </c>
      <c r="AB171" s="103">
        <f t="shared" si="144"/>
        <v>-0.20287362247689597</v>
      </c>
      <c r="AC171" s="103">
        <f t="shared" si="144"/>
        <v>1.495514568235278</v>
      </c>
      <c r="AD171" s="103">
        <f t="shared" si="144"/>
        <v>0.73543139935471868</v>
      </c>
      <c r="AE171" s="103">
        <f t="shared" si="144"/>
        <v>1.0518240496727116</v>
      </c>
      <c r="AF171" s="103">
        <f t="shared" si="144"/>
        <v>1.2262562350367889</v>
      </c>
      <c r="AG171" s="103">
        <f t="shared" si="144"/>
        <v>0.51506806288580198</v>
      </c>
      <c r="AH171" s="103">
        <f t="shared" si="144"/>
        <v>0.69216937514687071</v>
      </c>
      <c r="AI171" s="103">
        <f t="shared" si="144"/>
        <v>2.0716027432473112</v>
      </c>
      <c r="AJ171" s="103">
        <f t="shared" si="144"/>
        <v>1.3629046987487208</v>
      </c>
      <c r="AK171" s="103">
        <f t="shared" si="144"/>
        <v>0.98832697976550521</v>
      </c>
      <c r="AL171" s="103">
        <f t="shared" si="144"/>
        <v>1.4260606689643329</v>
      </c>
      <c r="AM171" s="103">
        <f t="shared" si="144"/>
        <v>1.6174991479211067</v>
      </c>
      <c r="AN171" s="103">
        <f t="shared" si="144"/>
        <v>-0.73653110155198021</v>
      </c>
      <c r="AO171" s="103">
        <f t="shared" si="144"/>
        <v>0.88801874750743304</v>
      </c>
      <c r="AP171" s="103">
        <f t="shared" si="144"/>
        <v>1.3699622061584718</v>
      </c>
      <c r="AQ171" s="103">
        <f t="shared" si="144"/>
        <v>0.61729624862710863</v>
      </c>
      <c r="AR171" s="103">
        <f t="shared" si="144"/>
        <v>2.6232042371705777</v>
      </c>
      <c r="AS171" s="103">
        <f t="shared" si="144"/>
        <v>1.7828129553099443</v>
      </c>
      <c r="AT171" s="103">
        <f t="shared" si="144"/>
        <v>1.0150384378451045</v>
      </c>
      <c r="AU171" s="103">
        <f t="shared" si="144"/>
        <v>1.1333611596525091</v>
      </c>
      <c r="AV171" s="103">
        <f t="shared" si="144"/>
        <v>0.17815215173949941</v>
      </c>
      <c r="AW171" s="103">
        <f t="shared" si="144"/>
        <v>1.7389394823407931</v>
      </c>
      <c r="AX171" s="103">
        <f t="shared" si="144"/>
        <v>1.55505357256284</v>
      </c>
      <c r="AY171" s="103">
        <f t="shared" si="144"/>
        <v>1.8707746926280748</v>
      </c>
      <c r="AZ171" s="103">
        <f t="shared" si="144"/>
        <v>1.3697284775943015</v>
      </c>
      <c r="BA171" s="103">
        <f t="shared" si="144"/>
        <v>1.252538619090205</v>
      </c>
      <c r="BB171" s="103">
        <f t="shared" si="144"/>
        <v>0.90471454046466504</v>
      </c>
      <c r="BC171" s="103">
        <f t="shared" si="144"/>
        <v>-0.47596716997455202</v>
      </c>
      <c r="BD171" s="103">
        <f t="shared" si="144"/>
        <v>-0.26421119087904016</v>
      </c>
      <c r="BE171" s="103">
        <f t="shared" si="144"/>
        <v>3.2635790564736068E-2</v>
      </c>
      <c r="BG171" s="16" t="s">
        <v>61</v>
      </c>
      <c r="BH171" s="11" t="b">
        <f t="shared" si="132"/>
        <v>1</v>
      </c>
      <c r="BJ171" s="14">
        <f t="shared" si="133"/>
        <v>0.24365407833806429</v>
      </c>
    </row>
    <row r="172" spans="1:62" ht="13" customHeight="1">
      <c r="A172" s="16" t="s">
        <v>63</v>
      </c>
      <c r="B172" s="103">
        <f t="shared" ref="B172" si="145">IF(B$7&gt;0,(IF(ISNUMBER(B79),B79*B$7,"")),"")</f>
        <v>0.39584668340295104</v>
      </c>
      <c r="C172" s="103" t="str">
        <f t="shared" ref="C172:BE172" si="146">IF(C$7&gt;0,(IF(ISNUMBER(C79),C79*C$7,"")),"")</f>
        <v/>
      </c>
      <c r="D172" s="103">
        <f t="shared" si="146"/>
        <v>0.84919133605662867</v>
      </c>
      <c r="E172" s="103">
        <f t="shared" si="146"/>
        <v>-0.54970852585713226</v>
      </c>
      <c r="F172" s="103">
        <f t="shared" si="146"/>
        <v>0.47530371475768884</v>
      </c>
      <c r="G172" s="103">
        <f t="shared" si="146"/>
        <v>-0.47326925987509505</v>
      </c>
      <c r="H172" s="103">
        <f t="shared" si="146"/>
        <v>-0.25948013944045289</v>
      </c>
      <c r="I172" s="103">
        <f t="shared" si="146"/>
        <v>0.21926745153236246</v>
      </c>
      <c r="J172" s="103">
        <f t="shared" si="146"/>
        <v>0.28622292171633579</v>
      </c>
      <c r="K172" s="103">
        <f t="shared" si="146"/>
        <v>1.693356194953231E-2</v>
      </c>
      <c r="L172" s="103">
        <f t="shared" si="146"/>
        <v>0.37908504231057955</v>
      </c>
      <c r="M172" s="103">
        <f t="shared" si="146"/>
        <v>0.73977815204933295</v>
      </c>
      <c r="N172" s="103">
        <f t="shared" si="146"/>
        <v>7.8131341711054694E-2</v>
      </c>
      <c r="O172" s="103">
        <f t="shared" si="146"/>
        <v>0.42587993612907593</v>
      </c>
      <c r="P172" s="103">
        <f t="shared" si="146"/>
        <v>-0.25942371842984857</v>
      </c>
      <c r="Q172" s="103">
        <f t="shared" si="146"/>
        <v>-0.42390333876248382</v>
      </c>
      <c r="R172" s="103">
        <f t="shared" si="146"/>
        <v>-0.52451231199741821</v>
      </c>
      <c r="S172" s="103">
        <f t="shared" si="146"/>
        <v>-0.6065217530288507</v>
      </c>
      <c r="T172" s="103">
        <f t="shared" si="146"/>
        <v>0.97843555054500886</v>
      </c>
      <c r="U172" s="103">
        <f t="shared" si="146"/>
        <v>-1.3457839747359954</v>
      </c>
      <c r="V172" s="103">
        <f t="shared" si="146"/>
        <v>-0.23165658741809991</v>
      </c>
      <c r="W172" s="103">
        <f t="shared" si="146"/>
        <v>-0.17116019924581255</v>
      </c>
      <c r="X172" s="103">
        <f t="shared" si="146"/>
        <v>-1.3535913504390835</v>
      </c>
      <c r="Y172" s="103">
        <f t="shared" si="146"/>
        <v>-0.93665643024122336</v>
      </c>
      <c r="Z172" s="103">
        <f t="shared" si="146"/>
        <v>-1.1215218876904725</v>
      </c>
      <c r="AA172" s="221" t="str">
        <f t="shared" si="146"/>
        <v/>
      </c>
      <c r="AB172" s="103">
        <f t="shared" si="146"/>
        <v>-0.44858809046891207</v>
      </c>
      <c r="AC172" s="103">
        <f t="shared" si="146"/>
        <v>-0.55139661799656148</v>
      </c>
      <c r="AD172" s="103">
        <f t="shared" si="146"/>
        <v>6.2589906328061259E-2</v>
      </c>
      <c r="AE172" s="103">
        <f t="shared" si="146"/>
        <v>-0.75731331576435246</v>
      </c>
      <c r="AF172" s="103">
        <f t="shared" si="146"/>
        <v>-0.6742092211108367</v>
      </c>
      <c r="AG172" s="103">
        <f t="shared" si="146"/>
        <v>-6.4849678557321322E-2</v>
      </c>
      <c r="AH172" s="103">
        <f t="shared" si="146"/>
        <v>-0.46088759846341104</v>
      </c>
      <c r="AI172" s="103">
        <f t="shared" si="146"/>
        <v>-3.1118706800427037E-2</v>
      </c>
      <c r="AJ172" s="103">
        <f t="shared" si="146"/>
        <v>0.22494543571580836</v>
      </c>
      <c r="AK172" s="103">
        <f t="shared" si="146"/>
        <v>-0.62552340491487679</v>
      </c>
      <c r="AL172" s="103">
        <f t="shared" si="146"/>
        <v>-0.83669242201228378</v>
      </c>
      <c r="AM172" s="103">
        <f t="shared" si="146"/>
        <v>-0.34172517209600833</v>
      </c>
      <c r="AN172" s="103">
        <f t="shared" si="146"/>
        <v>-3.4486478807407635E-2</v>
      </c>
      <c r="AO172" s="103">
        <f t="shared" si="146"/>
        <v>-0.22057239857442676</v>
      </c>
      <c r="AP172" s="103">
        <f t="shared" si="146"/>
        <v>0.58189030161246125</v>
      </c>
      <c r="AQ172" s="103">
        <f t="shared" si="146"/>
        <v>0.97843555054500886</v>
      </c>
      <c r="AR172" s="103">
        <f t="shared" si="146"/>
        <v>-0.71072035982454085</v>
      </c>
      <c r="AS172" s="103">
        <f t="shared" si="146"/>
        <v>-0.86066832325307663</v>
      </c>
      <c r="AT172" s="103">
        <f t="shared" si="146"/>
        <v>-0.50751921892255225</v>
      </c>
      <c r="AU172" s="103">
        <f t="shared" si="146"/>
        <v>-0.95824956416971796</v>
      </c>
      <c r="AV172" s="103">
        <f t="shared" si="146"/>
        <v>0.17815215173949941</v>
      </c>
      <c r="AW172" s="103">
        <f t="shared" si="146"/>
        <v>-0.73294143470562334</v>
      </c>
      <c r="AX172" s="103">
        <f t="shared" si="146"/>
        <v>-0.69890048205071442</v>
      </c>
      <c r="AY172" s="103">
        <f t="shared" si="146"/>
        <v>0.15921486745770846</v>
      </c>
      <c r="AZ172" s="103">
        <f t="shared" si="146"/>
        <v>-0.78508827374307544</v>
      </c>
      <c r="BA172" s="103">
        <f t="shared" si="146"/>
        <v>-0.84587023626870983</v>
      </c>
      <c r="BB172" s="103">
        <f t="shared" si="146"/>
        <v>-0.57729404010602436</v>
      </c>
      <c r="BC172" s="103">
        <f t="shared" si="146"/>
        <v>-0.47596716997455202</v>
      </c>
      <c r="BD172" s="103">
        <f t="shared" si="146"/>
        <v>0.19913727531110795</v>
      </c>
      <c r="BE172" s="103">
        <f t="shared" si="146"/>
        <v>0.4835518310943499</v>
      </c>
      <c r="BG172" s="16" t="s">
        <v>63</v>
      </c>
      <c r="BH172" s="11" t="b">
        <f t="shared" si="132"/>
        <v>1</v>
      </c>
      <c r="BJ172" s="14">
        <f t="shared" si="133"/>
        <v>0.38529570725898432</v>
      </c>
    </row>
    <row r="173" spans="1:62" ht="13" customHeight="1">
      <c r="A173" s="16" t="s">
        <v>64</v>
      </c>
      <c r="B173" s="103">
        <f t="shared" ref="B173" si="147">IF(B$7&gt;0,(IF(ISNUMBER(B80),B80*B$7,"")),"")</f>
        <v>0.32597408042398335</v>
      </c>
      <c r="C173" s="103" t="str">
        <f t="shared" ref="C173:BE173" si="148">IF(C$7&gt;0,(IF(ISNUMBER(C80),C80*C$7,"")),"")</f>
        <v/>
      </c>
      <c r="D173" s="103">
        <f t="shared" si="148"/>
        <v>-0.34660710917478105</v>
      </c>
      <c r="E173" s="103">
        <f t="shared" si="148"/>
        <v>-0.5514156624376334</v>
      </c>
      <c r="F173" s="103">
        <f t="shared" si="148"/>
        <v>0.47530371475768884</v>
      </c>
      <c r="G173" s="103">
        <f t="shared" si="148"/>
        <v>-0.66753235529473309</v>
      </c>
      <c r="H173" s="103">
        <f t="shared" si="148"/>
        <v>-0.31023703095099875</v>
      </c>
      <c r="I173" s="103">
        <f t="shared" si="148"/>
        <v>0.25556618877137122</v>
      </c>
      <c r="J173" s="103">
        <f t="shared" si="148"/>
        <v>0.34085612869843712</v>
      </c>
      <c r="K173" s="103">
        <f t="shared" si="148"/>
        <v>-0.51959297981981378</v>
      </c>
      <c r="L173" s="103">
        <f t="shared" si="148"/>
        <v>-2.3400311253739522E-2</v>
      </c>
      <c r="M173" s="103">
        <f t="shared" si="148"/>
        <v>-0.1277850450182933</v>
      </c>
      <c r="N173" s="103">
        <f t="shared" si="148"/>
        <v>0.22757035581404367</v>
      </c>
      <c r="O173" s="103">
        <f t="shared" si="148"/>
        <v>1.1511408174577993</v>
      </c>
      <c r="P173" s="103">
        <f t="shared" si="148"/>
        <v>-0.28346859533561841</v>
      </c>
      <c r="Q173" s="103">
        <f t="shared" si="148"/>
        <v>-0.18305495529743299</v>
      </c>
      <c r="R173" s="103">
        <f t="shared" si="148"/>
        <v>-1.7680190292047836E-2</v>
      </c>
      <c r="S173" s="103">
        <f t="shared" si="148"/>
        <v>-3.3325371045541306E-2</v>
      </c>
      <c r="T173" s="103">
        <f t="shared" si="148"/>
        <v>0.25615694670920841</v>
      </c>
      <c r="U173" s="103">
        <f t="shared" si="148"/>
        <v>0.10546896353730358</v>
      </c>
      <c r="V173" s="103">
        <f t="shared" si="148"/>
        <v>0.85502340447044101</v>
      </c>
      <c r="W173" s="103">
        <f t="shared" si="148"/>
        <v>1.2649156188166149</v>
      </c>
      <c r="X173" s="103">
        <f t="shared" si="148"/>
        <v>0.23236036805902538</v>
      </c>
      <c r="Y173" s="103">
        <f t="shared" si="148"/>
        <v>0.25377390967126728</v>
      </c>
      <c r="Z173" s="103">
        <f t="shared" si="148"/>
        <v>-1.1215218876904725</v>
      </c>
      <c r="AA173" s="221" t="str">
        <f t="shared" si="148"/>
        <v/>
      </c>
      <c r="AB173" s="103">
        <f t="shared" si="148"/>
        <v>0.31929400231134458</v>
      </c>
      <c r="AC173" s="103">
        <f t="shared" si="148"/>
        <v>-0.21024475362458825</v>
      </c>
      <c r="AD173" s="103">
        <f t="shared" si="148"/>
        <v>6.2589906328061259E-2</v>
      </c>
      <c r="AE173" s="103">
        <f t="shared" si="148"/>
        <v>0.32816910349788597</v>
      </c>
      <c r="AF173" s="103">
        <f t="shared" si="148"/>
        <v>-0.1852736830506963</v>
      </c>
      <c r="AG173" s="103">
        <f t="shared" si="148"/>
        <v>0.14570364370262581</v>
      </c>
      <c r="AH173" s="103">
        <f t="shared" si="148"/>
        <v>-0.60501972016469641</v>
      </c>
      <c r="AI173" s="103">
        <f t="shared" si="148"/>
        <v>-0.55886056093005532</v>
      </c>
      <c r="AJ173" s="103">
        <f t="shared" si="148"/>
        <v>0.22494543571580836</v>
      </c>
      <c r="AK173" s="103">
        <f t="shared" si="148"/>
        <v>-8.7573276688082777E-2</v>
      </c>
      <c r="AL173" s="103">
        <f t="shared" si="148"/>
        <v>0.52095943257368615</v>
      </c>
      <c r="AM173" s="103">
        <f t="shared" si="148"/>
        <v>5.0119691907414658E-2</v>
      </c>
      <c r="AN173" s="103">
        <f t="shared" si="148"/>
        <v>0.35554273190193614</v>
      </c>
      <c r="AO173" s="103">
        <f t="shared" si="148"/>
        <v>-0.34374919258352182</v>
      </c>
      <c r="AP173" s="103">
        <f t="shared" si="148"/>
        <v>-0.20618160293354929</v>
      </c>
      <c r="AQ173" s="103">
        <f t="shared" si="148"/>
        <v>0.25615694670920841</v>
      </c>
      <c r="AR173" s="103">
        <f t="shared" si="148"/>
        <v>1.5118960381722049</v>
      </c>
      <c r="AS173" s="103">
        <f t="shared" si="148"/>
        <v>0.1967241881721318</v>
      </c>
      <c r="AT173" s="103">
        <f t="shared" si="148"/>
        <v>-1.0150384378451045</v>
      </c>
      <c r="AU173" s="103">
        <f t="shared" si="148"/>
        <v>-1.3765717089341634</v>
      </c>
      <c r="AV173" s="103">
        <f t="shared" si="148"/>
        <v>-0.28612315279374173</v>
      </c>
      <c r="AW173" s="103">
        <f t="shared" si="148"/>
        <v>0.50299902381758488</v>
      </c>
      <c r="AX173" s="103">
        <f t="shared" si="148"/>
        <v>-1.4502185002552326</v>
      </c>
      <c r="AY173" s="103">
        <f t="shared" si="148"/>
        <v>-1.2100329926785847</v>
      </c>
      <c r="AZ173" s="103">
        <f t="shared" si="148"/>
        <v>-6.6816023297283131E-2</v>
      </c>
      <c r="BA173" s="103">
        <f t="shared" si="148"/>
        <v>0.55306900063723341</v>
      </c>
      <c r="BB173" s="103">
        <f t="shared" si="148"/>
        <v>-0.57729404010602436</v>
      </c>
      <c r="BC173" s="103">
        <f t="shared" si="148"/>
        <v>-0.47596716997455202</v>
      </c>
      <c r="BD173" s="103">
        <f t="shared" si="148"/>
        <v>0.53080589320565474</v>
      </c>
      <c r="BE173" s="103">
        <f t="shared" si="148"/>
        <v>0.46201292896420021</v>
      </c>
      <c r="BG173" s="16" t="s">
        <v>64</v>
      </c>
      <c r="BH173" s="11" t="b">
        <f t="shared" si="132"/>
        <v>1</v>
      </c>
      <c r="BJ173" s="14">
        <f t="shared" si="133"/>
        <v>0.44874899008468089</v>
      </c>
    </row>
    <row r="174" spans="1:62" ht="13" customHeight="1">
      <c r="A174" s="16" t="s">
        <v>65</v>
      </c>
      <c r="B174" s="103">
        <f t="shared" ref="B174" si="149">IF(B$7&gt;0,(IF(ISNUMBER(B81),B81*B$7,"")),"")</f>
        <v>0.39584668340295104</v>
      </c>
      <c r="C174" s="103" t="str">
        <f t="shared" ref="C174:BE174" si="150">IF(C$7&gt;0,(IF(ISNUMBER(C81),C81*C$7,"")),"")</f>
        <v/>
      </c>
      <c r="D174" s="103">
        <f t="shared" si="150"/>
        <v>-0.45531605874127279</v>
      </c>
      <c r="E174" s="103">
        <f t="shared" si="150"/>
        <v>-0.49990122707156326</v>
      </c>
      <c r="F174" s="103">
        <f t="shared" si="150"/>
        <v>0.47530371475768884</v>
      </c>
      <c r="G174" s="103">
        <f t="shared" si="150"/>
        <v>-0.18445414658821188</v>
      </c>
      <c r="H174" s="103">
        <f t="shared" si="150"/>
        <v>-0.82026987282880948</v>
      </c>
      <c r="I174" s="103">
        <f t="shared" si="150"/>
        <v>0.26166244280626061</v>
      </c>
      <c r="J174" s="103">
        <f t="shared" si="150"/>
        <v>0.31081651028222845</v>
      </c>
      <c r="K174" s="103">
        <f t="shared" si="150"/>
        <v>1.693356194953231E-2</v>
      </c>
      <c r="L174" s="103">
        <f t="shared" si="150"/>
        <v>0.78157039587489863</v>
      </c>
      <c r="M174" s="103">
        <f t="shared" si="150"/>
        <v>0.66163376790731343</v>
      </c>
      <c r="N174" s="103">
        <f t="shared" si="150"/>
        <v>4.6315737623552455E-2</v>
      </c>
      <c r="O174" s="103">
        <f t="shared" si="150"/>
        <v>0.78851037679343761</v>
      </c>
      <c r="P174" s="103">
        <f t="shared" si="150"/>
        <v>-0.51365821691352176</v>
      </c>
      <c r="Q174" s="103">
        <f t="shared" si="150"/>
        <v>-0.38011272358702003</v>
      </c>
      <c r="R174" s="103">
        <f t="shared" si="150"/>
        <v>-1.7680190292047836E-2</v>
      </c>
      <c r="S174" s="103">
        <f t="shared" si="150"/>
        <v>-0.6065217530288507</v>
      </c>
      <c r="T174" s="103">
        <f t="shared" si="150"/>
        <v>0.97843555054500886</v>
      </c>
      <c r="U174" s="103">
        <f t="shared" si="150"/>
        <v>-1.3457839747359954</v>
      </c>
      <c r="V174" s="103">
        <f t="shared" si="150"/>
        <v>0.49279674050759403</v>
      </c>
      <c r="W174" s="103">
        <f t="shared" si="150"/>
        <v>0.54687770978540118</v>
      </c>
      <c r="X174" s="103">
        <f t="shared" si="150"/>
        <v>0.86674105545826896</v>
      </c>
      <c r="Y174" s="103">
        <f t="shared" si="150"/>
        <v>0.25377390967126728</v>
      </c>
      <c r="Z174" s="103">
        <f t="shared" si="150"/>
        <v>0.65801468687374598</v>
      </c>
      <c r="AA174" s="221" t="str">
        <f t="shared" si="150"/>
        <v/>
      </c>
      <c r="AB174" s="103">
        <f t="shared" si="150"/>
        <v>1.2141165199242184E-2</v>
      </c>
      <c r="AC174" s="103">
        <f t="shared" si="150"/>
        <v>0.81321083949133155</v>
      </c>
      <c r="AD174" s="103">
        <f t="shared" si="150"/>
        <v>0.39901065284138998</v>
      </c>
      <c r="AE174" s="103">
        <f t="shared" si="150"/>
        <v>-0.75731331576435246</v>
      </c>
      <c r="AF174" s="103">
        <f t="shared" si="150"/>
        <v>-0.10466183458183051</v>
      </c>
      <c r="AG174" s="103">
        <f t="shared" si="150"/>
        <v>0.77362669290525921</v>
      </c>
      <c r="AH174" s="103">
        <f t="shared" si="150"/>
        <v>-2.8491233359555539E-2</v>
      </c>
      <c r="AI174" s="103">
        <f t="shared" si="150"/>
        <v>-0.12182433797895646</v>
      </c>
      <c r="AJ174" s="103">
        <f t="shared" si="150"/>
        <v>0.60426519006011248</v>
      </c>
      <c r="AK174" s="103">
        <f t="shared" si="150"/>
        <v>-0.62552340491487679</v>
      </c>
      <c r="AL174" s="103">
        <f t="shared" si="150"/>
        <v>-0.83669242201228378</v>
      </c>
      <c r="AM174" s="103">
        <f t="shared" si="150"/>
        <v>0.83380941991426072</v>
      </c>
      <c r="AN174" s="103">
        <f t="shared" si="150"/>
        <v>-0.26848809216852138</v>
      </c>
      <c r="AO174" s="103">
        <f t="shared" si="150"/>
        <v>0.51848836548014687</v>
      </c>
      <c r="AP174" s="103">
        <f t="shared" si="150"/>
        <v>0.9759262538854665</v>
      </c>
      <c r="AQ174" s="103">
        <f t="shared" si="150"/>
        <v>0.97843555054500886</v>
      </c>
      <c r="AR174" s="103">
        <f t="shared" si="150"/>
        <v>-0.15506626032535439</v>
      </c>
      <c r="AS174" s="103">
        <f t="shared" si="150"/>
        <v>-0.33197206754047243</v>
      </c>
      <c r="AT174" s="103">
        <f t="shared" si="150"/>
        <v>-0.50751921892255225</v>
      </c>
      <c r="AU174" s="103">
        <f t="shared" si="150"/>
        <v>0.29671687012361819</v>
      </c>
      <c r="AV174" s="103">
        <f t="shared" si="150"/>
        <v>1.1067027608059816</v>
      </c>
      <c r="AW174" s="103">
        <f t="shared" si="150"/>
        <v>0.91497917665865425</v>
      </c>
      <c r="AX174" s="103">
        <f t="shared" si="150"/>
        <v>0.42807654525606276</v>
      </c>
      <c r="AY174" s="103">
        <f t="shared" si="150"/>
        <v>0.843838797525855</v>
      </c>
      <c r="AZ174" s="103">
        <f t="shared" si="150"/>
        <v>0.65145622714850915</v>
      </c>
      <c r="BA174" s="103">
        <f t="shared" si="150"/>
        <v>0.90280380986371933</v>
      </c>
      <c r="BB174" s="103">
        <f t="shared" si="150"/>
        <v>-0.57729404010602436</v>
      </c>
      <c r="BC174" s="103">
        <f t="shared" si="150"/>
        <v>-0.47596716997455202</v>
      </c>
      <c r="BD174" s="103">
        <f t="shared" si="150"/>
        <v>-0.44962491275333083</v>
      </c>
      <c r="BE174" s="103">
        <f t="shared" si="150"/>
        <v>-0.32494500740088467</v>
      </c>
      <c r="BG174" s="16" t="s">
        <v>65</v>
      </c>
      <c r="BH174" s="11" t="b">
        <f t="shared" si="132"/>
        <v>1</v>
      </c>
      <c r="BJ174" s="14">
        <f t="shared" si="133"/>
        <v>0.14437799243401758</v>
      </c>
    </row>
    <row r="175" spans="1:62" ht="13" customHeight="1">
      <c r="A175" s="16" t="s">
        <v>66</v>
      </c>
      <c r="B175" s="103">
        <f t="shared" ref="B175" si="151">IF(B$7&gt;0,(IF(ISNUMBER(B82),B82*B$7,"")),"")</f>
        <v>0.39584668340295104</v>
      </c>
      <c r="C175" s="103" t="str">
        <f t="shared" ref="C175:BE175" si="152">IF(C$7&gt;0,(IF(ISNUMBER(C82),C82*C$7,"")),"")</f>
        <v/>
      </c>
      <c r="D175" s="103">
        <f t="shared" si="152"/>
        <v>-0.50836602612972071</v>
      </c>
      <c r="E175" s="103">
        <f t="shared" si="152"/>
        <v>-0.57579165445727176</v>
      </c>
      <c r="F175" s="103">
        <f t="shared" si="152"/>
        <v>0.47530371475768884</v>
      </c>
      <c r="G175" s="103">
        <f t="shared" si="152"/>
        <v>-1.0184170150372471</v>
      </c>
      <c r="H175" s="103">
        <f t="shared" si="152"/>
        <v>-1.6299162102251801</v>
      </c>
      <c r="I175" s="103">
        <f t="shared" si="152"/>
        <v>-0.15238786954946429</v>
      </c>
      <c r="J175" s="103">
        <f t="shared" si="152"/>
        <v>-7.3577093471475434</v>
      </c>
      <c r="K175" s="103">
        <f t="shared" si="152"/>
        <v>-1.1327661704133523</v>
      </c>
      <c r="L175" s="103">
        <f t="shared" si="152"/>
        <v>0.78157039587489863</v>
      </c>
      <c r="M175" s="103">
        <f t="shared" si="152"/>
        <v>-0.46091152740901781</v>
      </c>
      <c r="N175" s="103">
        <f t="shared" si="152"/>
        <v>-2.0840667266812383</v>
      </c>
      <c r="O175" s="103">
        <f t="shared" si="152"/>
        <v>-0.29938094519964753</v>
      </c>
      <c r="P175" s="103">
        <f t="shared" si="152"/>
        <v>-0.11034548161407555</v>
      </c>
      <c r="Q175" s="103">
        <f t="shared" si="152"/>
        <v>-0.29253149323609245</v>
      </c>
      <c r="R175" s="103">
        <f t="shared" si="152"/>
        <v>-1.538176555408159</v>
      </c>
      <c r="S175" s="103">
        <f t="shared" si="152"/>
        <v>-0.6065217530288507</v>
      </c>
      <c r="T175" s="103">
        <f t="shared" si="152"/>
        <v>-1.9106788647981927</v>
      </c>
      <c r="U175" s="103">
        <f t="shared" si="152"/>
        <v>0.10546896353730358</v>
      </c>
      <c r="V175" s="103">
        <f t="shared" si="152"/>
        <v>-0.23165658741809991</v>
      </c>
      <c r="W175" s="103">
        <f t="shared" si="152"/>
        <v>-0.53017915376141944</v>
      </c>
      <c r="X175" s="103">
        <f t="shared" si="152"/>
        <v>0.86674105545826896</v>
      </c>
      <c r="Y175" s="103">
        <f t="shared" si="152"/>
        <v>0.65058402297543083</v>
      </c>
      <c r="Z175" s="103">
        <f t="shared" si="152"/>
        <v>-0.76561457277762879</v>
      </c>
      <c r="AA175" s="221" t="str">
        <f t="shared" si="152"/>
        <v/>
      </c>
      <c r="AB175" s="103">
        <f t="shared" si="152"/>
        <v>-1.5850613894813581</v>
      </c>
      <c r="AC175" s="103">
        <f t="shared" si="152"/>
        <v>0.13090711074738501</v>
      </c>
      <c r="AD175" s="103">
        <f t="shared" si="152"/>
        <v>-0.61025158669859614</v>
      </c>
      <c r="AE175" s="103">
        <f t="shared" si="152"/>
        <v>-1.1191407888517653</v>
      </c>
      <c r="AF175" s="103">
        <f t="shared" si="152"/>
        <v>-1.0933908331489386</v>
      </c>
      <c r="AG175" s="103">
        <f t="shared" si="152"/>
        <v>-1.3377739782423304</v>
      </c>
      <c r="AH175" s="103">
        <f t="shared" si="152"/>
        <v>-0.60501972016469641</v>
      </c>
      <c r="AI175" s="103">
        <f t="shared" si="152"/>
        <v>-0.70728795740401307</v>
      </c>
      <c r="AJ175" s="103">
        <f t="shared" si="152"/>
        <v>-0.53369407297280003</v>
      </c>
      <c r="AK175" s="103">
        <f t="shared" si="152"/>
        <v>-0.62552340491487679</v>
      </c>
      <c r="AL175" s="103">
        <f t="shared" si="152"/>
        <v>-0.83669242201228378</v>
      </c>
      <c r="AM175" s="103">
        <f t="shared" si="152"/>
        <v>5.0119691907414658E-2</v>
      </c>
      <c r="AN175" s="103">
        <f t="shared" si="152"/>
        <v>-1.6725773376576665</v>
      </c>
      <c r="AO175" s="103">
        <f t="shared" si="152"/>
        <v>-0.34374919258352182</v>
      </c>
      <c r="AP175" s="103">
        <f t="shared" si="152"/>
        <v>-1.388289459752565</v>
      </c>
      <c r="AQ175" s="103">
        <f t="shared" si="152"/>
        <v>-1.9106788647981927</v>
      </c>
      <c r="AR175" s="103">
        <f t="shared" si="152"/>
        <v>-0.71072035982454085</v>
      </c>
      <c r="AS175" s="103">
        <f t="shared" si="152"/>
        <v>-0.33197206754047243</v>
      </c>
      <c r="AT175" s="103">
        <f t="shared" si="152"/>
        <v>0.50751921892255225</v>
      </c>
      <c r="AU175" s="103">
        <f t="shared" si="152"/>
        <v>0.71503901488806354</v>
      </c>
      <c r="AV175" s="103">
        <f t="shared" si="152"/>
        <v>-0.28612315279374173</v>
      </c>
      <c r="AW175" s="103">
        <f t="shared" si="152"/>
        <v>9.1018870976515495E-2</v>
      </c>
      <c r="AX175" s="103">
        <f t="shared" si="152"/>
        <v>-1.4502185002552326</v>
      </c>
      <c r="AY175" s="103">
        <f t="shared" si="152"/>
        <v>-1.2100329926785847</v>
      </c>
      <c r="AZ175" s="103">
        <f t="shared" si="152"/>
        <v>-0.78508827374307544</v>
      </c>
      <c r="BA175" s="103">
        <f t="shared" si="152"/>
        <v>-0.14640061781573821</v>
      </c>
      <c r="BB175" s="103">
        <f t="shared" si="152"/>
        <v>-0.57729404010602436</v>
      </c>
      <c r="BC175" s="103">
        <f t="shared" si="152"/>
        <v>-0.47596716997455202</v>
      </c>
      <c r="BD175" s="103">
        <f t="shared" si="152"/>
        <v>-1.223390037450802</v>
      </c>
      <c r="BE175" s="103">
        <f t="shared" si="152"/>
        <v>-0.21392334926660256</v>
      </c>
      <c r="BG175" s="16" t="s">
        <v>66</v>
      </c>
      <c r="BH175" s="11" t="b">
        <f t="shared" si="132"/>
        <v>1</v>
      </c>
      <c r="BJ175" s="14">
        <f t="shared" si="133"/>
        <v>-0.85633451720146159</v>
      </c>
    </row>
    <row r="176" spans="1:62" ht="13" customHeight="1">
      <c r="A176" s="162" t="s">
        <v>178</v>
      </c>
      <c r="B176" s="103">
        <f t="shared" ref="B176" si="153">IF(B$7&gt;0,(IF(ISNUMBER(B83),B83*B$7,"")),"")</f>
        <v>0.38885942310505467</v>
      </c>
      <c r="C176" s="103" t="str">
        <f t="shared" ref="C176:BE176" si="154">IF(C$7&gt;0,(IF(ISNUMBER(C83),C83*C$7,"")),"")</f>
        <v/>
      </c>
      <c r="D176" s="103">
        <f t="shared" si="154"/>
        <v>-2.048026047530566E-2</v>
      </c>
      <c r="E176" s="103">
        <f t="shared" si="154"/>
        <v>-0.53678628504817116</v>
      </c>
      <c r="F176" s="103">
        <f t="shared" si="154"/>
        <v>0.47530371475768884</v>
      </c>
      <c r="G176" s="103">
        <f t="shared" si="154"/>
        <v>-0.36188136495991963</v>
      </c>
      <c r="H176" s="103">
        <f t="shared" si="154"/>
        <v>0.32841278844382582</v>
      </c>
      <c r="I176" s="103">
        <f t="shared" si="154"/>
        <v>0.24867098703026821</v>
      </c>
      <c r="J176" s="103">
        <f t="shared" si="154"/>
        <v>0.30635527818100622</v>
      </c>
      <c r="K176" s="103">
        <f t="shared" si="154"/>
        <v>-5.9713086874660377E-2</v>
      </c>
      <c r="L176" s="103">
        <f t="shared" si="154"/>
        <v>0.37908504231057955</v>
      </c>
      <c r="M176" s="103">
        <f t="shared" si="154"/>
        <v>0.91039022796688029</v>
      </c>
      <c r="N176" s="103">
        <f t="shared" si="154"/>
        <v>0.47108573668753789</v>
      </c>
      <c r="O176" s="103">
        <f t="shared" si="154"/>
        <v>-1.024641826528371</v>
      </c>
      <c r="P176" s="103">
        <f t="shared" si="154"/>
        <v>-0.22704328419674522</v>
      </c>
      <c r="Q176" s="103">
        <f t="shared" si="154"/>
        <v>-0.40200803117475192</v>
      </c>
      <c r="R176" s="103">
        <f t="shared" si="154"/>
        <v>-0.52451231199741821</v>
      </c>
      <c r="S176" s="103">
        <f t="shared" si="154"/>
        <v>-3.3325371045541306E-2</v>
      </c>
      <c r="T176" s="103">
        <f t="shared" si="154"/>
        <v>1.339574852462909</v>
      </c>
      <c r="U176" s="103">
        <f t="shared" si="154"/>
        <v>0.83109543267395314</v>
      </c>
      <c r="V176" s="103">
        <f t="shared" si="154"/>
        <v>0.13057007654474709</v>
      </c>
      <c r="W176" s="103">
        <f t="shared" si="154"/>
        <v>-0.53017915376141944</v>
      </c>
      <c r="X176" s="103">
        <f t="shared" si="154"/>
        <v>1.1839313991578908</v>
      </c>
      <c r="Y176" s="103">
        <f t="shared" si="154"/>
        <v>1.0473941362795944</v>
      </c>
      <c r="Z176" s="103">
        <f t="shared" si="154"/>
        <v>-0.76561457277762879</v>
      </c>
      <c r="AA176" s="221" t="str">
        <f t="shared" si="154"/>
        <v/>
      </c>
      <c r="AB176" s="103">
        <f t="shared" si="154"/>
        <v>-1.124332133813204</v>
      </c>
      <c r="AC176" s="103">
        <f t="shared" si="154"/>
        <v>0.81321083949133155</v>
      </c>
      <c r="AD176" s="103">
        <f t="shared" si="154"/>
        <v>-1.2830930797252535</v>
      </c>
      <c r="AE176" s="103">
        <f t="shared" si="154"/>
        <v>0.32816910349788597</v>
      </c>
      <c r="AF176" s="103">
        <f t="shared" si="154"/>
        <v>-0.25107927363752547</v>
      </c>
      <c r="AG176" s="103">
        <f t="shared" si="154"/>
        <v>-1.1546978073665501</v>
      </c>
      <c r="AH176" s="103">
        <f t="shared" si="154"/>
        <v>-1.4698124503724079</v>
      </c>
      <c r="AI176" s="103">
        <f t="shared" si="154"/>
        <v>-0.27849770092369036</v>
      </c>
      <c r="AJ176" s="103">
        <f t="shared" si="154"/>
        <v>0.60426519006011248</v>
      </c>
      <c r="AK176" s="103">
        <f t="shared" si="154"/>
        <v>-0.62552340491487679</v>
      </c>
      <c r="AL176" s="103">
        <f t="shared" si="154"/>
        <v>6.8408814378362839E-2</v>
      </c>
      <c r="AM176" s="103">
        <f t="shared" si="154"/>
        <v>-1.5172597641062773</v>
      </c>
      <c r="AN176" s="103">
        <f t="shared" si="154"/>
        <v>-0.50248970552963534</v>
      </c>
      <c r="AO176" s="103">
        <f t="shared" si="154"/>
        <v>-1.3291635446562855</v>
      </c>
      <c r="AP176" s="103">
        <f t="shared" si="154"/>
        <v>0.18785434933945597</v>
      </c>
      <c r="AQ176" s="103">
        <f t="shared" si="154"/>
        <v>1.339574852462909</v>
      </c>
      <c r="AR176" s="103">
        <f t="shared" si="154"/>
        <v>-0.71072035982454085</v>
      </c>
      <c r="AS176" s="103">
        <f t="shared" si="154"/>
        <v>-0.86066832325307663</v>
      </c>
      <c r="AT176" s="103">
        <f t="shared" si="154"/>
        <v>-1.0150384378451045</v>
      </c>
      <c r="AU176" s="103">
        <f t="shared" si="154"/>
        <v>-0.12160527464082718</v>
      </c>
      <c r="AV176" s="103">
        <f t="shared" si="154"/>
        <v>-0.75039845732698285</v>
      </c>
      <c r="AW176" s="103">
        <f t="shared" si="154"/>
        <v>0.91497917665865425</v>
      </c>
      <c r="AX176" s="103">
        <f t="shared" si="154"/>
        <v>0.42807654525606276</v>
      </c>
      <c r="AY176" s="103">
        <f t="shared" si="154"/>
        <v>0.50152683249178176</v>
      </c>
      <c r="AZ176" s="103">
        <f t="shared" si="154"/>
        <v>-6.6816023297283131E-2</v>
      </c>
      <c r="BA176" s="103">
        <f t="shared" si="154"/>
        <v>0.55306900063723341</v>
      </c>
      <c r="BB176" s="103">
        <f t="shared" si="154"/>
        <v>-0.57729404010602436</v>
      </c>
      <c r="BC176" s="103">
        <f t="shared" si="154"/>
        <v>-0.47596716997455202</v>
      </c>
      <c r="BD176" s="103">
        <f t="shared" si="154"/>
        <v>-5.4147319984090947E-2</v>
      </c>
      <c r="BE176" s="103">
        <f t="shared" si="154"/>
        <v>0.21195152862389213</v>
      </c>
      <c r="BG176" s="16" t="s">
        <v>178</v>
      </c>
      <c r="BH176" s="11" t="b">
        <f t="shared" si="132"/>
        <v>1</v>
      </c>
      <c r="BJ176" s="14">
        <f t="shared" si="133"/>
        <v>0.10292766935316969</v>
      </c>
    </row>
    <row r="177" spans="1:62" ht="13" customHeight="1">
      <c r="A177" s="16" t="s">
        <v>105</v>
      </c>
      <c r="B177" s="103">
        <f t="shared" ref="B177" si="155">IF(B$7&gt;0,(IF(ISNUMBER(B84),B84*B$7,"")),"")</f>
        <v>0.39584668340295104</v>
      </c>
      <c r="C177" s="103" t="str">
        <f t="shared" ref="C177:BD177" si="156">IF(C$7&gt;0,(IF(ISNUMBER(C84),C84*C$7,"")),"")</f>
        <v/>
      </c>
      <c r="D177" s="103">
        <f t="shared" si="156"/>
        <v>-0.5085834440288538</v>
      </c>
      <c r="E177" s="103">
        <f t="shared" si="156"/>
        <v>-0.27841871951809882</v>
      </c>
      <c r="F177" s="103">
        <f t="shared" si="156"/>
        <v>0.47530371475768884</v>
      </c>
      <c r="G177" s="103">
        <f t="shared" si="156"/>
        <v>-0.18993565138290269</v>
      </c>
      <c r="H177" s="103">
        <f t="shared" si="156"/>
        <v>1.1636839642727048</v>
      </c>
      <c r="I177" s="103">
        <f t="shared" si="156"/>
        <v>0.26185259953632467</v>
      </c>
      <c r="J177" s="103">
        <f t="shared" si="156"/>
        <v>0.34589718408330727</v>
      </c>
      <c r="K177" s="103">
        <f t="shared" si="156"/>
        <v>1.0899866454882239</v>
      </c>
      <c r="L177" s="103">
        <f t="shared" si="156"/>
        <v>-1.2308563719466967</v>
      </c>
      <c r="M177" s="103"/>
      <c r="N177" s="103"/>
      <c r="O177" s="103">
        <f t="shared" ref="O177" si="157">IF(O$7&gt;0,(IF(ISNUMBER(O84),O84*O$7,"")),"")</f>
        <v>0.42587993612907593</v>
      </c>
      <c r="P177" s="103">
        <f t="shared" si="156"/>
        <v>-0.19818943190982144</v>
      </c>
      <c r="Q177" s="103">
        <f t="shared" si="156"/>
        <v>-0.68664702981526649</v>
      </c>
      <c r="R177" s="103">
        <f t="shared" si="156"/>
        <v>-1.538176555408159</v>
      </c>
      <c r="S177" s="103">
        <f t="shared" si="156"/>
        <v>-1.7529145169954696</v>
      </c>
      <c r="T177" s="103">
        <f t="shared" si="156"/>
        <v>-1.1884002609623925</v>
      </c>
      <c r="U177" s="103">
        <f t="shared" si="156"/>
        <v>-1.3457839747359954</v>
      </c>
      <c r="V177" s="103">
        <f t="shared" si="156"/>
        <v>-1.6805632432694879</v>
      </c>
      <c r="W177" s="103">
        <f t="shared" si="156"/>
        <v>-1.248217062792633</v>
      </c>
      <c r="X177" s="103">
        <f t="shared" si="156"/>
        <v>-1.3535913504390835</v>
      </c>
      <c r="Y177" s="103">
        <f t="shared" si="156"/>
        <v>-1.333466543545387</v>
      </c>
      <c r="Z177" s="103">
        <f t="shared" si="156"/>
        <v>0.30210737196090226</v>
      </c>
      <c r="AA177" s="221" t="str">
        <f t="shared" si="156"/>
        <v/>
      </c>
      <c r="AB177" s="103">
        <f t="shared" si="156"/>
        <v>1.271452193963531</v>
      </c>
      <c r="AC177" s="103">
        <f t="shared" si="156"/>
        <v>-1.2337003467405081</v>
      </c>
      <c r="AD177" s="103">
        <f t="shared" si="156"/>
        <v>6.2589906328061259E-2</v>
      </c>
      <c r="AE177" s="103">
        <f t="shared" si="156"/>
        <v>0.68999657658529878</v>
      </c>
      <c r="AF177" s="103">
        <f t="shared" si="156"/>
        <v>1.2690298689182278</v>
      </c>
      <c r="AG177" s="103">
        <f t="shared" si="156"/>
        <v>0.46536302026680154</v>
      </c>
      <c r="AH177" s="103">
        <f t="shared" si="156"/>
        <v>1.4128299836532969</v>
      </c>
      <c r="AI177" s="103">
        <f t="shared" si="156"/>
        <v>0.29047398555981574</v>
      </c>
      <c r="AJ177" s="103">
        <f t="shared" si="156"/>
        <v>-0.53369407297280003</v>
      </c>
      <c r="AK177" s="103">
        <f t="shared" si="156"/>
        <v>-0.62552340491487679</v>
      </c>
      <c r="AL177" s="103">
        <f t="shared" si="156"/>
        <v>-0.83669242201228378</v>
      </c>
      <c r="AM177" s="103">
        <f t="shared" si="156"/>
        <v>-0.34172517209600833</v>
      </c>
      <c r="AN177" s="103">
        <f t="shared" si="156"/>
        <v>1.1356011533206238</v>
      </c>
      <c r="AO177" s="103">
        <f t="shared" si="156"/>
        <v>2.119786687598388</v>
      </c>
      <c r="AP177" s="103">
        <f t="shared" si="156"/>
        <v>-0.99425350747955976</v>
      </c>
      <c r="AQ177" s="103">
        <f t="shared" si="156"/>
        <v>-1.1884002609623925</v>
      </c>
      <c r="AR177" s="103">
        <f t="shared" si="156"/>
        <v>-0.71072035982454085</v>
      </c>
      <c r="AS177" s="103">
        <f t="shared" si="156"/>
        <v>0.72542044388473603</v>
      </c>
      <c r="AT177" s="103">
        <f t="shared" si="156"/>
        <v>-1.0150384378451045</v>
      </c>
      <c r="AU177" s="103">
        <f t="shared" si="156"/>
        <v>-0.95824956416971796</v>
      </c>
      <c r="AV177" s="103">
        <f t="shared" si="156"/>
        <v>0.64242745627274056</v>
      </c>
      <c r="AW177" s="103">
        <f t="shared" si="156"/>
        <v>-0.32096128186455392</v>
      </c>
      <c r="AX177" s="103">
        <f t="shared" si="156"/>
        <v>0.80373555435832178</v>
      </c>
      <c r="AY177" s="103">
        <f t="shared" si="156"/>
        <v>-1.5523449577126578</v>
      </c>
      <c r="AZ177" s="103">
        <f t="shared" si="156"/>
        <v>-1.1442243989659717</v>
      </c>
      <c r="BA177" s="103">
        <f t="shared" si="156"/>
        <v>-0.49613542704222402</v>
      </c>
      <c r="BB177" s="103">
        <f t="shared" si="156"/>
        <v>-0.57729404010602436</v>
      </c>
      <c r="BC177" s="103">
        <f t="shared" si="156"/>
        <v>-0.47596716997455202</v>
      </c>
      <c r="BD177" s="103">
        <f t="shared" si="156"/>
        <v>-1.5804521583483209</v>
      </c>
      <c r="BE177" s="103"/>
      <c r="BG177" s="16" t="s">
        <v>105</v>
      </c>
      <c r="BH177" s="11" t="b">
        <f t="shared" si="132"/>
        <v>1</v>
      </c>
      <c r="BJ177" s="14">
        <f t="shared" si="133"/>
        <v>-0.57728611110962247</v>
      </c>
    </row>
    <row r="178" spans="1:62" s="147" customFormat="1" ht="13" customHeight="1">
      <c r="A178" s="162" t="s">
        <v>285</v>
      </c>
      <c r="B178" s="209">
        <f t="shared" ref="B178" si="158">IF(B$7&gt;0,(IF(ISNUMBER(B85),B85*B$7,"")),"")</f>
        <v>0.36789764221136356</v>
      </c>
      <c r="C178" s="209" t="str">
        <f t="shared" ref="C178:BE178" si="159">IF(C$7&gt;0,(IF(ISNUMBER(C85),C85*C$7,"")),"")</f>
        <v/>
      </c>
      <c r="D178" s="209">
        <f t="shared" si="159"/>
        <v>1.1753181847561041</v>
      </c>
      <c r="E178" s="209">
        <f t="shared" si="159"/>
        <v>1.261012361651588</v>
      </c>
      <c r="F178" s="209">
        <f t="shared" si="159"/>
        <v>0.47530371475768884</v>
      </c>
      <c r="G178" s="209">
        <f t="shared" si="159"/>
        <v>1.6634667115828796</v>
      </c>
      <c r="H178" s="209">
        <f t="shared" si="159"/>
        <v>1.4435860456124114</v>
      </c>
      <c r="I178" s="209">
        <f t="shared" si="159"/>
        <v>0.27004452657292377</v>
      </c>
      <c r="J178" s="209">
        <f t="shared" si="159"/>
        <v>0.36396579215712105</v>
      </c>
      <c r="K178" s="209">
        <f t="shared" si="159"/>
        <v>1.3965732407849931</v>
      </c>
      <c r="L178" s="209">
        <f t="shared" si="159"/>
        <v>0.78157039587489863</v>
      </c>
      <c r="M178" s="209"/>
      <c r="N178" s="209">
        <f t="shared" si="159"/>
        <v>0.38526773345055138</v>
      </c>
      <c r="O178" s="209">
        <f t="shared" si="159"/>
        <v>0.78851037679343761</v>
      </c>
      <c r="P178" s="209">
        <f t="shared" si="159"/>
        <v>0.31797392566737132</v>
      </c>
      <c r="Q178" s="209">
        <f t="shared" si="159"/>
        <v>0.47380427233452377</v>
      </c>
      <c r="R178" s="209">
        <f t="shared" si="159"/>
        <v>0.99598405311869298</v>
      </c>
      <c r="S178" s="209">
        <f t="shared" si="159"/>
        <v>1.1130673929210775</v>
      </c>
      <c r="T178" s="209">
        <f t="shared" si="159"/>
        <v>1.339574852462909</v>
      </c>
      <c r="U178" s="209">
        <f t="shared" si="159"/>
        <v>0.83109543267395314</v>
      </c>
      <c r="V178" s="209">
        <f t="shared" si="159"/>
        <v>1.2172500684332881</v>
      </c>
      <c r="W178" s="209">
        <f t="shared" si="159"/>
        <v>0.90589666430100801</v>
      </c>
      <c r="X178" s="209">
        <f t="shared" si="159"/>
        <v>1.1839313991578908</v>
      </c>
      <c r="Y178" s="209">
        <f t="shared" si="159"/>
        <v>-0.53984631693705976</v>
      </c>
      <c r="Z178" s="209">
        <f t="shared" si="159"/>
        <v>1.3698293166994333</v>
      </c>
      <c r="AA178" s="247" t="str">
        <f t="shared" si="159"/>
        <v/>
      </c>
      <c r="AB178" s="209">
        <f t="shared" si="159"/>
        <v>1.3328905630836176</v>
      </c>
      <c r="AC178" s="209">
        <f t="shared" si="159"/>
        <v>1.495514568235278</v>
      </c>
      <c r="AD178" s="209">
        <f t="shared" si="159"/>
        <v>1.4082728923813761</v>
      </c>
      <c r="AE178" s="209">
        <f t="shared" si="159"/>
        <v>2.1373064689349501</v>
      </c>
      <c r="AF178" s="209">
        <f t="shared" si="159"/>
        <v>1.3297059137188136</v>
      </c>
      <c r="AG178" s="209">
        <f t="shared" si="159"/>
        <v>1.2086627729987609</v>
      </c>
      <c r="AH178" s="209">
        <f t="shared" si="159"/>
        <v>1.556962105354583</v>
      </c>
      <c r="AI178" s="209">
        <f t="shared" si="159"/>
        <v>1.8736995479487006</v>
      </c>
      <c r="AJ178" s="209">
        <f t="shared" si="159"/>
        <v>1.3629046987487208</v>
      </c>
      <c r="AK178" s="209">
        <f t="shared" si="159"/>
        <v>2.602177364445887</v>
      </c>
      <c r="AL178" s="209">
        <f t="shared" si="159"/>
        <v>1.8786112871596561</v>
      </c>
      <c r="AM178" s="209">
        <f t="shared" si="159"/>
        <v>1.2256542839176836</v>
      </c>
      <c r="AN178" s="209">
        <f t="shared" si="159"/>
        <v>1.6036441627040821</v>
      </c>
      <c r="AO178" s="209">
        <f t="shared" si="159"/>
        <v>0.76484195349833806</v>
      </c>
      <c r="AP178" s="209">
        <f t="shared" si="159"/>
        <v>0.9759262538854665</v>
      </c>
      <c r="AQ178" s="209">
        <f t="shared" si="159"/>
        <v>1.339574852462909</v>
      </c>
      <c r="AR178" s="209">
        <f t="shared" si="159"/>
        <v>2.0675501376713914</v>
      </c>
      <c r="AS178" s="209">
        <f t="shared" si="159"/>
        <v>2.8402054667351528</v>
      </c>
      <c r="AT178" s="209">
        <f t="shared" si="159"/>
        <v>1.5225576567676569</v>
      </c>
      <c r="AU178" s="209">
        <f t="shared" si="159"/>
        <v>1.1333611596525091</v>
      </c>
      <c r="AV178" s="209">
        <f t="shared" si="159"/>
        <v>1.1067027608059816</v>
      </c>
      <c r="AW178" s="209">
        <f t="shared" si="159"/>
        <v>1.3269593294997237</v>
      </c>
      <c r="AX178" s="209">
        <f t="shared" si="159"/>
        <v>0.80373555435832178</v>
      </c>
      <c r="AY178" s="209">
        <f t="shared" si="159"/>
        <v>1.1861507625599284</v>
      </c>
      <c r="AZ178" s="209">
        <f t="shared" si="159"/>
        <v>1.3697284775943015</v>
      </c>
      <c r="BA178" s="209">
        <f t="shared" si="159"/>
        <v>1.6022734283166908</v>
      </c>
      <c r="BB178" s="209">
        <f t="shared" si="159"/>
        <v>2.3867231210353546</v>
      </c>
      <c r="BC178" s="209">
        <f t="shared" si="159"/>
        <v>2.4478311598691249</v>
      </c>
      <c r="BD178" s="209">
        <f t="shared" si="159"/>
        <v>0.21911491358579341</v>
      </c>
      <c r="BE178" s="209">
        <f t="shared" si="159"/>
        <v>0.29985826739898641</v>
      </c>
      <c r="BG178" s="162" t="s">
        <v>285</v>
      </c>
      <c r="BH178" s="147" t="b">
        <f t="shared" si="132"/>
        <v>1</v>
      </c>
      <c r="BJ178" s="14">
        <f t="shared" si="133"/>
        <v>0.42318782280719219</v>
      </c>
    </row>
    <row r="179" spans="1:62" ht="13" customHeight="1">
      <c r="A179" s="162" t="s">
        <v>286</v>
      </c>
      <c r="B179" s="103">
        <f t="shared" ref="B179" si="160">IF(B$7&gt;0,(IF(ISNUMBER(B86),B86*B$7,"")),"")</f>
        <v>4.6483668508112613E-2</v>
      </c>
      <c r="C179" s="103" t="str">
        <f t="shared" ref="C179:BE179" si="161">IF(C$7&gt;0,(IF(ISNUMBER(C86),C86*C$7,"")),"")</f>
        <v/>
      </c>
      <c r="D179" s="103">
        <f t="shared" si="161"/>
        <v>-0.5085834440288538</v>
      </c>
      <c r="E179" s="103">
        <f t="shared" si="161"/>
        <v>-0.57593769598988265</v>
      </c>
      <c r="F179" s="103">
        <f t="shared" si="161"/>
        <v>0.47530371475768884</v>
      </c>
      <c r="G179" s="103">
        <f t="shared" si="161"/>
        <v>-1.0187975503698663</v>
      </c>
      <c r="H179" s="103">
        <f t="shared" si="161"/>
        <v>-1.2647622625619357</v>
      </c>
      <c r="I179" s="103">
        <f t="shared" si="161"/>
        <v>-0.19073459308500729</v>
      </c>
      <c r="J179" s="103">
        <f t="shared" si="161"/>
        <v>5.1319475870994093E-2</v>
      </c>
      <c r="K179" s="103">
        <f t="shared" si="161"/>
        <v>-0.97947287276496753</v>
      </c>
      <c r="L179" s="103">
        <f t="shared" si="161"/>
        <v>-1.6333417255110159</v>
      </c>
      <c r="M179" s="103"/>
      <c r="N179" s="103">
        <f t="shared" si="161"/>
        <v>-1.8159783804391993</v>
      </c>
      <c r="O179" s="103">
        <f t="shared" si="161"/>
        <v>-1.024641826528371</v>
      </c>
      <c r="P179" s="103">
        <f t="shared" si="161"/>
        <v>8.1692935273339581E-2</v>
      </c>
      <c r="Q179" s="103">
        <f t="shared" si="161"/>
        <v>-0.22684557047289677</v>
      </c>
      <c r="R179" s="103">
        <f t="shared" si="161"/>
        <v>-1.7680190292047836E-2</v>
      </c>
      <c r="S179" s="103">
        <f t="shared" si="161"/>
        <v>-3.3325371045541306E-2</v>
      </c>
      <c r="T179" s="103">
        <f t="shared" si="161"/>
        <v>-0.82726095904449215</v>
      </c>
      <c r="U179" s="103">
        <f t="shared" si="161"/>
        <v>0.46828219810562832</v>
      </c>
      <c r="V179" s="103">
        <f t="shared" si="161"/>
        <v>-1.3183365793066408</v>
      </c>
      <c r="W179" s="103">
        <f t="shared" si="161"/>
        <v>-1.248217062792633</v>
      </c>
      <c r="X179" s="103">
        <f t="shared" si="161"/>
        <v>-1.0364010067394618</v>
      </c>
      <c r="Y179" s="103">
        <f t="shared" si="161"/>
        <v>-1.333466543545387</v>
      </c>
      <c r="Z179" s="103">
        <f t="shared" si="161"/>
        <v>-0.76561457277762879</v>
      </c>
      <c r="AA179" s="221" t="str">
        <f t="shared" si="161"/>
        <v/>
      </c>
      <c r="AB179" s="103">
        <f t="shared" si="161"/>
        <v>-1.001455395573031</v>
      </c>
      <c r="AC179" s="103">
        <f t="shared" si="161"/>
        <v>-0.55139661799656148</v>
      </c>
      <c r="AD179" s="103">
        <f t="shared" si="161"/>
        <v>-0.9466723332119249</v>
      </c>
      <c r="AE179" s="103">
        <f t="shared" si="161"/>
        <v>-1.1191407888517653</v>
      </c>
      <c r="AF179" s="103">
        <f t="shared" si="161"/>
        <v>-1.4816438176112303</v>
      </c>
      <c r="AG179" s="103">
        <f t="shared" si="161"/>
        <v>-1.3410313064090615</v>
      </c>
      <c r="AH179" s="103">
        <f t="shared" si="161"/>
        <v>-0.89328396356726647</v>
      </c>
      <c r="AI179" s="103">
        <f t="shared" si="161"/>
        <v>-1.1608161132966626</v>
      </c>
      <c r="AJ179" s="103">
        <f t="shared" si="161"/>
        <v>0.22494543571580836</v>
      </c>
      <c r="AK179" s="103">
        <f t="shared" si="161"/>
        <v>-0.62552340491487679</v>
      </c>
      <c r="AL179" s="103">
        <f t="shared" si="161"/>
        <v>-0.38414180381696045</v>
      </c>
      <c r="AM179" s="103">
        <f t="shared" si="161"/>
        <v>-1.5172597641062773</v>
      </c>
      <c r="AN179" s="103">
        <f t="shared" si="161"/>
        <v>-0.65851730287786514</v>
      </c>
      <c r="AO179" s="103">
        <f t="shared" si="161"/>
        <v>-0.71327957461080804</v>
      </c>
      <c r="AP179" s="103">
        <f t="shared" si="161"/>
        <v>-0.20618160293354929</v>
      </c>
      <c r="AQ179" s="103">
        <f t="shared" si="161"/>
        <v>-0.82726095904449215</v>
      </c>
      <c r="AR179" s="103">
        <f t="shared" si="161"/>
        <v>-0.71072035982454085</v>
      </c>
      <c r="AS179" s="103">
        <f t="shared" si="161"/>
        <v>-0.86066832325307663</v>
      </c>
      <c r="AT179" s="103">
        <f t="shared" si="161"/>
        <v>-0.50751921892255225</v>
      </c>
      <c r="AU179" s="103">
        <f t="shared" si="161"/>
        <v>-0.95824956416971796</v>
      </c>
      <c r="AV179" s="103">
        <f t="shared" si="161"/>
        <v>0.17815215173949941</v>
      </c>
      <c r="AW179" s="103">
        <f t="shared" si="161"/>
        <v>9.1018870976515495E-2</v>
      </c>
      <c r="AX179" s="103">
        <f t="shared" si="161"/>
        <v>-1.0745594911529734</v>
      </c>
      <c r="AY179" s="103">
        <f t="shared" si="161"/>
        <v>-1.2100329926785847</v>
      </c>
      <c r="AZ179" s="103">
        <f t="shared" si="161"/>
        <v>-1.1442243989659717</v>
      </c>
      <c r="BA179" s="103">
        <f t="shared" si="161"/>
        <v>-1.5453398547216814</v>
      </c>
      <c r="BB179" s="103">
        <f t="shared" si="161"/>
        <v>-0.57729404010602436</v>
      </c>
      <c r="BC179" s="103">
        <f t="shared" si="161"/>
        <v>-0.47596716997455202</v>
      </c>
      <c r="BD179" s="103">
        <f t="shared" si="161"/>
        <v>-0.85399620495382611</v>
      </c>
      <c r="BE179" s="103">
        <f t="shared" si="161"/>
        <v>7.4312690621454722E-2</v>
      </c>
      <c r="BG179" s="16" t="s">
        <v>286</v>
      </c>
      <c r="BH179" s="11" t="b">
        <f t="shared" si="132"/>
        <v>1</v>
      </c>
      <c r="BJ179" s="14">
        <f t="shared" si="133"/>
        <v>-0.90507593032498534</v>
      </c>
    </row>
    <row r="180" spans="1:62" s="147" customFormat="1" ht="13" customHeight="1">
      <c r="A180" s="162" t="s">
        <v>287</v>
      </c>
      <c r="B180" s="209">
        <f t="shared" ref="B180" si="162">IF(B$7&gt;0,(IF(ISNUMBER(B87),B87*B$7,"")),"")</f>
        <v>0.38885942310505467</v>
      </c>
      <c r="C180" s="209" t="str">
        <f t="shared" ref="C180:BE180" si="163">IF(C$7&gt;0,(IF(ISNUMBER(C87),C87*C$7,"")),"")</f>
        <v/>
      </c>
      <c r="D180" s="209">
        <f t="shared" si="163"/>
        <v>-0.45531605874127279</v>
      </c>
      <c r="E180" s="209">
        <f t="shared" si="163"/>
        <v>1.4343509618182564</v>
      </c>
      <c r="F180" s="209">
        <f t="shared" si="163"/>
        <v>0.47530371475768884</v>
      </c>
      <c r="G180" s="209">
        <f t="shared" si="163"/>
        <v>1.122030105203252</v>
      </c>
      <c r="H180" s="209">
        <f t="shared" si="163"/>
        <v>0.59303852379492183</v>
      </c>
      <c r="I180" s="209">
        <f t="shared" si="163"/>
        <v>0.27388771159144731</v>
      </c>
      <c r="J180" s="209">
        <f t="shared" si="163"/>
        <v>0.3106634133329792</v>
      </c>
      <c r="K180" s="209">
        <f t="shared" si="163"/>
        <v>1.1666332943124165</v>
      </c>
      <c r="L180" s="209">
        <f t="shared" si="163"/>
        <v>0.78157039587489863</v>
      </c>
      <c r="M180" s="209"/>
      <c r="N180" s="209">
        <f t="shared" si="163"/>
        <v>0.32181097209740944</v>
      </c>
      <c r="O180" s="209">
        <f t="shared" si="163"/>
        <v>1.1511408174577993</v>
      </c>
      <c r="P180" s="209">
        <f t="shared" si="163"/>
        <v>0.20384090995465048</v>
      </c>
      <c r="Q180" s="209">
        <f t="shared" si="163"/>
        <v>0.5175948875099875</v>
      </c>
      <c r="R180" s="209">
        <f t="shared" si="163"/>
        <v>0.99598405311869298</v>
      </c>
      <c r="S180" s="209">
        <f t="shared" si="163"/>
        <v>1.1130673929210775</v>
      </c>
      <c r="T180" s="209">
        <f t="shared" si="163"/>
        <v>1.339574852462909</v>
      </c>
      <c r="U180" s="209">
        <f t="shared" si="163"/>
        <v>0.83109543267395314</v>
      </c>
      <c r="V180" s="209">
        <f t="shared" si="163"/>
        <v>1.2172500684332881</v>
      </c>
      <c r="W180" s="209">
        <f t="shared" si="163"/>
        <v>0.90589666430100801</v>
      </c>
      <c r="X180" s="209">
        <f t="shared" si="163"/>
        <v>1.1839313991578908</v>
      </c>
      <c r="Y180" s="209">
        <f t="shared" si="163"/>
        <v>-0.53984631693705976</v>
      </c>
      <c r="Z180" s="209">
        <f t="shared" si="163"/>
        <v>1.3698293166994333</v>
      </c>
      <c r="AA180" s="247" t="str">
        <f t="shared" si="163"/>
        <v/>
      </c>
      <c r="AB180" s="209">
        <f t="shared" si="163"/>
        <v>1.5172056704438774</v>
      </c>
      <c r="AC180" s="209">
        <f t="shared" si="163"/>
        <v>1.1543627038633049</v>
      </c>
      <c r="AD180" s="209">
        <f t="shared" si="163"/>
        <v>1.7446936388947047</v>
      </c>
      <c r="AE180" s="209">
        <f t="shared" si="163"/>
        <v>1.7754789958475372</v>
      </c>
      <c r="AF180" s="209">
        <f t="shared" si="163"/>
        <v>1.1439992468032525</v>
      </c>
      <c r="AG180" s="209">
        <f t="shared" si="163"/>
        <v>1.2654205309658335</v>
      </c>
      <c r="AH180" s="209">
        <f t="shared" si="163"/>
        <v>1.4128299836532969</v>
      </c>
      <c r="AI180" s="209">
        <f t="shared" si="163"/>
        <v>1.6840423191208658</v>
      </c>
      <c r="AJ180" s="209">
        <f t="shared" si="163"/>
        <v>1.3629046987487208</v>
      </c>
      <c r="AK180" s="209">
        <f t="shared" si="163"/>
        <v>3.140127492672681</v>
      </c>
      <c r="AL180" s="209">
        <f t="shared" si="163"/>
        <v>2.7837125235503026</v>
      </c>
      <c r="AM180" s="209">
        <f t="shared" si="163"/>
        <v>1.2256542839176836</v>
      </c>
      <c r="AN180" s="209">
        <f t="shared" si="163"/>
        <v>1.4476165653558526</v>
      </c>
      <c r="AO180" s="209">
        <f t="shared" si="163"/>
        <v>0.39531157147105067</v>
      </c>
      <c r="AP180" s="209">
        <f t="shared" si="163"/>
        <v>0.9759262538854665</v>
      </c>
      <c r="AQ180" s="209">
        <f t="shared" si="163"/>
        <v>1.339574852462909</v>
      </c>
      <c r="AR180" s="209">
        <f t="shared" si="163"/>
        <v>2.0675501376713914</v>
      </c>
      <c r="AS180" s="209">
        <f t="shared" si="163"/>
        <v>2.8402054667351528</v>
      </c>
      <c r="AT180" s="209">
        <f t="shared" si="163"/>
        <v>1.0150384378451045</v>
      </c>
      <c r="AU180" s="209">
        <f t="shared" si="163"/>
        <v>1.5516833044169545</v>
      </c>
      <c r="AV180" s="209">
        <f t="shared" si="163"/>
        <v>1.1067027608059816</v>
      </c>
      <c r="AW180" s="209">
        <f t="shared" si="163"/>
        <v>1.3269593294997237</v>
      </c>
      <c r="AX180" s="209">
        <f t="shared" si="163"/>
        <v>0.80373555435832178</v>
      </c>
      <c r="AY180" s="209">
        <f t="shared" si="163"/>
        <v>1.1861507625599284</v>
      </c>
      <c r="AZ180" s="209">
        <f t="shared" si="163"/>
        <v>1.3697284775943015</v>
      </c>
      <c r="BA180" s="209">
        <f t="shared" si="163"/>
        <v>1.6022734283166908</v>
      </c>
      <c r="BB180" s="209">
        <f t="shared" si="163"/>
        <v>1.6457188307500097</v>
      </c>
      <c r="BC180" s="209">
        <f t="shared" si="163"/>
        <v>1.4732317165878992</v>
      </c>
      <c r="BD180" s="209">
        <f t="shared" si="163"/>
        <v>0.26743292243619582</v>
      </c>
      <c r="BE180" s="209">
        <f t="shared" si="163"/>
        <v>0.19689180843533072</v>
      </c>
      <c r="BG180" s="162" t="s">
        <v>287</v>
      </c>
      <c r="BH180" s="147" t="b">
        <f t="shared" si="132"/>
        <v>1</v>
      </c>
      <c r="BJ180" s="14">
        <f t="shared" si="133"/>
        <v>0.48431913010668382</v>
      </c>
    </row>
    <row r="181" spans="1:62" ht="13" customHeight="1">
      <c r="A181" s="16" t="s">
        <v>106</v>
      </c>
      <c r="B181" s="103">
        <f t="shared" ref="B181" si="164">IF(B$7&gt;0,(IF(ISNUMBER(B88),B88*B$7,"")),"")</f>
        <v>0.39584668340295104</v>
      </c>
      <c r="C181" s="103" t="str">
        <f t="shared" ref="C181:BE181" si="165">IF(C$7&gt;0,(IF(ISNUMBER(C88),C88*C$7,"")),"")</f>
        <v/>
      </c>
      <c r="D181" s="103">
        <f t="shared" si="165"/>
        <v>-0.52271560747249768</v>
      </c>
      <c r="E181" s="103">
        <f t="shared" si="165"/>
        <v>-0.46183962929310834</v>
      </c>
      <c r="F181" s="103">
        <f t="shared" si="165"/>
        <v>-2.0794537520648886</v>
      </c>
      <c r="G181" s="103">
        <f t="shared" si="165"/>
        <v>0.56426221942135601</v>
      </c>
      <c r="H181" s="103">
        <f t="shared" si="165"/>
        <v>0.18057718210243115</v>
      </c>
      <c r="I181" s="103">
        <f t="shared" si="165"/>
        <v>0.26366769222782788</v>
      </c>
      <c r="J181" s="103">
        <f t="shared" si="165"/>
        <v>0.34645508993919283</v>
      </c>
      <c r="K181" s="103">
        <f t="shared" si="165"/>
        <v>1.1666332943124165</v>
      </c>
      <c r="L181" s="103">
        <f t="shared" si="165"/>
        <v>-0.42588566481805862</v>
      </c>
      <c r="M181" s="103">
        <f t="shared" si="165"/>
        <v>0.84139295544812942</v>
      </c>
      <c r="N181" s="103">
        <f t="shared" si="165"/>
        <v>0.20024156768759935</v>
      </c>
      <c r="O181" s="103">
        <f t="shared" si="165"/>
        <v>0.78851037679343761</v>
      </c>
      <c r="P181" s="103">
        <f t="shared" si="165"/>
        <v>0.44140429378365659</v>
      </c>
      <c r="Q181" s="103">
        <f t="shared" si="165"/>
        <v>0.40811834957132809</v>
      </c>
      <c r="R181" s="103">
        <f t="shared" si="165"/>
        <v>0.99598405311869298</v>
      </c>
      <c r="S181" s="103">
        <f t="shared" si="165"/>
        <v>1.1130673929210775</v>
      </c>
      <c r="T181" s="103">
        <f t="shared" si="165"/>
        <v>0.25615694670920841</v>
      </c>
      <c r="U181" s="103">
        <f t="shared" si="165"/>
        <v>1.5567219018106027</v>
      </c>
      <c r="V181" s="103">
        <f t="shared" si="165"/>
        <v>1.2172500684332881</v>
      </c>
      <c r="W181" s="103">
        <f t="shared" si="165"/>
        <v>-0.88919810827702628</v>
      </c>
      <c r="X181" s="103">
        <f t="shared" si="165"/>
        <v>-0.4020203193402182</v>
      </c>
      <c r="Y181" s="103">
        <f t="shared" si="165"/>
        <v>1.4442042495837579</v>
      </c>
      <c r="Z181" s="103">
        <f t="shared" si="165"/>
        <v>-1.1215218876904725</v>
      </c>
      <c r="AA181" s="221" t="str">
        <f t="shared" si="165"/>
        <v/>
      </c>
      <c r="AB181" s="103">
        <f t="shared" si="165"/>
        <v>1.148614464211688</v>
      </c>
      <c r="AC181" s="103">
        <f t="shared" si="165"/>
        <v>0.47205897511935829</v>
      </c>
      <c r="AD181" s="103">
        <f t="shared" si="165"/>
        <v>6.2589906328061259E-2</v>
      </c>
      <c r="AE181" s="103">
        <f t="shared" si="165"/>
        <v>0.68999657658529878</v>
      </c>
      <c r="AF181" s="103">
        <f t="shared" si="165"/>
        <v>0.2852362896451322</v>
      </c>
      <c r="AG181" s="103">
        <f t="shared" si="165"/>
        <v>1.0518343883160901</v>
      </c>
      <c r="AH181" s="103">
        <f t="shared" si="165"/>
        <v>0.25977301004301523</v>
      </c>
      <c r="AI181" s="103">
        <f t="shared" si="165"/>
        <v>-0.40218719798532204</v>
      </c>
      <c r="AJ181" s="103">
        <f t="shared" si="165"/>
        <v>-0.15437431862849582</v>
      </c>
      <c r="AK181" s="103">
        <f t="shared" si="165"/>
        <v>-8.7573276688082777E-2</v>
      </c>
      <c r="AL181" s="103">
        <f t="shared" si="165"/>
        <v>6.8408814378362839E-2</v>
      </c>
      <c r="AM181" s="103">
        <f t="shared" si="165"/>
        <v>5.0119691907414658E-2</v>
      </c>
      <c r="AN181" s="103">
        <f t="shared" si="165"/>
        <v>1.6816579613781972</v>
      </c>
      <c r="AO181" s="103">
        <f t="shared" si="165"/>
        <v>-0.46692598659261741</v>
      </c>
      <c r="AP181" s="103">
        <f t="shared" si="165"/>
        <v>0.18785434933945597</v>
      </c>
      <c r="AQ181" s="103">
        <f t="shared" si="165"/>
        <v>0.25615694670920841</v>
      </c>
      <c r="AR181" s="103">
        <f t="shared" si="165"/>
        <v>-0.15506626032535439</v>
      </c>
      <c r="AS181" s="103">
        <f t="shared" si="165"/>
        <v>0.1967241881721318</v>
      </c>
      <c r="AT181" s="103">
        <f t="shared" si="165"/>
        <v>-0.50751921892255225</v>
      </c>
      <c r="AU181" s="103">
        <f t="shared" si="165"/>
        <v>-0.53992741940527256</v>
      </c>
      <c r="AV181" s="103">
        <f t="shared" si="165"/>
        <v>0.64242745627274056</v>
      </c>
      <c r="AW181" s="103">
        <f t="shared" si="165"/>
        <v>0.91497917665865425</v>
      </c>
      <c r="AX181" s="103">
        <f t="shared" si="165"/>
        <v>0.80373555435832178</v>
      </c>
      <c r="AY181" s="103">
        <f t="shared" si="165"/>
        <v>0.843838797525855</v>
      </c>
      <c r="AZ181" s="103">
        <f t="shared" si="165"/>
        <v>-6.6816023297283131E-2</v>
      </c>
      <c r="BA181" s="103">
        <f t="shared" si="165"/>
        <v>0.90280380986371933</v>
      </c>
      <c r="BB181" s="103">
        <f t="shared" si="165"/>
        <v>0.90471454046466504</v>
      </c>
      <c r="BC181" s="103">
        <f t="shared" si="165"/>
        <v>0.49863227330667359</v>
      </c>
      <c r="BD181" s="103">
        <f t="shared" si="165"/>
        <v>0.71158692686873926</v>
      </c>
      <c r="BE181" s="103">
        <f t="shared" si="165"/>
        <v>0.99680810868359604</v>
      </c>
      <c r="BG181" s="16" t="s">
        <v>106</v>
      </c>
      <c r="BH181" s="11" t="b">
        <f t="shared" si="132"/>
        <v>1</v>
      </c>
      <c r="BJ181" s="14">
        <f t="shared" si="133"/>
        <v>0.70770798709630023</v>
      </c>
    </row>
    <row r="182" spans="1:62" ht="13" customHeight="1">
      <c r="A182" s="162" t="s">
        <v>288</v>
      </c>
      <c r="B182" s="103">
        <f t="shared" ref="B182" si="166">IF(B$7&gt;0,(IF(ISNUMBER(B89),B89*B$7,"")),"")</f>
        <v>-0.30287934638672581</v>
      </c>
      <c r="C182" s="103" t="str">
        <f t="shared" ref="C182:BE182" si="167">IF(C$7&gt;0,(IF(ISNUMBER(C89),C89*C$7,"")),"")</f>
        <v/>
      </c>
      <c r="D182" s="103">
        <f t="shared" si="167"/>
        <v>-0.45531605874127279</v>
      </c>
      <c r="E182" s="103">
        <f t="shared" si="167"/>
        <v>-0.56052030362014638</v>
      </c>
      <c r="F182" s="103">
        <f t="shared" si="167"/>
        <v>-2.0794537520648886</v>
      </c>
      <c r="G182" s="103">
        <f t="shared" si="167"/>
        <v>-0.47631032153455261</v>
      </c>
      <c r="H182" s="103">
        <f t="shared" si="167"/>
        <v>-0.33635465473797832</v>
      </c>
      <c r="I182" s="103">
        <f t="shared" si="167"/>
        <v>0.25911616705767576</v>
      </c>
      <c r="J182" s="103">
        <f t="shared" si="167"/>
        <v>0.32994651206830716</v>
      </c>
      <c r="K182" s="103">
        <f t="shared" si="167"/>
        <v>-0.74953292629239077</v>
      </c>
      <c r="L182" s="103">
        <f t="shared" si="167"/>
        <v>-0.8283710183823777</v>
      </c>
      <c r="M182" s="103">
        <f t="shared" si="167"/>
        <v>0.69225972581024808</v>
      </c>
      <c r="N182" s="103">
        <f t="shared" si="167"/>
        <v>-9.086174078325937E-2</v>
      </c>
      <c r="O182" s="103">
        <f t="shared" si="167"/>
        <v>6.32494954647142E-2</v>
      </c>
      <c r="P182" s="103">
        <f t="shared" si="167"/>
        <v>-0.17702994023274388</v>
      </c>
      <c r="Q182" s="103">
        <f t="shared" si="167"/>
        <v>-0.73043764499073027</v>
      </c>
      <c r="R182" s="103">
        <f t="shared" si="167"/>
        <v>-1.0313444337027886</v>
      </c>
      <c r="S182" s="103">
        <f t="shared" si="167"/>
        <v>-1.1797181350121602</v>
      </c>
      <c r="T182" s="103">
        <f t="shared" si="167"/>
        <v>1.7007141543808093</v>
      </c>
      <c r="U182" s="103">
        <f t="shared" si="167"/>
        <v>-1.7085972093043202</v>
      </c>
      <c r="V182" s="103">
        <f t="shared" si="167"/>
        <v>-1.3183365793066408</v>
      </c>
      <c r="W182" s="103">
        <f t="shared" si="167"/>
        <v>-1.248217062792633</v>
      </c>
      <c r="X182" s="103">
        <f t="shared" si="167"/>
        <v>-0.71921066303983994</v>
      </c>
      <c r="Y182" s="103">
        <f t="shared" si="167"/>
        <v>-0.93665643024122336</v>
      </c>
      <c r="Z182" s="103">
        <f t="shared" si="167"/>
        <v>-0.76561457277762879</v>
      </c>
      <c r="AA182" s="221" t="str">
        <f t="shared" si="167"/>
        <v/>
      </c>
      <c r="AB182" s="103">
        <f t="shared" si="167"/>
        <v>-1.8558515116636171E-2</v>
      </c>
      <c r="AC182" s="103">
        <f t="shared" si="167"/>
        <v>-0.55139661799656148</v>
      </c>
      <c r="AD182" s="103">
        <f t="shared" si="167"/>
        <v>-1.2830930797252535</v>
      </c>
      <c r="AE182" s="103">
        <f t="shared" si="167"/>
        <v>-1.1191407888517653</v>
      </c>
      <c r="AF182" s="103">
        <f t="shared" si="167"/>
        <v>0.17994734470620549</v>
      </c>
      <c r="AG182" s="103">
        <f t="shared" si="167"/>
        <v>0.22471002872043921</v>
      </c>
      <c r="AH182" s="103">
        <f t="shared" si="167"/>
        <v>-1.0374160852685519</v>
      </c>
      <c r="AI182" s="103">
        <f t="shared" si="167"/>
        <v>-1.1525701468258873</v>
      </c>
      <c r="AJ182" s="103">
        <f t="shared" si="167"/>
        <v>-0.91301382731710412</v>
      </c>
      <c r="AK182" s="103">
        <f t="shared" si="167"/>
        <v>-0.62552340491487679</v>
      </c>
      <c r="AL182" s="103">
        <f t="shared" si="167"/>
        <v>-0.83669242201228378</v>
      </c>
      <c r="AM182" s="103">
        <f t="shared" si="167"/>
        <v>5.0119691907414658E-2</v>
      </c>
      <c r="AN182" s="103">
        <f t="shared" si="167"/>
        <v>4.3527319866707388E-2</v>
      </c>
      <c r="AO182" s="103">
        <f t="shared" si="167"/>
        <v>-1.5755171326744766</v>
      </c>
      <c r="AP182" s="103">
        <f t="shared" si="167"/>
        <v>0.58189030161246125</v>
      </c>
      <c r="AQ182" s="103">
        <f t="shared" si="167"/>
        <v>1.7007141543808093</v>
      </c>
      <c r="AR182" s="103">
        <f t="shared" si="167"/>
        <v>-0.71072035982454085</v>
      </c>
      <c r="AS182" s="103">
        <f t="shared" si="167"/>
        <v>-0.86066832325307663</v>
      </c>
      <c r="AT182" s="103">
        <f t="shared" si="167"/>
        <v>0.50751921892255225</v>
      </c>
      <c r="AU182" s="103">
        <f t="shared" si="167"/>
        <v>-1.3765717089341634</v>
      </c>
      <c r="AV182" s="103">
        <f t="shared" si="167"/>
        <v>-0.28612315279374173</v>
      </c>
      <c r="AW182" s="103">
        <f t="shared" si="167"/>
        <v>9.1018870976515495E-2</v>
      </c>
      <c r="AX182" s="103">
        <f t="shared" si="167"/>
        <v>0.80373555435832178</v>
      </c>
      <c r="AY182" s="103">
        <f t="shared" si="167"/>
        <v>0.50152683249178176</v>
      </c>
      <c r="AZ182" s="103">
        <f t="shared" si="167"/>
        <v>-0.78508827374307544</v>
      </c>
      <c r="BA182" s="103">
        <f t="shared" si="167"/>
        <v>-1.1956050454951956</v>
      </c>
      <c r="BB182" s="103">
        <f t="shared" si="167"/>
        <v>-0.57729404010602436</v>
      </c>
      <c r="BC182" s="103">
        <f t="shared" si="167"/>
        <v>-0.47596716997455202</v>
      </c>
      <c r="BD182" s="103">
        <f t="shared" si="167"/>
        <v>0.66844584753802305</v>
      </c>
      <c r="BE182" s="103">
        <f t="shared" si="167"/>
        <v>0.71872862427154416</v>
      </c>
      <c r="BG182" s="16" t="s">
        <v>288</v>
      </c>
      <c r="BH182" s="11" t="b">
        <f t="shared" si="132"/>
        <v>1</v>
      </c>
      <c r="BJ182" s="14">
        <f t="shared" si="133"/>
        <v>0.41036439046025402</v>
      </c>
    </row>
    <row r="183" spans="1:62" ht="13" customHeight="1">
      <c r="A183" s="16" t="s">
        <v>70</v>
      </c>
      <c r="B183" s="103"/>
      <c r="C183" s="103" t="str">
        <f t="shared" ref="C183:BD183" si="168">IF(C$7&gt;0,(IF(ISNUMBER(C90),C90*C$7,"")),"")</f>
        <v/>
      </c>
      <c r="D183" s="103">
        <f t="shared" si="168"/>
        <v>-0.29225263439153515</v>
      </c>
      <c r="E183" s="103">
        <f t="shared" si="168"/>
        <v>-0.56502479591020516</v>
      </c>
      <c r="F183" s="103">
        <f t="shared" si="168"/>
        <v>0.47530371475768884</v>
      </c>
      <c r="G183" s="103">
        <f t="shared" si="168"/>
        <v>-0.60368474435536912</v>
      </c>
      <c r="H183" s="103">
        <f t="shared" si="168"/>
        <v>-0.29003283141767489</v>
      </c>
      <c r="I183" s="103">
        <f t="shared" si="168"/>
        <v>0.26957749383223484</v>
      </c>
      <c r="J183" s="103">
        <f t="shared" si="168"/>
        <v>0.3253952383469495</v>
      </c>
      <c r="K183" s="103">
        <f t="shared" si="168"/>
        <v>0.55346010371887766</v>
      </c>
      <c r="L183" s="103">
        <f t="shared" si="168"/>
        <v>-0.8283710183823777</v>
      </c>
      <c r="M183" s="103">
        <f t="shared" si="168"/>
        <v>0.58927433514471994</v>
      </c>
      <c r="N183" s="103"/>
      <c r="O183" s="103">
        <f t="shared" ref="O183" si="169">IF(O$7&gt;0,(IF(ISNUMBER(O90),O90*O$7,"")),"")</f>
        <v>-0.29938094519964753</v>
      </c>
      <c r="P183" s="103">
        <f t="shared" si="168"/>
        <v>-1.3629232692253128</v>
      </c>
      <c r="Q183" s="103">
        <f t="shared" si="168"/>
        <v>-0.86180949051712163</v>
      </c>
      <c r="R183" s="103">
        <f t="shared" si="168"/>
        <v>-2.0450086771135294</v>
      </c>
      <c r="S183" s="103">
        <f t="shared" si="168"/>
        <v>-1.1797181350121602</v>
      </c>
      <c r="T183" s="103">
        <f t="shared" si="168"/>
        <v>0.25615694670920841</v>
      </c>
      <c r="U183" s="103">
        <f t="shared" si="168"/>
        <v>-1.7085972093043202</v>
      </c>
      <c r="V183" s="103">
        <f t="shared" si="168"/>
        <v>-1.6805632432694879</v>
      </c>
      <c r="W183" s="103">
        <f t="shared" si="168"/>
        <v>-1.248217062792633</v>
      </c>
      <c r="X183" s="103">
        <f t="shared" si="168"/>
        <v>-1.3535913504390835</v>
      </c>
      <c r="Y183" s="103">
        <f t="shared" si="168"/>
        <v>-1.333466543545387</v>
      </c>
      <c r="Z183" s="103">
        <f t="shared" si="168"/>
        <v>-5.3799942951941425E-2</v>
      </c>
      <c r="AA183" s="221" t="str">
        <f t="shared" si="168"/>
        <v/>
      </c>
      <c r="AB183" s="103">
        <f t="shared" si="168"/>
        <v>-0.54072613990487672</v>
      </c>
      <c r="AC183" s="103">
        <f t="shared" si="168"/>
        <v>-0.55139661799656148</v>
      </c>
      <c r="AD183" s="103">
        <f t="shared" si="168"/>
        <v>-0.27383084018526743</v>
      </c>
      <c r="AE183" s="103">
        <f t="shared" si="168"/>
        <v>-1.480968261939178</v>
      </c>
      <c r="AF183" s="103">
        <f t="shared" si="168"/>
        <v>-0.18198340352135481</v>
      </c>
      <c r="AG183" s="103">
        <f t="shared" si="168"/>
        <v>-0.80728483262767536</v>
      </c>
      <c r="AH183" s="103">
        <f t="shared" si="168"/>
        <v>0.11564088834173047</v>
      </c>
      <c r="AI183" s="103">
        <f t="shared" si="168"/>
        <v>-0.39394123151454646</v>
      </c>
      <c r="AJ183" s="103">
        <f t="shared" si="168"/>
        <v>0.22494543571580836</v>
      </c>
      <c r="AK183" s="103">
        <f t="shared" si="168"/>
        <v>-8.7573276688082777E-2</v>
      </c>
      <c r="AL183" s="103">
        <f t="shared" si="168"/>
        <v>-0.83669242201228378</v>
      </c>
      <c r="AM183" s="103">
        <f t="shared" si="168"/>
        <v>-0.34172517209600833</v>
      </c>
      <c r="AN183" s="103">
        <f t="shared" si="168"/>
        <v>-0.26848809216852138</v>
      </c>
      <c r="AO183" s="103">
        <f t="shared" si="168"/>
        <v>-9.7395604565330612E-2</v>
      </c>
      <c r="AP183" s="103">
        <f t="shared" si="168"/>
        <v>-1.388289459752565</v>
      </c>
      <c r="AQ183" s="103">
        <f t="shared" si="168"/>
        <v>0.25615694670920841</v>
      </c>
      <c r="AR183" s="103">
        <f t="shared" si="168"/>
        <v>-0.71072035982454085</v>
      </c>
      <c r="AS183" s="103">
        <f t="shared" si="168"/>
        <v>-0.86066832325307663</v>
      </c>
      <c r="AT183" s="103">
        <f t="shared" si="168"/>
        <v>-2.030076875690209</v>
      </c>
      <c r="AU183" s="103">
        <f t="shared" si="168"/>
        <v>-0.95824956416971796</v>
      </c>
      <c r="AV183" s="103">
        <f t="shared" si="168"/>
        <v>-1.2146737618602239</v>
      </c>
      <c r="AW183" s="103">
        <f t="shared" si="168"/>
        <v>-1.1449215875466927</v>
      </c>
      <c r="AX183" s="103">
        <f t="shared" si="168"/>
        <v>5.2417536153803686E-2</v>
      </c>
      <c r="AY183" s="103">
        <f t="shared" si="168"/>
        <v>-1.2100329926785847</v>
      </c>
      <c r="AZ183" s="103">
        <f t="shared" si="168"/>
        <v>-1.5033605241888677</v>
      </c>
      <c r="BA183" s="103">
        <f t="shared" si="168"/>
        <v>-1.1956050454951956</v>
      </c>
      <c r="BB183" s="103">
        <f t="shared" si="168"/>
        <v>-0.57729404010602436</v>
      </c>
      <c r="BC183" s="103">
        <f t="shared" si="168"/>
        <v>-0.47596716997455202</v>
      </c>
      <c r="BD183" s="103">
        <f t="shared" si="168"/>
        <v>-0.23154343819199624</v>
      </c>
      <c r="BE183" s="103"/>
      <c r="BG183" s="16" t="s">
        <v>70</v>
      </c>
      <c r="BH183" s="11" t="b">
        <f t="shared" si="132"/>
        <v>1</v>
      </c>
      <c r="BJ183" s="14">
        <f t="shared" si="133"/>
        <v>1.9449983917692076E-2</v>
      </c>
    </row>
    <row r="184" spans="1:62" ht="13" customHeight="1">
      <c r="A184" s="16" t="s">
        <v>71</v>
      </c>
      <c r="B184" s="103">
        <f t="shared" ref="B184" si="170">IF(B$7&gt;0,(IF(ISNUMBER(B91),B91*B$7,"")),"")</f>
        <v>-0.7221149642605319</v>
      </c>
      <c r="C184" s="103" t="str">
        <f t="shared" ref="C184:BE184" si="171">IF(C$7&gt;0,(IF(ISNUMBER(C91),C91*C$7,"")),"")</f>
        <v/>
      </c>
      <c r="D184" s="103">
        <f t="shared" si="171"/>
        <v>-0.53576068142047673</v>
      </c>
      <c r="E184" s="103">
        <f t="shared" si="171"/>
        <v>-0.57658556101623037</v>
      </c>
      <c r="F184" s="103">
        <f t="shared" si="171"/>
        <v>-2.0794537520648886</v>
      </c>
      <c r="G184" s="103">
        <f t="shared" si="171"/>
        <v>-0.94751606626223761</v>
      </c>
      <c r="H184" s="103">
        <f t="shared" si="171"/>
        <v>-0.7271334408337311</v>
      </c>
      <c r="I184" s="103">
        <f t="shared" si="171"/>
        <v>0.15549887304043852</v>
      </c>
      <c r="J184" s="103"/>
      <c r="K184" s="103">
        <f t="shared" si="171"/>
        <v>-2.0525259563036595</v>
      </c>
      <c r="L184" s="103">
        <f t="shared" si="171"/>
        <v>-2.035827079075335</v>
      </c>
      <c r="M184" s="103">
        <f t="shared" si="171"/>
        <v>-0.81452028053658621</v>
      </c>
      <c r="N184" s="103">
        <f t="shared" si="171"/>
        <v>-1.4060276206829581</v>
      </c>
      <c r="O184" s="103">
        <f t="shared" si="171"/>
        <v>-1.3872722671927327</v>
      </c>
      <c r="P184" s="103">
        <f t="shared" si="171"/>
        <v>-1.199418106266078</v>
      </c>
      <c r="Q184" s="103">
        <f t="shared" si="171"/>
        <v>-0.68664702981526649</v>
      </c>
      <c r="R184" s="103">
        <f t="shared" si="171"/>
        <v>-1.538176555408159</v>
      </c>
      <c r="S184" s="103">
        <f t="shared" si="171"/>
        <v>-1.7529145169954696</v>
      </c>
      <c r="T184" s="103">
        <f t="shared" si="171"/>
        <v>-0.10498235520869179</v>
      </c>
      <c r="U184" s="103">
        <f t="shared" si="171"/>
        <v>-0.2573442710310212</v>
      </c>
      <c r="V184" s="103">
        <f t="shared" si="171"/>
        <v>-0.23165658741809991</v>
      </c>
      <c r="W184" s="103">
        <f t="shared" si="171"/>
        <v>-1.248217062792633</v>
      </c>
      <c r="X184" s="103">
        <f t="shared" si="171"/>
        <v>-1.3535913504390835</v>
      </c>
      <c r="Y184" s="103">
        <f t="shared" si="171"/>
        <v>-1.333466543545387</v>
      </c>
      <c r="Z184" s="103">
        <f t="shared" si="171"/>
        <v>-1.1215218876904725</v>
      </c>
      <c r="AA184" s="221" t="str">
        <f t="shared" si="171"/>
        <v/>
      </c>
      <c r="AB184" s="103">
        <f t="shared" si="171"/>
        <v>-0.97075571525715265</v>
      </c>
      <c r="AC184" s="103">
        <f t="shared" si="171"/>
        <v>-1.2337003467405081</v>
      </c>
      <c r="AD184" s="103">
        <f t="shared" si="171"/>
        <v>-1.6195138262385822</v>
      </c>
      <c r="AE184" s="103">
        <f t="shared" si="171"/>
        <v>-1.480968261939178</v>
      </c>
      <c r="AF184" s="103">
        <f t="shared" si="171"/>
        <v>-0.96836021103396297</v>
      </c>
      <c r="AG184" s="103">
        <f t="shared" si="171"/>
        <v>-1.3105438457041692</v>
      </c>
      <c r="AH184" s="103">
        <f t="shared" si="171"/>
        <v>-2.0463409371775487</v>
      </c>
      <c r="AI184" s="103">
        <f t="shared" si="171"/>
        <v>-1.6638200680139648</v>
      </c>
      <c r="AJ184" s="103">
        <f t="shared" si="171"/>
        <v>-0.91301382731710412</v>
      </c>
      <c r="AK184" s="103">
        <f t="shared" si="171"/>
        <v>-0.62552340491487679</v>
      </c>
      <c r="AL184" s="103">
        <f t="shared" si="171"/>
        <v>-0.38414180381696045</v>
      </c>
      <c r="AM184" s="103">
        <f t="shared" si="171"/>
        <v>-1.9091046281097004</v>
      </c>
      <c r="AN184" s="103">
        <f t="shared" si="171"/>
        <v>-1.1265603122613237</v>
      </c>
      <c r="AO184" s="103">
        <f t="shared" si="171"/>
        <v>-1.5755171326744766</v>
      </c>
      <c r="AP184" s="103">
        <f t="shared" si="171"/>
        <v>0.58189030161246125</v>
      </c>
      <c r="AQ184" s="103">
        <f t="shared" si="171"/>
        <v>-0.10498235520869179</v>
      </c>
      <c r="AR184" s="103">
        <f t="shared" si="171"/>
        <v>-0.71072035982454085</v>
      </c>
      <c r="AS184" s="103">
        <f t="shared" si="171"/>
        <v>-0.86066832325307663</v>
      </c>
      <c r="AT184" s="103">
        <f t="shared" si="171"/>
        <v>-1.5225576567676569</v>
      </c>
      <c r="AU184" s="103">
        <f t="shared" si="171"/>
        <v>-1.3765717089341634</v>
      </c>
      <c r="AV184" s="103">
        <f t="shared" si="171"/>
        <v>-1.2146737618602239</v>
      </c>
      <c r="AW184" s="103">
        <f t="shared" si="171"/>
        <v>-1.5569017403877621</v>
      </c>
      <c r="AX184" s="103">
        <f t="shared" si="171"/>
        <v>-0.69890048205071442</v>
      </c>
      <c r="AY184" s="103">
        <f t="shared" si="171"/>
        <v>-0.52540906261043807</v>
      </c>
      <c r="AZ184" s="103">
        <f t="shared" si="171"/>
        <v>-1.1442243989659717</v>
      </c>
      <c r="BA184" s="103">
        <f t="shared" si="171"/>
        <v>-0.84587023626870983</v>
      </c>
      <c r="BB184" s="103">
        <f t="shared" si="171"/>
        <v>-0.57729404010602436</v>
      </c>
      <c r="BC184" s="103">
        <f t="shared" si="171"/>
        <v>-0.47596716997455202</v>
      </c>
      <c r="BD184" s="103">
        <f t="shared" si="171"/>
        <v>-0.99515381652392954</v>
      </c>
      <c r="BE184" s="103">
        <f t="shared" si="171"/>
        <v>-3.7963856238898495</v>
      </c>
      <c r="BG184" s="16" t="s">
        <v>71</v>
      </c>
      <c r="BH184" s="11" t="b">
        <f t="shared" si="132"/>
        <v>1</v>
      </c>
      <c r="BJ184" s="14">
        <f t="shared" si="133"/>
        <v>-1.6798719217652114</v>
      </c>
    </row>
    <row r="185" spans="1:62" ht="13" customHeight="1">
      <c r="A185" s="16" t="s">
        <v>107</v>
      </c>
      <c r="B185" s="103">
        <f t="shared" ref="B185" si="172">IF(B$7&gt;0,(IF(ISNUMBER(B92),B92*B$7,"")),"")</f>
        <v>-1.1413505821343379</v>
      </c>
      <c r="C185" s="103" t="str">
        <f t="shared" ref="C185:BD185" si="173">IF(C$7&gt;0,(IF(ISNUMBER(C92),C92*C$7,"")),"")</f>
        <v/>
      </c>
      <c r="D185" s="103">
        <f t="shared" si="173"/>
        <v>-0.53576068142047673</v>
      </c>
      <c r="E185" s="103">
        <f t="shared" si="173"/>
        <v>-0.57335690061189637</v>
      </c>
      <c r="F185" s="103">
        <f t="shared" si="173"/>
        <v>0.47530371475768884</v>
      </c>
      <c r="G185" s="103">
        <f t="shared" si="173"/>
        <v>-1.0211128192396797</v>
      </c>
      <c r="H185" s="103">
        <f t="shared" si="173"/>
        <v>-1.1504360603245907</v>
      </c>
      <c r="I185" s="221" t="str">
        <f t="shared" si="173"/>
        <v/>
      </c>
      <c r="J185" s="103">
        <f t="shared" si="173"/>
        <v>-0.20754137806102599</v>
      </c>
      <c r="K185" s="103">
        <f t="shared" si="173"/>
        <v>-0.67288627746819851</v>
      </c>
      <c r="L185" s="103">
        <f t="shared" si="173"/>
        <v>-0.42588566481805862</v>
      </c>
      <c r="M185" s="103">
        <f t="shared" si="173"/>
        <v>-1.0702584900393808</v>
      </c>
      <c r="N185" s="103"/>
      <c r="O185" s="103">
        <f t="shared" ref="O185" si="174">IF(O$7&gt;0,(IF(ISNUMBER(O92),O92*O$7,"")),"")</f>
        <v>-1.024641826528371</v>
      </c>
      <c r="P185" s="103">
        <f t="shared" si="173"/>
        <v>-3.3401875515612078E-2</v>
      </c>
      <c r="Q185" s="103">
        <f t="shared" si="173"/>
        <v>-0.35821741599928814</v>
      </c>
      <c r="R185" s="103">
        <f t="shared" si="173"/>
        <v>-1.7680190292047836E-2</v>
      </c>
      <c r="S185" s="103">
        <f t="shared" si="173"/>
        <v>-0.6065217530288507</v>
      </c>
      <c r="T185" s="103">
        <f t="shared" si="173"/>
        <v>-0.82726095904449215</v>
      </c>
      <c r="U185" s="103">
        <f t="shared" si="173"/>
        <v>-0.6201575055993459</v>
      </c>
      <c r="V185" s="103">
        <f t="shared" si="173"/>
        <v>-1.3183365793066408</v>
      </c>
      <c r="W185" s="103">
        <f t="shared" si="173"/>
        <v>0.54687770978540118</v>
      </c>
      <c r="X185" s="103">
        <f t="shared" si="173"/>
        <v>0.54955071175864723</v>
      </c>
      <c r="Y185" s="103">
        <f t="shared" si="173"/>
        <v>0.65058402297543083</v>
      </c>
      <c r="Z185" s="103">
        <f t="shared" si="173"/>
        <v>-0.76561457277762879</v>
      </c>
      <c r="AA185" s="221" t="str">
        <f t="shared" si="173"/>
        <v/>
      </c>
      <c r="AB185" s="103">
        <f t="shared" si="173"/>
        <v>-1.6157610697972362</v>
      </c>
      <c r="AC185" s="103">
        <f t="shared" si="173"/>
        <v>-1.2337003467405081</v>
      </c>
      <c r="AD185" s="103">
        <f t="shared" si="173"/>
        <v>-0.27383084018526743</v>
      </c>
      <c r="AE185" s="103">
        <f t="shared" si="173"/>
        <v>-1.480968261939178</v>
      </c>
      <c r="AF185" s="103">
        <f t="shared" si="173"/>
        <v>-1.1197130693836701</v>
      </c>
      <c r="AG185" s="103">
        <f t="shared" si="173"/>
        <v>-1.2991446220245568</v>
      </c>
      <c r="AH185" s="103">
        <f t="shared" si="173"/>
        <v>-0.31675547676212629</v>
      </c>
      <c r="AI185" s="103">
        <f t="shared" si="173"/>
        <v>-1.1443241803551116</v>
      </c>
      <c r="AJ185" s="103">
        <f t="shared" si="173"/>
        <v>-0.15437431862849582</v>
      </c>
      <c r="AK185" s="103">
        <f t="shared" si="173"/>
        <v>-0.62552340491487679</v>
      </c>
      <c r="AL185" s="103">
        <f t="shared" si="173"/>
        <v>-0.83669242201228378</v>
      </c>
      <c r="AM185" s="103">
        <f t="shared" si="173"/>
        <v>5.0119691907414658E-2</v>
      </c>
      <c r="AN185" s="103">
        <f t="shared" si="173"/>
        <v>-1.5165497403094363</v>
      </c>
      <c r="AO185" s="103">
        <f t="shared" si="173"/>
        <v>-9.7395604565330612E-2</v>
      </c>
      <c r="AP185" s="103">
        <f t="shared" si="173"/>
        <v>-0.60021755520655451</v>
      </c>
      <c r="AQ185" s="103">
        <f t="shared" si="173"/>
        <v>-0.82726095904449215</v>
      </c>
      <c r="AR185" s="103">
        <f t="shared" si="173"/>
        <v>-0.71072035982454085</v>
      </c>
      <c r="AS185" s="103">
        <f t="shared" si="173"/>
        <v>-0.86066832325307663</v>
      </c>
      <c r="AT185" s="103">
        <f t="shared" si="173"/>
        <v>-0.50751921892255225</v>
      </c>
      <c r="AU185" s="103">
        <f t="shared" si="173"/>
        <v>-0.12160527464082718</v>
      </c>
      <c r="AV185" s="103">
        <f t="shared" si="173"/>
        <v>-0.28612315279374173</v>
      </c>
      <c r="AW185" s="103">
        <f t="shared" si="173"/>
        <v>-0.32096128186455392</v>
      </c>
      <c r="AX185" s="103">
        <f t="shared" si="173"/>
        <v>-0.3232414729484554</v>
      </c>
      <c r="AY185" s="103">
        <f t="shared" si="173"/>
        <v>-0.86772102764451131</v>
      </c>
      <c r="AZ185" s="103">
        <f t="shared" si="173"/>
        <v>-1.1442243989659717</v>
      </c>
      <c r="BA185" s="103">
        <f t="shared" si="173"/>
        <v>-1.1956050454951956</v>
      </c>
      <c r="BB185" s="103">
        <f t="shared" si="173"/>
        <v>-0.57729404010602436</v>
      </c>
      <c r="BC185" s="103">
        <f t="shared" si="173"/>
        <v>-0.47596716997455202</v>
      </c>
      <c r="BD185" s="103">
        <f t="shared" si="173"/>
        <v>-1.5804521583483209</v>
      </c>
      <c r="BE185" s="103"/>
      <c r="BG185" s="16" t="s">
        <v>107</v>
      </c>
      <c r="BH185" s="11" t="b">
        <f t="shared" si="132"/>
        <v>1</v>
      </c>
      <c r="BJ185" s="14">
        <f t="shared" si="133"/>
        <v>-1.2251174916386909</v>
      </c>
    </row>
    <row r="186" spans="1:62" ht="13" customHeight="1">
      <c r="A186" s="16" t="s">
        <v>72</v>
      </c>
      <c r="B186" s="103">
        <f t="shared" ref="B186" si="175">IF(B$7&gt;0,(IF(ISNUMBER(B93),B93*B$7,"")),"")</f>
        <v>-0.93173277319743497</v>
      </c>
      <c r="C186" s="103" t="str">
        <f t="shared" ref="C186:BD186" si="176">IF(C$7&gt;0,(IF(ISNUMBER(C93),C93*C$7,"")),"")</f>
        <v/>
      </c>
      <c r="D186" s="103">
        <f t="shared" si="176"/>
        <v>-0.53576068142047673</v>
      </c>
      <c r="E186" s="103">
        <f t="shared" si="176"/>
        <v>-0.57269599042049302</v>
      </c>
      <c r="F186" s="103">
        <f t="shared" si="176"/>
        <v>0.47530371475768884</v>
      </c>
      <c r="G186" s="103">
        <f t="shared" si="176"/>
        <v>-0.97162017838098202</v>
      </c>
      <c r="H186" s="103">
        <f t="shared" si="176"/>
        <v>-0.64286714521913613</v>
      </c>
      <c r="I186" s="221" t="str">
        <f t="shared" si="176"/>
        <v/>
      </c>
      <c r="J186" s="103">
        <f t="shared" si="176"/>
        <v>-2.2491227353990184</v>
      </c>
      <c r="K186" s="103">
        <f t="shared" si="176"/>
        <v>-1.0561195215891599</v>
      </c>
      <c r="L186" s="103">
        <f t="shared" si="176"/>
        <v>-0.8283710183823777</v>
      </c>
      <c r="M186" s="103">
        <f t="shared" si="176"/>
        <v>7.5379464802034613E-2</v>
      </c>
      <c r="N186" s="103"/>
      <c r="O186" s="103">
        <f t="shared" ref="O186" si="177">IF(O$7&gt;0,(IF(ISNUMBER(O93),O93*O$7,"")),"")</f>
        <v>-0.66201138586400921</v>
      </c>
      <c r="P186" s="103">
        <f t="shared" si="176"/>
        <v>-0.29949851327279831</v>
      </c>
      <c r="Q186" s="103">
        <f t="shared" si="176"/>
        <v>-0.62096110705207086</v>
      </c>
      <c r="R186" s="103">
        <f t="shared" si="176"/>
        <v>-1.0313444337027886</v>
      </c>
      <c r="S186" s="103">
        <f t="shared" si="176"/>
        <v>-1.7529145169954696</v>
      </c>
      <c r="T186" s="103">
        <f t="shared" si="176"/>
        <v>-1.1884002609623925</v>
      </c>
      <c r="U186" s="103">
        <f t="shared" si="176"/>
        <v>0.46828219810562832</v>
      </c>
      <c r="V186" s="103">
        <f t="shared" si="176"/>
        <v>-0.95610991534379386</v>
      </c>
      <c r="W186" s="103">
        <f t="shared" si="176"/>
        <v>0.18785875526979429</v>
      </c>
      <c r="X186" s="103">
        <f t="shared" si="176"/>
        <v>0.23236036805902538</v>
      </c>
      <c r="Y186" s="103">
        <f t="shared" si="176"/>
        <v>-1.333466543545387</v>
      </c>
      <c r="Z186" s="103">
        <f t="shared" si="176"/>
        <v>-0.76561457277762879</v>
      </c>
      <c r="AA186" s="221" t="str">
        <f t="shared" si="176"/>
        <v/>
      </c>
      <c r="AB186" s="103">
        <f t="shared" si="176"/>
        <v>-0.97075571525715265</v>
      </c>
      <c r="AC186" s="103">
        <f t="shared" si="176"/>
        <v>-0.89254848236853479</v>
      </c>
      <c r="AD186" s="103">
        <f t="shared" si="176"/>
        <v>-1.2830930797252535</v>
      </c>
      <c r="AE186" s="103">
        <f t="shared" si="176"/>
        <v>-1.1191407888517653</v>
      </c>
      <c r="AF186" s="103">
        <f t="shared" si="176"/>
        <v>-1.0177144039740849</v>
      </c>
      <c r="AG186" s="103"/>
      <c r="AH186" s="103">
        <f t="shared" si="176"/>
        <v>-1.0374160852685519</v>
      </c>
      <c r="AI186" s="103">
        <f t="shared" si="176"/>
        <v>-1.2680136774167434</v>
      </c>
      <c r="AJ186" s="103">
        <f t="shared" si="176"/>
        <v>-1.2923335816614083</v>
      </c>
      <c r="AK186" s="103">
        <f t="shared" si="176"/>
        <v>-0.62552340491487679</v>
      </c>
      <c r="AL186" s="103">
        <f t="shared" si="176"/>
        <v>-0.83669242201228378</v>
      </c>
      <c r="AM186" s="103">
        <f t="shared" si="176"/>
        <v>5.0119691907414658E-2</v>
      </c>
      <c r="AN186" s="103">
        <f t="shared" si="176"/>
        <v>-0.42447590685552034</v>
      </c>
      <c r="AO186" s="103">
        <f t="shared" si="176"/>
        <v>-1.5755171326744766</v>
      </c>
      <c r="AP186" s="103">
        <f t="shared" si="176"/>
        <v>-0.20618160293354929</v>
      </c>
      <c r="AQ186" s="103">
        <f t="shared" si="176"/>
        <v>-1.1884002609623925</v>
      </c>
      <c r="AR186" s="103">
        <f t="shared" si="176"/>
        <v>-0.71072035982454085</v>
      </c>
      <c r="AS186" s="103">
        <f t="shared" si="176"/>
        <v>-0.33197206754047243</v>
      </c>
      <c r="AT186" s="103">
        <f t="shared" si="176"/>
        <v>-1.0150384378451045</v>
      </c>
      <c r="AU186" s="103">
        <f t="shared" si="176"/>
        <v>-0.53992741940527256</v>
      </c>
      <c r="AV186" s="103">
        <f t="shared" si="176"/>
        <v>-0.75039845732698285</v>
      </c>
      <c r="AW186" s="103">
        <f t="shared" si="176"/>
        <v>9.1018870976515495E-2</v>
      </c>
      <c r="AX186" s="103">
        <f t="shared" si="176"/>
        <v>-1.4502185002552326</v>
      </c>
      <c r="AY186" s="103">
        <f t="shared" si="176"/>
        <v>0.15921486745770846</v>
      </c>
      <c r="AZ186" s="103">
        <f t="shared" si="176"/>
        <v>-0.78508827374307544</v>
      </c>
      <c r="BA186" s="103">
        <f t="shared" si="176"/>
        <v>-1.1956050454951956</v>
      </c>
      <c r="BB186" s="103">
        <f t="shared" si="176"/>
        <v>-0.57729404010602436</v>
      </c>
      <c r="BC186" s="103">
        <f t="shared" si="176"/>
        <v>-0.47596716997455202</v>
      </c>
      <c r="BD186" s="103">
        <f t="shared" si="176"/>
        <v>-0.55110600551743105</v>
      </c>
      <c r="BE186" s="103"/>
      <c r="BG186" s="16" t="s">
        <v>72</v>
      </c>
      <c r="BH186" s="11" t="b">
        <f t="shared" si="132"/>
        <v>1</v>
      </c>
      <c r="BJ186" s="14">
        <f t="shared" si="133"/>
        <v>-0.37924597552646855</v>
      </c>
    </row>
    <row r="187" spans="1:62" s="141" customFormat="1" ht="17" customHeight="1">
      <c r="A187" s="138"/>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row>
    <row r="188" spans="1:62" s="141" customFormat="1" ht="17" customHeight="1">
      <c r="A188" s="138"/>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row>
    <row r="189" spans="1:62" s="119" customFormat="1">
      <c r="A189" s="116"/>
      <c r="B189" s="117"/>
      <c r="C189" s="117"/>
      <c r="D189" s="117"/>
      <c r="E189" s="117"/>
      <c r="F189" s="117"/>
      <c r="G189" s="117"/>
      <c r="H189" s="117"/>
      <c r="I189" s="117"/>
      <c r="J189" s="117"/>
      <c r="K189" s="117"/>
      <c r="L189" s="117"/>
      <c r="M189" s="117"/>
      <c r="N189" s="117"/>
      <c r="O189" s="117"/>
      <c r="P189" s="118"/>
      <c r="Q189" s="118"/>
      <c r="R189" s="118"/>
      <c r="S189" s="118"/>
      <c r="T189" s="118"/>
      <c r="U189" s="118"/>
      <c r="V189" s="118"/>
    </row>
    <row r="190" spans="1:62" ht="42" customHeight="1" thickBot="1">
      <c r="A190" s="222" t="s">
        <v>180</v>
      </c>
      <c r="B190" s="274" t="s">
        <v>83</v>
      </c>
      <c r="C190" s="274"/>
      <c r="D190" s="274"/>
      <c r="E190" s="274"/>
      <c r="F190" s="274"/>
      <c r="G190" s="275"/>
      <c r="H190" s="120"/>
      <c r="O190" s="267" t="s">
        <v>171</v>
      </c>
      <c r="P190" s="267"/>
      <c r="Q190" s="267"/>
      <c r="R190" s="267"/>
      <c r="S190" s="267"/>
      <c r="T190" s="267"/>
      <c r="U190" s="14"/>
      <c r="V190" s="14"/>
    </row>
    <row r="191" spans="1:62" ht="65" customHeight="1">
      <c r="A191" s="186" t="s">
        <v>305</v>
      </c>
      <c r="B191" s="271" t="s">
        <v>124</v>
      </c>
      <c r="C191" s="271"/>
      <c r="D191" s="271"/>
      <c r="E191" s="175" t="s">
        <v>307</v>
      </c>
      <c r="F191" s="176" t="s">
        <v>308</v>
      </c>
      <c r="G191" s="272" t="s">
        <v>145</v>
      </c>
      <c r="H191" s="272"/>
      <c r="I191" s="273"/>
      <c r="O191" s="268" t="s">
        <v>124</v>
      </c>
      <c r="P191" s="268"/>
      <c r="Q191" s="269" t="s">
        <v>137</v>
      </c>
      <c r="R191" s="269"/>
      <c r="S191" s="269" t="s">
        <v>145</v>
      </c>
      <c r="T191" s="269"/>
      <c r="U191" s="52"/>
      <c r="V191" s="52"/>
      <c r="W191" s="52"/>
      <c r="X191" s="52"/>
      <c r="Y191" s="52"/>
      <c r="Z191" s="52"/>
      <c r="AA191" s="52"/>
      <c r="AB191" s="52"/>
      <c r="AF191" s="14"/>
      <c r="AG191" s="14"/>
    </row>
    <row r="192" spans="1:62" ht="21">
      <c r="A192" s="57" t="s">
        <v>248</v>
      </c>
      <c r="B192" s="172" t="s">
        <v>21</v>
      </c>
      <c r="C192" s="173" t="s">
        <v>306</v>
      </c>
      <c r="D192" s="172" t="s">
        <v>132</v>
      </c>
      <c r="E192" s="174" t="s">
        <v>172</v>
      </c>
      <c r="F192" s="174" t="s">
        <v>309</v>
      </c>
      <c r="G192" s="174" t="s">
        <v>5</v>
      </c>
      <c r="H192" s="173" t="s">
        <v>6</v>
      </c>
      <c r="I192" s="177" t="s">
        <v>151</v>
      </c>
      <c r="O192" s="125" t="s">
        <v>150</v>
      </c>
      <c r="P192" s="125" t="s">
        <v>128</v>
      </c>
      <c r="Q192" s="126" t="s">
        <v>135</v>
      </c>
      <c r="R192" s="126" t="s">
        <v>136</v>
      </c>
      <c r="S192" s="126" t="s">
        <v>5</v>
      </c>
      <c r="T192" s="126" t="s">
        <v>6</v>
      </c>
      <c r="U192" s="14"/>
      <c r="V192" s="14"/>
      <c r="W192" s="14"/>
      <c r="X192" s="14"/>
      <c r="Y192" s="14"/>
      <c r="Z192" s="14"/>
      <c r="AA192" s="14"/>
      <c r="AB192" s="14"/>
      <c r="AF192" s="14"/>
      <c r="AG192" s="14"/>
    </row>
    <row r="193" spans="1:33" ht="26" customHeight="1">
      <c r="A193" s="16" t="s">
        <v>23</v>
      </c>
      <c r="B193" s="40">
        <f>(AVERAGE(B101:F101))</f>
        <v>-7.2634926036568737E-2</v>
      </c>
      <c r="C193" s="40">
        <f>(AVERAGE(G101:L101))</f>
        <v>8.2814814320218491E-2</v>
      </c>
      <c r="D193" s="40">
        <f>AVERAGE(M101:O101,BD101,BE101)</f>
        <v>0.51849310005805926</v>
      </c>
      <c r="E193" s="40">
        <f>AVERAGE(P101:Z101)</f>
        <v>7.8566606951513934E-2</v>
      </c>
      <c r="F193" s="40">
        <f>AVERAGE(AA101:AG101)</f>
        <v>0.48667937489950103</v>
      </c>
      <c r="G193" s="40">
        <f>AVERAGE(AH101:AM101)</f>
        <v>-0.12318224384721793</v>
      </c>
      <c r="H193" s="40">
        <f>AVERAGE(AN101:AS101)</f>
        <v>-0.20692872917116922</v>
      </c>
      <c r="I193" s="58">
        <f>AVERAGE(AT101:BC101)</f>
        <v>0.41743843523829882</v>
      </c>
      <c r="K193" s="14">
        <f>BJ101</f>
        <v>0.51849310005805926</v>
      </c>
      <c r="L193" s="14">
        <f>K193-D193</f>
        <v>0</v>
      </c>
      <c r="O193" s="40">
        <f t="shared" ref="O193:O219" si="178">(AVERAGE(B101:F101))</f>
        <v>-7.2634926036568737E-2</v>
      </c>
      <c r="P193" s="40">
        <f t="shared" ref="P193:P219" si="179">AVERAGE(G101:K101)</f>
        <v>0.1040578394350101</v>
      </c>
      <c r="Q193" s="40">
        <f t="shared" ref="Q193:Q219" si="180">AVERAGE(P101:S101)</f>
        <v>0.25913325108185287</v>
      </c>
      <c r="R193" s="40" t="s">
        <v>153</v>
      </c>
      <c r="S193" s="40">
        <f t="shared" ref="S193:S219" si="181">AVERAGE(AH101:AI101)</f>
        <v>-0.49123450936884588</v>
      </c>
      <c r="T193" s="40">
        <f t="shared" ref="T193:T219" si="182">AVERAGE(AN101:AO101)</f>
        <v>-0.86659020274549003</v>
      </c>
      <c r="U193" s="14"/>
      <c r="V193" s="16" t="s">
        <v>23</v>
      </c>
      <c r="W193" s="14" t="b">
        <f>V193=A193</f>
        <v>1</v>
      </c>
      <c r="X193" s="14"/>
      <c r="Y193" s="14"/>
      <c r="Z193" s="14"/>
      <c r="AA193" s="14"/>
      <c r="AB193" s="14"/>
      <c r="AF193" s="14"/>
      <c r="AG193" s="14"/>
    </row>
    <row r="194" spans="1:33">
      <c r="A194" s="16" t="s">
        <v>8</v>
      </c>
      <c r="B194" s="40">
        <f t="shared" ref="B194:B257" si="183">(AVERAGE(B102:F102))</f>
        <v>0.61463414205172506</v>
      </c>
      <c r="C194" s="40">
        <f t="shared" ref="C194:C257" si="184">(AVERAGE(G102:L102))</f>
        <v>0.89190732288121044</v>
      </c>
      <c r="D194" s="40">
        <f t="shared" ref="D194:D257" si="185">AVERAGE(M102:O102,BD102,BE102)</f>
        <v>0.8548983296880861</v>
      </c>
      <c r="E194" s="40">
        <f t="shared" ref="E194:E257" si="186">AVERAGE(P102:Z102)</f>
        <v>0.70905369823310127</v>
      </c>
      <c r="F194" s="40">
        <f t="shared" ref="F194:F257" si="187">AVERAGE(AA102:AG102)</f>
        <v>1.2270723508616124</v>
      </c>
      <c r="G194" s="40">
        <f t="shared" ref="G194:G257" si="188">AVERAGE(AH102:AM102)</f>
        <v>0.90650090204607714</v>
      </c>
      <c r="H194" s="40">
        <f t="shared" ref="H194:H257" si="189">AVERAGE(AN102:AS102)</f>
        <v>0.56662482024936167</v>
      </c>
      <c r="I194" s="58">
        <f t="shared" ref="I194:I257" si="190">AVERAGE(AT102:BC102)</f>
        <v>1.1304977518118353</v>
      </c>
      <c r="K194" s="14">
        <f t="shared" ref="K194:K257" si="191">BJ102</f>
        <v>0.8548983296880861</v>
      </c>
      <c r="L194" s="14">
        <f t="shared" ref="L194:L257" si="192">K194-D194</f>
        <v>0</v>
      </c>
      <c r="O194" s="40">
        <f t="shared" si="178"/>
        <v>0.61463414205172506</v>
      </c>
      <c r="P194" s="40">
        <f t="shared" si="179"/>
        <v>0.83347763756960891</v>
      </c>
      <c r="Q194" s="40">
        <f t="shared" si="180"/>
        <v>0.75488641399249101</v>
      </c>
      <c r="R194" s="40" t="s">
        <v>153</v>
      </c>
      <c r="S194" s="40">
        <f t="shared" si="181"/>
        <v>1.0498997629797373</v>
      </c>
      <c r="T194" s="40">
        <f t="shared" si="182"/>
        <v>0.89888257074596134</v>
      </c>
      <c r="U194" s="14"/>
      <c r="V194" s="16" t="s">
        <v>8</v>
      </c>
      <c r="W194" s="14" t="b">
        <f t="shared" ref="W194:W257" si="193">V194=A194</f>
        <v>1</v>
      </c>
      <c r="X194" s="14"/>
      <c r="Y194" s="14"/>
      <c r="Z194" s="14"/>
      <c r="AA194" s="14"/>
      <c r="AB194" s="14"/>
      <c r="AF194" s="14"/>
      <c r="AG194" s="14"/>
    </row>
    <row r="195" spans="1:33">
      <c r="A195" s="16" t="s">
        <v>87</v>
      </c>
      <c r="B195" s="40">
        <f t="shared" si="183"/>
        <v>0.54802904137463571</v>
      </c>
      <c r="C195" s="40">
        <f t="shared" si="184"/>
        <v>0.65843461186313934</v>
      </c>
      <c r="D195" s="40">
        <f t="shared" si="185"/>
        <v>0.46962624832126554</v>
      </c>
      <c r="E195" s="40">
        <f t="shared" si="186"/>
        <v>1.0164827149787632</v>
      </c>
      <c r="F195" s="40">
        <f t="shared" si="187"/>
        <v>1.0078035223079969</v>
      </c>
      <c r="G195" s="40">
        <f t="shared" si="188"/>
        <v>1.2064462815361525</v>
      </c>
      <c r="H195" s="40">
        <f t="shared" si="189"/>
        <v>0.84872423303141897</v>
      </c>
      <c r="I195" s="58">
        <f t="shared" si="190"/>
        <v>1.4249347968380117</v>
      </c>
      <c r="K195" s="14">
        <f t="shared" si="191"/>
        <v>0.46962624832126554</v>
      </c>
      <c r="L195" s="14">
        <f t="shared" si="192"/>
        <v>0</v>
      </c>
      <c r="O195" s="40">
        <f t="shared" si="178"/>
        <v>0.54802904137463571</v>
      </c>
      <c r="P195" s="40">
        <f t="shared" si="179"/>
        <v>0.71430452577365133</v>
      </c>
      <c r="Q195" s="40">
        <f t="shared" si="180"/>
        <v>0.81566345777269456</v>
      </c>
      <c r="R195" s="40" t="s">
        <v>153</v>
      </c>
      <c r="S195" s="40">
        <f t="shared" si="181"/>
        <v>0.69566778781096295</v>
      </c>
      <c r="T195" s="40">
        <f t="shared" si="182"/>
        <v>0.6443821287027901</v>
      </c>
      <c r="U195" s="14"/>
      <c r="V195" s="16" t="s">
        <v>87</v>
      </c>
      <c r="W195" s="14" t="b">
        <f t="shared" si="193"/>
        <v>1</v>
      </c>
      <c r="X195" s="14"/>
      <c r="Y195" s="14"/>
      <c r="Z195" s="14"/>
      <c r="AA195" s="14"/>
      <c r="AB195" s="14"/>
      <c r="AF195" s="14"/>
      <c r="AG195" s="14"/>
    </row>
    <row r="196" spans="1:33">
      <c r="A196" s="16" t="s">
        <v>88</v>
      </c>
      <c r="B196" s="40">
        <f t="shared" si="183"/>
        <v>1.4201495116399857E-2</v>
      </c>
      <c r="C196" s="40">
        <f t="shared" si="184"/>
        <v>-3.1472133712948769E-2</v>
      </c>
      <c r="D196" s="40">
        <f t="shared" si="185"/>
        <v>0.35492915978622719</v>
      </c>
      <c r="E196" s="40">
        <f t="shared" si="186"/>
        <v>-1.2109945774603079</v>
      </c>
      <c r="F196" s="40">
        <f t="shared" si="187"/>
        <v>0.12848542502083654</v>
      </c>
      <c r="G196" s="40">
        <f t="shared" si="188"/>
        <v>-0.46012162275653096</v>
      </c>
      <c r="H196" s="40">
        <f t="shared" si="189"/>
        <v>0.27867919884654513</v>
      </c>
      <c r="I196" s="58">
        <f t="shared" si="190"/>
        <v>-0.89661465784445915</v>
      </c>
      <c r="K196" s="14">
        <f t="shared" si="191"/>
        <v>0.35492915978622724</v>
      </c>
      <c r="L196" s="14">
        <f t="shared" si="192"/>
        <v>0</v>
      </c>
      <c r="O196" s="40">
        <f t="shared" si="178"/>
        <v>1.4201495116399857E-2</v>
      </c>
      <c r="P196" s="40">
        <f t="shared" si="179"/>
        <v>0.36939885535952849</v>
      </c>
      <c r="Q196" s="40">
        <f t="shared" si="180"/>
        <v>-1.2823665172701963</v>
      </c>
      <c r="R196" s="40" t="s">
        <v>153</v>
      </c>
      <c r="S196" s="40">
        <f t="shared" si="181"/>
        <v>-9.3623454403375661E-3</v>
      </c>
      <c r="T196" s="40">
        <f t="shared" si="182"/>
        <v>1.219156639095162</v>
      </c>
      <c r="U196" s="14"/>
      <c r="V196" s="16" t="s">
        <v>88</v>
      </c>
      <c r="W196" s="14" t="b">
        <f t="shared" si="193"/>
        <v>1</v>
      </c>
      <c r="X196" s="14"/>
      <c r="Y196" s="14"/>
      <c r="Z196" s="14"/>
      <c r="AA196" s="14"/>
      <c r="AB196" s="14"/>
      <c r="AF196" s="14"/>
      <c r="AG196" s="14"/>
    </row>
    <row r="197" spans="1:33">
      <c r="A197" s="16" t="s">
        <v>24</v>
      </c>
      <c r="B197" s="40">
        <f t="shared" si="183"/>
        <v>-7.7996222273545995E-2</v>
      </c>
      <c r="C197" s="40">
        <f t="shared" si="184"/>
        <v>-0.51424236330283957</v>
      </c>
      <c r="D197" s="40">
        <f t="shared" si="185"/>
        <v>-0.2862176809767758</v>
      </c>
      <c r="E197" s="40">
        <f t="shared" si="186"/>
        <v>-0.20245951367856785</v>
      </c>
      <c r="F197" s="40">
        <f t="shared" si="187"/>
        <v>-0.86053756125672021</v>
      </c>
      <c r="G197" s="40">
        <f t="shared" si="188"/>
        <v>-0.91281412406808038</v>
      </c>
      <c r="H197" s="40">
        <f t="shared" si="189"/>
        <v>-0.56292105211960453</v>
      </c>
      <c r="I197" s="58">
        <f t="shared" si="190"/>
        <v>-0.53778807310667887</v>
      </c>
      <c r="K197" s="14">
        <f t="shared" si="191"/>
        <v>-0.2862176809767758</v>
      </c>
      <c r="L197" s="14">
        <f t="shared" si="192"/>
        <v>0</v>
      </c>
      <c r="O197" s="40">
        <f t="shared" si="178"/>
        <v>-7.7996222273545995E-2</v>
      </c>
      <c r="P197" s="40">
        <f t="shared" si="179"/>
        <v>-0.61241077371265962</v>
      </c>
      <c r="Q197" s="40">
        <f t="shared" si="180"/>
        <v>-0.30933339077323535</v>
      </c>
      <c r="R197" s="40" t="s">
        <v>153</v>
      </c>
      <c r="S197" s="40">
        <f t="shared" si="181"/>
        <v>-1.2206579589579027</v>
      </c>
      <c r="T197" s="40">
        <f t="shared" si="182"/>
        <v>-0.74748683574888442</v>
      </c>
      <c r="U197" s="14"/>
      <c r="V197" s="16" t="s">
        <v>24</v>
      </c>
      <c r="W197" s="14" t="b">
        <f t="shared" si="193"/>
        <v>1</v>
      </c>
      <c r="X197" s="14"/>
      <c r="Y197" s="14"/>
      <c r="Z197" s="14"/>
      <c r="AA197" s="14"/>
      <c r="AB197" s="14"/>
      <c r="AF197" s="14"/>
      <c r="AG197" s="14"/>
    </row>
    <row r="198" spans="1:33">
      <c r="A198" s="16" t="s">
        <v>89</v>
      </c>
      <c r="B198" s="40">
        <f t="shared" si="183"/>
        <v>1.029982138587322</v>
      </c>
      <c r="C198" s="40">
        <f t="shared" si="184"/>
        <v>0.91436091950618792</v>
      </c>
      <c r="D198" s="40">
        <f t="shared" si="185"/>
        <v>0.60653184206803656</v>
      </c>
      <c r="E198" s="40">
        <f t="shared" si="186"/>
        <v>0.96266767682328902</v>
      </c>
      <c r="F198" s="40">
        <f t="shared" si="187"/>
        <v>1.1721768870584877</v>
      </c>
      <c r="G198" s="40">
        <f t="shared" si="188"/>
        <v>1.0286479195573655</v>
      </c>
      <c r="H198" s="40">
        <f t="shared" si="189"/>
        <v>0.75880096480427672</v>
      </c>
      <c r="I198" s="58">
        <f t="shared" si="190"/>
        <v>1.1328579980344164</v>
      </c>
      <c r="K198" s="14">
        <f t="shared" si="191"/>
        <v>0.60653184206803656</v>
      </c>
      <c r="L198" s="14">
        <f t="shared" si="192"/>
        <v>0</v>
      </c>
      <c r="O198" s="40">
        <f t="shared" si="178"/>
        <v>1.029982138587322</v>
      </c>
      <c r="P198" s="40">
        <f t="shared" si="179"/>
        <v>0.86042195351958206</v>
      </c>
      <c r="Q198" s="40">
        <f t="shared" si="180"/>
        <v>0.84803999121965834</v>
      </c>
      <c r="R198" s="40" t="s">
        <v>153</v>
      </c>
      <c r="S198" s="40">
        <f t="shared" si="181"/>
        <v>0.8417752553612996</v>
      </c>
      <c r="T198" s="40">
        <f t="shared" si="182"/>
        <v>0.27485174667550383</v>
      </c>
      <c r="U198" s="14"/>
      <c r="V198" s="16" t="s">
        <v>89</v>
      </c>
      <c r="W198" s="14" t="b">
        <f t="shared" si="193"/>
        <v>1</v>
      </c>
      <c r="X198" s="14"/>
      <c r="Y198" s="14"/>
      <c r="Z198" s="14"/>
      <c r="AA198" s="14"/>
      <c r="AB198" s="14"/>
      <c r="AF198" s="14"/>
      <c r="AG198" s="14"/>
    </row>
    <row r="199" spans="1:33">
      <c r="A199" s="16" t="s">
        <v>25</v>
      </c>
      <c r="B199" s="40">
        <f t="shared" si="183"/>
        <v>-7.0814896028719959E-2</v>
      </c>
      <c r="C199" s="40">
        <f t="shared" si="184"/>
        <v>-0.93856349851428456</v>
      </c>
      <c r="D199" s="40">
        <f t="shared" si="185"/>
        <v>-1.596864997463991</v>
      </c>
      <c r="E199" s="40">
        <f t="shared" si="186"/>
        <v>-0.26653784652766616</v>
      </c>
      <c r="F199" s="40">
        <f t="shared" si="187"/>
        <v>-1.3641535067251105</v>
      </c>
      <c r="G199" s="40">
        <f t="shared" si="188"/>
        <v>-1.150295922782467</v>
      </c>
      <c r="H199" s="40">
        <f t="shared" si="189"/>
        <v>-1.2860117154323496</v>
      </c>
      <c r="I199" s="58">
        <f t="shared" si="190"/>
        <v>-0.88390265287908731</v>
      </c>
      <c r="K199" s="14">
        <f t="shared" si="191"/>
        <v>-1.596864997463991</v>
      </c>
      <c r="L199" s="14">
        <f t="shared" si="192"/>
        <v>0</v>
      </c>
      <c r="O199" s="40">
        <f t="shared" si="178"/>
        <v>-7.0814896028719959E-2</v>
      </c>
      <c r="P199" s="40">
        <f t="shared" si="179"/>
        <v>-1.1673542953294207</v>
      </c>
      <c r="Q199" s="40">
        <f t="shared" si="180"/>
        <v>0.31270740060766727</v>
      </c>
      <c r="R199" s="40" t="s">
        <v>153</v>
      </c>
      <c r="S199" s="40">
        <f t="shared" si="181"/>
        <v>-1.5171681688312484</v>
      </c>
      <c r="T199" s="40">
        <f t="shared" si="182"/>
        <v>-1.422856642482861</v>
      </c>
      <c r="U199" s="14"/>
      <c r="V199" s="16" t="s">
        <v>25</v>
      </c>
      <c r="W199" s="14" t="b">
        <f t="shared" si="193"/>
        <v>1</v>
      </c>
      <c r="X199" s="14"/>
      <c r="Y199" s="14"/>
      <c r="Z199" s="14"/>
      <c r="AA199" s="14"/>
      <c r="AB199" s="14"/>
      <c r="AF199" s="14"/>
      <c r="AG199" s="14"/>
    </row>
    <row r="200" spans="1:33">
      <c r="A200" s="16" t="s">
        <v>90</v>
      </c>
      <c r="B200" s="40">
        <f t="shared" si="183"/>
        <v>-0.11962802707233519</v>
      </c>
      <c r="C200" s="40">
        <f t="shared" si="184"/>
        <v>-0.31775115408352878</v>
      </c>
      <c r="D200" s="40">
        <f t="shared" si="185"/>
        <v>-0.27825714046828309</v>
      </c>
      <c r="E200" s="40">
        <f t="shared" si="186"/>
        <v>-0.37464574657969363</v>
      </c>
      <c r="F200" s="40">
        <f t="shared" si="187"/>
        <v>-0.95221331960257727</v>
      </c>
      <c r="G200" s="40">
        <f t="shared" si="188"/>
        <v>-0.73327006677862905</v>
      </c>
      <c r="H200" s="40">
        <f t="shared" si="189"/>
        <v>-0.75851860212234745</v>
      </c>
      <c r="I200" s="58">
        <f t="shared" si="190"/>
        <v>-0.4430429436771009</v>
      </c>
      <c r="K200" s="14">
        <f t="shared" si="191"/>
        <v>-0.2782571404682832</v>
      </c>
      <c r="L200" s="14">
        <f t="shared" si="192"/>
        <v>0</v>
      </c>
      <c r="O200" s="40">
        <f t="shared" si="178"/>
        <v>-0.11962802707233519</v>
      </c>
      <c r="P200" s="40">
        <f t="shared" si="179"/>
        <v>-0.13513011051089518</v>
      </c>
      <c r="Q200" s="40">
        <f t="shared" si="180"/>
        <v>0.20607879279071228</v>
      </c>
      <c r="R200" s="40" t="s">
        <v>153</v>
      </c>
      <c r="S200" s="40">
        <f t="shared" si="181"/>
        <v>-1.0247301095083434</v>
      </c>
      <c r="T200" s="40">
        <f t="shared" si="182"/>
        <v>-0.59555255674376029</v>
      </c>
      <c r="U200" s="14"/>
      <c r="V200" s="16" t="s">
        <v>90</v>
      </c>
      <c r="W200" s="14" t="b">
        <f t="shared" si="193"/>
        <v>1</v>
      </c>
      <c r="X200" s="14"/>
      <c r="Y200" s="14"/>
      <c r="Z200" s="14"/>
      <c r="AA200" s="14"/>
      <c r="AB200" s="14"/>
      <c r="AF200" s="14"/>
      <c r="AG200" s="14"/>
    </row>
    <row r="201" spans="1:33">
      <c r="A201" s="16" t="s">
        <v>26</v>
      </c>
      <c r="B201" s="40">
        <f t="shared" si="183"/>
        <v>-1.8489972126943227E-2</v>
      </c>
      <c r="C201" s="40">
        <f t="shared" si="184"/>
        <v>3.8261769511881517E-2</v>
      </c>
      <c r="D201" s="40">
        <f t="shared" si="185"/>
        <v>-0.70963261118773069</v>
      </c>
      <c r="E201" s="40">
        <f t="shared" si="186"/>
        <v>0.44000714168494193</v>
      </c>
      <c r="F201" s="40">
        <f t="shared" si="187"/>
        <v>0.42469819657306279</v>
      </c>
      <c r="G201" s="40">
        <f t="shared" si="188"/>
        <v>-5.8159133054457891E-2</v>
      </c>
      <c r="H201" s="40">
        <f t="shared" si="189"/>
        <v>-0.12215772754620464</v>
      </c>
      <c r="I201" s="58">
        <f t="shared" si="190"/>
        <v>0.33903247366856692</v>
      </c>
      <c r="K201" s="14">
        <f t="shared" si="191"/>
        <v>-0.70963261118773058</v>
      </c>
      <c r="L201" s="14">
        <f t="shared" si="192"/>
        <v>0</v>
      </c>
      <c r="O201" s="40">
        <f t="shared" si="178"/>
        <v>-1.8489972126943227E-2</v>
      </c>
      <c r="P201" s="40">
        <f t="shared" si="179"/>
        <v>-0.1103999557607219</v>
      </c>
      <c r="Q201" s="40">
        <f t="shared" si="180"/>
        <v>0.22176517189860276</v>
      </c>
      <c r="R201" s="40" t="s">
        <v>153</v>
      </c>
      <c r="S201" s="40">
        <f t="shared" si="181"/>
        <v>-9.3623454403375661E-3</v>
      </c>
      <c r="T201" s="40">
        <f t="shared" si="182"/>
        <v>0.24609426167947512</v>
      </c>
      <c r="U201" s="14"/>
      <c r="V201" s="16" t="s">
        <v>26</v>
      </c>
      <c r="W201" s="14" t="b">
        <f t="shared" si="193"/>
        <v>1</v>
      </c>
      <c r="X201" s="14"/>
      <c r="Y201" s="14"/>
      <c r="Z201" s="14"/>
      <c r="AA201" s="14"/>
      <c r="AB201" s="14"/>
      <c r="AF201" s="14"/>
      <c r="AG201" s="14"/>
    </row>
    <row r="202" spans="1:33">
      <c r="A202" s="16" t="s">
        <v>27</v>
      </c>
      <c r="B202" s="40">
        <f t="shared" si="183"/>
        <v>-1.0638454371804831</v>
      </c>
      <c r="C202" s="40">
        <f t="shared" si="184"/>
        <v>-1.4676624636203126</v>
      </c>
      <c r="D202" s="40">
        <f t="shared" si="185"/>
        <v>-1.7147111231061321</v>
      </c>
      <c r="E202" s="40">
        <f t="shared" si="186"/>
        <v>-0.43987519446878559</v>
      </c>
      <c r="F202" s="40">
        <f t="shared" si="187"/>
        <v>-1.0640468153697002</v>
      </c>
      <c r="G202" s="40">
        <f t="shared" si="188"/>
        <v>-0.9360147727857232</v>
      </c>
      <c r="H202" s="40">
        <f t="shared" si="189"/>
        <v>-0.80985338053427547</v>
      </c>
      <c r="I202" s="58">
        <f t="shared" si="190"/>
        <v>-1.3055349857929597</v>
      </c>
      <c r="K202" s="14">
        <f t="shared" si="191"/>
        <v>-1.7147111231061316</v>
      </c>
      <c r="L202" s="14">
        <f t="shared" si="192"/>
        <v>0</v>
      </c>
      <c r="O202" s="40">
        <f t="shared" si="178"/>
        <v>-1.0638454371804831</v>
      </c>
      <c r="P202" s="40">
        <f t="shared" si="179"/>
        <v>-1.325621309756557</v>
      </c>
      <c r="Q202" s="40">
        <f t="shared" si="180"/>
        <v>-0.2194008810602277</v>
      </c>
      <c r="R202" s="40" t="s">
        <v>153</v>
      </c>
      <c r="S202" s="40">
        <f t="shared" si="181"/>
        <v>-1.0639845960131693</v>
      </c>
      <c r="T202" s="40">
        <f t="shared" si="182"/>
        <v>-0.94657486811604663</v>
      </c>
      <c r="U202" s="14"/>
      <c r="V202" s="16" t="s">
        <v>27</v>
      </c>
      <c r="W202" s="14" t="b">
        <f t="shared" si="193"/>
        <v>1</v>
      </c>
      <c r="X202" s="14"/>
      <c r="Y202" s="14"/>
      <c r="Z202" s="14"/>
      <c r="AA202" s="14"/>
      <c r="AB202" s="14"/>
      <c r="AF202" s="14"/>
      <c r="AG202" s="14"/>
    </row>
    <row r="203" spans="1:33">
      <c r="A203" s="16" t="s">
        <v>28</v>
      </c>
      <c r="B203" s="40">
        <f t="shared" si="183"/>
        <v>-1.0635084701519377</v>
      </c>
      <c r="C203" s="40">
        <f t="shared" si="184"/>
        <v>-0.84821128419098402</v>
      </c>
      <c r="D203" s="40">
        <f t="shared" si="185"/>
        <v>-0.97379683047882681</v>
      </c>
      <c r="E203" s="40">
        <f t="shared" si="186"/>
        <v>-1.1431326056991766</v>
      </c>
      <c r="F203" s="40">
        <f t="shared" si="187"/>
        <v>-1.2385647615014497</v>
      </c>
      <c r="G203" s="40">
        <f t="shared" si="188"/>
        <v>-0.8542180511076567</v>
      </c>
      <c r="H203" s="40">
        <f t="shared" si="189"/>
        <v>-1.0261327815789583</v>
      </c>
      <c r="I203" s="58">
        <f t="shared" si="190"/>
        <v>-0.65122711699884805</v>
      </c>
      <c r="K203" s="14">
        <f t="shared" si="191"/>
        <v>-0.97379683047882681</v>
      </c>
      <c r="L203" s="14">
        <f t="shared" si="192"/>
        <v>0</v>
      </c>
      <c r="O203" s="40">
        <f t="shared" si="178"/>
        <v>-1.0635084701519377</v>
      </c>
      <c r="P203" s="40">
        <f t="shared" si="179"/>
        <v>-1.0544140274252951</v>
      </c>
      <c r="Q203" s="40">
        <f t="shared" si="180"/>
        <v>-1.0060750283968884</v>
      </c>
      <c r="R203" s="40" t="s">
        <v>153</v>
      </c>
      <c r="S203" s="40">
        <f t="shared" si="181"/>
        <v>-1.0207794178102407</v>
      </c>
      <c r="T203" s="40">
        <f t="shared" si="182"/>
        <v>-0.90756796877898915</v>
      </c>
      <c r="U203" s="14"/>
      <c r="V203" s="16" t="s">
        <v>28</v>
      </c>
      <c r="W203" s="14" t="b">
        <f t="shared" si="193"/>
        <v>1</v>
      </c>
      <c r="X203" s="14"/>
      <c r="Y203" s="14"/>
      <c r="Z203" s="14"/>
      <c r="AA203" s="14"/>
      <c r="AB203" s="14"/>
      <c r="AF203" s="14"/>
      <c r="AG203" s="14"/>
    </row>
    <row r="204" spans="1:33">
      <c r="A204" s="16" t="s">
        <v>29</v>
      </c>
      <c r="B204" s="40">
        <f t="shared" si="183"/>
        <v>0.44952471454324205</v>
      </c>
      <c r="C204" s="40">
        <f t="shared" si="184"/>
        <v>0.65354324628648808</v>
      </c>
      <c r="D204" s="40">
        <f t="shared" si="185"/>
        <v>0.10350196207953241</v>
      </c>
      <c r="E204" s="40">
        <f t="shared" si="186"/>
        <v>0.79032806558630564</v>
      </c>
      <c r="F204" s="40">
        <f t="shared" si="187"/>
        <v>1.1800188122351762</v>
      </c>
      <c r="G204" s="40">
        <f t="shared" si="188"/>
        <v>0.89012181880377794</v>
      </c>
      <c r="H204" s="40">
        <f t="shared" si="189"/>
        <v>0.88921278352066346</v>
      </c>
      <c r="I204" s="58">
        <f t="shared" si="190"/>
        <v>1.2246842598859642</v>
      </c>
      <c r="K204" s="14">
        <f t="shared" si="191"/>
        <v>0.10350196207953238</v>
      </c>
      <c r="L204" s="14">
        <f t="shared" si="192"/>
        <v>0</v>
      </c>
      <c r="O204" s="40">
        <f t="shared" si="178"/>
        <v>0.44952471454324205</v>
      </c>
      <c r="P204" s="40">
        <f t="shared" si="179"/>
        <v>0.62793781636880597</v>
      </c>
      <c r="Q204" s="40">
        <f t="shared" si="180"/>
        <v>0.81875645177734235</v>
      </c>
      <c r="R204" s="40" t="s">
        <v>153</v>
      </c>
      <c r="S204" s="40">
        <f t="shared" si="181"/>
        <v>1.2393847002702869</v>
      </c>
      <c r="T204" s="40">
        <f t="shared" si="182"/>
        <v>0.8496262570678752</v>
      </c>
      <c r="U204" s="14"/>
      <c r="V204" s="16" t="s">
        <v>29</v>
      </c>
      <c r="W204" s="14" t="b">
        <f t="shared" si="193"/>
        <v>1</v>
      </c>
      <c r="X204" s="14"/>
      <c r="Y204" s="14"/>
      <c r="Z204" s="14"/>
      <c r="AA204" s="14"/>
      <c r="AB204" s="14"/>
      <c r="AF204" s="14"/>
      <c r="AG204" s="14"/>
    </row>
    <row r="205" spans="1:33">
      <c r="A205" s="16" t="s">
        <v>30</v>
      </c>
      <c r="B205" s="40">
        <f t="shared" si="183"/>
        <v>-1.0204331521104504E-2</v>
      </c>
      <c r="C205" s="40">
        <f t="shared" si="184"/>
        <v>0.30689026962950927</v>
      </c>
      <c r="D205" s="40">
        <f t="shared" si="185"/>
        <v>0.10962872281115565</v>
      </c>
      <c r="E205" s="40">
        <f t="shared" si="186"/>
        <v>0.83302777336280409</v>
      </c>
      <c r="F205" s="40">
        <f t="shared" si="187"/>
        <v>0.92981602492335025</v>
      </c>
      <c r="G205" s="40">
        <f t="shared" si="188"/>
        <v>0.3140659807579006</v>
      </c>
      <c r="H205" s="40">
        <f t="shared" si="189"/>
        <v>0.41331051512632788</v>
      </c>
      <c r="I205" s="58">
        <f t="shared" si="190"/>
        <v>8.7695883515940973E-2</v>
      </c>
      <c r="K205" s="14">
        <f t="shared" si="191"/>
        <v>0.10962872281115565</v>
      </c>
      <c r="L205" s="14">
        <f t="shared" si="192"/>
        <v>0</v>
      </c>
      <c r="O205" s="40">
        <f t="shared" si="178"/>
        <v>-1.0204331521104504E-2</v>
      </c>
      <c r="P205" s="40">
        <f t="shared" si="179"/>
        <v>0.21195424438043142</v>
      </c>
      <c r="Q205" s="40">
        <f t="shared" si="180"/>
        <v>0.63436898668932962</v>
      </c>
      <c r="R205" s="40" t="s">
        <v>153</v>
      </c>
      <c r="S205" s="40">
        <f t="shared" si="181"/>
        <v>0.31205805538262005</v>
      </c>
      <c r="T205" s="40">
        <f t="shared" si="182"/>
        <v>1.1452361587641526</v>
      </c>
      <c r="U205" s="14"/>
      <c r="V205" s="16" t="s">
        <v>30</v>
      </c>
      <c r="W205" s="14" t="b">
        <f t="shared" si="193"/>
        <v>1</v>
      </c>
      <c r="X205" s="14"/>
      <c r="Y205" s="14"/>
      <c r="Z205" s="14"/>
      <c r="AA205" s="14"/>
      <c r="AB205" s="14"/>
      <c r="AF205" s="14"/>
      <c r="AG205" s="14"/>
    </row>
    <row r="206" spans="1:33">
      <c r="A206" s="16" t="s">
        <v>31</v>
      </c>
      <c r="B206" s="40">
        <f t="shared" si="183"/>
        <v>-4.8381175500036983E-2</v>
      </c>
      <c r="C206" s="40">
        <f t="shared" si="184"/>
        <v>0.1461045340961187</v>
      </c>
      <c r="D206" s="40">
        <f t="shared" si="185"/>
        <v>0.32357602305478539</v>
      </c>
      <c r="E206" s="40">
        <f t="shared" si="186"/>
        <v>-0.96747096493012952</v>
      </c>
      <c r="F206" s="40">
        <f t="shared" si="187"/>
        <v>3.7427802182212956E-2</v>
      </c>
      <c r="G206" s="40">
        <f t="shared" si="188"/>
        <v>0.28223146074627892</v>
      </c>
      <c r="H206" s="40">
        <f t="shared" si="189"/>
        <v>0.33095999581513519</v>
      </c>
      <c r="I206" s="58">
        <f t="shared" si="190"/>
        <v>0.68049312845753851</v>
      </c>
      <c r="K206" s="14">
        <f t="shared" si="191"/>
        <v>0.32357602305478539</v>
      </c>
      <c r="L206" s="14">
        <f t="shared" si="192"/>
        <v>0</v>
      </c>
      <c r="O206" s="40">
        <f t="shared" si="178"/>
        <v>-4.8381175500036983E-2</v>
      </c>
      <c r="P206" s="40">
        <f t="shared" si="179"/>
        <v>9.9508432453226547E-2</v>
      </c>
      <c r="Q206" s="40">
        <f t="shared" si="180"/>
        <v>-1.5100722158955828</v>
      </c>
      <c r="R206" s="40" t="s">
        <v>153</v>
      </c>
      <c r="S206" s="40">
        <f t="shared" si="181"/>
        <v>0.55943704950588335</v>
      </c>
      <c r="T206" s="40">
        <f t="shared" si="182"/>
        <v>0.37542715168649343</v>
      </c>
      <c r="U206" s="14"/>
      <c r="V206" s="16" t="s">
        <v>31</v>
      </c>
      <c r="W206" s="14" t="b">
        <f t="shared" si="193"/>
        <v>1</v>
      </c>
      <c r="X206" s="14"/>
      <c r="Y206" s="14"/>
      <c r="Z206" s="14"/>
      <c r="AA206" s="14"/>
      <c r="AB206" s="14"/>
      <c r="AF206" s="14"/>
      <c r="AG206" s="14"/>
    </row>
    <row r="207" spans="1:33">
      <c r="A207" s="16" t="s">
        <v>32</v>
      </c>
      <c r="B207" s="40">
        <f t="shared" si="183"/>
        <v>-2.7544076628916225E-2</v>
      </c>
      <c r="C207" s="40">
        <f t="shared" si="184"/>
        <v>-0.11721057255454131</v>
      </c>
      <c r="D207" s="40">
        <f t="shared" si="185"/>
        <v>0.39359173923467761</v>
      </c>
      <c r="E207" s="40">
        <f t="shared" si="186"/>
        <v>1.1652865368340789E-2</v>
      </c>
      <c r="F207" s="40">
        <f t="shared" si="187"/>
        <v>0.26796014632263443</v>
      </c>
      <c r="G207" s="40">
        <f t="shared" si="188"/>
        <v>0.1351276414953643</v>
      </c>
      <c r="H207" s="40">
        <f t="shared" si="189"/>
        <v>0.1992643790119947</v>
      </c>
      <c r="I207" s="58">
        <f t="shared" si="190"/>
        <v>0.11721314052508355</v>
      </c>
      <c r="K207" s="14">
        <f t="shared" si="191"/>
        <v>0.39359173923467761</v>
      </c>
      <c r="L207" s="14">
        <f t="shared" si="192"/>
        <v>0</v>
      </c>
      <c r="O207" s="40">
        <f t="shared" si="178"/>
        <v>-2.7544076628916225E-2</v>
      </c>
      <c r="P207" s="40">
        <f t="shared" si="179"/>
        <v>-0.13597262481470168</v>
      </c>
      <c r="Q207" s="40">
        <f t="shared" si="180"/>
        <v>-0.26204513285855469</v>
      </c>
      <c r="R207" s="40" t="s">
        <v>153</v>
      </c>
      <c r="S207" s="40">
        <f t="shared" si="181"/>
        <v>-0.11441227217408162</v>
      </c>
      <c r="T207" s="40">
        <f t="shared" si="182"/>
        <v>0.53552817604721326</v>
      </c>
      <c r="U207" s="14"/>
      <c r="V207" s="16" t="s">
        <v>32</v>
      </c>
      <c r="W207" s="14" t="b">
        <f t="shared" si="193"/>
        <v>1</v>
      </c>
      <c r="X207" s="14"/>
      <c r="Y207" s="14"/>
      <c r="Z207" s="14"/>
      <c r="AA207" s="14"/>
      <c r="AB207" s="14"/>
      <c r="AF207" s="14"/>
      <c r="AG207" s="14"/>
    </row>
    <row r="208" spans="1:33">
      <c r="A208" s="16" t="s">
        <v>91</v>
      </c>
      <c r="B208" s="40">
        <f t="shared" si="183"/>
        <v>-0.5563733161658091</v>
      </c>
      <c r="C208" s="40">
        <f t="shared" si="184"/>
        <v>0.20791743239010649</v>
      </c>
      <c r="D208" s="40">
        <f t="shared" si="185"/>
        <v>0.45592042828789081</v>
      </c>
      <c r="E208" s="40">
        <f t="shared" si="186"/>
        <v>0.4159716032895926</v>
      </c>
      <c r="F208" s="40">
        <f t="shared" si="187"/>
        <v>0.259392355256437</v>
      </c>
      <c r="G208" s="40">
        <f t="shared" si="188"/>
        <v>0.24677866316160768</v>
      </c>
      <c r="H208" s="40">
        <f t="shared" si="189"/>
        <v>1.7278920219355676E-2</v>
      </c>
      <c r="I208" s="58">
        <f t="shared" si="190"/>
        <v>0.14897270043395722</v>
      </c>
      <c r="K208" s="14">
        <f t="shared" si="191"/>
        <v>0.45592042828789092</v>
      </c>
      <c r="L208" s="14">
        <f t="shared" si="192"/>
        <v>0</v>
      </c>
      <c r="O208" s="40">
        <f t="shared" si="178"/>
        <v>-0.5563733161658091</v>
      </c>
      <c r="P208" s="40">
        <f t="shared" si="179"/>
        <v>0.17368391040601186</v>
      </c>
      <c r="Q208" s="40">
        <f t="shared" si="180"/>
        <v>0.81429172955322382</v>
      </c>
      <c r="R208" s="40" t="s">
        <v>153</v>
      </c>
      <c r="S208" s="40">
        <f t="shared" si="181"/>
        <v>0.103933547764182</v>
      </c>
      <c r="T208" s="40">
        <f t="shared" si="182"/>
        <v>0.41850747803604094</v>
      </c>
      <c r="U208" s="14"/>
      <c r="V208" s="16" t="s">
        <v>91</v>
      </c>
      <c r="W208" s="14" t="b">
        <f t="shared" si="193"/>
        <v>1</v>
      </c>
      <c r="X208" s="14"/>
      <c r="Y208" s="14"/>
      <c r="Z208" s="14"/>
      <c r="AA208" s="14"/>
      <c r="AB208" s="14"/>
      <c r="AF208" s="14"/>
      <c r="AG208" s="14"/>
    </row>
    <row r="209" spans="1:33">
      <c r="A209" s="16" t="s">
        <v>92</v>
      </c>
      <c r="B209" s="40">
        <f t="shared" si="183"/>
        <v>0.20027748809798657</v>
      </c>
      <c r="C209" s="40">
        <f t="shared" si="184"/>
        <v>0.39513147450173841</v>
      </c>
      <c r="D209" s="40">
        <f t="shared" si="185"/>
        <v>0.35444083531842074</v>
      </c>
      <c r="E209" s="40">
        <f t="shared" si="186"/>
        <v>0.9552560941048942</v>
      </c>
      <c r="F209" s="40">
        <f t="shared" si="187"/>
        <v>0.17566461391083629</v>
      </c>
      <c r="G209" s="40">
        <f t="shared" si="188"/>
        <v>0.5709037972821972</v>
      </c>
      <c r="H209" s="40">
        <f t="shared" si="189"/>
        <v>0.14995212167415006</v>
      </c>
      <c r="I209" s="58">
        <f t="shared" si="190"/>
        <v>-0.11133676627879825</v>
      </c>
      <c r="K209" s="14">
        <f t="shared" si="191"/>
        <v>0.35444083531842074</v>
      </c>
      <c r="L209" s="14">
        <f t="shared" si="192"/>
        <v>0</v>
      </c>
      <c r="O209" s="40">
        <f t="shared" si="178"/>
        <v>0.20027748809798657</v>
      </c>
      <c r="P209" s="40">
        <f t="shared" si="179"/>
        <v>0.39834076093997017</v>
      </c>
      <c r="Q209" s="40">
        <f t="shared" si="180"/>
        <v>0.82065638713151223</v>
      </c>
      <c r="R209" s="40" t="s">
        <v>153</v>
      </c>
      <c r="S209" s="40">
        <f t="shared" si="181"/>
        <v>0.27546808087598529</v>
      </c>
      <c r="T209" s="40">
        <f t="shared" si="182"/>
        <v>-1.0204953484470556</v>
      </c>
      <c r="U209" s="14"/>
      <c r="V209" s="16" t="s">
        <v>92</v>
      </c>
      <c r="W209" s="14" t="b">
        <f t="shared" si="193"/>
        <v>1</v>
      </c>
      <c r="X209" s="14"/>
      <c r="Y209" s="14"/>
      <c r="Z209" s="14"/>
      <c r="AA209" s="14"/>
      <c r="AB209" s="14"/>
      <c r="AF209" s="14"/>
      <c r="AG209" s="14"/>
    </row>
    <row r="210" spans="1:33">
      <c r="A210" s="16" t="s">
        <v>93</v>
      </c>
      <c r="B210" s="40">
        <f t="shared" si="183"/>
        <v>1.5825985747232059</v>
      </c>
      <c r="C210" s="40">
        <f t="shared" si="184"/>
        <v>1.1265139953631993</v>
      </c>
      <c r="D210" s="40">
        <f t="shared" si="185"/>
        <v>0.89173306900513793</v>
      </c>
      <c r="E210" s="40">
        <f t="shared" si="186"/>
        <v>0.96579199188643661</v>
      </c>
      <c r="F210" s="40">
        <f t="shared" si="187"/>
        <v>1.2604528443223619</v>
      </c>
      <c r="G210" s="40">
        <f t="shared" si="188"/>
        <v>1.613952469749141</v>
      </c>
      <c r="H210" s="40">
        <f t="shared" si="189"/>
        <v>1.0074709116012037</v>
      </c>
      <c r="I210" s="58">
        <f t="shared" si="190"/>
        <v>1.6523045813595609</v>
      </c>
      <c r="K210" s="14">
        <f t="shared" si="191"/>
        <v>0.89173306900513793</v>
      </c>
      <c r="L210" s="14">
        <f t="shared" si="192"/>
        <v>0</v>
      </c>
      <c r="O210" s="40">
        <f t="shared" si="178"/>
        <v>1.5825985747232059</v>
      </c>
      <c r="P210" s="40">
        <f t="shared" si="179"/>
        <v>1.0345085738351318</v>
      </c>
      <c r="Q210" s="40">
        <f t="shared" si="180"/>
        <v>0.88560649398405344</v>
      </c>
      <c r="R210" s="40" t="s">
        <v>153</v>
      </c>
      <c r="S210" s="40">
        <f t="shared" si="181"/>
        <v>1.0809082830137875</v>
      </c>
      <c r="T210" s="40">
        <f t="shared" si="182"/>
        <v>0.30358934034091711</v>
      </c>
      <c r="U210" s="14"/>
      <c r="V210" s="16" t="s">
        <v>93</v>
      </c>
      <c r="W210" s="14" t="b">
        <f t="shared" si="193"/>
        <v>1</v>
      </c>
      <c r="X210" s="14"/>
      <c r="Y210" s="14"/>
      <c r="Z210" s="14"/>
      <c r="AA210" s="14"/>
      <c r="AB210" s="14"/>
      <c r="AF210" s="14"/>
      <c r="AG210" s="14"/>
    </row>
    <row r="211" spans="1:33">
      <c r="A211" s="16" t="s">
        <v>33</v>
      </c>
      <c r="B211" s="40">
        <f t="shared" si="183"/>
        <v>-7.3015042456810841E-2</v>
      </c>
      <c r="C211" s="40">
        <f t="shared" si="184"/>
        <v>-2.4927836133163933E-2</v>
      </c>
      <c r="D211" s="40">
        <f t="shared" si="185"/>
        <v>5.3010636909394539E-2</v>
      </c>
      <c r="E211" s="40">
        <f t="shared" si="186"/>
        <v>-0.27814046953566651</v>
      </c>
      <c r="F211" s="40">
        <f t="shared" si="187"/>
        <v>-0.21531283012400948</v>
      </c>
      <c r="G211" s="40">
        <f t="shared" si="188"/>
        <v>-0.45720609317683519</v>
      </c>
      <c r="H211" s="40">
        <f t="shared" si="189"/>
        <v>-0.17989175699165164</v>
      </c>
      <c r="I211" s="58">
        <f t="shared" si="190"/>
        <v>-0.18967255706718672</v>
      </c>
      <c r="K211" s="14">
        <f t="shared" si="191"/>
        <v>5.3010636909394546E-2</v>
      </c>
      <c r="L211" s="14">
        <f t="shared" si="192"/>
        <v>0</v>
      </c>
      <c r="O211" s="40">
        <f t="shared" si="178"/>
        <v>-7.3015042456810841E-2</v>
      </c>
      <c r="P211" s="40">
        <f t="shared" si="179"/>
        <v>-0.10573041182191263</v>
      </c>
      <c r="Q211" s="40">
        <f t="shared" si="180"/>
        <v>-0.11829407903157459</v>
      </c>
      <c r="R211" s="40" t="s">
        <v>153</v>
      </c>
      <c r="S211" s="40">
        <f t="shared" si="181"/>
        <v>-0.5883830527063848</v>
      </c>
      <c r="T211" s="40">
        <f t="shared" si="182"/>
        <v>-5.9765054357830402E-2</v>
      </c>
      <c r="U211" s="14"/>
      <c r="V211" s="16" t="s">
        <v>33</v>
      </c>
      <c r="W211" s="14" t="b">
        <f t="shared" si="193"/>
        <v>1</v>
      </c>
      <c r="X211" s="14"/>
      <c r="Y211" s="14"/>
      <c r="Z211" s="14"/>
      <c r="AA211" s="14"/>
      <c r="AB211" s="14"/>
      <c r="AF211" s="14"/>
      <c r="AG211" s="14"/>
    </row>
    <row r="212" spans="1:33">
      <c r="A212" s="16" t="s">
        <v>9</v>
      </c>
      <c r="B212" s="40">
        <f t="shared" si="183"/>
        <v>-6.2707378120717722E-2</v>
      </c>
      <c r="C212" s="40">
        <f t="shared" si="184"/>
        <v>-0.38242317794782926</v>
      </c>
      <c r="D212" s="40">
        <f t="shared" si="185"/>
        <v>-0.31911051753595288</v>
      </c>
      <c r="E212" s="40">
        <f t="shared" si="186"/>
        <v>-0.85118617351490578</v>
      </c>
      <c r="F212" s="40">
        <f t="shared" si="187"/>
        <v>-0.45877385656954744</v>
      </c>
      <c r="G212" s="40">
        <f t="shared" si="188"/>
        <v>-0.66472685384089114</v>
      </c>
      <c r="H212" s="40">
        <f t="shared" si="189"/>
        <v>-0.44935199922471397</v>
      </c>
      <c r="I212" s="58">
        <f t="shared" si="190"/>
        <v>-0.42270607960054429</v>
      </c>
      <c r="K212" s="14">
        <f t="shared" si="191"/>
        <v>-0.31911051753595293</v>
      </c>
      <c r="L212" s="14">
        <f t="shared" si="192"/>
        <v>0</v>
      </c>
      <c r="O212" s="40">
        <f t="shared" si="178"/>
        <v>-6.2707378120717722E-2</v>
      </c>
      <c r="P212" s="40">
        <f t="shared" si="179"/>
        <v>-0.37373068057378339</v>
      </c>
      <c r="Q212" s="40">
        <f t="shared" si="180"/>
        <v>-0.98400942210272446</v>
      </c>
      <c r="R212" s="40" t="s">
        <v>153</v>
      </c>
      <c r="S212" s="40">
        <f t="shared" si="181"/>
        <v>-0.6294405935229771</v>
      </c>
      <c r="T212" s="40">
        <f t="shared" si="182"/>
        <v>-0.37388302670910784</v>
      </c>
      <c r="U212" s="14"/>
      <c r="V212" s="16" t="s">
        <v>9</v>
      </c>
      <c r="W212" s="14" t="b">
        <f t="shared" si="193"/>
        <v>1</v>
      </c>
      <c r="X212" s="14"/>
      <c r="Y212" s="14"/>
      <c r="Z212" s="14"/>
      <c r="AA212" s="14"/>
      <c r="AB212" s="14"/>
      <c r="AF212" s="14"/>
      <c r="AG212" s="14"/>
    </row>
    <row r="213" spans="1:33">
      <c r="A213" s="16" t="s">
        <v>94</v>
      </c>
      <c r="B213" s="40">
        <f t="shared" si="183"/>
        <v>0.35652766945404973</v>
      </c>
      <c r="C213" s="40">
        <f t="shared" si="184"/>
        <v>1.1116429500704699</v>
      </c>
      <c r="D213" s="40">
        <f t="shared" si="185"/>
        <v>0.86776081635446578</v>
      </c>
      <c r="E213" s="40">
        <f t="shared" si="186"/>
        <v>0.83362802338342912</v>
      </c>
      <c r="F213" s="40">
        <f t="shared" si="187"/>
        <v>0.76816320130384996</v>
      </c>
      <c r="G213" s="40">
        <f t="shared" si="188"/>
        <v>1.3041725542182763</v>
      </c>
      <c r="H213" s="40">
        <f t="shared" si="189"/>
        <v>1.1080470576505566</v>
      </c>
      <c r="I213" s="58">
        <f t="shared" si="190"/>
        <v>0.99412243347090445</v>
      </c>
      <c r="K213" s="14">
        <f t="shared" si="191"/>
        <v>0.86776081635446567</v>
      </c>
      <c r="L213" s="14">
        <f t="shared" si="192"/>
        <v>0</v>
      </c>
      <c r="O213" s="40">
        <f t="shared" si="178"/>
        <v>0.35652766945404973</v>
      </c>
      <c r="P213" s="40">
        <f t="shared" si="179"/>
        <v>0.93616624877099264</v>
      </c>
      <c r="Q213" s="40">
        <f t="shared" si="180"/>
        <v>0.84607827666542368</v>
      </c>
      <c r="R213" s="40" t="s">
        <v>153</v>
      </c>
      <c r="S213" s="40">
        <f t="shared" si="181"/>
        <v>1.3379917148450224</v>
      </c>
      <c r="T213" s="40">
        <f t="shared" si="182"/>
        <v>1.2253326264237003</v>
      </c>
      <c r="U213" s="14"/>
      <c r="V213" s="16" t="s">
        <v>94</v>
      </c>
      <c r="W213" s="14" t="b">
        <f t="shared" si="193"/>
        <v>1</v>
      </c>
      <c r="X213" s="14"/>
      <c r="Y213" s="14"/>
      <c r="Z213" s="14"/>
      <c r="AA213" s="14"/>
      <c r="AB213" s="14"/>
      <c r="AF213" s="14"/>
      <c r="AG213" s="14"/>
    </row>
    <row r="214" spans="1:33">
      <c r="A214" s="16" t="s">
        <v>34</v>
      </c>
      <c r="B214" s="40">
        <f t="shared" si="183"/>
        <v>-1.1640210793071812</v>
      </c>
      <c r="C214" s="40">
        <f t="shared" si="184"/>
        <v>-1.4864158543799888</v>
      </c>
      <c r="D214" s="40">
        <f t="shared" si="185"/>
        <v>-1.7326633801555245</v>
      </c>
      <c r="E214" s="40">
        <f t="shared" si="186"/>
        <v>-1.2456199150774749</v>
      </c>
      <c r="F214" s="40">
        <f t="shared" si="187"/>
        <v>-1.2758571728058685</v>
      </c>
      <c r="G214" s="40">
        <f t="shared" si="188"/>
        <v>-1.2816823812755327</v>
      </c>
      <c r="H214" s="40">
        <f t="shared" si="189"/>
        <v>-1.1765050114628834</v>
      </c>
      <c r="I214" s="58">
        <f t="shared" si="190"/>
        <v>-0.93482688636481692</v>
      </c>
      <c r="K214" s="14">
        <f t="shared" si="191"/>
        <v>-1.7326633801555245</v>
      </c>
      <c r="L214" s="14">
        <f t="shared" si="192"/>
        <v>0</v>
      </c>
      <c r="O214" s="40">
        <f t="shared" si="178"/>
        <v>-1.1640210793071812</v>
      </c>
      <c r="P214" s="40">
        <f t="shared" si="179"/>
        <v>-1.3765336094409197</v>
      </c>
      <c r="Q214" s="40">
        <f t="shared" si="180"/>
        <v>-1.1078190813239281</v>
      </c>
      <c r="R214" s="40" t="s">
        <v>153</v>
      </c>
      <c r="S214" s="40">
        <f t="shared" si="181"/>
        <v>-1.3235602483053108</v>
      </c>
      <c r="T214" s="40">
        <f t="shared" si="182"/>
        <v>-0.89731855443796027</v>
      </c>
      <c r="U214" s="14"/>
      <c r="V214" s="16" t="s">
        <v>34</v>
      </c>
      <c r="W214" s="14" t="b">
        <f t="shared" si="193"/>
        <v>1</v>
      </c>
      <c r="X214" s="14"/>
      <c r="Y214" s="14"/>
      <c r="Z214" s="14"/>
      <c r="AA214" s="14"/>
      <c r="AB214" s="14"/>
      <c r="AF214" s="14"/>
      <c r="AG214" s="14"/>
    </row>
    <row r="215" spans="1:33">
      <c r="A215" s="16" t="s">
        <v>35</v>
      </c>
      <c r="B215" s="40">
        <f t="shared" si="183"/>
        <v>0.79118434630536583</v>
      </c>
      <c r="C215" s="40">
        <f t="shared" si="184"/>
        <v>1.1183952139023665</v>
      </c>
      <c r="D215" s="40">
        <f t="shared" si="185"/>
        <v>0.76137736667448841</v>
      </c>
      <c r="E215" s="40">
        <f t="shared" si="186"/>
        <v>1.2111757514833341</v>
      </c>
      <c r="F215" s="40">
        <f t="shared" si="187"/>
        <v>1.20834575024237</v>
      </c>
      <c r="G215" s="40">
        <f t="shared" si="188"/>
        <v>1.7987040371126508</v>
      </c>
      <c r="H215" s="40">
        <f t="shared" si="189"/>
        <v>0.92540309181386027</v>
      </c>
      <c r="I215" s="58">
        <f t="shared" si="190"/>
        <v>1.468480453089595</v>
      </c>
      <c r="K215" s="14">
        <f t="shared" si="191"/>
        <v>0.7613773666744883</v>
      </c>
      <c r="L215" s="14">
        <f t="shared" si="192"/>
        <v>0</v>
      </c>
      <c r="O215" s="40">
        <f t="shared" si="178"/>
        <v>0.79118434630536583</v>
      </c>
      <c r="P215" s="40">
        <f t="shared" si="179"/>
        <v>1.0247660360821325</v>
      </c>
      <c r="Q215" s="40">
        <f t="shared" si="180"/>
        <v>0.89933572861863409</v>
      </c>
      <c r="R215" s="40" t="s">
        <v>153</v>
      </c>
      <c r="S215" s="40">
        <f t="shared" si="181"/>
        <v>1.8614382942019785</v>
      </c>
      <c r="T215" s="40">
        <f t="shared" si="182"/>
        <v>0.98515502573404812</v>
      </c>
      <c r="U215" s="14"/>
      <c r="V215" s="16" t="s">
        <v>35</v>
      </c>
      <c r="W215" s="14" t="b">
        <f t="shared" si="193"/>
        <v>1</v>
      </c>
      <c r="X215" s="14"/>
      <c r="Y215" s="14"/>
      <c r="Z215" s="14"/>
      <c r="AA215" s="14"/>
      <c r="AB215" s="14"/>
      <c r="AF215" s="14"/>
      <c r="AG215" s="14"/>
    </row>
    <row r="216" spans="1:33">
      <c r="A216" s="16" t="s">
        <v>36</v>
      </c>
      <c r="B216" s="40">
        <f t="shared" si="183"/>
        <v>0.31955977592987106</v>
      </c>
      <c r="C216" s="40">
        <f t="shared" si="184"/>
        <v>0.73587439543997168</v>
      </c>
      <c r="D216" s="40">
        <f t="shared" si="185"/>
        <v>0.44664642529398296</v>
      </c>
      <c r="E216" s="40">
        <f t="shared" si="186"/>
        <v>0.87236059026596346</v>
      </c>
      <c r="F216" s="40">
        <f t="shared" si="187"/>
        <v>1.3971300163166511</v>
      </c>
      <c r="G216" s="40">
        <f t="shared" si="188"/>
        <v>1.2769707858709622</v>
      </c>
      <c r="H216" s="40">
        <f t="shared" si="189"/>
        <v>1.183390694638824</v>
      </c>
      <c r="I216" s="58">
        <f t="shared" si="190"/>
        <v>1.3667342515521981</v>
      </c>
      <c r="K216" s="14">
        <f t="shared" si="191"/>
        <v>0.44664642529398291</v>
      </c>
      <c r="L216" s="14">
        <f t="shared" si="192"/>
        <v>0</v>
      </c>
      <c r="O216" s="40">
        <f t="shared" si="178"/>
        <v>0.31955977592987106</v>
      </c>
      <c r="P216" s="40">
        <f t="shared" si="179"/>
        <v>0.64623812464012254</v>
      </c>
      <c r="Q216" s="40">
        <f t="shared" si="180"/>
        <v>0.71497191832891305</v>
      </c>
      <c r="R216" s="40" t="s">
        <v>153</v>
      </c>
      <c r="S216" s="40">
        <f t="shared" si="181"/>
        <v>0.71825804983695285</v>
      </c>
      <c r="T216" s="40">
        <f t="shared" si="182"/>
        <v>1.1226546610966619</v>
      </c>
      <c r="U216" s="14"/>
      <c r="V216" s="16" t="s">
        <v>36</v>
      </c>
      <c r="W216" s="14" t="b">
        <f t="shared" si="193"/>
        <v>1</v>
      </c>
      <c r="X216" s="14"/>
      <c r="Y216" s="14"/>
      <c r="Z216" s="14"/>
      <c r="AA216" s="14"/>
      <c r="AB216" s="14"/>
      <c r="AF216" s="14"/>
      <c r="AG216" s="14"/>
    </row>
    <row r="217" spans="1:33">
      <c r="A217" s="16" t="s">
        <v>37</v>
      </c>
      <c r="B217" s="40">
        <f t="shared" si="183"/>
        <v>0.76221085994169946</v>
      </c>
      <c r="C217" s="40">
        <f t="shared" si="184"/>
        <v>0.81321326053153464</v>
      </c>
      <c r="D217" s="40">
        <f t="shared" si="185"/>
        <v>0.41109375389044811</v>
      </c>
      <c r="E217" s="40">
        <f t="shared" si="186"/>
        <v>1.0933132670287471</v>
      </c>
      <c r="F217" s="40">
        <f t="shared" si="187"/>
        <v>0.94958722689983632</v>
      </c>
      <c r="G217" s="40">
        <f t="shared" si="188"/>
        <v>1.0927000304824905</v>
      </c>
      <c r="H217" s="40">
        <f t="shared" si="189"/>
        <v>0.98744433097116013</v>
      </c>
      <c r="I217" s="58">
        <f t="shared" si="190"/>
        <v>1.1043407420741482</v>
      </c>
      <c r="K217" s="14">
        <f t="shared" si="191"/>
        <v>0.411093753890448</v>
      </c>
      <c r="L217" s="14">
        <f t="shared" si="192"/>
        <v>0</v>
      </c>
      <c r="O217" s="40">
        <f t="shared" si="178"/>
        <v>0.76221085994169946</v>
      </c>
      <c r="P217" s="40">
        <f t="shared" si="179"/>
        <v>0.8195418334628618</v>
      </c>
      <c r="Q217" s="40">
        <f t="shared" si="180"/>
        <v>0.8357954743873367</v>
      </c>
      <c r="R217" s="40" t="s">
        <v>153</v>
      </c>
      <c r="S217" s="40">
        <f t="shared" si="181"/>
        <v>1.2352617170348994</v>
      </c>
      <c r="T217" s="40">
        <f t="shared" si="182"/>
        <v>0.6156246437067614</v>
      </c>
      <c r="U217" s="14"/>
      <c r="V217" s="16" t="s">
        <v>37</v>
      </c>
      <c r="W217" s="14" t="b">
        <f t="shared" si="193"/>
        <v>1</v>
      </c>
      <c r="X217" s="14"/>
      <c r="Y217" s="14"/>
      <c r="Z217" s="14"/>
      <c r="AA217" s="14"/>
      <c r="AB217" s="14"/>
      <c r="AF217" s="14"/>
      <c r="AG217" s="14"/>
    </row>
    <row r="218" spans="1:33">
      <c r="A218" s="16" t="s">
        <v>10</v>
      </c>
      <c r="B218" s="40">
        <f t="shared" si="183"/>
        <v>-0.18498352083407399</v>
      </c>
      <c r="C218" s="40">
        <f t="shared" si="184"/>
        <v>-0.4028501377121454</v>
      </c>
      <c r="D218" s="40">
        <f t="shared" si="185"/>
        <v>-0.67039119267291825</v>
      </c>
      <c r="E218" s="40">
        <f t="shared" si="186"/>
        <v>-7.8141654393724086E-2</v>
      </c>
      <c r="F218" s="40">
        <f t="shared" si="187"/>
        <v>-0.85883455612573989</v>
      </c>
      <c r="G218" s="40">
        <f t="shared" si="188"/>
        <v>-0.9395932453951068</v>
      </c>
      <c r="H218" s="40">
        <f t="shared" si="189"/>
        <v>-0.73252827417717603</v>
      </c>
      <c r="I218" s="58">
        <f t="shared" si="190"/>
        <v>-1.0742887597991484</v>
      </c>
      <c r="K218" s="14">
        <f t="shared" si="191"/>
        <v>-0.67039119267291825</v>
      </c>
      <c r="L218" s="14">
        <f t="shared" si="192"/>
        <v>0</v>
      </c>
      <c r="O218" s="40">
        <f t="shared" si="178"/>
        <v>-0.18498352083407399</v>
      </c>
      <c r="P218" s="40">
        <f t="shared" si="179"/>
        <v>-0.47874010300382663</v>
      </c>
      <c r="Q218" s="40">
        <f t="shared" si="180"/>
        <v>0.58371363167559165</v>
      </c>
      <c r="R218" s="40" t="s">
        <v>153</v>
      </c>
      <c r="S218" s="40">
        <f t="shared" si="181"/>
        <v>-0.6891377046674565</v>
      </c>
      <c r="T218" s="40">
        <f t="shared" si="182"/>
        <v>-0.50113324773069345</v>
      </c>
      <c r="U218" s="14"/>
      <c r="V218" s="16" t="s">
        <v>10</v>
      </c>
      <c r="W218" s="14" t="b">
        <f t="shared" si="193"/>
        <v>1</v>
      </c>
      <c r="X218" s="14"/>
      <c r="Y218" s="14"/>
      <c r="Z218" s="14"/>
      <c r="AA218" s="14"/>
      <c r="AB218" s="14"/>
      <c r="AF218" s="14"/>
      <c r="AG218" s="14"/>
    </row>
    <row r="219" spans="1:33">
      <c r="A219" s="16" t="s">
        <v>95</v>
      </c>
      <c r="B219" s="40">
        <f t="shared" si="183"/>
        <v>9.1815066661746256E-2</v>
      </c>
      <c r="C219" s="40">
        <f t="shared" si="184"/>
        <v>0.32096067505638665</v>
      </c>
      <c r="D219" s="40">
        <f t="shared" si="185"/>
        <v>2.6166468422249244E-2</v>
      </c>
      <c r="E219" s="40">
        <f t="shared" si="186"/>
        <v>0.31690242103907518</v>
      </c>
      <c r="F219" s="40">
        <f t="shared" si="187"/>
        <v>0.3513592780003405</v>
      </c>
      <c r="G219" s="40">
        <f t="shared" si="188"/>
        <v>-0.44130580975147587</v>
      </c>
      <c r="H219" s="40">
        <f t="shared" si="189"/>
        <v>1.9338738352135214E-2</v>
      </c>
      <c r="I219" s="58">
        <f t="shared" si="190"/>
        <v>-0.20472301758824329</v>
      </c>
      <c r="K219" s="14">
        <f t="shared" si="191"/>
        <v>2.6166468422249234E-2</v>
      </c>
      <c r="L219" s="14">
        <f t="shared" si="192"/>
        <v>0</v>
      </c>
      <c r="O219" s="40">
        <f t="shared" si="178"/>
        <v>9.1815066661746256E-2</v>
      </c>
      <c r="P219" s="40">
        <f t="shared" si="179"/>
        <v>0.38983287231841185</v>
      </c>
      <c r="Q219" s="40">
        <f t="shared" si="180"/>
        <v>0.23793173421686267</v>
      </c>
      <c r="R219" s="40" t="s">
        <v>153</v>
      </c>
      <c r="S219" s="40">
        <f t="shared" si="181"/>
        <v>-0.76695751152796832</v>
      </c>
      <c r="T219" s="40">
        <f t="shared" si="182"/>
        <v>-0.17477510301133048</v>
      </c>
      <c r="U219" s="14"/>
      <c r="V219" s="16" t="s">
        <v>95</v>
      </c>
      <c r="W219" s="14" t="b">
        <f t="shared" si="193"/>
        <v>1</v>
      </c>
      <c r="X219" s="14"/>
      <c r="Y219" s="14"/>
      <c r="Z219" s="14"/>
      <c r="AA219" s="14"/>
      <c r="AB219" s="14"/>
      <c r="AF219" s="14"/>
      <c r="AG219" s="14"/>
    </row>
    <row r="220" spans="1:33">
      <c r="A220" s="162" t="s">
        <v>174</v>
      </c>
      <c r="B220" s="40">
        <f t="shared" si="183"/>
        <v>-0.21249901158097032</v>
      </c>
      <c r="C220" s="40">
        <f t="shared" si="184"/>
        <v>-1.0247034399871691</v>
      </c>
      <c r="D220" s="40">
        <f t="shared" si="185"/>
        <v>-1.3025469924383459</v>
      </c>
      <c r="E220" s="40">
        <f t="shared" si="186"/>
        <v>-0.66282156170028972</v>
      </c>
      <c r="F220" s="40">
        <f t="shared" si="187"/>
        <v>-1.2586656762154471</v>
      </c>
      <c r="G220" s="40">
        <f t="shared" si="188"/>
        <v>-1.3106675485030828</v>
      </c>
      <c r="H220" s="40">
        <f t="shared" si="189"/>
        <v>-1.3941418188324466</v>
      </c>
      <c r="I220" s="58">
        <f t="shared" si="190"/>
        <v>-0.7312185251466401</v>
      </c>
      <c r="K220" s="14">
        <f t="shared" si="191"/>
        <v>-1.3025469924383459</v>
      </c>
      <c r="L220" s="14">
        <f t="shared" si="192"/>
        <v>0</v>
      </c>
      <c r="O220" s="40"/>
      <c r="P220" s="40"/>
      <c r="Q220" s="40"/>
      <c r="R220" s="40"/>
      <c r="S220" s="40"/>
      <c r="T220" s="40"/>
      <c r="U220" s="14"/>
      <c r="V220" s="16" t="s">
        <v>174</v>
      </c>
      <c r="W220" s="14" t="b">
        <f t="shared" si="193"/>
        <v>1</v>
      </c>
      <c r="X220" s="14"/>
      <c r="Y220" s="14"/>
      <c r="Z220" s="14"/>
      <c r="AA220" s="14"/>
      <c r="AB220" s="14"/>
      <c r="AF220" s="14"/>
      <c r="AG220" s="14"/>
    </row>
    <row r="221" spans="1:33">
      <c r="A221" s="16" t="s">
        <v>96</v>
      </c>
      <c r="B221" s="40">
        <f t="shared" si="183"/>
        <v>0.28276596809346721</v>
      </c>
      <c r="C221" s="40">
        <f t="shared" si="184"/>
        <v>0.35153979559983833</v>
      </c>
      <c r="D221" s="40">
        <f t="shared" si="185"/>
        <v>0.35352507188041365</v>
      </c>
      <c r="E221" s="40">
        <f t="shared" si="186"/>
        <v>0.714701444381038</v>
      </c>
      <c r="F221" s="40">
        <f t="shared" si="187"/>
        <v>0.50762113134230147</v>
      </c>
      <c r="G221" s="40">
        <f t="shared" si="188"/>
        <v>0.21038876454552446</v>
      </c>
      <c r="H221" s="40">
        <f t="shared" si="189"/>
        <v>0.51861673367108585</v>
      </c>
      <c r="I221" s="58">
        <f t="shared" si="190"/>
        <v>0.476245028254772</v>
      </c>
      <c r="K221" s="14">
        <f t="shared" si="191"/>
        <v>0.35352507188041365</v>
      </c>
      <c r="L221" s="14">
        <f t="shared" si="192"/>
        <v>0</v>
      </c>
      <c r="O221" s="40">
        <f t="shared" ref="O221:O239" si="194">(AVERAGE(B129:F129))</f>
        <v>0.28276596809346721</v>
      </c>
      <c r="P221" s="40">
        <f t="shared" ref="P221:P239" si="195">AVERAGE(G129:K129)</f>
        <v>0.42652781697055386</v>
      </c>
      <c r="Q221" s="40">
        <f t="shared" ref="Q221:Q239" si="196">AVERAGE(P129:S129)</f>
        <v>0.46172067176498177</v>
      </c>
      <c r="R221" s="40" t="s">
        <v>153</v>
      </c>
      <c r="S221" s="40">
        <f t="shared" ref="S221:S239" si="197">AVERAGE(AH129:AI129)</f>
        <v>4.4581019694272778E-2</v>
      </c>
      <c r="T221" s="40">
        <f t="shared" ref="T221:T239" si="198">AVERAGE(AN129:AO129)</f>
        <v>-0.4457009467240689</v>
      </c>
      <c r="U221" s="14"/>
      <c r="V221" s="16" t="s">
        <v>96</v>
      </c>
      <c r="W221" s="14" t="b">
        <f t="shared" si="193"/>
        <v>1</v>
      </c>
      <c r="X221" s="14"/>
      <c r="Y221" s="14"/>
      <c r="Z221" s="14"/>
      <c r="AA221" s="14"/>
      <c r="AB221" s="14"/>
      <c r="AF221" s="14"/>
      <c r="AG221" s="14"/>
    </row>
    <row r="222" spans="1:33">
      <c r="A222" s="16" t="s">
        <v>38</v>
      </c>
      <c r="B222" s="40">
        <f t="shared" si="183"/>
        <v>1.366655920473949</v>
      </c>
      <c r="C222" s="40">
        <f t="shared" si="184"/>
        <v>1.0378453429613266</v>
      </c>
      <c r="D222" s="40">
        <f t="shared" si="185"/>
        <v>0.95225979881578882</v>
      </c>
      <c r="E222" s="40">
        <f t="shared" si="186"/>
        <v>1.2327429169204449</v>
      </c>
      <c r="F222" s="40">
        <f t="shared" si="187"/>
        <v>1.0846632260531317</v>
      </c>
      <c r="G222" s="40">
        <f t="shared" si="188"/>
        <v>1.2854313085948172</v>
      </c>
      <c r="H222" s="40">
        <f t="shared" si="189"/>
        <v>0.6969607608690146</v>
      </c>
      <c r="I222" s="58">
        <f t="shared" si="190"/>
        <v>0.94256310106427732</v>
      </c>
      <c r="K222" s="14">
        <f t="shared" si="191"/>
        <v>0.95225979881578882</v>
      </c>
      <c r="L222" s="14">
        <f t="shared" si="192"/>
        <v>0</v>
      </c>
      <c r="O222" s="40">
        <f t="shared" si="194"/>
        <v>1.366655920473949</v>
      </c>
      <c r="P222" s="40">
        <f t="shared" si="195"/>
        <v>0.92810619095288449</v>
      </c>
      <c r="Q222" s="40">
        <f t="shared" si="196"/>
        <v>0.87703048788766214</v>
      </c>
      <c r="R222" s="40" t="s">
        <v>153</v>
      </c>
      <c r="S222" s="40">
        <f t="shared" si="197"/>
        <v>1.0127929138612479</v>
      </c>
      <c r="T222" s="40">
        <f t="shared" si="198"/>
        <v>0.18658853366036024</v>
      </c>
      <c r="U222" s="14"/>
      <c r="V222" s="16" t="s">
        <v>38</v>
      </c>
      <c r="W222" s="14" t="b">
        <f t="shared" si="193"/>
        <v>1</v>
      </c>
      <c r="X222" s="14"/>
      <c r="Y222" s="14"/>
      <c r="Z222" s="14"/>
      <c r="AA222" s="14"/>
      <c r="AB222" s="14"/>
      <c r="AF222" s="14"/>
      <c r="AG222" s="14"/>
    </row>
    <row r="223" spans="1:33">
      <c r="A223" s="16" t="s">
        <v>11</v>
      </c>
      <c r="B223" s="40">
        <f t="shared" si="183"/>
        <v>-0.30871780696869089</v>
      </c>
      <c r="C223" s="40">
        <f t="shared" si="184"/>
        <v>-0.33601493260120147</v>
      </c>
      <c r="D223" s="40">
        <f t="shared" si="185"/>
        <v>-0.26351451360206707</v>
      </c>
      <c r="E223" s="40">
        <f t="shared" si="186"/>
        <v>0.16701436297615543</v>
      </c>
      <c r="F223" s="40">
        <f t="shared" si="187"/>
        <v>-0.47241897030729801</v>
      </c>
      <c r="G223" s="40">
        <f t="shared" si="188"/>
        <v>-1.8854819062056476E-2</v>
      </c>
      <c r="H223" s="40">
        <f t="shared" si="189"/>
        <v>-3.4175180388256891E-2</v>
      </c>
      <c r="I223" s="58">
        <f t="shared" si="190"/>
        <v>-6.737863863899192E-2</v>
      </c>
      <c r="K223" s="14">
        <f t="shared" si="191"/>
        <v>-0.26351451360206707</v>
      </c>
      <c r="L223" s="14">
        <f t="shared" si="192"/>
        <v>0</v>
      </c>
      <c r="O223" s="40">
        <f t="shared" si="194"/>
        <v>-0.30871780696869089</v>
      </c>
      <c r="P223" s="40">
        <f t="shared" si="195"/>
        <v>-0.39853785687069393</v>
      </c>
      <c r="Q223" s="40">
        <f t="shared" si="196"/>
        <v>6.0734646692570622E-2</v>
      </c>
      <c r="R223" s="40" t="s">
        <v>153</v>
      </c>
      <c r="S223" s="40">
        <f t="shared" si="197"/>
        <v>-4.4493848709775768E-2</v>
      </c>
      <c r="T223" s="40">
        <f t="shared" si="198"/>
        <v>0.21326334967095628</v>
      </c>
      <c r="U223" s="14"/>
      <c r="V223" s="16" t="s">
        <v>11</v>
      </c>
      <c r="W223" s="14" t="b">
        <f t="shared" si="193"/>
        <v>1</v>
      </c>
      <c r="X223" s="14"/>
      <c r="Y223" s="14"/>
      <c r="Z223" s="14"/>
      <c r="AA223" s="14"/>
      <c r="AB223" s="14"/>
      <c r="AF223" s="14"/>
      <c r="AG223" s="14"/>
    </row>
    <row r="224" spans="1:33">
      <c r="A224" s="16" t="s">
        <v>39</v>
      </c>
      <c r="B224" s="40">
        <f t="shared" si="183"/>
        <v>-5.5704064904065681E-2</v>
      </c>
      <c r="C224" s="40">
        <f t="shared" si="184"/>
        <v>-0.18803468017245806</v>
      </c>
      <c r="D224" s="40">
        <f t="shared" si="185"/>
        <v>9.7558834675302422E-2</v>
      </c>
      <c r="E224" s="40">
        <f t="shared" si="186"/>
        <v>-0.31486068430129455</v>
      </c>
      <c r="F224" s="40">
        <f t="shared" si="187"/>
        <v>-0.34119296491234213</v>
      </c>
      <c r="G224" s="40">
        <f t="shared" si="188"/>
        <v>-0.62438426911856737</v>
      </c>
      <c r="H224" s="40">
        <f t="shared" si="189"/>
        <v>-0.41022619174045144</v>
      </c>
      <c r="I224" s="58">
        <f t="shared" si="190"/>
        <v>-0.31274282391084751</v>
      </c>
      <c r="K224" s="14">
        <f t="shared" si="191"/>
        <v>9.7558834675302436E-2</v>
      </c>
      <c r="L224" s="14">
        <f t="shared" si="192"/>
        <v>0</v>
      </c>
      <c r="O224" s="40">
        <f t="shared" si="194"/>
        <v>-5.5704064904065681E-2</v>
      </c>
      <c r="P224" s="40">
        <f t="shared" si="195"/>
        <v>-0.22096155395620176</v>
      </c>
      <c r="Q224" s="40">
        <f t="shared" si="196"/>
        <v>-0.11974995763137442</v>
      </c>
      <c r="R224" s="40" t="s">
        <v>153</v>
      </c>
      <c r="S224" s="40">
        <f t="shared" si="197"/>
        <v>-0.12283053018214254</v>
      </c>
      <c r="T224" s="40">
        <f t="shared" si="198"/>
        <v>-0.63455945608081787</v>
      </c>
      <c r="U224" s="14"/>
      <c r="V224" s="16" t="s">
        <v>39</v>
      </c>
      <c r="W224" s="14" t="b">
        <f t="shared" si="193"/>
        <v>1</v>
      </c>
      <c r="X224" s="14"/>
      <c r="Y224" s="14"/>
      <c r="Z224" s="14"/>
      <c r="AA224" s="14"/>
      <c r="AB224" s="14"/>
      <c r="AF224" s="14"/>
      <c r="AG224" s="14"/>
    </row>
    <row r="225" spans="1:33">
      <c r="A225" s="16" t="s">
        <v>40</v>
      </c>
      <c r="B225" s="40">
        <f t="shared" si="183"/>
        <v>1.5505264255941968</v>
      </c>
      <c r="C225" s="40">
        <f t="shared" si="184"/>
        <v>0.43185454841101639</v>
      </c>
      <c r="D225" s="40">
        <f t="shared" si="185"/>
        <v>0.55901198305406941</v>
      </c>
      <c r="E225" s="40">
        <f t="shared" si="186"/>
        <v>0.78984614792419316</v>
      </c>
      <c r="F225" s="40">
        <f t="shared" si="187"/>
        <v>0.60009385191186249</v>
      </c>
      <c r="G225" s="40">
        <f t="shared" si="188"/>
        <v>0.70684593189045219</v>
      </c>
      <c r="H225" s="40">
        <f t="shared" si="189"/>
        <v>0.24383375429112164</v>
      </c>
      <c r="I225" s="58">
        <f t="shared" si="190"/>
        <v>0.33106499076102824</v>
      </c>
      <c r="K225" s="14">
        <f t="shared" si="191"/>
        <v>0.55901198305406952</v>
      </c>
      <c r="L225" s="14">
        <f t="shared" si="192"/>
        <v>0</v>
      </c>
      <c r="O225" s="40">
        <f t="shared" si="194"/>
        <v>1.5505264255941968</v>
      </c>
      <c r="P225" s="40">
        <f t="shared" si="195"/>
        <v>0.52290552034396753</v>
      </c>
      <c r="Q225" s="40">
        <f t="shared" si="196"/>
        <v>0.83613972754437216</v>
      </c>
      <c r="R225" s="40" t="s">
        <v>153</v>
      </c>
      <c r="S225" s="40">
        <f t="shared" si="197"/>
        <v>1.2641225996826133</v>
      </c>
      <c r="T225" s="40">
        <f t="shared" si="198"/>
        <v>0.37542715168649343</v>
      </c>
      <c r="U225" s="14"/>
      <c r="V225" s="16" t="s">
        <v>40</v>
      </c>
      <c r="W225" s="14" t="b">
        <f t="shared" si="193"/>
        <v>1</v>
      </c>
      <c r="X225" s="14"/>
      <c r="Y225" s="14"/>
      <c r="Z225" s="14"/>
      <c r="AA225" s="14"/>
      <c r="AB225" s="14"/>
      <c r="AF225" s="14"/>
      <c r="AG225" s="14"/>
    </row>
    <row r="226" spans="1:33">
      <c r="A226" s="16" t="s">
        <v>41</v>
      </c>
      <c r="B226" s="40">
        <f t="shared" si="183"/>
        <v>0.15493090977672369</v>
      </c>
      <c r="C226" s="40">
        <f t="shared" si="184"/>
        <v>0.63375060868923261</v>
      </c>
      <c r="D226" s="40">
        <f t="shared" si="185"/>
        <v>0.5066409858466665</v>
      </c>
      <c r="E226" s="40">
        <f t="shared" si="186"/>
        <v>0.39313568253309883</v>
      </c>
      <c r="F226" s="40">
        <f t="shared" si="187"/>
        <v>0.85733460748154666</v>
      </c>
      <c r="G226" s="40">
        <f t="shared" si="188"/>
        <v>0.74978718912003783</v>
      </c>
      <c r="H226" s="40">
        <f t="shared" si="189"/>
        <v>1.157122127028404</v>
      </c>
      <c r="I226" s="58">
        <f t="shared" si="190"/>
        <v>0.64754834170393161</v>
      </c>
      <c r="K226" s="14">
        <f t="shared" si="191"/>
        <v>0.5066409858466665</v>
      </c>
      <c r="L226" s="14">
        <f t="shared" si="192"/>
        <v>0</v>
      </c>
      <c r="O226" s="40">
        <f t="shared" si="194"/>
        <v>0.15493090977672369</v>
      </c>
      <c r="P226" s="40">
        <f t="shared" si="195"/>
        <v>0.49617432350173629</v>
      </c>
      <c r="Q226" s="40">
        <f t="shared" si="196"/>
        <v>0.45334308924973543</v>
      </c>
      <c r="R226" s="40" t="s">
        <v>153</v>
      </c>
      <c r="S226" s="40">
        <f t="shared" si="197"/>
        <v>1.1425807400073182</v>
      </c>
      <c r="T226" s="40">
        <f t="shared" si="198"/>
        <v>0.92764005574199015</v>
      </c>
      <c r="U226" s="14"/>
      <c r="V226" s="16" t="s">
        <v>41</v>
      </c>
      <c r="W226" s="14" t="b">
        <f t="shared" si="193"/>
        <v>1</v>
      </c>
      <c r="X226" s="14"/>
      <c r="Y226" s="14"/>
      <c r="Z226" s="14"/>
      <c r="AA226" s="14"/>
      <c r="AB226" s="14"/>
      <c r="AF226" s="14"/>
      <c r="AG226" s="14"/>
    </row>
    <row r="227" spans="1:33">
      <c r="A227" s="16" t="s">
        <v>12</v>
      </c>
      <c r="B227" s="40">
        <f t="shared" si="183"/>
        <v>0.18342473487601302</v>
      </c>
      <c r="C227" s="40">
        <f t="shared" si="184"/>
        <v>0.28849325861523506</v>
      </c>
      <c r="D227" s="40">
        <f t="shared" si="185"/>
        <v>8.9957165199014477E-2</v>
      </c>
      <c r="E227" s="40">
        <f t="shared" si="186"/>
        <v>0.49267326773493053</v>
      </c>
      <c r="F227" s="40">
        <f t="shared" si="187"/>
        <v>0.24672172825275726</v>
      </c>
      <c r="G227" s="40">
        <f t="shared" si="188"/>
        <v>0.49136684516486429</v>
      </c>
      <c r="H227" s="40">
        <f t="shared" si="189"/>
        <v>0.57388837681319016</v>
      </c>
      <c r="I227" s="58">
        <f t="shared" si="190"/>
        <v>4.1621534400799617E-2</v>
      </c>
      <c r="K227" s="14">
        <f t="shared" si="191"/>
        <v>8.9957165199014491E-2</v>
      </c>
      <c r="L227" s="14">
        <f t="shared" si="192"/>
        <v>0</v>
      </c>
      <c r="O227" s="40">
        <f t="shared" si="194"/>
        <v>0.18342473487601302</v>
      </c>
      <c r="P227" s="40">
        <f t="shared" si="195"/>
        <v>0.35087197258902997</v>
      </c>
      <c r="Q227" s="40">
        <f t="shared" si="196"/>
        <v>0.65079965257493899</v>
      </c>
      <c r="R227" s="40" t="s">
        <v>153</v>
      </c>
      <c r="S227" s="40">
        <f t="shared" si="197"/>
        <v>-0.34246252982031772</v>
      </c>
      <c r="T227" s="40">
        <f t="shared" si="198"/>
        <v>-2.9016811334744819E-2</v>
      </c>
      <c r="U227" s="14"/>
      <c r="V227" s="16" t="s">
        <v>12</v>
      </c>
      <c r="W227" s="14" t="b">
        <f t="shared" si="193"/>
        <v>1</v>
      </c>
      <c r="X227" s="14"/>
      <c r="Y227" s="14"/>
      <c r="Z227" s="14"/>
      <c r="AA227" s="14"/>
      <c r="AB227" s="14"/>
      <c r="AF227" s="14"/>
      <c r="AG227" s="14"/>
    </row>
    <row r="228" spans="1:33">
      <c r="A228" s="16" t="s">
        <v>97</v>
      </c>
      <c r="B228" s="40">
        <f t="shared" si="183"/>
        <v>-0.74930561156547593</v>
      </c>
      <c r="C228" s="40">
        <f t="shared" si="184"/>
        <v>-6.2526715611127909E-2</v>
      </c>
      <c r="D228" s="40">
        <f t="shared" si="185"/>
        <v>0.22333268572404086</v>
      </c>
      <c r="E228" s="40">
        <f t="shared" si="186"/>
        <v>9.8115759480421394E-2</v>
      </c>
      <c r="F228" s="40">
        <f t="shared" si="187"/>
        <v>-0.33560876259885425</v>
      </c>
      <c r="G228" s="40">
        <f t="shared" si="188"/>
        <v>-0.21707932559336698</v>
      </c>
      <c r="H228" s="40">
        <f t="shared" si="189"/>
        <v>-0.61081292634998896</v>
      </c>
      <c r="I228" s="58">
        <f t="shared" si="190"/>
        <v>-0.43693853677913763</v>
      </c>
      <c r="K228" s="14">
        <f t="shared" si="191"/>
        <v>0.22333268572404086</v>
      </c>
      <c r="L228" s="14">
        <f t="shared" si="192"/>
        <v>0</v>
      </c>
      <c r="O228" s="40">
        <f t="shared" si="194"/>
        <v>-0.74930561156547593</v>
      </c>
      <c r="P228" s="40">
        <f t="shared" si="195"/>
        <v>-7.035199648260558E-2</v>
      </c>
      <c r="Q228" s="40">
        <f t="shared" si="196"/>
        <v>0.41711923046038418</v>
      </c>
      <c r="R228" s="40" t="s">
        <v>153</v>
      </c>
      <c r="S228" s="40">
        <f t="shared" si="197"/>
        <v>-0.31429081332174402</v>
      </c>
      <c r="T228" s="40">
        <f t="shared" si="198"/>
        <v>-0.89116245844003728</v>
      </c>
      <c r="U228" s="14"/>
      <c r="V228" s="16" t="s">
        <v>97</v>
      </c>
      <c r="W228" s="14" t="b">
        <f t="shared" si="193"/>
        <v>1</v>
      </c>
      <c r="X228" s="14"/>
      <c r="Y228" s="14"/>
      <c r="Z228" s="14"/>
      <c r="AA228" s="14"/>
      <c r="AB228" s="14"/>
      <c r="AF228" s="14"/>
      <c r="AG228" s="14"/>
    </row>
    <row r="229" spans="1:33">
      <c r="A229" s="16" t="s">
        <v>13</v>
      </c>
      <c r="B229" s="40">
        <f t="shared" si="183"/>
        <v>0.54048480922946052</v>
      </c>
      <c r="C229" s="40">
        <f t="shared" si="184"/>
        <v>0.86994760894369738</v>
      </c>
      <c r="D229" s="40">
        <f t="shared" si="185"/>
        <v>0.42475562747169937</v>
      </c>
      <c r="E229" s="40">
        <f t="shared" si="186"/>
        <v>0.66959243209806329</v>
      </c>
      <c r="F229" s="40">
        <f t="shared" si="187"/>
        <v>0.82340266221388203</v>
      </c>
      <c r="G229" s="40">
        <f t="shared" si="188"/>
        <v>0.6291149684450007</v>
      </c>
      <c r="H229" s="40">
        <f t="shared" si="189"/>
        <v>0.49290959076117785</v>
      </c>
      <c r="I229" s="58">
        <f t="shared" si="190"/>
        <v>1.0213726766700018</v>
      </c>
      <c r="K229" s="14">
        <f t="shared" si="191"/>
        <v>0.42475562747169937</v>
      </c>
      <c r="L229" s="14">
        <f t="shared" si="192"/>
        <v>0</v>
      </c>
      <c r="O229" s="40">
        <f t="shared" si="194"/>
        <v>0.54048480922946052</v>
      </c>
      <c r="P229" s="40">
        <f t="shared" si="195"/>
        <v>0.89204191221089713</v>
      </c>
      <c r="Q229" s="40">
        <f t="shared" si="196"/>
        <v>0.66544865709783763</v>
      </c>
      <c r="R229" s="40" t="s">
        <v>153</v>
      </c>
      <c r="S229" s="40">
        <f t="shared" si="197"/>
        <v>0.79857007715837114</v>
      </c>
      <c r="T229" s="40">
        <f t="shared" si="198"/>
        <v>1.1226546610966619</v>
      </c>
      <c r="U229" s="14"/>
      <c r="V229" s="16" t="s">
        <v>13</v>
      </c>
      <c r="W229" s="14" t="b">
        <f t="shared" si="193"/>
        <v>1</v>
      </c>
      <c r="X229" s="14"/>
      <c r="Y229" s="14"/>
      <c r="Z229" s="14"/>
      <c r="AA229" s="14"/>
      <c r="AB229" s="14"/>
      <c r="AF229" s="14"/>
      <c r="AG229" s="14"/>
    </row>
    <row r="230" spans="1:33">
      <c r="A230" s="16" t="s">
        <v>42</v>
      </c>
      <c r="B230" s="40">
        <f t="shared" si="183"/>
        <v>-0.68622234955743766</v>
      </c>
      <c r="C230" s="40">
        <f t="shared" si="184"/>
        <v>-0.2161367027635627</v>
      </c>
      <c r="D230" s="40">
        <f t="shared" si="185"/>
        <v>-3.3714251905289892E-2</v>
      </c>
      <c r="E230" s="40">
        <f t="shared" si="186"/>
        <v>-1.1345354121509545</v>
      </c>
      <c r="F230" s="40">
        <f t="shared" si="187"/>
        <v>-0.26330961328542557</v>
      </c>
      <c r="G230" s="40">
        <f t="shared" si="188"/>
        <v>-0.67050678271714081</v>
      </c>
      <c r="H230" s="40">
        <f t="shared" si="189"/>
        <v>-0.56143317320316222</v>
      </c>
      <c r="I230" s="58">
        <f t="shared" si="190"/>
        <v>-0.88830939081635507</v>
      </c>
      <c r="K230" s="14">
        <f t="shared" si="191"/>
        <v>-3.3714251905289871E-2</v>
      </c>
      <c r="L230" s="14">
        <f t="shared" si="192"/>
        <v>0</v>
      </c>
      <c r="O230" s="40">
        <f t="shared" si="194"/>
        <v>-0.68622234955743766</v>
      </c>
      <c r="P230" s="40">
        <f t="shared" si="195"/>
        <v>0.14780137249879174</v>
      </c>
      <c r="Q230" s="40">
        <f t="shared" si="196"/>
        <v>-0.89207784273299784</v>
      </c>
      <c r="R230" s="40" t="s">
        <v>153</v>
      </c>
      <c r="S230" s="40">
        <f t="shared" si="197"/>
        <v>0.13064679302556031</v>
      </c>
      <c r="T230" s="40">
        <f t="shared" si="198"/>
        <v>0.20917003132785084</v>
      </c>
      <c r="U230" s="14"/>
      <c r="V230" s="16" t="s">
        <v>42</v>
      </c>
      <c r="W230" s="14" t="b">
        <f t="shared" si="193"/>
        <v>1</v>
      </c>
      <c r="X230" s="14"/>
      <c r="Y230" s="14"/>
      <c r="Z230" s="14"/>
      <c r="AA230" s="14"/>
      <c r="AB230" s="14"/>
      <c r="AF230" s="14"/>
      <c r="AG230" s="14"/>
    </row>
    <row r="231" spans="1:33">
      <c r="A231" s="16" t="s">
        <v>43</v>
      </c>
      <c r="B231" s="40">
        <f t="shared" si="183"/>
        <v>-0.76285349949726067</v>
      </c>
      <c r="C231" s="40">
        <f t="shared" si="184"/>
        <v>6.177291354743162E-2</v>
      </c>
      <c r="D231" s="40">
        <f t="shared" si="185"/>
        <v>0.29599424972465865</v>
      </c>
      <c r="E231" s="40">
        <f t="shared" si="186"/>
        <v>-0.88665573399374675</v>
      </c>
      <c r="F231" s="40">
        <f t="shared" si="187"/>
        <v>-2.8398778286136499E-2</v>
      </c>
      <c r="G231" s="40">
        <f t="shared" si="188"/>
        <v>-0.64142159546756128</v>
      </c>
      <c r="H231" s="40">
        <f t="shared" si="189"/>
        <v>-0.35353909949170476</v>
      </c>
      <c r="I231" s="58">
        <f t="shared" si="190"/>
        <v>-0.69884537194479679</v>
      </c>
      <c r="K231" s="14">
        <f t="shared" si="191"/>
        <v>0.2959942497246586</v>
      </c>
      <c r="L231" s="14">
        <f t="shared" si="192"/>
        <v>0</v>
      </c>
      <c r="O231" s="40">
        <f t="shared" si="194"/>
        <v>-0.76285349949726067</v>
      </c>
      <c r="P231" s="40">
        <f t="shared" si="195"/>
        <v>0.23980169993339348</v>
      </c>
      <c r="Q231" s="40">
        <f t="shared" si="196"/>
        <v>-1.1015101042047843</v>
      </c>
      <c r="R231" s="40" t="s">
        <v>153</v>
      </c>
      <c r="S231" s="40">
        <f t="shared" si="197"/>
        <v>-0.36986494123083558</v>
      </c>
      <c r="T231" s="40">
        <f t="shared" si="198"/>
        <v>0.73262545038731841</v>
      </c>
      <c r="U231" s="14"/>
      <c r="V231" s="16" t="s">
        <v>43</v>
      </c>
      <c r="W231" s="14" t="b">
        <f t="shared" si="193"/>
        <v>1</v>
      </c>
      <c r="X231" s="14"/>
      <c r="Y231" s="14"/>
      <c r="Z231" s="14"/>
      <c r="AA231" s="14"/>
      <c r="AB231" s="14"/>
      <c r="AF231" s="14"/>
      <c r="AG231" s="14"/>
    </row>
    <row r="232" spans="1:33">
      <c r="A232" s="16" t="s">
        <v>44</v>
      </c>
      <c r="B232" s="40">
        <f t="shared" si="183"/>
        <v>-0.24946274890533426</v>
      </c>
      <c r="C232" s="40">
        <f t="shared" si="184"/>
        <v>-0.48205759451048591</v>
      </c>
      <c r="D232" s="40">
        <f t="shared" si="185"/>
        <v>-0.74582036388855977</v>
      </c>
      <c r="E232" s="40">
        <f t="shared" si="186"/>
        <v>-0.31727796493571409</v>
      </c>
      <c r="F232" s="40">
        <f t="shared" si="187"/>
        <v>-0.48949517967083961</v>
      </c>
      <c r="G232" s="40">
        <f t="shared" si="188"/>
        <v>-0.29228862674781397</v>
      </c>
      <c r="H232" s="40">
        <f t="shared" si="189"/>
        <v>3.9165780843222177E-2</v>
      </c>
      <c r="I232" s="58">
        <f t="shared" si="190"/>
        <v>-0.11115905454436179</v>
      </c>
      <c r="K232" s="14">
        <f t="shared" si="191"/>
        <v>-0.74582036388855977</v>
      </c>
      <c r="L232" s="14">
        <f t="shared" si="192"/>
        <v>0</v>
      </c>
      <c r="O232" s="40">
        <f t="shared" si="194"/>
        <v>-0.24946274890533426</v>
      </c>
      <c r="P232" s="40">
        <f t="shared" si="195"/>
        <v>-0.49329198044897138</v>
      </c>
      <c r="Q232" s="40">
        <f t="shared" si="196"/>
        <v>-0.35724518934352828</v>
      </c>
      <c r="R232" s="40" t="s">
        <v>153</v>
      </c>
      <c r="S232" s="40">
        <f t="shared" si="197"/>
        <v>-0.19077360779739727</v>
      </c>
      <c r="T232" s="40">
        <f t="shared" si="198"/>
        <v>0.25225035767739834</v>
      </c>
      <c r="U232" s="14"/>
      <c r="V232" s="16" t="s">
        <v>44</v>
      </c>
      <c r="W232" s="14" t="b">
        <f t="shared" si="193"/>
        <v>1</v>
      </c>
      <c r="X232" s="14"/>
      <c r="Y232" s="14"/>
      <c r="Z232" s="14"/>
      <c r="AA232" s="14"/>
      <c r="AB232" s="14"/>
      <c r="AF232" s="14"/>
      <c r="AG232" s="14"/>
    </row>
    <row r="233" spans="1:33">
      <c r="A233" s="16" t="s">
        <v>98</v>
      </c>
      <c r="B233" s="40">
        <f t="shared" si="183"/>
        <v>-0.32222062760258507</v>
      </c>
      <c r="C233" s="40">
        <f t="shared" si="184"/>
        <v>-1.1822946373925658</v>
      </c>
      <c r="D233" s="40">
        <f t="shared" si="185"/>
        <v>-0.86439541135824505</v>
      </c>
      <c r="E233" s="40">
        <f t="shared" si="186"/>
        <v>-0.48191683235636107</v>
      </c>
      <c r="F233" s="40">
        <f t="shared" si="187"/>
        <v>-0.85507055843728919</v>
      </c>
      <c r="G233" s="40">
        <f t="shared" si="188"/>
        <v>-0.92441375552599059</v>
      </c>
      <c r="H233" s="40">
        <f t="shared" si="189"/>
        <v>-1.1061022135646814</v>
      </c>
      <c r="I233" s="58">
        <f t="shared" si="190"/>
        <v>-1.0982733207076376</v>
      </c>
      <c r="K233" s="14">
        <f t="shared" si="191"/>
        <v>-0.86439541135824494</v>
      </c>
      <c r="L233" s="14">
        <f t="shared" si="192"/>
        <v>0</v>
      </c>
      <c r="O233" s="40">
        <f t="shared" si="194"/>
        <v>-0.32222062760258507</v>
      </c>
      <c r="P233" s="40">
        <f t="shared" si="195"/>
        <v>-1.4140735026203308</v>
      </c>
      <c r="Q233" s="40">
        <f t="shared" si="196"/>
        <v>-0.17837814642128608</v>
      </c>
      <c r="R233" s="40" t="s">
        <v>153</v>
      </c>
      <c r="S233" s="40">
        <f t="shared" si="197"/>
        <v>-1.0166564345748528</v>
      </c>
      <c r="T233" s="40">
        <f t="shared" si="198"/>
        <v>-1.2442674387977566</v>
      </c>
      <c r="U233" s="14"/>
      <c r="V233" s="16" t="s">
        <v>98</v>
      </c>
      <c r="W233" s="14" t="b">
        <f t="shared" si="193"/>
        <v>1</v>
      </c>
      <c r="X233" s="14"/>
      <c r="Y233" s="14"/>
      <c r="Z233" s="14"/>
      <c r="AA233" s="14"/>
      <c r="AB233" s="14"/>
      <c r="AF233" s="14"/>
      <c r="AG233" s="14"/>
    </row>
    <row r="234" spans="1:33">
      <c r="A234" s="16" t="s">
        <v>99</v>
      </c>
      <c r="B234" s="40">
        <f t="shared" si="183"/>
        <v>-8.3915848900957268E-2</v>
      </c>
      <c r="C234" s="40">
        <f t="shared" si="184"/>
        <v>0.21241168628794971</v>
      </c>
      <c r="D234" s="40">
        <f t="shared" si="185"/>
        <v>-0.18203004176647355</v>
      </c>
      <c r="E234" s="40">
        <f t="shared" si="186"/>
        <v>-0.28675665022529018</v>
      </c>
      <c r="F234" s="40">
        <f t="shared" si="187"/>
        <v>0.30217713449221167</v>
      </c>
      <c r="G234" s="40">
        <f t="shared" si="188"/>
        <v>-6.0532840605537742E-2</v>
      </c>
      <c r="H234" s="40">
        <f t="shared" si="189"/>
        <v>-8.1851736414539897E-2</v>
      </c>
      <c r="I234" s="58">
        <f t="shared" si="190"/>
        <v>-7.9599732550562879E-2</v>
      </c>
      <c r="K234" s="14">
        <f t="shared" si="191"/>
        <v>-0.18203004176647358</v>
      </c>
      <c r="L234" s="14">
        <f t="shared" si="192"/>
        <v>0</v>
      </c>
      <c r="O234" s="40">
        <f t="shared" si="194"/>
        <v>-8.3915848900957268E-2</v>
      </c>
      <c r="P234" s="40">
        <f t="shared" si="195"/>
        <v>9.8579944370559919E-2</v>
      </c>
      <c r="Q234" s="40">
        <f t="shared" si="196"/>
        <v>-0.49198193401419615</v>
      </c>
      <c r="R234" s="40" t="s">
        <v>153</v>
      </c>
      <c r="S234" s="40">
        <f t="shared" si="197"/>
        <v>0.95060358225586161</v>
      </c>
      <c r="T234" s="40">
        <f t="shared" si="198"/>
        <v>0.69572111136630954</v>
      </c>
      <c r="U234" s="14"/>
      <c r="V234" s="16" t="s">
        <v>99</v>
      </c>
      <c r="W234" s="14" t="b">
        <f t="shared" si="193"/>
        <v>1</v>
      </c>
      <c r="X234" s="14"/>
      <c r="Y234" s="14"/>
      <c r="Z234" s="14"/>
      <c r="AA234" s="14"/>
      <c r="AB234" s="14"/>
      <c r="AF234" s="14"/>
      <c r="AG234" s="14"/>
    </row>
    <row r="235" spans="1:33">
      <c r="A235" s="16" t="s">
        <v>46</v>
      </c>
      <c r="B235" s="40">
        <f t="shared" si="183"/>
        <v>-1.0006818148620684</v>
      </c>
      <c r="C235" s="40">
        <f t="shared" si="184"/>
        <v>-0.69602534199889921</v>
      </c>
      <c r="D235" s="40">
        <f t="shared" si="185"/>
        <v>-1.7815601201753091</v>
      </c>
      <c r="E235" s="40">
        <f t="shared" si="186"/>
        <v>-0.62399131341361758</v>
      </c>
      <c r="F235" s="40">
        <f t="shared" si="187"/>
        <v>-1.366210643065811</v>
      </c>
      <c r="G235" s="40">
        <f t="shared" si="188"/>
        <v>-0.91584451467263273</v>
      </c>
      <c r="H235" s="40">
        <f t="shared" si="189"/>
        <v>-0.99386905689175886</v>
      </c>
      <c r="I235" s="58">
        <f t="shared" si="190"/>
        <v>-1.0333587624767846</v>
      </c>
      <c r="K235" s="14">
        <f t="shared" si="191"/>
        <v>-1.7815601201753091</v>
      </c>
      <c r="L235" s="14">
        <f t="shared" si="192"/>
        <v>0</v>
      </c>
      <c r="O235" s="40">
        <f t="shared" si="194"/>
        <v>-1.0006818148620684</v>
      </c>
      <c r="P235" s="40">
        <f t="shared" si="195"/>
        <v>-0.58905913600933979</v>
      </c>
      <c r="Q235" s="40">
        <f t="shared" si="196"/>
        <v>-0.41928030246562925</v>
      </c>
      <c r="R235" s="40" t="s">
        <v>153</v>
      </c>
      <c r="S235" s="40">
        <f t="shared" si="197"/>
        <v>-0.64198183476642512</v>
      </c>
      <c r="T235" s="40">
        <f t="shared" si="198"/>
        <v>-0.90756796877898915</v>
      </c>
      <c r="U235" s="14"/>
      <c r="V235" s="16" t="s">
        <v>46</v>
      </c>
      <c r="W235" s="14" t="b">
        <f t="shared" si="193"/>
        <v>1</v>
      </c>
      <c r="X235" s="14"/>
      <c r="Y235" s="14"/>
      <c r="Z235" s="14"/>
      <c r="AA235" s="14"/>
      <c r="AB235" s="14"/>
      <c r="AF235" s="14"/>
      <c r="AG235" s="14"/>
    </row>
    <row r="236" spans="1:33">
      <c r="A236" s="16" t="s">
        <v>47</v>
      </c>
      <c r="B236" s="40">
        <f t="shared" si="183"/>
        <v>-2.8996529759269363E-2</v>
      </c>
      <c r="C236" s="40">
        <f t="shared" si="184"/>
        <v>0.3230693921924252</v>
      </c>
      <c r="D236" s="40">
        <f t="shared" si="185"/>
        <v>0.38212278007526579</v>
      </c>
      <c r="E236" s="40">
        <f t="shared" si="186"/>
        <v>0.10742905426970152</v>
      </c>
      <c r="F236" s="40">
        <f t="shared" si="187"/>
        <v>-0.3703871258447704</v>
      </c>
      <c r="G236" s="40">
        <f t="shared" si="188"/>
        <v>-0.12258423693120148</v>
      </c>
      <c r="H236" s="40">
        <f t="shared" si="189"/>
        <v>-0.21955981614578088</v>
      </c>
      <c r="I236" s="58">
        <f t="shared" si="190"/>
        <v>-0.26395095355287579</v>
      </c>
      <c r="K236" s="14">
        <f t="shared" si="191"/>
        <v>0.38212278007526579</v>
      </c>
      <c r="L236" s="14">
        <f t="shared" si="192"/>
        <v>0</v>
      </c>
      <c r="O236" s="40">
        <f t="shared" si="194"/>
        <v>-2.8996529759269363E-2</v>
      </c>
      <c r="P236" s="40">
        <f t="shared" si="195"/>
        <v>0.23136919145593052</v>
      </c>
      <c r="Q236" s="40">
        <f t="shared" si="196"/>
        <v>0.48139544563980019</v>
      </c>
      <c r="R236" s="40" t="s">
        <v>153</v>
      </c>
      <c r="S236" s="40">
        <f t="shared" si="197"/>
        <v>3.6162761686212325E-2</v>
      </c>
      <c r="T236" s="40">
        <f t="shared" si="198"/>
        <v>1.8248744316284621E-2</v>
      </c>
      <c r="U236" s="14"/>
      <c r="V236" s="16" t="s">
        <v>47</v>
      </c>
      <c r="W236" s="14" t="b">
        <f t="shared" si="193"/>
        <v>1</v>
      </c>
      <c r="X236" s="14"/>
      <c r="Y236" s="14"/>
      <c r="Z236" s="14"/>
      <c r="AA236" s="14"/>
      <c r="AB236" s="14"/>
      <c r="AF236" s="14"/>
      <c r="AG236" s="14"/>
    </row>
    <row r="237" spans="1:33">
      <c r="A237" s="16" t="s">
        <v>14</v>
      </c>
      <c r="B237" s="40">
        <f t="shared" si="183"/>
        <v>-0.6706884389741754</v>
      </c>
      <c r="C237" s="40">
        <f t="shared" si="184"/>
        <v>-6.9023978023494817E-2</v>
      </c>
      <c r="D237" s="40">
        <f t="shared" si="185"/>
        <v>0.33248913567202421</v>
      </c>
      <c r="E237" s="40">
        <f t="shared" si="186"/>
        <v>0.11905799801208561</v>
      </c>
      <c r="F237" s="40">
        <f t="shared" si="187"/>
        <v>0.61305621972802715</v>
      </c>
      <c r="G237" s="40">
        <f t="shared" si="188"/>
        <v>3.9910239476804277E-2</v>
      </c>
      <c r="H237" s="40">
        <f t="shared" si="189"/>
        <v>0.31644298170585672</v>
      </c>
      <c r="I237" s="58">
        <f t="shared" si="190"/>
        <v>-0.16384056652698414</v>
      </c>
      <c r="K237" s="14">
        <f t="shared" si="191"/>
        <v>0.33248913567202421</v>
      </c>
      <c r="L237" s="14">
        <f t="shared" si="192"/>
        <v>0</v>
      </c>
      <c r="O237" s="40">
        <f t="shared" si="194"/>
        <v>-0.6706884389741754</v>
      </c>
      <c r="P237" s="40">
        <f t="shared" si="195"/>
        <v>-0.23914285280317352</v>
      </c>
      <c r="Q237" s="40">
        <f t="shared" si="196"/>
        <v>-0.22406788261867011</v>
      </c>
      <c r="R237" s="40" t="s">
        <v>153</v>
      </c>
      <c r="S237" s="40">
        <f t="shared" si="197"/>
        <v>-9.3797355997143006E-2</v>
      </c>
      <c r="T237" s="40">
        <f t="shared" si="198"/>
        <v>5.1079656324803407E-2</v>
      </c>
      <c r="U237" s="14"/>
      <c r="V237" s="16" t="s">
        <v>14</v>
      </c>
      <c r="W237" s="14" t="b">
        <f t="shared" si="193"/>
        <v>1</v>
      </c>
      <c r="X237" s="14"/>
      <c r="Y237" s="14"/>
      <c r="Z237" s="14"/>
      <c r="AA237" s="14"/>
      <c r="AB237" s="14"/>
      <c r="AF237" s="14"/>
      <c r="AG237" s="14"/>
    </row>
    <row r="238" spans="1:33">
      <c r="A238" s="16" t="s">
        <v>48</v>
      </c>
      <c r="B238" s="40">
        <f t="shared" si="183"/>
        <v>-0.61366591029648054</v>
      </c>
      <c r="C238" s="40">
        <f t="shared" si="184"/>
        <v>-0.38804111025665383</v>
      </c>
      <c r="D238" s="40">
        <f t="shared" si="185"/>
        <v>-0.88666485534733863</v>
      </c>
      <c r="E238" s="40">
        <f t="shared" si="186"/>
        <v>-0.23338277915263694</v>
      </c>
      <c r="F238" s="40">
        <f t="shared" si="187"/>
        <v>-0.23285907545697648</v>
      </c>
      <c r="G238" s="40">
        <f t="shared" si="188"/>
        <v>-0.38419535418221068</v>
      </c>
      <c r="H238" s="40">
        <f t="shared" si="189"/>
        <v>0.40539378727260605</v>
      </c>
      <c r="I238" s="58">
        <f t="shared" si="190"/>
        <v>-0.30638403471069975</v>
      </c>
      <c r="K238" s="14">
        <f t="shared" si="191"/>
        <v>-0.88666485534733863</v>
      </c>
      <c r="L238" s="14">
        <f t="shared" si="192"/>
        <v>0</v>
      </c>
      <c r="O238" s="40">
        <f t="shared" si="194"/>
        <v>-0.61366591029648054</v>
      </c>
      <c r="P238" s="40">
        <f t="shared" si="195"/>
        <v>-0.4609692700572367</v>
      </c>
      <c r="Q238" s="40">
        <f t="shared" si="196"/>
        <v>-0.605512591738949</v>
      </c>
      <c r="R238" s="40" t="s">
        <v>153</v>
      </c>
      <c r="S238" s="40">
        <f t="shared" si="197"/>
        <v>-0.75493314489637475</v>
      </c>
      <c r="T238" s="40">
        <f t="shared" si="198"/>
        <v>0.31793207302505133</v>
      </c>
      <c r="U238" s="14"/>
      <c r="V238" s="16" t="s">
        <v>48</v>
      </c>
      <c r="W238" s="14" t="b">
        <f t="shared" si="193"/>
        <v>1</v>
      </c>
      <c r="X238" s="14"/>
      <c r="Y238" s="14"/>
      <c r="Z238" s="14"/>
      <c r="AA238" s="14"/>
      <c r="AB238" s="14"/>
      <c r="AF238" s="14"/>
      <c r="AG238" s="14"/>
    </row>
    <row r="239" spans="1:33">
      <c r="A239" s="162" t="s">
        <v>175</v>
      </c>
      <c r="B239" s="40">
        <f t="shared" si="183"/>
        <v>-0.20281006515700248</v>
      </c>
      <c r="C239" s="40">
        <f t="shared" si="184"/>
        <v>-1.1982099733665057</v>
      </c>
      <c r="D239" s="40">
        <f t="shared" si="185"/>
        <v>-1.5013508719987354</v>
      </c>
      <c r="E239" s="40">
        <f t="shared" si="186"/>
        <v>-0.41626253992377493</v>
      </c>
      <c r="F239" s="40">
        <f t="shared" si="187"/>
        <v>-1.2881707475336031</v>
      </c>
      <c r="G239" s="40">
        <f t="shared" si="188"/>
        <v>-1.0844412462251709</v>
      </c>
      <c r="H239" s="40">
        <f t="shared" si="189"/>
        <v>-1.0000384137767588</v>
      </c>
      <c r="I239" s="58">
        <f t="shared" si="190"/>
        <v>-0.78933788077515188</v>
      </c>
      <c r="K239" s="14">
        <f t="shared" si="191"/>
        <v>-1.5013508719987354</v>
      </c>
      <c r="L239" s="14">
        <f t="shared" si="192"/>
        <v>0</v>
      </c>
      <c r="O239" s="40">
        <f t="shared" si="194"/>
        <v>-0.20281006515700248</v>
      </c>
      <c r="P239" s="40">
        <f t="shared" si="195"/>
        <v>-1.3526748350761952</v>
      </c>
      <c r="Q239" s="40">
        <f t="shared" si="196"/>
        <v>-0.13671863016973576</v>
      </c>
      <c r="R239" s="40" t="s">
        <v>153</v>
      </c>
      <c r="S239" s="40">
        <f t="shared" si="197"/>
        <v>-1.1236817071576486</v>
      </c>
      <c r="T239" s="40">
        <f t="shared" si="198"/>
        <v>-0.92607603943398908</v>
      </c>
      <c r="U239" s="14"/>
      <c r="V239" s="16" t="s">
        <v>175</v>
      </c>
      <c r="W239" s="14" t="b">
        <f t="shared" si="193"/>
        <v>1</v>
      </c>
      <c r="X239" s="14"/>
      <c r="Y239" s="14"/>
      <c r="Z239" s="14"/>
      <c r="AA239" s="14"/>
      <c r="AB239" s="14"/>
      <c r="AF239" s="14"/>
      <c r="AG239" s="14"/>
    </row>
    <row r="240" spans="1:33">
      <c r="A240" s="162" t="s">
        <v>176</v>
      </c>
      <c r="B240" s="40">
        <f t="shared" si="183"/>
        <v>-1.0555057572879047</v>
      </c>
      <c r="C240" s="40">
        <f t="shared" si="184"/>
        <v>-1.2800947232390449</v>
      </c>
      <c r="D240" s="40">
        <f t="shared" si="185"/>
        <v>-0.28519139099142388</v>
      </c>
      <c r="E240" s="40">
        <f t="shared" si="186"/>
        <v>-0.77892462587001288</v>
      </c>
      <c r="F240" s="40">
        <f t="shared" si="187"/>
        <v>-1.4630603588379738</v>
      </c>
      <c r="G240" s="40">
        <f t="shared" si="188"/>
        <v>-1.0499646604463273</v>
      </c>
      <c r="H240" s="40">
        <f t="shared" si="189"/>
        <v>-1.0254534382431875</v>
      </c>
      <c r="I240" s="58">
        <f t="shared" si="190"/>
        <v>-0.77746099639120136</v>
      </c>
      <c r="K240" s="14">
        <f t="shared" si="191"/>
        <v>-0.28519139099142399</v>
      </c>
      <c r="L240" s="14">
        <f t="shared" si="192"/>
        <v>0</v>
      </c>
      <c r="O240" s="40"/>
      <c r="P240" s="40"/>
      <c r="Q240" s="40"/>
      <c r="R240" s="40"/>
      <c r="S240" s="40"/>
      <c r="T240" s="40"/>
      <c r="U240" s="14"/>
      <c r="V240" s="16" t="s">
        <v>176</v>
      </c>
      <c r="W240" s="14" t="b">
        <f t="shared" si="193"/>
        <v>1</v>
      </c>
      <c r="X240" s="14"/>
      <c r="Y240" s="14"/>
      <c r="Z240" s="14"/>
      <c r="AA240" s="14"/>
      <c r="AB240" s="14"/>
      <c r="AF240" s="14"/>
      <c r="AG240" s="14"/>
    </row>
    <row r="241" spans="1:33">
      <c r="A241" s="16" t="s">
        <v>49</v>
      </c>
      <c r="B241" s="40">
        <f t="shared" si="183"/>
        <v>-5.0267229790236873E-2</v>
      </c>
      <c r="C241" s="40">
        <f t="shared" si="184"/>
        <v>-0.4646112973624712</v>
      </c>
      <c r="D241" s="40">
        <f t="shared" si="185"/>
        <v>-0.24647856559075185</v>
      </c>
      <c r="E241" s="40">
        <f t="shared" si="186"/>
        <v>-0.70428785750048217</v>
      </c>
      <c r="F241" s="40">
        <f t="shared" si="187"/>
        <v>-0.98284529248841901</v>
      </c>
      <c r="G241" s="40">
        <f t="shared" si="188"/>
        <v>-0.94915522631714422</v>
      </c>
      <c r="H241" s="40">
        <f t="shared" si="189"/>
        <v>-1.2025360437554558</v>
      </c>
      <c r="I241" s="58">
        <f t="shared" si="190"/>
        <v>-1.033922338966059</v>
      </c>
      <c r="K241" s="14">
        <f t="shared" si="191"/>
        <v>-0.2464785655907519</v>
      </c>
      <c r="L241" s="14">
        <f t="shared" si="192"/>
        <v>0</v>
      </c>
      <c r="O241" s="40"/>
      <c r="P241" s="40"/>
      <c r="Q241" s="40"/>
      <c r="R241" s="40"/>
      <c r="S241" s="40"/>
      <c r="T241" s="40"/>
      <c r="U241" s="14"/>
      <c r="V241" s="16" t="s">
        <v>49</v>
      </c>
      <c r="W241" s="14" t="b">
        <f t="shared" si="193"/>
        <v>1</v>
      </c>
      <c r="X241" s="14"/>
      <c r="Y241" s="14"/>
      <c r="Z241" s="14"/>
      <c r="AA241" s="14"/>
      <c r="AB241" s="14"/>
      <c r="AF241" s="14"/>
      <c r="AG241" s="14"/>
    </row>
    <row r="242" spans="1:33">
      <c r="A242" s="16" t="s">
        <v>50</v>
      </c>
      <c r="B242" s="40">
        <f t="shared" si="183"/>
        <v>-1.1862733859016901</v>
      </c>
      <c r="C242" s="40">
        <f t="shared" si="184"/>
        <v>-0.62947673484566702</v>
      </c>
      <c r="D242" s="40">
        <f t="shared" si="185"/>
        <v>-0.48374750942860401</v>
      </c>
      <c r="E242" s="40">
        <f t="shared" si="186"/>
        <v>-0.17472660590356329</v>
      </c>
      <c r="F242" s="40">
        <f t="shared" si="187"/>
        <v>-0.89223706098238564</v>
      </c>
      <c r="G242" s="40">
        <f t="shared" si="188"/>
        <v>-0.89406729574018928</v>
      </c>
      <c r="H242" s="40">
        <f t="shared" si="189"/>
        <v>-0.81677537329242478</v>
      </c>
      <c r="I242" s="58">
        <f t="shared" si="190"/>
        <v>-0.5923072015837354</v>
      </c>
      <c r="K242" s="14">
        <f t="shared" si="191"/>
        <v>-0.48374750942860401</v>
      </c>
      <c r="L242" s="14">
        <f t="shared" si="192"/>
        <v>0</v>
      </c>
      <c r="O242" s="40">
        <f t="shared" ref="O242:O257" si="199">(AVERAGE(B150:F150))</f>
        <v>-1.1862733859016901</v>
      </c>
      <c r="P242" s="40">
        <f t="shared" ref="P242:P257" si="200">AVERAGE(G150:K150)</f>
        <v>-0.75069201956405252</v>
      </c>
      <c r="Q242" s="40">
        <f t="shared" ref="Q242:Q257" si="201">AVERAGE(P150:S150)</f>
        <v>-0.39005921151816347</v>
      </c>
      <c r="R242" s="40" t="s">
        <v>153</v>
      </c>
      <c r="S242" s="40">
        <f t="shared" ref="S242:S257" si="202">AVERAGE(AH150:AI150)</f>
        <v>-1.3174619192208716</v>
      </c>
      <c r="T242" s="40">
        <f t="shared" ref="T242:T257" si="203">AVERAGE(AN150:AO150)</f>
        <v>-1.3120318231308428</v>
      </c>
      <c r="U242" s="14"/>
      <c r="V242" s="16" t="s">
        <v>50</v>
      </c>
      <c r="W242" s="14" t="b">
        <f t="shared" si="193"/>
        <v>1</v>
      </c>
      <c r="X242" s="14"/>
      <c r="Y242" s="14"/>
      <c r="Z242" s="14"/>
      <c r="AA242" s="14"/>
      <c r="AB242" s="14"/>
      <c r="AF242" s="14"/>
      <c r="AG242" s="14"/>
    </row>
    <row r="243" spans="1:33">
      <c r="A243" s="16" t="s">
        <v>100</v>
      </c>
      <c r="B243" s="40">
        <f t="shared" si="183"/>
        <v>1.0672666725845257</v>
      </c>
      <c r="C243" s="40">
        <f t="shared" si="184"/>
        <v>0.94542135948368078</v>
      </c>
      <c r="D243" s="40">
        <f t="shared" si="185"/>
        <v>0.7638173821558083</v>
      </c>
      <c r="E243" s="40">
        <f t="shared" si="186"/>
        <v>0.88248097110392432</v>
      </c>
      <c r="F243" s="40">
        <f t="shared" si="187"/>
        <v>1.1797472612272404</v>
      </c>
      <c r="G243" s="40">
        <f t="shared" si="188"/>
        <v>1.2258976493325584</v>
      </c>
      <c r="H243" s="40">
        <f t="shared" si="189"/>
        <v>1.4068219825901753</v>
      </c>
      <c r="I243" s="58">
        <f t="shared" si="190"/>
        <v>0.94518902346103228</v>
      </c>
      <c r="K243" s="14">
        <f t="shared" si="191"/>
        <v>0.7638173821558083</v>
      </c>
      <c r="L243" s="14">
        <f t="shared" si="192"/>
        <v>0</v>
      </c>
      <c r="O243" s="40">
        <f t="shared" si="199"/>
        <v>1.0672666725845257</v>
      </c>
      <c r="P243" s="40">
        <f t="shared" si="200"/>
        <v>0.9781915522054373</v>
      </c>
      <c r="Q243" s="40">
        <f t="shared" si="201"/>
        <v>0.90432865797745166</v>
      </c>
      <c r="R243" s="40" t="s">
        <v>153</v>
      </c>
      <c r="S243" s="40">
        <f t="shared" si="202"/>
        <v>1.6411171284146628</v>
      </c>
      <c r="T243" s="40">
        <f t="shared" si="203"/>
        <v>1.38543365078442</v>
      </c>
      <c r="U243" s="14"/>
      <c r="V243" s="16" t="s">
        <v>100</v>
      </c>
      <c r="W243" s="14" t="b">
        <f t="shared" si="193"/>
        <v>1</v>
      </c>
      <c r="X243" s="14"/>
      <c r="Y243" s="14"/>
      <c r="Z243" s="14"/>
      <c r="AA243" s="14"/>
      <c r="AB243" s="14"/>
      <c r="AF243" s="14"/>
      <c r="AG243" s="14"/>
    </row>
    <row r="244" spans="1:33">
      <c r="A244" s="16" t="s">
        <v>51</v>
      </c>
      <c r="B244" s="40">
        <f t="shared" si="183"/>
        <v>0.95624490572303977</v>
      </c>
      <c r="C244" s="40">
        <f t="shared" si="184"/>
        <v>0.73112129591491348</v>
      </c>
      <c r="D244" s="40">
        <f t="shared" si="185"/>
        <v>0.8884157066332028</v>
      </c>
      <c r="E244" s="40">
        <f t="shared" si="186"/>
        <v>0.6480911573216469</v>
      </c>
      <c r="F244" s="40">
        <f t="shared" si="187"/>
        <v>1.1700302601762016</v>
      </c>
      <c r="G244" s="40">
        <f t="shared" si="188"/>
        <v>1.3149506398588817</v>
      </c>
      <c r="H244" s="40">
        <f t="shared" si="189"/>
        <v>0.98415870221195589</v>
      </c>
      <c r="I244" s="58">
        <f t="shared" si="190"/>
        <v>0.90400742245025489</v>
      </c>
      <c r="K244" s="14">
        <f t="shared" si="191"/>
        <v>0.8884157066332028</v>
      </c>
      <c r="L244" s="14">
        <f t="shared" si="192"/>
        <v>0</v>
      </c>
      <c r="O244" s="40">
        <f t="shared" si="199"/>
        <v>0.95624490572303977</v>
      </c>
      <c r="P244" s="40">
        <f t="shared" si="200"/>
        <v>0.80152854663578021</v>
      </c>
      <c r="Q244" s="40">
        <f t="shared" si="201"/>
        <v>0.84378677855763484</v>
      </c>
      <c r="R244" s="40" t="s">
        <v>153</v>
      </c>
      <c r="S244" s="40">
        <f t="shared" si="202"/>
        <v>1.1013509076534411</v>
      </c>
      <c r="T244" s="40">
        <f t="shared" si="203"/>
        <v>0.95639754073801886</v>
      </c>
      <c r="U244" s="14"/>
      <c r="V244" s="16" t="s">
        <v>51</v>
      </c>
      <c r="W244" s="14" t="b">
        <f t="shared" si="193"/>
        <v>1</v>
      </c>
      <c r="X244" s="14"/>
      <c r="Y244" s="14"/>
      <c r="Z244" s="14"/>
      <c r="AA244" s="14"/>
      <c r="AB244" s="14"/>
      <c r="AF244" s="14"/>
      <c r="AG244" s="14"/>
    </row>
    <row r="245" spans="1:33">
      <c r="A245" s="16" t="s">
        <v>52</v>
      </c>
      <c r="B245" s="40">
        <f t="shared" si="183"/>
        <v>-0.10844456780339951</v>
      </c>
      <c r="C245" s="40">
        <f t="shared" si="184"/>
        <v>-0.39610834302139236</v>
      </c>
      <c r="D245" s="40">
        <f t="shared" si="185"/>
        <v>-1.0760699111627192</v>
      </c>
      <c r="E245" s="40">
        <f t="shared" si="186"/>
        <v>-0.32035706254467716</v>
      </c>
      <c r="F245" s="40">
        <f t="shared" si="187"/>
        <v>-0.85542171164713865</v>
      </c>
      <c r="G245" s="40">
        <f t="shared" si="188"/>
        <v>-0.65840604288800264</v>
      </c>
      <c r="H245" s="40">
        <f t="shared" si="189"/>
        <v>-0.71273717276927595</v>
      </c>
      <c r="I245" s="58">
        <f t="shared" si="190"/>
        <v>-0.5127612756476907</v>
      </c>
      <c r="K245" s="14">
        <f t="shared" si="191"/>
        <v>-1.0760699111627192</v>
      </c>
      <c r="L245" s="14">
        <f t="shared" si="192"/>
        <v>0</v>
      </c>
      <c r="O245" s="40">
        <f t="shared" si="199"/>
        <v>-0.10844456780339951</v>
      </c>
      <c r="P245" s="40">
        <f t="shared" si="200"/>
        <v>-0.47064994937492299</v>
      </c>
      <c r="Q245" s="40">
        <f t="shared" si="201"/>
        <v>-0.35277518271073888</v>
      </c>
      <c r="R245" s="40" t="s">
        <v>153</v>
      </c>
      <c r="S245" s="40">
        <f t="shared" si="202"/>
        <v>-0.72014622470150691</v>
      </c>
      <c r="T245" s="40">
        <f t="shared" si="203"/>
        <v>-0.80289924542489355</v>
      </c>
      <c r="U245" s="14"/>
      <c r="V245" s="16" t="s">
        <v>52</v>
      </c>
      <c r="W245" s="14" t="b">
        <f t="shared" si="193"/>
        <v>1</v>
      </c>
      <c r="X245" s="14"/>
      <c r="Y245" s="14"/>
      <c r="Z245" s="14"/>
      <c r="AA245" s="14"/>
      <c r="AB245" s="14"/>
      <c r="AF245" s="14"/>
      <c r="AG245" s="14"/>
    </row>
    <row r="246" spans="1:33">
      <c r="A246" s="16" t="s">
        <v>53</v>
      </c>
      <c r="B246" s="40">
        <f t="shared" si="183"/>
        <v>0.73657895938921969</v>
      </c>
      <c r="C246" s="40">
        <f t="shared" si="184"/>
        <v>1.1023607552115713</v>
      </c>
      <c r="D246" s="40">
        <f t="shared" si="185"/>
        <v>0.79225590794858325</v>
      </c>
      <c r="E246" s="40">
        <f t="shared" si="186"/>
        <v>1.1840255955146242</v>
      </c>
      <c r="F246" s="40">
        <f t="shared" si="187"/>
        <v>1.3836756235264136</v>
      </c>
      <c r="G246" s="40">
        <f t="shared" si="188"/>
        <v>1.2411664741421879</v>
      </c>
      <c r="H246" s="40">
        <f t="shared" si="189"/>
        <v>1.4676461792772166</v>
      </c>
      <c r="I246" s="58">
        <f t="shared" si="190"/>
        <v>1.0931885688877858</v>
      </c>
      <c r="K246" s="14">
        <f t="shared" si="191"/>
        <v>0.79225590794858314</v>
      </c>
      <c r="L246" s="14">
        <f t="shared" si="192"/>
        <v>0</v>
      </c>
      <c r="O246" s="40">
        <f t="shared" si="199"/>
        <v>0.73657895938921969</v>
      </c>
      <c r="P246" s="40">
        <f t="shared" si="200"/>
        <v>1.0055246856531781</v>
      </c>
      <c r="Q246" s="40">
        <f t="shared" si="201"/>
        <v>0.90384776043933623</v>
      </c>
      <c r="R246" s="40" t="s">
        <v>153</v>
      </c>
      <c r="S246" s="40">
        <f t="shared" si="202"/>
        <v>1.3629019057946339</v>
      </c>
      <c r="T246" s="40">
        <f t="shared" si="203"/>
        <v>0.76138293538334723</v>
      </c>
      <c r="U246" s="14"/>
      <c r="V246" s="16" t="s">
        <v>53</v>
      </c>
      <c r="W246" s="14" t="b">
        <f t="shared" si="193"/>
        <v>1</v>
      </c>
      <c r="X246" s="14"/>
      <c r="Y246" s="14"/>
      <c r="Z246" s="14"/>
      <c r="AA246" s="14"/>
      <c r="AB246" s="14"/>
      <c r="AF246" s="14"/>
      <c r="AG246" s="14"/>
    </row>
    <row r="247" spans="1:33">
      <c r="A247" s="16" t="s">
        <v>54</v>
      </c>
      <c r="B247" s="40">
        <f t="shared" si="183"/>
        <v>-0.17969280554867417</v>
      </c>
      <c r="C247" s="40">
        <f t="shared" si="184"/>
        <v>-0.75847586907670606</v>
      </c>
      <c r="D247" s="40">
        <f t="shared" si="185"/>
        <v>-1.5406253642898791</v>
      </c>
      <c r="E247" s="40">
        <f t="shared" si="186"/>
        <v>-0.7747487908752192</v>
      </c>
      <c r="F247" s="40">
        <f t="shared" si="187"/>
        <v>-1.0585509355054674</v>
      </c>
      <c r="G247" s="40">
        <f t="shared" si="188"/>
        <v>-0.69578343579963919</v>
      </c>
      <c r="H247" s="40">
        <f t="shared" si="189"/>
        <v>-0.91523480274797298</v>
      </c>
      <c r="I247" s="58">
        <f t="shared" si="190"/>
        <v>-0.88293251701948294</v>
      </c>
      <c r="K247" s="14">
        <f t="shared" si="191"/>
        <v>-1.5406253642898791</v>
      </c>
      <c r="L247" s="14">
        <f t="shared" si="192"/>
        <v>0</v>
      </c>
      <c r="O247" s="40">
        <f t="shared" si="199"/>
        <v>-0.17969280554867417</v>
      </c>
      <c r="P247" s="40">
        <f t="shared" si="200"/>
        <v>-0.50300562707698027</v>
      </c>
      <c r="Q247" s="40">
        <f t="shared" si="201"/>
        <v>-0.70525162130581376</v>
      </c>
      <c r="R247" s="40" t="s">
        <v>153</v>
      </c>
      <c r="S247" s="40">
        <f t="shared" si="202"/>
        <v>-0.94888564849688306</v>
      </c>
      <c r="T247" s="40">
        <f t="shared" si="203"/>
        <v>-1.0492528334430846</v>
      </c>
      <c r="U247" s="14"/>
      <c r="V247" s="16" t="s">
        <v>54</v>
      </c>
      <c r="W247" s="14" t="b">
        <f t="shared" si="193"/>
        <v>1</v>
      </c>
      <c r="X247" s="14"/>
      <c r="Y247" s="14"/>
      <c r="Z247" s="14"/>
      <c r="AA247" s="14"/>
      <c r="AB247" s="14"/>
      <c r="AF247" s="14"/>
      <c r="AG247" s="14"/>
    </row>
    <row r="248" spans="1:33">
      <c r="A248" s="16" t="s">
        <v>101</v>
      </c>
      <c r="B248" s="40">
        <f t="shared" si="183"/>
        <v>-8.5139860310930848E-2</v>
      </c>
      <c r="C248" s="40">
        <f t="shared" si="184"/>
        <v>-0.39758429573468512</v>
      </c>
      <c r="D248" s="40">
        <f t="shared" si="185"/>
        <v>-8.7785031190603685E-2</v>
      </c>
      <c r="E248" s="40">
        <f t="shared" si="186"/>
        <v>0.31824473301300921</v>
      </c>
      <c r="F248" s="40">
        <f t="shared" si="187"/>
        <v>-0.35278123309316894</v>
      </c>
      <c r="G248" s="40">
        <f t="shared" si="188"/>
        <v>-0.56726532774301042</v>
      </c>
      <c r="H248" s="40">
        <f t="shared" si="189"/>
        <v>-0.28923148827374606</v>
      </c>
      <c r="I248" s="58">
        <f t="shared" si="190"/>
        <v>-0.14283584551510251</v>
      </c>
      <c r="K248" s="14">
        <f t="shared" si="191"/>
        <v>-8.7785031190603657E-2</v>
      </c>
      <c r="L248" s="14">
        <f t="shared" si="192"/>
        <v>0</v>
      </c>
      <c r="O248" s="40">
        <f t="shared" si="199"/>
        <v>-8.5139860310930848E-2</v>
      </c>
      <c r="P248" s="40">
        <f t="shared" si="200"/>
        <v>-0.2309298804922828</v>
      </c>
      <c r="Q248" s="40">
        <f t="shared" si="201"/>
        <v>0.10261475769652297</v>
      </c>
      <c r="R248" s="40" t="s">
        <v>153</v>
      </c>
      <c r="S248" s="40">
        <f t="shared" si="202"/>
        <v>-0.14739613805718327</v>
      </c>
      <c r="T248" s="40">
        <f t="shared" si="203"/>
        <v>-0.12343612034781143</v>
      </c>
      <c r="U248" s="14"/>
      <c r="V248" s="16" t="s">
        <v>101</v>
      </c>
      <c r="W248" s="14" t="b">
        <f t="shared" si="193"/>
        <v>1</v>
      </c>
      <c r="X248" s="14"/>
      <c r="Y248" s="14"/>
      <c r="Z248" s="14"/>
      <c r="AA248" s="14"/>
      <c r="AB248" s="14"/>
      <c r="AF248" s="14"/>
      <c r="AG248" s="14"/>
    </row>
    <row r="249" spans="1:33">
      <c r="A249" s="16" t="s">
        <v>55</v>
      </c>
      <c r="B249" s="40">
        <f t="shared" si="183"/>
        <v>-4.4990310655315668E-4</v>
      </c>
      <c r="C249" s="40">
        <f t="shared" si="184"/>
        <v>-0.38224262480812637</v>
      </c>
      <c r="D249" s="40">
        <f t="shared" si="185"/>
        <v>3.6611447093865358E-2</v>
      </c>
      <c r="E249" s="40">
        <f t="shared" si="186"/>
        <v>2.0390008162243223E-2</v>
      </c>
      <c r="F249" s="40">
        <f t="shared" si="187"/>
        <v>-0.11458256420353619</v>
      </c>
      <c r="G249" s="40">
        <f t="shared" si="188"/>
        <v>-0.28217762386896811</v>
      </c>
      <c r="H249" s="40">
        <f t="shared" si="189"/>
        <v>-0.33178845286636488</v>
      </c>
      <c r="I249" s="58">
        <f t="shared" si="190"/>
        <v>4.456463891885404E-3</v>
      </c>
      <c r="K249" s="14">
        <f t="shared" si="191"/>
        <v>3.6611447093865344E-2</v>
      </c>
      <c r="L249" s="14">
        <f t="shared" si="192"/>
        <v>0</v>
      </c>
      <c r="O249" s="40">
        <f t="shared" si="199"/>
        <v>-4.4990310655315668E-4</v>
      </c>
      <c r="P249" s="40">
        <f t="shared" si="200"/>
        <v>-0.21251987538041234</v>
      </c>
      <c r="Q249" s="40">
        <f t="shared" si="201"/>
        <v>-0.1201926307632131</v>
      </c>
      <c r="R249" s="40" t="s">
        <v>153</v>
      </c>
      <c r="S249" s="40">
        <f t="shared" si="202"/>
        <v>-5.7035089953223983E-2</v>
      </c>
      <c r="T249" s="40">
        <f t="shared" si="203"/>
        <v>-8.8522539353859689E-2</v>
      </c>
      <c r="U249" s="14"/>
      <c r="V249" s="16" t="s">
        <v>55</v>
      </c>
      <c r="W249" s="14" t="b">
        <f t="shared" si="193"/>
        <v>1</v>
      </c>
      <c r="X249" s="14"/>
      <c r="Y249" s="14"/>
      <c r="Z249" s="14"/>
      <c r="AA249" s="14"/>
      <c r="AB249" s="14"/>
      <c r="AF249" s="14"/>
      <c r="AG249" s="14"/>
    </row>
    <row r="250" spans="1:33">
      <c r="A250" s="16" t="s">
        <v>56</v>
      </c>
      <c r="B250" s="40">
        <f t="shared" si="183"/>
        <v>5.6945265039276174E-2</v>
      </c>
      <c r="C250" s="40">
        <f t="shared" si="184"/>
        <v>0.2727507743066197</v>
      </c>
      <c r="D250" s="40">
        <f t="shared" si="185"/>
        <v>0.57880519970257427</v>
      </c>
      <c r="E250" s="40">
        <f t="shared" si="186"/>
        <v>0.51653795515901091</v>
      </c>
      <c r="F250" s="40">
        <f t="shared" si="187"/>
        <v>-5.0059761829488521E-2</v>
      </c>
      <c r="G250" s="40">
        <f t="shared" si="188"/>
        <v>-0.10399722294134928</v>
      </c>
      <c r="H250" s="40">
        <f t="shared" si="189"/>
        <v>-0.25932387130832663</v>
      </c>
      <c r="I250" s="58">
        <f t="shared" si="190"/>
        <v>0.31090141704485907</v>
      </c>
      <c r="K250" s="14">
        <f t="shared" si="191"/>
        <v>0.57880519970257427</v>
      </c>
      <c r="L250" s="14">
        <f t="shared" si="192"/>
        <v>0</v>
      </c>
      <c r="O250" s="40">
        <f t="shared" si="199"/>
        <v>5.6945265039276174E-2</v>
      </c>
      <c r="P250" s="40">
        <f t="shared" si="200"/>
        <v>0.33198099141869158</v>
      </c>
      <c r="Q250" s="40">
        <f t="shared" si="201"/>
        <v>0.77464523824313503</v>
      </c>
      <c r="R250" s="40" t="s">
        <v>153</v>
      </c>
      <c r="S250" s="40">
        <f t="shared" si="202"/>
        <v>-0.33653649227316379</v>
      </c>
      <c r="T250" s="40">
        <f t="shared" si="203"/>
        <v>-0.6756490244033081</v>
      </c>
      <c r="U250" s="14"/>
      <c r="V250" s="16" t="s">
        <v>56</v>
      </c>
      <c r="W250" s="14" t="b">
        <f t="shared" si="193"/>
        <v>1</v>
      </c>
      <c r="X250" s="14"/>
      <c r="Y250" s="14"/>
      <c r="Z250" s="14"/>
      <c r="AA250" s="14"/>
      <c r="AB250" s="14"/>
      <c r="AF250" s="14"/>
      <c r="AG250" s="14"/>
    </row>
    <row r="251" spans="1:33">
      <c r="A251" s="16" t="s">
        <v>57</v>
      </c>
      <c r="B251" s="40">
        <f t="shared" si="183"/>
        <v>0.32514107433382233</v>
      </c>
      <c r="C251" s="40">
        <f t="shared" si="184"/>
        <v>0.61925688122049072</v>
      </c>
      <c r="D251" s="40">
        <f t="shared" si="185"/>
        <v>0.5234994513410145</v>
      </c>
      <c r="E251" s="40">
        <f t="shared" si="186"/>
        <v>0.63649803355189583</v>
      </c>
      <c r="F251" s="40">
        <f t="shared" si="187"/>
        <v>0.63995921957927548</v>
      </c>
      <c r="G251" s="40">
        <f t="shared" si="188"/>
        <v>0.20076433059754858</v>
      </c>
      <c r="H251" s="40">
        <f t="shared" si="189"/>
        <v>0.68963464157108545</v>
      </c>
      <c r="I251" s="58">
        <f t="shared" si="190"/>
        <v>0.23303361231946634</v>
      </c>
      <c r="K251" s="14">
        <f t="shared" si="191"/>
        <v>0.5234994513410145</v>
      </c>
      <c r="L251" s="14">
        <f t="shared" si="192"/>
        <v>0</v>
      </c>
      <c r="O251" s="40">
        <f t="shared" si="199"/>
        <v>0.32514107433382233</v>
      </c>
      <c r="P251" s="40">
        <f t="shared" si="200"/>
        <v>0.66729124900247305</v>
      </c>
      <c r="Q251" s="40">
        <f t="shared" si="201"/>
        <v>0.77020945522597917</v>
      </c>
      <c r="R251" s="40" t="s">
        <v>153</v>
      </c>
      <c r="S251" s="40">
        <f t="shared" si="202"/>
        <v>0.5902732780026485</v>
      </c>
      <c r="T251" s="40">
        <f t="shared" si="203"/>
        <v>0.8065459307183277</v>
      </c>
      <c r="U251" s="14"/>
      <c r="V251" s="16" t="s">
        <v>57</v>
      </c>
      <c r="W251" s="14" t="b">
        <f t="shared" si="193"/>
        <v>1</v>
      </c>
      <c r="X251" s="14"/>
      <c r="Y251" s="14"/>
      <c r="Z251" s="14"/>
      <c r="AA251" s="14"/>
      <c r="AB251" s="14"/>
      <c r="AF251" s="14"/>
      <c r="AG251" s="14"/>
    </row>
    <row r="252" spans="1:33">
      <c r="A252" s="16" t="s">
        <v>15</v>
      </c>
      <c r="B252" s="40">
        <f t="shared" si="183"/>
        <v>-0.61679406494841049</v>
      </c>
      <c r="C252" s="40">
        <f t="shared" si="184"/>
        <v>0.3688702529976513</v>
      </c>
      <c r="D252" s="40">
        <f t="shared" si="185"/>
        <v>2.2058788923027226</v>
      </c>
      <c r="E252" s="40">
        <f t="shared" si="186"/>
        <v>-1.2461885269959743</v>
      </c>
      <c r="F252" s="40">
        <f t="shared" si="187"/>
        <v>-0.19329710811157066</v>
      </c>
      <c r="G252" s="40">
        <f t="shared" si="188"/>
        <v>-0.28928070995413419</v>
      </c>
      <c r="H252" s="40">
        <f t="shared" si="189"/>
        <v>-0.55651455122684335</v>
      </c>
      <c r="I252" s="58">
        <f t="shared" si="190"/>
        <v>-0.81955549848534059</v>
      </c>
      <c r="K252" s="14">
        <f t="shared" si="191"/>
        <v>2.2058788923027222</v>
      </c>
      <c r="L252" s="14">
        <f t="shared" si="192"/>
        <v>0</v>
      </c>
      <c r="O252" s="40">
        <f t="shared" si="199"/>
        <v>-0.61679406494841049</v>
      </c>
      <c r="P252" s="40">
        <f t="shared" si="200"/>
        <v>0.44732436584792945</v>
      </c>
      <c r="Q252" s="40">
        <f t="shared" si="201"/>
        <v>-0.83771276612766621</v>
      </c>
      <c r="R252" s="40" t="s">
        <v>153</v>
      </c>
      <c r="S252" s="40">
        <f t="shared" si="202"/>
        <v>0.87621759248159747</v>
      </c>
      <c r="T252" s="40">
        <f t="shared" si="203"/>
        <v>1.1596708024066626</v>
      </c>
      <c r="U252" s="14"/>
      <c r="V252" s="16" t="s">
        <v>15</v>
      </c>
      <c r="W252" s="14" t="b">
        <f t="shared" si="193"/>
        <v>1</v>
      </c>
      <c r="X252" s="14"/>
      <c r="Y252" s="14"/>
      <c r="Z252" s="14"/>
      <c r="AA252" s="14"/>
      <c r="AB252" s="14"/>
      <c r="AF252" s="14"/>
      <c r="AG252" s="14"/>
    </row>
    <row r="253" spans="1:33">
      <c r="A253" s="162" t="s">
        <v>284</v>
      </c>
      <c r="B253" s="40">
        <f t="shared" si="183"/>
        <v>2.0578193708932879</v>
      </c>
      <c r="C253" s="40">
        <f t="shared" si="184"/>
        <v>1.2050194508888916</v>
      </c>
      <c r="D253" s="40">
        <f t="shared" si="185"/>
        <v>9.1604385810139174E-3</v>
      </c>
      <c r="E253" s="40">
        <f t="shared" si="186"/>
        <v>0.76092194605720376</v>
      </c>
      <c r="F253" s="40">
        <f t="shared" si="187"/>
        <v>1.3760723522215701</v>
      </c>
      <c r="G253" s="40">
        <f t="shared" si="188"/>
        <v>1.0830797362665856</v>
      </c>
      <c r="H253" s="40">
        <f t="shared" si="189"/>
        <v>1.4285945533669073</v>
      </c>
      <c r="I253" s="58">
        <f t="shared" si="190"/>
        <v>1.2241285174093224</v>
      </c>
      <c r="K253" s="14">
        <f t="shared" si="191"/>
        <v>9.1604385810139383E-3</v>
      </c>
      <c r="L253" s="14">
        <f t="shared" si="192"/>
        <v>2.0816681711721685E-17</v>
      </c>
      <c r="O253" s="40">
        <f t="shared" si="199"/>
        <v>2.0578193708932879</v>
      </c>
      <c r="P253" s="40">
        <f t="shared" si="200"/>
        <v>1.0482180497530986</v>
      </c>
      <c r="Q253" s="40">
        <f t="shared" si="201"/>
        <v>0.36001012812582928</v>
      </c>
      <c r="R253" s="40" t="s">
        <v>153</v>
      </c>
      <c r="S253" s="40">
        <f t="shared" si="202"/>
        <v>1.206400834387185</v>
      </c>
      <c r="T253" s="40">
        <f t="shared" si="203"/>
        <v>1.6317872388026113</v>
      </c>
      <c r="U253" s="14"/>
      <c r="V253" s="162" t="s">
        <v>284</v>
      </c>
      <c r="W253" s="14" t="b">
        <f t="shared" si="193"/>
        <v>1</v>
      </c>
      <c r="X253" s="14"/>
      <c r="Y253" s="14"/>
      <c r="Z253" s="14"/>
      <c r="AA253" s="14"/>
      <c r="AB253" s="14"/>
      <c r="AF253" s="14"/>
      <c r="AG253" s="14"/>
    </row>
    <row r="254" spans="1:33">
      <c r="A254" s="162" t="s">
        <v>102</v>
      </c>
      <c r="B254" s="40">
        <f t="shared" si="183"/>
        <v>-1.4664414148686208E-2</v>
      </c>
      <c r="C254" s="40">
        <f t="shared" si="184"/>
        <v>0.28239451392684772</v>
      </c>
      <c r="D254" s="40">
        <f t="shared" si="185"/>
        <v>0.44520480276636132</v>
      </c>
      <c r="E254" s="40">
        <f t="shared" si="186"/>
        <v>-0.10124683196943854</v>
      </c>
      <c r="F254" s="40">
        <f t="shared" si="187"/>
        <v>0.60395520434233385</v>
      </c>
      <c r="G254" s="40">
        <f t="shared" si="188"/>
        <v>0.57397696378524965</v>
      </c>
      <c r="H254" s="40">
        <f t="shared" si="189"/>
        <v>0.18839130430629758</v>
      </c>
      <c r="I254" s="58">
        <f t="shared" si="190"/>
        <v>0.14518821022343403</v>
      </c>
      <c r="K254" s="14">
        <f t="shared" si="191"/>
        <v>0.44520480276636132</v>
      </c>
      <c r="L254" s="14">
        <f t="shared" si="192"/>
        <v>0</v>
      </c>
      <c r="O254" s="40">
        <f t="shared" si="199"/>
        <v>-1.4664414148686208E-2</v>
      </c>
      <c r="P254" s="40">
        <f t="shared" si="200"/>
        <v>0.34355347896296518</v>
      </c>
      <c r="Q254" s="40">
        <f t="shared" si="201"/>
        <v>-0.98215289555899887</v>
      </c>
      <c r="R254" s="40" t="s">
        <v>153</v>
      </c>
      <c r="S254" s="40">
        <f t="shared" si="202"/>
        <v>-0.32631517995333698</v>
      </c>
      <c r="T254" s="40">
        <f t="shared" si="203"/>
        <v>-3.926622567577337E-2</v>
      </c>
      <c r="U254" s="14"/>
      <c r="V254" s="16" t="s">
        <v>102</v>
      </c>
      <c r="W254" s="14" t="b">
        <f t="shared" si="193"/>
        <v>1</v>
      </c>
      <c r="X254" s="14"/>
      <c r="Y254" s="14"/>
      <c r="Z254" s="14"/>
      <c r="AA254" s="14"/>
      <c r="AB254" s="14"/>
      <c r="AF254" s="14"/>
      <c r="AG254" s="14"/>
    </row>
    <row r="255" spans="1:33">
      <c r="A255" s="16" t="s">
        <v>103</v>
      </c>
      <c r="B255" s="40">
        <f t="shared" si="183"/>
        <v>-8.727869372944011E-2</v>
      </c>
      <c r="C255" s="40">
        <f t="shared" si="184"/>
        <v>-1.7258164213311262</v>
      </c>
      <c r="D255" s="40">
        <f t="shared" si="185"/>
        <v>-0.49218892540637282</v>
      </c>
      <c r="E255" s="40">
        <f t="shared" si="186"/>
        <v>-1.0395443497119052</v>
      </c>
      <c r="F255" s="40">
        <f t="shared" si="187"/>
        <v>-0.73864699308983228</v>
      </c>
      <c r="G255" s="40">
        <f t="shared" si="188"/>
        <v>-0.77000646237127734</v>
      </c>
      <c r="H255" s="40">
        <f t="shared" si="189"/>
        <v>-0.39348082396324796</v>
      </c>
      <c r="I255" s="58">
        <f t="shared" si="190"/>
        <v>-0.35695307866046144</v>
      </c>
      <c r="K255" s="14">
        <f t="shared" si="191"/>
        <v>-0.49218892540637282</v>
      </c>
      <c r="L255" s="14">
        <f t="shared" si="192"/>
        <v>0</v>
      </c>
      <c r="O255" s="40">
        <f t="shared" si="199"/>
        <v>-8.727869372944011E-2</v>
      </c>
      <c r="P255" s="40">
        <f t="shared" si="200"/>
        <v>-2.2272937847723311</v>
      </c>
      <c r="Q255" s="40">
        <f t="shared" si="201"/>
        <v>-1.0817315259419882</v>
      </c>
      <c r="R255" s="40" t="s">
        <v>153</v>
      </c>
      <c r="S255" s="40">
        <f t="shared" si="202"/>
        <v>-0.37003723276812034</v>
      </c>
      <c r="T255" s="40">
        <f t="shared" si="203"/>
        <v>0.77989100603834771</v>
      </c>
      <c r="U255" s="14"/>
      <c r="V255" s="16" t="s">
        <v>103</v>
      </c>
      <c r="W255" s="14" t="b">
        <f t="shared" si="193"/>
        <v>1</v>
      </c>
      <c r="X255" s="14"/>
      <c r="Y255" s="14"/>
      <c r="Z255" s="14"/>
      <c r="AA255" s="14"/>
      <c r="AB255" s="14"/>
      <c r="AF255" s="14"/>
      <c r="AG255" s="14"/>
    </row>
    <row r="256" spans="1:33">
      <c r="A256" s="16" t="s">
        <v>104</v>
      </c>
      <c r="B256" s="40">
        <f t="shared" si="183"/>
        <v>-1.0208589087430886E-2</v>
      </c>
      <c r="C256" s="40">
        <f t="shared" si="184"/>
        <v>-0.14637865580203235</v>
      </c>
      <c r="D256" s="40">
        <f t="shared" si="185"/>
        <v>0.17299571585484708</v>
      </c>
      <c r="E256" s="40">
        <f t="shared" si="186"/>
        <v>-1.4326570205916103</v>
      </c>
      <c r="F256" s="40">
        <f t="shared" si="187"/>
        <v>-0.29566041755157535</v>
      </c>
      <c r="G256" s="40">
        <f t="shared" si="188"/>
        <v>-0.41554657096873915</v>
      </c>
      <c r="H256" s="40">
        <f t="shared" si="189"/>
        <v>-0.50459682816684448</v>
      </c>
      <c r="I256" s="58">
        <f t="shared" si="190"/>
        <v>-1.1234554479283625</v>
      </c>
      <c r="K256" s="14">
        <f t="shared" si="191"/>
        <v>0.1729957158548471</v>
      </c>
      <c r="L256" s="14">
        <f t="shared" si="192"/>
        <v>0</v>
      </c>
      <c r="O256" s="40">
        <f t="shared" si="199"/>
        <v>-1.0208589087430886E-2</v>
      </c>
      <c r="P256" s="40">
        <f t="shared" si="200"/>
        <v>0.23151102885262817</v>
      </c>
      <c r="Q256" s="40">
        <f t="shared" si="201"/>
        <v>-1.5307989339633781</v>
      </c>
      <c r="R256" s="40" t="s">
        <v>153</v>
      </c>
      <c r="S256" s="40">
        <f t="shared" si="202"/>
        <v>0.49742000943778264</v>
      </c>
      <c r="T256" s="40">
        <f t="shared" si="203"/>
        <v>0.77371501870980897</v>
      </c>
      <c r="U256" s="14"/>
      <c r="V256" s="16" t="s">
        <v>104</v>
      </c>
      <c r="W256" s="14" t="b">
        <f t="shared" si="193"/>
        <v>1</v>
      </c>
      <c r="X256" s="14"/>
      <c r="Y256" s="14"/>
      <c r="Z256" s="14"/>
      <c r="AA256" s="14"/>
      <c r="AB256" s="14"/>
      <c r="AF256" s="14"/>
      <c r="AG256" s="14"/>
    </row>
    <row r="257" spans="1:33">
      <c r="A257" s="16" t="s">
        <v>59</v>
      </c>
      <c r="B257" s="40">
        <f t="shared" si="183"/>
        <v>-0.83375141441770528</v>
      </c>
      <c r="C257" s="40">
        <f t="shared" si="184"/>
        <v>-0.47580822207525819</v>
      </c>
      <c r="D257" s="40">
        <f t="shared" si="185"/>
        <v>-0.95817322049273235</v>
      </c>
      <c r="E257" s="40">
        <f t="shared" si="186"/>
        <v>-0.41171266324905298</v>
      </c>
      <c r="F257" s="40">
        <f t="shared" si="187"/>
        <v>-1.1234979728095293</v>
      </c>
      <c r="G257" s="40">
        <f t="shared" si="188"/>
        <v>-0.99038594145246028</v>
      </c>
      <c r="H257" s="40">
        <f t="shared" si="189"/>
        <v>-0.77905570895985843</v>
      </c>
      <c r="I257" s="58">
        <f t="shared" si="190"/>
        <v>-1.0192012605928022</v>
      </c>
      <c r="K257" s="14">
        <f t="shared" si="191"/>
        <v>-0.95817322049273224</v>
      </c>
      <c r="L257" s="14">
        <f t="shared" si="192"/>
        <v>0</v>
      </c>
      <c r="O257" s="40">
        <f t="shared" si="199"/>
        <v>-0.83375141441770528</v>
      </c>
      <c r="P257" s="40">
        <f t="shared" si="200"/>
        <v>-0.64678687495242571</v>
      </c>
      <c r="Q257" s="40">
        <f t="shared" si="201"/>
        <v>0.26425363962693993</v>
      </c>
      <c r="R257" s="40" t="s">
        <v>153</v>
      </c>
      <c r="S257" s="40">
        <f t="shared" si="202"/>
        <v>-0.84151579283951694</v>
      </c>
      <c r="T257" s="40">
        <f t="shared" si="203"/>
        <v>-0.64071555207874076</v>
      </c>
      <c r="U257" s="14"/>
      <c r="V257" s="16" t="s">
        <v>59</v>
      </c>
      <c r="W257" s="14" t="b">
        <f t="shared" si="193"/>
        <v>1</v>
      </c>
      <c r="X257" s="14"/>
      <c r="Y257" s="14"/>
      <c r="Z257" s="14"/>
      <c r="AA257" s="14"/>
      <c r="AB257" s="14"/>
      <c r="AF257" s="14"/>
      <c r="AG257" s="14"/>
    </row>
    <row r="258" spans="1:33">
      <c r="A258" s="162" t="s">
        <v>177</v>
      </c>
      <c r="B258" s="40">
        <f t="shared" ref="B258:B278" si="204">(AVERAGE(B166:F166))</f>
        <v>-1.0593551944017001</v>
      </c>
      <c r="C258" s="40">
        <f t="shared" ref="C258:C278" si="205">(AVERAGE(G166:L166))</f>
        <v>-1.1196495582247796</v>
      </c>
      <c r="D258" s="40">
        <f t="shared" ref="D258:D278" si="206">AVERAGE(M166:O166,BD166,BE166)</f>
        <v>-1.2757673218072552</v>
      </c>
      <c r="E258" s="40">
        <f t="shared" ref="E258:E278" si="207">AVERAGE(P166:Z166)</f>
        <v>-0.41044051616861349</v>
      </c>
      <c r="F258" s="40">
        <f t="shared" ref="F258:F278" si="208">AVERAGE(AA166:AG166)</f>
        <v>-1.3112747936224933</v>
      </c>
      <c r="G258" s="40">
        <f t="shared" ref="G258:G278" si="209">AVERAGE(AH166:AM166)</f>
        <v>-1.2241882754823117</v>
      </c>
      <c r="H258" s="40">
        <f t="shared" ref="H258:H278" si="210">AVERAGE(AN166:AS166)</f>
        <v>-1.130040509510545</v>
      </c>
      <c r="I258" s="58">
        <f t="shared" ref="I258:I278" si="211">AVERAGE(AT166:BC166)</f>
        <v>-0.74539468508250162</v>
      </c>
      <c r="K258" s="14">
        <f t="shared" ref="K258:K278" si="212">BJ166</f>
        <v>-1.2757673218072554</v>
      </c>
      <c r="L258" s="14">
        <f t="shared" ref="L258:L278" si="213">K258-D258</f>
        <v>0</v>
      </c>
      <c r="O258" s="40"/>
      <c r="P258" s="40"/>
      <c r="Q258" s="40"/>
      <c r="R258" s="40"/>
      <c r="S258" s="40"/>
      <c r="T258" s="40"/>
      <c r="U258" s="14"/>
      <c r="V258" s="16" t="s">
        <v>177</v>
      </c>
      <c r="W258" s="14" t="b">
        <f t="shared" ref="W258:W278" si="214">V258=A258</f>
        <v>1</v>
      </c>
      <c r="X258" s="14"/>
      <c r="Y258" s="14"/>
      <c r="Z258" s="14"/>
      <c r="AA258" s="14"/>
      <c r="AB258" s="14"/>
      <c r="AF258" s="14"/>
      <c r="AG258" s="14"/>
    </row>
    <row r="259" spans="1:33">
      <c r="A259" s="16" t="s">
        <v>16</v>
      </c>
      <c r="B259" s="40">
        <f t="shared" si="204"/>
        <v>0.8465006522537829</v>
      </c>
      <c r="C259" s="40">
        <f t="shared" si="205"/>
        <v>0.95953618330214108</v>
      </c>
      <c r="D259" s="40">
        <f t="shared" si="206"/>
        <v>0.22324660863498366</v>
      </c>
      <c r="E259" s="40">
        <f t="shared" si="207"/>
        <v>-0.27973402249786744</v>
      </c>
      <c r="F259" s="40">
        <f t="shared" si="208"/>
        <v>0.78939270433718933</v>
      </c>
      <c r="G259" s="40">
        <f t="shared" si="209"/>
        <v>1.0297567268553518</v>
      </c>
      <c r="H259" s="40">
        <f t="shared" si="210"/>
        <v>0.76867003256704569</v>
      </c>
      <c r="I259" s="58">
        <f t="shared" si="211"/>
        <v>1.1184392970587274</v>
      </c>
      <c r="K259" s="14">
        <f t="shared" si="212"/>
        <v>0.22324660863498366</v>
      </c>
      <c r="L259" s="14">
        <f t="shared" si="213"/>
        <v>0</v>
      </c>
      <c r="O259" s="40">
        <f t="shared" ref="O259:O267" si="215">(AVERAGE(B167:F167))</f>
        <v>0.8465006522537829</v>
      </c>
      <c r="P259" s="40">
        <f t="shared" ref="P259:P267" si="216">AVERAGE(G167:K167)</f>
        <v>0.91463227007472592</v>
      </c>
      <c r="Q259" s="40">
        <f t="shared" ref="Q259:Q267" si="217">AVERAGE(P167:S167)</f>
        <v>-0.52090675069599546</v>
      </c>
      <c r="R259" s="40" t="s">
        <v>153</v>
      </c>
      <c r="S259" s="40">
        <f t="shared" ref="S259:S267" si="218">AVERAGE(AH167:AI167)</f>
        <v>1.5113293022685919</v>
      </c>
      <c r="T259" s="40">
        <f t="shared" ref="T259:T267" si="219">AVERAGE(AN167:AO167)</f>
        <v>1.8063030154752255</v>
      </c>
      <c r="U259" s="14"/>
      <c r="V259" s="16" t="s">
        <v>16</v>
      </c>
      <c r="W259" s="14" t="b">
        <f t="shared" si="214"/>
        <v>1</v>
      </c>
      <c r="X259" s="14"/>
      <c r="Y259" s="14"/>
      <c r="Z259" s="14"/>
      <c r="AA259" s="14"/>
      <c r="AB259" s="14"/>
      <c r="AF259" s="14"/>
      <c r="AG259" s="14"/>
    </row>
    <row r="260" spans="1:33">
      <c r="A260" s="16" t="s">
        <v>17</v>
      </c>
      <c r="B260" s="40">
        <f t="shared" si="204"/>
        <v>-1.0851383983010388E-2</v>
      </c>
      <c r="C260" s="40">
        <f t="shared" si="205"/>
        <v>-0.18471872184560015</v>
      </c>
      <c r="D260" s="40">
        <f t="shared" si="206"/>
        <v>-0.13860021047096702</v>
      </c>
      <c r="E260" s="40">
        <f t="shared" si="207"/>
        <v>0.20520533605428551</v>
      </c>
      <c r="F260" s="40">
        <f t="shared" si="208"/>
        <v>-0.40205888221440239</v>
      </c>
      <c r="G260" s="40">
        <f t="shared" si="209"/>
        <v>-0.16860444971042035</v>
      </c>
      <c r="H260" s="40">
        <f t="shared" si="210"/>
        <v>-0.25743181145660898</v>
      </c>
      <c r="I260" s="58">
        <f t="shared" si="211"/>
        <v>-0.49942913019749391</v>
      </c>
      <c r="K260" s="14">
        <f t="shared" si="212"/>
        <v>-0.13860021047096696</v>
      </c>
      <c r="L260" s="14">
        <f t="shared" si="213"/>
        <v>0</v>
      </c>
      <c r="O260" s="40">
        <f t="shared" si="215"/>
        <v>-1.0851383983010388E-2</v>
      </c>
      <c r="P260" s="40">
        <f t="shared" si="216"/>
        <v>-0.21698240396397228</v>
      </c>
      <c r="Q260" s="40">
        <f t="shared" si="217"/>
        <v>0.37433324988131345</v>
      </c>
      <c r="R260" s="40" t="s">
        <v>153</v>
      </c>
      <c r="S260" s="40">
        <f t="shared" si="218"/>
        <v>6.8974336032029376E-2</v>
      </c>
      <c r="T260" s="40">
        <f t="shared" si="219"/>
        <v>-0.86448764242944132</v>
      </c>
      <c r="U260" s="14"/>
      <c r="V260" s="16" t="s">
        <v>17</v>
      </c>
      <c r="W260" s="14" t="b">
        <f t="shared" si="214"/>
        <v>1</v>
      </c>
      <c r="X260" s="14"/>
      <c r="Y260" s="14"/>
      <c r="Z260" s="14"/>
      <c r="AA260" s="14"/>
      <c r="AB260" s="14"/>
      <c r="AF260" s="14"/>
      <c r="AG260" s="14"/>
    </row>
    <row r="261" spans="1:33">
      <c r="A261" s="16" t="s">
        <v>18</v>
      </c>
      <c r="B261" s="40">
        <f t="shared" si="204"/>
        <v>5.9685011324266103E-2</v>
      </c>
      <c r="C261" s="40">
        <f t="shared" si="205"/>
        <v>0.41253339019533136</v>
      </c>
      <c r="D261" s="40">
        <f t="shared" si="206"/>
        <v>0.86159502425201295</v>
      </c>
      <c r="E261" s="40">
        <f t="shared" si="207"/>
        <v>0.5341475147263357</v>
      </c>
      <c r="F261" s="40">
        <f t="shared" si="208"/>
        <v>0.71943165201521475</v>
      </c>
      <c r="G261" s="40">
        <f t="shared" si="209"/>
        <v>0.92888286779520313</v>
      </c>
      <c r="H261" s="40">
        <f t="shared" si="210"/>
        <v>0.49503881583449982</v>
      </c>
      <c r="I261" s="58">
        <f t="shared" si="211"/>
        <v>0.17809914640810254</v>
      </c>
      <c r="K261" s="14">
        <f t="shared" si="212"/>
        <v>0.86159502425201295</v>
      </c>
      <c r="L261" s="14">
        <f t="shared" si="213"/>
        <v>0</v>
      </c>
      <c r="O261" s="40">
        <f t="shared" si="215"/>
        <v>5.9685011324266103E-2</v>
      </c>
      <c r="P261" s="40">
        <f t="shared" si="216"/>
        <v>0.49972013048514546</v>
      </c>
      <c r="Q261" s="40">
        <f t="shared" si="217"/>
        <v>0.69222780524773853</v>
      </c>
      <c r="R261" s="40" t="s">
        <v>153</v>
      </c>
      <c r="S261" s="40">
        <f t="shared" si="218"/>
        <v>0.67075759686135172</v>
      </c>
      <c r="T261" s="40">
        <f t="shared" si="219"/>
        <v>0.58686715871073258</v>
      </c>
      <c r="U261" s="14"/>
      <c r="V261" s="16" t="s">
        <v>18</v>
      </c>
      <c r="W261" s="14" t="b">
        <f t="shared" si="214"/>
        <v>1</v>
      </c>
      <c r="X261" s="14"/>
      <c r="Y261" s="14"/>
      <c r="Z261" s="14"/>
      <c r="AA261" s="14"/>
      <c r="AB261" s="14"/>
      <c r="AF261" s="14"/>
      <c r="AG261" s="14"/>
    </row>
    <row r="262" spans="1:33">
      <c r="A262" s="16" t="s">
        <v>60</v>
      </c>
      <c r="B262" s="40">
        <f t="shared" si="204"/>
        <v>0.75825510605325208</v>
      </c>
      <c r="C262" s="40">
        <f t="shared" si="205"/>
        <v>0.9824790749520238</v>
      </c>
      <c r="D262" s="40">
        <f t="shared" si="206"/>
        <v>0.65691875185301041</v>
      </c>
      <c r="E262" s="40">
        <f t="shared" si="207"/>
        <v>1.1300492056664906</v>
      </c>
      <c r="F262" s="40">
        <f t="shared" si="208"/>
        <v>1.2655666357356627</v>
      </c>
      <c r="G262" s="40">
        <f t="shared" si="209"/>
        <v>1.4674470120955092</v>
      </c>
      <c r="H262" s="40">
        <f t="shared" si="210"/>
        <v>1.31604661298069</v>
      </c>
      <c r="I262" s="58">
        <f t="shared" si="211"/>
        <v>1.8413456914279522</v>
      </c>
      <c r="K262" s="14">
        <f t="shared" si="212"/>
        <v>0.6569187518530103</v>
      </c>
      <c r="L262" s="14">
        <f t="shared" si="213"/>
        <v>0</v>
      </c>
      <c r="O262" s="40">
        <f t="shared" si="215"/>
        <v>0.75825510605325208</v>
      </c>
      <c r="P262" s="40">
        <f t="shared" si="216"/>
        <v>0.94216374005458492</v>
      </c>
      <c r="Q262" s="40">
        <f t="shared" si="217"/>
        <v>0.88413096137660496</v>
      </c>
      <c r="R262" s="40" t="s">
        <v>153</v>
      </c>
      <c r="S262" s="40">
        <f t="shared" si="218"/>
        <v>1.7112078434162541</v>
      </c>
      <c r="T262" s="40">
        <f t="shared" si="219"/>
        <v>0.85172881738392392</v>
      </c>
      <c r="U262" s="14"/>
      <c r="V262" s="16" t="s">
        <v>60</v>
      </c>
      <c r="W262" s="14" t="b">
        <f t="shared" si="214"/>
        <v>1</v>
      </c>
      <c r="X262" s="14"/>
      <c r="Y262" s="14"/>
      <c r="Z262" s="14"/>
      <c r="AA262" s="14"/>
      <c r="AB262" s="14"/>
      <c r="AF262" s="14"/>
      <c r="AG262" s="14"/>
    </row>
    <row r="263" spans="1:33">
      <c r="A263" s="16" t="s">
        <v>61</v>
      </c>
      <c r="B263" s="40">
        <f t="shared" si="204"/>
        <v>0.92052915872768049</v>
      </c>
      <c r="C263" s="40">
        <f t="shared" si="205"/>
        <v>0.79983404597961794</v>
      </c>
      <c r="D263" s="40">
        <f t="shared" si="206"/>
        <v>0.24365407833806429</v>
      </c>
      <c r="E263" s="40">
        <f t="shared" si="207"/>
        <v>0.81285361909556064</v>
      </c>
      <c r="F263" s="40">
        <f t="shared" si="208"/>
        <v>0.80353678211806712</v>
      </c>
      <c r="G263" s="40">
        <f t="shared" si="209"/>
        <v>1.3597606022989746</v>
      </c>
      <c r="H263" s="40">
        <f t="shared" si="210"/>
        <v>1.0907938822035925</v>
      </c>
      <c r="I263" s="58">
        <f t="shared" si="211"/>
        <v>1.054233396394344</v>
      </c>
      <c r="K263" s="14">
        <f t="shared" si="212"/>
        <v>0.24365407833806429</v>
      </c>
      <c r="L263" s="14">
        <f t="shared" si="213"/>
        <v>0</v>
      </c>
      <c r="O263" s="40">
        <f t="shared" si="215"/>
        <v>0.92052915872768049</v>
      </c>
      <c r="P263" s="40">
        <f t="shared" si="216"/>
        <v>1.0449779881391532</v>
      </c>
      <c r="Q263" s="40">
        <f t="shared" si="217"/>
        <v>0.86124101871953995</v>
      </c>
      <c r="R263" s="40" t="s">
        <v>153</v>
      </c>
      <c r="S263" s="40">
        <f t="shared" si="218"/>
        <v>1.381886059197091</v>
      </c>
      <c r="T263" s="40">
        <f t="shared" si="219"/>
        <v>7.5743822977726416E-2</v>
      </c>
      <c r="U263" s="14"/>
      <c r="V263" s="16" t="s">
        <v>61</v>
      </c>
      <c r="W263" s="14" t="b">
        <f t="shared" si="214"/>
        <v>1</v>
      </c>
      <c r="X263" s="14"/>
      <c r="Y263" s="14"/>
      <c r="Z263" s="14"/>
      <c r="AA263" s="14"/>
      <c r="AB263" s="14"/>
      <c r="AF263" s="14"/>
      <c r="AG263" s="14"/>
    </row>
    <row r="264" spans="1:33">
      <c r="A264" s="16" t="s">
        <v>63</v>
      </c>
      <c r="B264" s="40">
        <f t="shared" si="204"/>
        <v>0.29265830209003407</v>
      </c>
      <c r="C264" s="40">
        <f t="shared" si="205"/>
        <v>2.8126596365543696E-2</v>
      </c>
      <c r="D264" s="40">
        <f t="shared" si="206"/>
        <v>0.38529570725898432</v>
      </c>
      <c r="E264" s="40">
        <f t="shared" si="207"/>
        <v>-0.54511781831311634</v>
      </c>
      <c r="F264" s="40">
        <f t="shared" si="208"/>
        <v>-0.40562783626165372</v>
      </c>
      <c r="G264" s="40">
        <f t="shared" si="209"/>
        <v>-0.34516697809519981</v>
      </c>
      <c r="H264" s="40">
        <f t="shared" si="210"/>
        <v>-4.4353618050330279E-2</v>
      </c>
      <c r="I264" s="58">
        <f t="shared" si="211"/>
        <v>-0.52444634007437618</v>
      </c>
      <c r="K264" s="14">
        <f t="shared" si="212"/>
        <v>0.38529570725898432</v>
      </c>
      <c r="L264" s="14">
        <f t="shared" si="213"/>
        <v>0</v>
      </c>
      <c r="O264" s="40">
        <f t="shared" si="215"/>
        <v>0.29265830209003407</v>
      </c>
      <c r="P264" s="40">
        <f t="shared" si="216"/>
        <v>-4.2065092823463476E-2</v>
      </c>
      <c r="Q264" s="40">
        <f t="shared" si="217"/>
        <v>-0.45359028055465034</v>
      </c>
      <c r="R264" s="40" t="s">
        <v>153</v>
      </c>
      <c r="S264" s="40">
        <f t="shared" si="218"/>
        <v>-0.24600315263191905</v>
      </c>
      <c r="T264" s="40">
        <f t="shared" si="219"/>
        <v>-0.12752943869091721</v>
      </c>
      <c r="U264" s="14"/>
      <c r="V264" s="16" t="s">
        <v>63</v>
      </c>
      <c r="W264" s="14" t="b">
        <f t="shared" si="214"/>
        <v>1</v>
      </c>
      <c r="X264" s="14"/>
      <c r="Y264" s="14"/>
      <c r="Z264" s="14"/>
      <c r="AA264" s="14"/>
      <c r="AB264" s="14"/>
      <c r="AF264" s="14"/>
      <c r="AG264" s="14"/>
    </row>
    <row r="265" spans="1:33">
      <c r="A265" s="16" t="s">
        <v>64</v>
      </c>
      <c r="B265" s="40">
        <f t="shared" si="204"/>
        <v>-2.4186244107685551E-2</v>
      </c>
      <c r="C265" s="40">
        <f t="shared" si="205"/>
        <v>-0.15405672664157946</v>
      </c>
      <c r="D265" s="40">
        <f t="shared" si="206"/>
        <v>0.44874899008468094</v>
      </c>
      <c r="E265" s="40">
        <f t="shared" si="207"/>
        <v>0.12078620105479526</v>
      </c>
      <c r="F265" s="40">
        <f t="shared" si="208"/>
        <v>7.6706369860772172E-2</v>
      </c>
      <c r="G265" s="40">
        <f t="shared" si="209"/>
        <v>-7.5904832930987529E-2</v>
      </c>
      <c r="H265" s="40">
        <f t="shared" si="210"/>
        <v>0.29506485157306833</v>
      </c>
      <c r="I265" s="58">
        <f t="shared" si="211"/>
        <v>-0.54019940014298684</v>
      </c>
      <c r="K265" s="14">
        <f t="shared" si="212"/>
        <v>0.44874899008468089</v>
      </c>
      <c r="L265" s="14">
        <f t="shared" si="213"/>
        <v>0</v>
      </c>
      <c r="O265" s="40">
        <f t="shared" si="215"/>
        <v>-2.4186244107685551E-2</v>
      </c>
      <c r="P265" s="40">
        <f t="shared" si="216"/>
        <v>-0.18018800971914745</v>
      </c>
      <c r="Q265" s="40">
        <f t="shared" si="217"/>
        <v>-0.12938227799266014</v>
      </c>
      <c r="R265" s="40" t="s">
        <v>153</v>
      </c>
      <c r="S265" s="40">
        <f t="shared" si="218"/>
        <v>-0.58194014054737586</v>
      </c>
      <c r="T265" s="40">
        <f t="shared" si="219"/>
        <v>5.8967696592071572E-3</v>
      </c>
      <c r="U265" s="14"/>
      <c r="V265" s="16" t="s">
        <v>64</v>
      </c>
      <c r="W265" s="14" t="b">
        <f t="shared" si="214"/>
        <v>1</v>
      </c>
      <c r="X265" s="14"/>
      <c r="Y265" s="14"/>
      <c r="Z265" s="14"/>
      <c r="AA265" s="14"/>
      <c r="AB265" s="14"/>
      <c r="AF265" s="14"/>
      <c r="AG265" s="14"/>
    </row>
    <row r="266" spans="1:33">
      <c r="A266" s="16" t="s">
        <v>65</v>
      </c>
      <c r="B266" s="40">
        <f t="shared" si="204"/>
        <v>-2.1016721913049041E-2</v>
      </c>
      <c r="C266" s="40">
        <f t="shared" si="205"/>
        <v>6.1043148582649788E-2</v>
      </c>
      <c r="D266" s="40">
        <f t="shared" si="206"/>
        <v>0.14437799243401767</v>
      </c>
      <c r="E266" s="40">
        <f t="shared" si="207"/>
        <v>8.4807526753077331E-2</v>
      </c>
      <c r="F266" s="40">
        <f t="shared" si="208"/>
        <v>0.18933570001517333</v>
      </c>
      <c r="G266" s="40">
        <f t="shared" si="209"/>
        <v>-2.9076131381883252E-2</v>
      </c>
      <c r="H266" s="40">
        <f t="shared" si="210"/>
        <v>0.286220624979379</v>
      </c>
      <c r="I266" s="58">
        <f t="shared" si="211"/>
        <v>0.35837937583792717</v>
      </c>
      <c r="K266" s="14">
        <f t="shared" si="212"/>
        <v>0.14437799243401758</v>
      </c>
      <c r="L266" s="14">
        <f t="shared" si="213"/>
        <v>0</v>
      </c>
      <c r="O266" s="40">
        <f t="shared" si="215"/>
        <v>-2.1016721913049041E-2</v>
      </c>
      <c r="P266" s="40">
        <f t="shared" si="216"/>
        <v>-8.306230087579998E-2</v>
      </c>
      <c r="Q266" s="40">
        <f t="shared" si="217"/>
        <v>-0.37949322095536009</v>
      </c>
      <c r="R266" s="40" t="s">
        <v>153</v>
      </c>
      <c r="S266" s="40">
        <f t="shared" si="218"/>
        <v>-7.5157785669256003E-2</v>
      </c>
      <c r="T266" s="40">
        <f t="shared" si="219"/>
        <v>0.12500013665581275</v>
      </c>
      <c r="U266" s="14"/>
      <c r="V266" s="16" t="s">
        <v>65</v>
      </c>
      <c r="W266" s="14" t="b">
        <f t="shared" si="214"/>
        <v>1</v>
      </c>
      <c r="X266" s="14"/>
      <c r="Y266" s="14"/>
      <c r="Z266" s="14"/>
      <c r="AA266" s="14"/>
      <c r="AB266" s="14"/>
      <c r="AF266" s="14"/>
      <c r="AG266" s="14"/>
    </row>
    <row r="267" spans="1:33">
      <c r="A267" s="16" t="s">
        <v>66</v>
      </c>
      <c r="B267" s="40">
        <f t="shared" si="204"/>
        <v>-5.3251820606588146E-2</v>
      </c>
      <c r="C267" s="40">
        <f t="shared" si="205"/>
        <v>-1.7516043694163148</v>
      </c>
      <c r="D267" s="40">
        <f t="shared" si="206"/>
        <v>-0.85633451720146159</v>
      </c>
      <c r="E267" s="40">
        <f t="shared" si="207"/>
        <v>-0.39662822000650144</v>
      </c>
      <c r="F267" s="40">
        <f t="shared" si="208"/>
        <v>-0.93578524427926724</v>
      </c>
      <c r="G267" s="40">
        <f t="shared" si="209"/>
        <v>-0.54301631426020924</v>
      </c>
      <c r="H267" s="40">
        <f t="shared" si="210"/>
        <v>-1.0596645470261599</v>
      </c>
      <c r="I267" s="58">
        <f t="shared" si="211"/>
        <v>-0.36175476425798181</v>
      </c>
      <c r="K267" s="14">
        <f t="shared" si="212"/>
        <v>-0.85633451720146159</v>
      </c>
      <c r="L267" s="14">
        <f t="shared" si="213"/>
        <v>0</v>
      </c>
      <c r="O267" s="40">
        <f t="shared" si="215"/>
        <v>-5.3251820606588146E-2</v>
      </c>
      <c r="P267" s="40">
        <f t="shared" si="216"/>
        <v>-2.2582393224745578</v>
      </c>
      <c r="Q267" s="40">
        <f t="shared" si="217"/>
        <v>-0.63689382082179447</v>
      </c>
      <c r="R267" s="40" t="s">
        <v>153</v>
      </c>
      <c r="S267" s="40">
        <f t="shared" si="218"/>
        <v>-0.65615383878435474</v>
      </c>
      <c r="T267" s="40">
        <f t="shared" si="219"/>
        <v>-1.0081632651205941</v>
      </c>
      <c r="U267" s="14"/>
      <c r="V267" s="16" t="s">
        <v>66</v>
      </c>
      <c r="W267" s="14" t="b">
        <f t="shared" si="214"/>
        <v>1</v>
      </c>
      <c r="X267" s="14"/>
      <c r="Y267" s="14"/>
      <c r="Z267" s="14"/>
      <c r="AA267" s="14"/>
      <c r="AB267" s="14"/>
      <c r="AF267" s="14"/>
      <c r="AG267" s="14"/>
    </row>
    <row r="268" spans="1:33">
      <c r="A268" s="162" t="s">
        <v>178</v>
      </c>
      <c r="B268" s="40">
        <f t="shared" si="204"/>
        <v>7.6724148084816673E-2</v>
      </c>
      <c r="C268" s="40">
        <f t="shared" si="205"/>
        <v>0.14015494068851664</v>
      </c>
      <c r="D268" s="40">
        <f t="shared" si="206"/>
        <v>0.10292766935316966</v>
      </c>
      <c r="E268" s="40">
        <f t="shared" si="207"/>
        <v>0.18635301565141724</v>
      </c>
      <c r="F268" s="40">
        <f t="shared" si="208"/>
        <v>-0.4453037252588859</v>
      </c>
      <c r="G268" s="40">
        <f t="shared" si="209"/>
        <v>-0.53640321931312951</v>
      </c>
      <c r="H268" s="40">
        <f t="shared" si="210"/>
        <v>-0.31260212191019554</v>
      </c>
      <c r="I268" s="58">
        <f t="shared" si="211"/>
        <v>-6.094678481470419E-2</v>
      </c>
      <c r="K268" s="14">
        <f t="shared" si="212"/>
        <v>0.10292766935316969</v>
      </c>
      <c r="L268" s="14">
        <f t="shared" si="213"/>
        <v>0</v>
      </c>
      <c r="O268" s="40"/>
      <c r="P268" s="40"/>
      <c r="Q268" s="40"/>
      <c r="R268" s="40"/>
      <c r="S268" s="40"/>
      <c r="T268" s="40"/>
      <c r="U268" s="14"/>
      <c r="V268" s="16" t="s">
        <v>178</v>
      </c>
      <c r="W268" s="14" t="b">
        <f t="shared" si="214"/>
        <v>1</v>
      </c>
      <c r="X268" s="14"/>
      <c r="Y268" s="14"/>
      <c r="Z268" s="14"/>
      <c r="AA268" s="14"/>
      <c r="AB268" s="14"/>
      <c r="AF268" s="14"/>
      <c r="AG268" s="14"/>
    </row>
    <row r="269" spans="1:33">
      <c r="A269" s="16" t="s">
        <v>105</v>
      </c>
      <c r="B269" s="40">
        <f t="shared" si="204"/>
        <v>2.1037058653421814E-2</v>
      </c>
      <c r="C269" s="40">
        <f t="shared" si="205"/>
        <v>0.24010472834182686</v>
      </c>
      <c r="D269" s="40">
        <f t="shared" si="206"/>
        <v>-0.57728611110962247</v>
      </c>
      <c r="E269" s="40">
        <f t="shared" si="207"/>
        <v>-1.0930765998102541</v>
      </c>
      <c r="F269" s="40">
        <f t="shared" si="208"/>
        <v>0.42078853655356868</v>
      </c>
      <c r="G269" s="40">
        <f t="shared" si="209"/>
        <v>-0.1057218504638094</v>
      </c>
      <c r="H269" s="40">
        <f t="shared" si="210"/>
        <v>0.18123902608954243</v>
      </c>
      <c r="I269" s="58">
        <f t="shared" si="211"/>
        <v>-0.50940522670497435</v>
      </c>
      <c r="K269" s="14">
        <f t="shared" si="212"/>
        <v>-0.57728611110962247</v>
      </c>
      <c r="L269" s="14">
        <f t="shared" si="213"/>
        <v>0</v>
      </c>
      <c r="O269" s="40">
        <f>(AVERAGE(B176:F176))</f>
        <v>7.6724148084816673E-2</v>
      </c>
      <c r="P269" s="40">
        <f>AVERAGE(G176:K176)</f>
        <v>9.2368920364104046E-2</v>
      </c>
      <c r="Q269" s="40">
        <f>AVERAGE(P176:S176)</f>
        <v>-0.29672224960361415</v>
      </c>
      <c r="R269" s="40" t="s">
        <v>153</v>
      </c>
      <c r="S269" s="40">
        <f>AVERAGE(AH176:AI176)</f>
        <v>-0.87415507564804917</v>
      </c>
      <c r="T269" s="40">
        <f>AVERAGE(AN176:AO176)</f>
        <v>-0.91582662509296042</v>
      </c>
      <c r="U269" s="14"/>
      <c r="V269" s="16" t="s">
        <v>105</v>
      </c>
      <c r="W269" s="14" t="b">
        <f t="shared" si="214"/>
        <v>1</v>
      </c>
      <c r="X269" s="14"/>
      <c r="Y269" s="14"/>
      <c r="Z269" s="14"/>
      <c r="AA269" s="14"/>
      <c r="AB269" s="14"/>
      <c r="AF269" s="14"/>
      <c r="AG269" s="14"/>
    </row>
    <row r="270" spans="1:33">
      <c r="A270" s="162" t="s">
        <v>285</v>
      </c>
      <c r="B270" s="40">
        <f t="shared" si="204"/>
        <v>0.81988297584418612</v>
      </c>
      <c r="C270" s="40">
        <f t="shared" si="205"/>
        <v>0.98653445209753787</v>
      </c>
      <c r="D270" s="40">
        <f t="shared" si="206"/>
        <v>0.42318782280719225</v>
      </c>
      <c r="E270" s="40">
        <f t="shared" si="207"/>
        <v>0.83714191462118981</v>
      </c>
      <c r="F270" s="40">
        <f t="shared" si="208"/>
        <v>1.4853921965587993</v>
      </c>
      <c r="G270" s="40">
        <f t="shared" si="209"/>
        <v>1.7500015479292053</v>
      </c>
      <c r="H270" s="40">
        <f t="shared" si="210"/>
        <v>1.59862380449289</v>
      </c>
      <c r="I270" s="58">
        <f t="shared" si="211"/>
        <v>1.4886023410459592</v>
      </c>
      <c r="K270" s="14">
        <f t="shared" si="212"/>
        <v>0.42318782280719219</v>
      </c>
      <c r="L270" s="14">
        <f t="shared" si="213"/>
        <v>0</v>
      </c>
      <c r="O270" s="40">
        <f t="shared" ref="O270:O278" si="220">(AVERAGE(B178:F178))</f>
        <v>0.81988297584418612</v>
      </c>
      <c r="P270" s="40">
        <f t="shared" ref="P270:P278" si="221">AVERAGE(G178:K178)</f>
        <v>1.0275272633420658</v>
      </c>
      <c r="Q270" s="40">
        <f t="shared" ref="Q270:Q278" si="222">AVERAGE(P178:S178)</f>
        <v>0.72520741101041641</v>
      </c>
      <c r="R270" s="40" t="s">
        <v>153</v>
      </c>
      <c r="S270" s="40">
        <f t="shared" ref="S270:S278" si="223">AVERAGE(AH178:AI178)</f>
        <v>1.7153308266516418</v>
      </c>
      <c r="T270" s="40">
        <f t="shared" ref="T270:T278" si="224">AVERAGE(AN178:AO178)</f>
        <v>1.18424305810121</v>
      </c>
      <c r="U270" s="14"/>
      <c r="V270" s="16" t="s">
        <v>285</v>
      </c>
      <c r="W270" s="14" t="b">
        <f t="shared" si="214"/>
        <v>1</v>
      </c>
      <c r="X270" s="14"/>
      <c r="Y270" s="14"/>
      <c r="Z270" s="14"/>
      <c r="AA270" s="14"/>
      <c r="AB270" s="14"/>
      <c r="AF270" s="14"/>
      <c r="AG270" s="14"/>
    </row>
    <row r="271" spans="1:33">
      <c r="A271" s="162" t="s">
        <v>286</v>
      </c>
      <c r="B271" s="40">
        <f t="shared" si="204"/>
        <v>-0.14068343918823378</v>
      </c>
      <c r="C271" s="40">
        <f t="shared" si="205"/>
        <v>-0.8392982547369664</v>
      </c>
      <c r="D271" s="40">
        <f t="shared" si="206"/>
        <v>-0.90507593032498546</v>
      </c>
      <c r="E271" s="40">
        <f t="shared" si="207"/>
        <v>-0.56883388387616018</v>
      </c>
      <c r="F271" s="40">
        <f t="shared" si="208"/>
        <v>-1.0735567099422625</v>
      </c>
      <c r="G271" s="40">
        <f t="shared" si="209"/>
        <v>-0.72601326899770591</v>
      </c>
      <c r="H271" s="40">
        <f t="shared" si="210"/>
        <v>-0.66277135375738871</v>
      </c>
      <c r="I271" s="58">
        <f t="shared" si="211"/>
        <v>-0.72240157079760436</v>
      </c>
      <c r="K271" s="14">
        <f t="shared" si="212"/>
        <v>-0.90507593032498534</v>
      </c>
      <c r="L271" s="14">
        <f t="shared" si="213"/>
        <v>0</v>
      </c>
      <c r="O271" s="40">
        <f t="shared" si="220"/>
        <v>-0.14068343918823378</v>
      </c>
      <c r="P271" s="40">
        <f t="shared" si="221"/>
        <v>-0.68048956058215659</v>
      </c>
      <c r="Q271" s="40">
        <f t="shared" si="222"/>
        <v>-4.9039549134286584E-2</v>
      </c>
      <c r="R271" s="40" t="s">
        <v>153</v>
      </c>
      <c r="S271" s="40">
        <f t="shared" si="223"/>
        <v>-1.0270500384319645</v>
      </c>
      <c r="T271" s="40">
        <f t="shared" si="224"/>
        <v>-0.68589843874433654</v>
      </c>
      <c r="U271" s="14"/>
      <c r="V271" s="16" t="s">
        <v>286</v>
      </c>
      <c r="W271" s="14" t="b">
        <f t="shared" si="214"/>
        <v>1</v>
      </c>
      <c r="X271" s="14"/>
      <c r="Y271" s="14"/>
      <c r="Z271" s="14"/>
      <c r="AA271" s="14"/>
      <c r="AB271" s="14"/>
      <c r="AF271" s="14"/>
      <c r="AG271" s="14"/>
    </row>
    <row r="272" spans="1:33">
      <c r="A272" s="162" t="s">
        <v>287</v>
      </c>
      <c r="B272" s="40">
        <f t="shared" si="204"/>
        <v>0.46079951023493176</v>
      </c>
      <c r="C272" s="40">
        <f t="shared" si="205"/>
        <v>0.7079705740183192</v>
      </c>
      <c r="D272" s="40">
        <f t="shared" si="206"/>
        <v>0.48431913010668382</v>
      </c>
      <c r="E272" s="40">
        <f t="shared" si="207"/>
        <v>0.83074715093598461</v>
      </c>
      <c r="F272" s="40">
        <f t="shared" si="208"/>
        <v>1.4335267978030852</v>
      </c>
      <c r="G272" s="40">
        <f t="shared" si="209"/>
        <v>1.9348785502772585</v>
      </c>
      <c r="H272" s="40">
        <f t="shared" si="210"/>
        <v>1.5110308079303039</v>
      </c>
      <c r="I272" s="58">
        <f t="shared" si="211"/>
        <v>1.3081222602734914</v>
      </c>
      <c r="K272" s="14">
        <f t="shared" si="212"/>
        <v>0.48431913010668382</v>
      </c>
      <c r="L272" s="14">
        <f t="shared" si="213"/>
        <v>0</v>
      </c>
      <c r="O272" s="40">
        <f t="shared" si="220"/>
        <v>0.46079951023493176</v>
      </c>
      <c r="P272" s="40">
        <f t="shared" si="221"/>
        <v>0.69325060964700336</v>
      </c>
      <c r="Q272" s="40">
        <f t="shared" si="222"/>
        <v>0.7076218108761021</v>
      </c>
      <c r="R272" s="40" t="s">
        <v>153</v>
      </c>
      <c r="S272" s="40">
        <f t="shared" si="223"/>
        <v>1.5484361513870812</v>
      </c>
      <c r="T272" s="40">
        <f t="shared" si="224"/>
        <v>0.92146406841345163</v>
      </c>
      <c r="U272" s="14"/>
      <c r="V272" s="16" t="s">
        <v>287</v>
      </c>
      <c r="W272" s="14" t="b">
        <f t="shared" si="214"/>
        <v>1</v>
      </c>
      <c r="X272" s="14"/>
      <c r="Y272" s="14"/>
      <c r="Z272" s="14"/>
      <c r="AA272" s="14"/>
      <c r="AB272" s="14"/>
      <c r="AF272" s="14"/>
      <c r="AG272" s="14"/>
    </row>
    <row r="273" spans="1:33">
      <c r="A273" s="162" t="s">
        <v>106</v>
      </c>
      <c r="B273" s="40">
        <f t="shared" si="204"/>
        <v>-0.66704057635688585</v>
      </c>
      <c r="C273" s="40">
        <f t="shared" si="205"/>
        <v>0.3492849688641943</v>
      </c>
      <c r="D273" s="40">
        <f t="shared" si="206"/>
        <v>0.70770798709630034</v>
      </c>
      <c r="E273" s="40">
        <f t="shared" si="207"/>
        <v>0.45637881278399051</v>
      </c>
      <c r="F273" s="40">
        <f t="shared" si="208"/>
        <v>0.61838843336760474</v>
      </c>
      <c r="G273" s="40">
        <f t="shared" si="209"/>
        <v>-4.4305546162184656E-2</v>
      </c>
      <c r="H273" s="40">
        <f t="shared" si="210"/>
        <v>0.28340019978017028</v>
      </c>
      <c r="I273" s="58">
        <f t="shared" si="211"/>
        <v>0.43968689468255223</v>
      </c>
      <c r="K273" s="14">
        <f t="shared" si="212"/>
        <v>0.70770798709630023</v>
      </c>
      <c r="L273" s="14">
        <f t="shared" si="213"/>
        <v>0</v>
      </c>
      <c r="O273" s="40">
        <f t="shared" si="220"/>
        <v>-0.66704057635688585</v>
      </c>
      <c r="P273" s="40">
        <f t="shared" si="221"/>
        <v>0.50431909560064481</v>
      </c>
      <c r="Q273" s="40">
        <f t="shared" si="222"/>
        <v>0.7396435223486888</v>
      </c>
      <c r="R273" s="40" t="s">
        <v>153</v>
      </c>
      <c r="S273" s="40">
        <f t="shared" si="223"/>
        <v>-7.1207093971153407E-2</v>
      </c>
      <c r="T273" s="40">
        <f t="shared" si="224"/>
        <v>0.60736598739278991</v>
      </c>
      <c r="U273" s="14"/>
      <c r="V273" s="16" t="s">
        <v>106</v>
      </c>
      <c r="W273" s="14" t="b">
        <f t="shared" si="214"/>
        <v>1</v>
      </c>
      <c r="X273" s="14"/>
      <c r="Y273" s="14"/>
      <c r="Z273" s="14"/>
      <c r="AA273" s="14"/>
      <c r="AB273" s="14"/>
      <c r="AF273" s="14"/>
      <c r="AG273" s="14"/>
    </row>
    <row r="274" spans="1:33">
      <c r="A274" s="162" t="s">
        <v>288</v>
      </c>
      <c r="B274" s="40">
        <f t="shared" si="204"/>
        <v>-0.84954236520325843</v>
      </c>
      <c r="C274" s="40">
        <f t="shared" si="205"/>
        <v>-0.30025104030355271</v>
      </c>
      <c r="D274" s="40">
        <f t="shared" si="206"/>
        <v>0.41036439046025402</v>
      </c>
      <c r="E274" s="40">
        <f t="shared" si="207"/>
        <v>-0.73767713791089984</v>
      </c>
      <c r="F274" s="40">
        <f t="shared" si="208"/>
        <v>-0.42792193804392853</v>
      </c>
      <c r="G274" s="40">
        <f t="shared" si="209"/>
        <v>-0.75251603240521492</v>
      </c>
      <c r="H274" s="40">
        <f t="shared" si="210"/>
        <v>-0.13679567331535267</v>
      </c>
      <c r="I274" s="58">
        <f t="shared" si="211"/>
        <v>-0.27928489142975815</v>
      </c>
      <c r="K274" s="14">
        <f t="shared" si="212"/>
        <v>0.41036439046025402</v>
      </c>
      <c r="L274" s="14">
        <f t="shared" si="213"/>
        <v>0</v>
      </c>
      <c r="O274" s="40">
        <f t="shared" si="220"/>
        <v>-0.84954236520325843</v>
      </c>
      <c r="P274" s="40">
        <f t="shared" si="221"/>
        <v>-0.19462704468778774</v>
      </c>
      <c r="Q274" s="40">
        <f t="shared" si="222"/>
        <v>-0.77963253848460567</v>
      </c>
      <c r="R274" s="40" t="s">
        <v>153</v>
      </c>
      <c r="S274" s="40">
        <f t="shared" si="223"/>
        <v>-1.0949931160472195</v>
      </c>
      <c r="T274" s="40">
        <f t="shared" si="224"/>
        <v>-0.76599490640388457</v>
      </c>
      <c r="U274" s="14"/>
      <c r="V274" s="16" t="s">
        <v>288</v>
      </c>
      <c r="W274" s="14" t="b">
        <f t="shared" si="214"/>
        <v>1</v>
      </c>
      <c r="X274" s="14"/>
      <c r="Y274" s="14"/>
      <c r="Z274" s="14"/>
      <c r="AA274" s="14"/>
      <c r="AB274" s="14"/>
      <c r="AF274" s="14"/>
      <c r="AG274" s="14"/>
    </row>
    <row r="275" spans="1:33">
      <c r="A275" s="16" t="s">
        <v>70</v>
      </c>
      <c r="B275" s="40">
        <f t="shared" si="204"/>
        <v>-0.12732457184801715</v>
      </c>
      <c r="C275" s="40">
        <f t="shared" si="205"/>
        <v>-9.5609293042893284E-2</v>
      </c>
      <c r="D275" s="40">
        <f t="shared" si="206"/>
        <v>1.9449983917692055E-2</v>
      </c>
      <c r="E275" s="40">
        <f t="shared" si="207"/>
        <v>-1.1428670888601611</v>
      </c>
      <c r="F275" s="40">
        <f t="shared" si="208"/>
        <v>-0.6393650160291523</v>
      </c>
      <c r="G275" s="40">
        <f t="shared" si="209"/>
        <v>-0.21989096304223044</v>
      </c>
      <c r="H275" s="40">
        <f t="shared" si="210"/>
        <v>-0.51156748214247105</v>
      </c>
      <c r="I275" s="58">
        <f t="shared" si="211"/>
        <v>-1.0257764025556264</v>
      </c>
      <c r="K275" s="14">
        <f t="shared" si="212"/>
        <v>1.9449983917692076E-2</v>
      </c>
      <c r="L275" s="14">
        <f t="shared" si="213"/>
        <v>0</v>
      </c>
      <c r="O275" s="40">
        <f t="shared" si="220"/>
        <v>-0.12732457184801715</v>
      </c>
      <c r="P275" s="40">
        <f t="shared" si="221"/>
        <v>5.0943052025003599E-2</v>
      </c>
      <c r="Q275" s="40">
        <f t="shared" si="222"/>
        <v>-1.3623648929670311</v>
      </c>
      <c r="R275" s="40" t="s">
        <v>153</v>
      </c>
      <c r="S275" s="40">
        <f t="shared" si="223"/>
        <v>-0.13915017158640799</v>
      </c>
      <c r="T275" s="40">
        <f t="shared" si="224"/>
        <v>-0.18294184836692601</v>
      </c>
      <c r="U275" s="14"/>
      <c r="V275" s="16" t="s">
        <v>70</v>
      </c>
      <c r="W275" s="14" t="b">
        <f t="shared" si="214"/>
        <v>1</v>
      </c>
      <c r="X275" s="14"/>
      <c r="Y275" s="14"/>
      <c r="Z275" s="14"/>
      <c r="AA275" s="14"/>
      <c r="AB275" s="14"/>
      <c r="AF275" s="14"/>
      <c r="AG275" s="14"/>
    </row>
    <row r="276" spans="1:33">
      <c r="A276" s="16" t="s">
        <v>71</v>
      </c>
      <c r="B276" s="40">
        <f t="shared" si="204"/>
        <v>-0.9784787396905319</v>
      </c>
      <c r="C276" s="40">
        <f t="shared" si="205"/>
        <v>-1.121500733886905</v>
      </c>
      <c r="D276" s="40">
        <f t="shared" si="206"/>
        <v>-1.6798719217652109</v>
      </c>
      <c r="E276" s="40">
        <f t="shared" si="207"/>
        <v>-0.98435784241912361</v>
      </c>
      <c r="F276" s="40">
        <f t="shared" si="208"/>
        <v>-1.2639737011522587</v>
      </c>
      <c r="G276" s="40">
        <f t="shared" si="209"/>
        <v>-1.2569907782250258</v>
      </c>
      <c r="H276" s="40">
        <f t="shared" si="210"/>
        <v>-0.6327596969349415</v>
      </c>
      <c r="I276" s="58">
        <f t="shared" si="211"/>
        <v>-0.99383702579262168</v>
      </c>
      <c r="K276" s="14">
        <f t="shared" si="212"/>
        <v>-1.6798719217652114</v>
      </c>
      <c r="L276" s="14">
        <f t="shared" si="213"/>
        <v>0</v>
      </c>
      <c r="O276" s="40">
        <f t="shared" si="220"/>
        <v>-0.9784787396905319</v>
      </c>
      <c r="P276" s="40">
        <f t="shared" si="221"/>
        <v>-0.89291914758979751</v>
      </c>
      <c r="Q276" s="40">
        <f t="shared" si="222"/>
        <v>-1.2942890521212433</v>
      </c>
      <c r="R276" s="40" t="s">
        <v>153</v>
      </c>
      <c r="S276" s="40">
        <f t="shared" si="223"/>
        <v>-1.8550805025957566</v>
      </c>
      <c r="T276" s="40">
        <f t="shared" si="224"/>
        <v>-1.3510387224679001</v>
      </c>
      <c r="U276" s="14"/>
      <c r="V276" s="16" t="s">
        <v>71</v>
      </c>
      <c r="W276" s="14" t="b">
        <f t="shared" si="214"/>
        <v>1</v>
      </c>
      <c r="X276" s="14"/>
      <c r="Y276" s="14"/>
      <c r="Z276" s="14"/>
      <c r="AA276" s="14"/>
      <c r="AB276" s="14"/>
      <c r="AF276" s="14"/>
      <c r="AG276" s="14"/>
    </row>
    <row r="277" spans="1:33">
      <c r="A277" s="16" t="s">
        <v>107</v>
      </c>
      <c r="B277" s="40">
        <f t="shared" si="204"/>
        <v>-0.44379111235225555</v>
      </c>
      <c r="C277" s="40">
        <f t="shared" si="205"/>
        <v>-0.69557243998231066</v>
      </c>
      <c r="D277" s="40">
        <f t="shared" si="206"/>
        <v>-1.2251174916386909</v>
      </c>
      <c r="E277" s="40">
        <f t="shared" si="207"/>
        <v>-0.25456167336767521</v>
      </c>
      <c r="F277" s="40">
        <f t="shared" si="208"/>
        <v>-1.1705197016784028</v>
      </c>
      <c r="G277" s="40">
        <f t="shared" si="209"/>
        <v>-0.50459168512758001</v>
      </c>
      <c r="H277" s="40">
        <f t="shared" si="210"/>
        <v>-0.76880209036723846</v>
      </c>
      <c r="I277" s="58">
        <f t="shared" si="211"/>
        <v>-0.58202620833563867</v>
      </c>
      <c r="K277" s="14">
        <f t="shared" si="212"/>
        <v>-1.2251174916386909</v>
      </c>
      <c r="L277" s="14">
        <f t="shared" si="213"/>
        <v>0</v>
      </c>
      <c r="O277" s="40">
        <f t="shared" si="220"/>
        <v>-0.44379111235225555</v>
      </c>
      <c r="P277" s="40">
        <f t="shared" si="221"/>
        <v>-0.76299413377337366</v>
      </c>
      <c r="Q277" s="40">
        <f t="shared" si="222"/>
        <v>-0.25395530870894967</v>
      </c>
      <c r="R277" s="40" t="s">
        <v>153</v>
      </c>
      <c r="S277" s="40">
        <f t="shared" si="223"/>
        <v>-0.73053982855861899</v>
      </c>
      <c r="T277" s="40">
        <f t="shared" si="224"/>
        <v>-0.80697267243738346</v>
      </c>
      <c r="U277" s="14"/>
      <c r="V277" s="16" t="s">
        <v>107</v>
      </c>
      <c r="W277" s="14" t="b">
        <f t="shared" si="214"/>
        <v>1</v>
      </c>
      <c r="X277" s="14"/>
      <c r="Y277" s="14"/>
      <c r="Z277" s="14"/>
      <c r="AA277" s="14"/>
      <c r="AB277" s="14"/>
      <c r="AF277" s="14"/>
      <c r="AG277" s="14"/>
    </row>
    <row r="278" spans="1:33" ht="13" thickBot="1">
      <c r="A278" s="16" t="s">
        <v>72</v>
      </c>
      <c r="B278" s="40">
        <f t="shared" si="204"/>
        <v>-0.39122143257017894</v>
      </c>
      <c r="C278" s="40">
        <f t="shared" si="205"/>
        <v>-1.1496201197941349</v>
      </c>
      <c r="D278" s="40">
        <f t="shared" si="206"/>
        <v>-0.37924597552646855</v>
      </c>
      <c r="E278" s="40">
        <f t="shared" si="207"/>
        <v>-0.64180077656526202</v>
      </c>
      <c r="F278" s="40">
        <f t="shared" si="208"/>
        <v>-1.0566504940353583</v>
      </c>
      <c r="G278" s="40">
        <f t="shared" si="209"/>
        <v>-0.83497657989440832</v>
      </c>
      <c r="H278" s="40">
        <f t="shared" si="210"/>
        <v>-0.73954455513182538</v>
      </c>
      <c r="I278" s="58">
        <f t="shared" si="211"/>
        <v>-0.65393036057172171</v>
      </c>
      <c r="K278" s="14">
        <f t="shared" si="212"/>
        <v>-0.37924597552646855</v>
      </c>
      <c r="L278" s="14">
        <f t="shared" si="213"/>
        <v>0</v>
      </c>
      <c r="O278" s="59">
        <f t="shared" si="220"/>
        <v>-0.39122143257017894</v>
      </c>
      <c r="P278" s="59">
        <f t="shared" si="221"/>
        <v>-1.2299323951470742</v>
      </c>
      <c r="Q278" s="59">
        <f t="shared" si="222"/>
        <v>-0.9261796427557818</v>
      </c>
      <c r="R278" s="59" t="s">
        <v>153</v>
      </c>
      <c r="S278" s="59">
        <f t="shared" si="223"/>
        <v>-1.1527148813426478</v>
      </c>
      <c r="T278" s="59">
        <f t="shared" si="224"/>
        <v>-0.99999651976499848</v>
      </c>
      <c r="U278" s="14"/>
      <c r="V278" s="16" t="s">
        <v>72</v>
      </c>
      <c r="W278" s="14" t="b">
        <f t="shared" si="214"/>
        <v>1</v>
      </c>
      <c r="X278" s="14"/>
      <c r="Y278" s="14"/>
      <c r="Z278" s="14"/>
      <c r="AA278" s="14"/>
      <c r="AB278" s="14"/>
      <c r="AF278" s="14"/>
      <c r="AG278" s="14"/>
    </row>
    <row r="279" spans="1:33">
      <c r="A279" s="102"/>
      <c r="B279" s="40"/>
      <c r="D279" s="40"/>
      <c r="E279" s="40"/>
      <c r="F279" s="40"/>
      <c r="G279" s="14"/>
      <c r="I279" s="14"/>
      <c r="O279" s="14"/>
      <c r="P279" s="14"/>
      <c r="Q279" s="14"/>
      <c r="R279" s="14"/>
      <c r="S279" s="14"/>
      <c r="T279" s="14"/>
      <c r="U279" s="14"/>
      <c r="V279" s="14"/>
      <c r="W279" s="14"/>
      <c r="X279" s="14"/>
      <c r="Y279" s="14"/>
      <c r="Z279" s="14"/>
      <c r="AF279" s="14"/>
    </row>
    <row r="280" spans="1:33">
      <c r="A280" s="102"/>
      <c r="B280" s="40"/>
      <c r="D280" s="40"/>
      <c r="E280" s="40"/>
      <c r="F280" s="40"/>
      <c r="G280" s="14"/>
      <c r="I280" s="14"/>
      <c r="O280" s="14"/>
      <c r="P280" s="14"/>
      <c r="Q280" s="14"/>
      <c r="R280" s="14"/>
      <c r="S280" s="14"/>
      <c r="T280" s="14"/>
      <c r="U280" s="14"/>
      <c r="V280" s="14"/>
      <c r="W280" s="14"/>
      <c r="X280" s="14"/>
      <c r="Y280" s="14"/>
      <c r="Z280" s="14"/>
      <c r="AF280" s="14"/>
    </row>
    <row r="281" spans="1:33">
      <c r="A281" s="23"/>
      <c r="B281" s="22"/>
      <c r="D281" s="22"/>
      <c r="E281" s="22"/>
      <c r="F281" s="22"/>
      <c r="I281" s="50"/>
      <c r="O281" s="50"/>
      <c r="P281" s="50"/>
      <c r="Q281" s="22"/>
      <c r="R281" s="14"/>
      <c r="S281" s="14"/>
      <c r="T281" s="14"/>
      <c r="U281" s="14"/>
      <c r="V281" s="14"/>
      <c r="W281" s="14"/>
      <c r="X281" s="14"/>
      <c r="Y281" s="14"/>
      <c r="Z281" s="14"/>
      <c r="AF281" s="14"/>
    </row>
    <row r="282" spans="1:33" ht="19" customHeight="1">
      <c r="A282" s="12" t="s">
        <v>81</v>
      </c>
      <c r="B282" s="22">
        <f>MAX(B193:B278)</f>
        <v>2.0578193708932879</v>
      </c>
      <c r="C282" s="22">
        <f>MAX(C193:C278)</f>
        <v>1.2050194508888916</v>
      </c>
      <c r="D282" s="22">
        <f t="shared" ref="D282:H282" si="225">MAX(D193:D278)</f>
        <v>2.2058788923027226</v>
      </c>
      <c r="E282" s="22">
        <f t="shared" si="225"/>
        <v>1.2327429169204449</v>
      </c>
      <c r="F282" s="22">
        <f t="shared" si="225"/>
        <v>1.4853921965587993</v>
      </c>
      <c r="G282" s="22">
        <f t="shared" si="225"/>
        <v>1.9348785502772585</v>
      </c>
      <c r="H282" s="22">
        <f t="shared" si="225"/>
        <v>1.59862380449289</v>
      </c>
      <c r="I282" s="22">
        <f>MAX(I193:I278)</f>
        <v>1.8413456914279522</v>
      </c>
      <c r="O282" s="22">
        <f>MAX(O193:O278)</f>
        <v>2.0578193708932879</v>
      </c>
      <c r="P282" s="22">
        <f t="shared" ref="P282:T282" si="226">MAX(P193:P278)</f>
        <v>1.0482180497530986</v>
      </c>
      <c r="Q282" s="22">
        <f t="shared" si="226"/>
        <v>0.90432865797745166</v>
      </c>
      <c r="R282" s="22">
        <f t="shared" si="226"/>
        <v>0</v>
      </c>
      <c r="S282" s="22">
        <f t="shared" si="226"/>
        <v>1.8614382942019785</v>
      </c>
      <c r="T282" s="22">
        <f t="shared" si="226"/>
        <v>1.8063030154752255</v>
      </c>
      <c r="U282" s="14"/>
      <c r="V282" s="14"/>
      <c r="W282" s="14"/>
      <c r="X282" s="14"/>
      <c r="Y282" s="14"/>
      <c r="Z282" s="14"/>
      <c r="AF282" s="14"/>
    </row>
    <row r="283" spans="1:33" ht="18" customHeight="1">
      <c r="A283" s="12" t="s">
        <v>82</v>
      </c>
      <c r="B283" s="22">
        <f>MIN(B193:B278)</f>
        <v>-1.1862733859016901</v>
      </c>
      <c r="C283" s="22">
        <f>MIN(C193:C278)</f>
        <v>-1.7516043694163148</v>
      </c>
      <c r="D283" s="22">
        <f t="shared" ref="D283:H283" si="227">MIN(D193:D278)</f>
        <v>-1.7815601201753091</v>
      </c>
      <c r="E283" s="22">
        <f t="shared" si="227"/>
        <v>-1.4326570205916103</v>
      </c>
      <c r="F283" s="22">
        <f t="shared" si="227"/>
        <v>-1.4630603588379738</v>
      </c>
      <c r="G283" s="22">
        <f t="shared" si="227"/>
        <v>-1.3106675485030828</v>
      </c>
      <c r="H283" s="22">
        <f t="shared" si="227"/>
        <v>-1.3941418188324466</v>
      </c>
      <c r="I283" s="22">
        <f>MIN(I193:I278)</f>
        <v>-1.3055349857929597</v>
      </c>
      <c r="O283" s="22">
        <f>MIN(O193:O278)</f>
        <v>-1.1862733859016901</v>
      </c>
      <c r="P283" s="22">
        <f t="shared" ref="P283:T283" si="228">MIN(P193:P278)</f>
        <v>-2.2582393224745578</v>
      </c>
      <c r="Q283" s="22">
        <f t="shared" si="228"/>
        <v>-1.5307989339633781</v>
      </c>
      <c r="R283" s="22">
        <f t="shared" si="228"/>
        <v>0</v>
      </c>
      <c r="S283" s="22">
        <f t="shared" si="228"/>
        <v>-1.8550805025957566</v>
      </c>
      <c r="T283" s="22">
        <f t="shared" si="228"/>
        <v>-1.422856642482861</v>
      </c>
      <c r="U283" s="14"/>
      <c r="V283" s="14"/>
      <c r="W283" s="14"/>
      <c r="X283" s="14"/>
      <c r="Y283" s="14"/>
      <c r="Z283" s="14"/>
      <c r="AF283" s="14"/>
    </row>
    <row r="284" spans="1:33" ht="23" customHeight="1">
      <c r="A284" s="12" t="s">
        <v>75</v>
      </c>
      <c r="B284" s="22">
        <f>B282-B283</f>
        <v>3.244092756794978</v>
      </c>
      <c r="C284" s="22">
        <f>C282-C283</f>
        <v>2.9566238203052064</v>
      </c>
      <c r="D284" s="22">
        <f t="shared" ref="D284:H284" si="229">D282-D283</f>
        <v>3.9874390124780317</v>
      </c>
      <c r="E284" s="22">
        <f t="shared" si="229"/>
        <v>2.6653999375120554</v>
      </c>
      <c r="F284" s="22">
        <f t="shared" si="229"/>
        <v>2.9484525553967731</v>
      </c>
      <c r="G284" s="22">
        <f t="shared" si="229"/>
        <v>3.2455460987803413</v>
      </c>
      <c r="H284" s="22">
        <f t="shared" si="229"/>
        <v>2.9927656233253366</v>
      </c>
      <c r="I284" s="22">
        <f>I282-I283</f>
        <v>3.1468806772209117</v>
      </c>
      <c r="O284" s="22">
        <f>O282-O283</f>
        <v>3.244092756794978</v>
      </c>
      <c r="P284" s="22">
        <f t="shared" ref="P284" si="230">P282-P283</f>
        <v>3.3064573722276567</v>
      </c>
      <c r="Q284" s="22">
        <f t="shared" ref="Q284" si="231">Q282-Q283</f>
        <v>2.4351275919408297</v>
      </c>
      <c r="R284" s="22">
        <f t="shared" ref="R284" si="232">R282-R283</f>
        <v>0</v>
      </c>
      <c r="S284" s="22">
        <f t="shared" ref="S284" si="233">S282-S283</f>
        <v>3.7165187967977351</v>
      </c>
      <c r="T284" s="22">
        <f t="shared" ref="T284" si="234">T282-T283</f>
        <v>3.2291596579580863</v>
      </c>
      <c r="U284" s="14"/>
      <c r="V284" s="14"/>
      <c r="W284" s="14"/>
      <c r="X284" s="14"/>
      <c r="Y284" s="14"/>
      <c r="Z284" s="14"/>
      <c r="AF284" s="14"/>
    </row>
    <row r="285" spans="1:33">
      <c r="A285" s="12"/>
      <c r="B285" s="22"/>
      <c r="D285" s="22"/>
      <c r="E285" s="22"/>
      <c r="F285" s="22"/>
      <c r="I285" s="50"/>
      <c r="O285" s="22"/>
      <c r="P285" s="22"/>
      <c r="Q285" s="22"/>
      <c r="R285" s="22"/>
      <c r="T285" s="50"/>
      <c r="U285" s="14"/>
      <c r="V285" s="14"/>
      <c r="W285" s="14"/>
      <c r="X285" s="14"/>
      <c r="Y285" s="14"/>
      <c r="Z285" s="14"/>
      <c r="AF285" s="14"/>
    </row>
    <row r="286" spans="1:33" ht="18" customHeight="1">
      <c r="A286" s="143" t="s">
        <v>84</v>
      </c>
      <c r="B286" s="144">
        <f>1/3</f>
        <v>0.33333333333333331</v>
      </c>
      <c r="C286" s="144">
        <f>1/3</f>
        <v>0.33333333333333331</v>
      </c>
      <c r="D286" s="144">
        <f>1/3</f>
        <v>0.33333333333333331</v>
      </c>
      <c r="E286" s="144">
        <v>1</v>
      </c>
      <c r="F286" s="144">
        <v>1</v>
      </c>
      <c r="G286" s="145">
        <f>1/3</f>
        <v>0.33333333333333331</v>
      </c>
      <c r="H286" s="145">
        <f>1/3</f>
        <v>0.33333333333333331</v>
      </c>
      <c r="I286" s="145">
        <f>1/3</f>
        <v>0.33333333333333331</v>
      </c>
      <c r="O286" s="144">
        <v>0.33300000000000002</v>
      </c>
      <c r="P286" s="144">
        <v>0.33300000000000002</v>
      </c>
      <c r="Q286" s="144">
        <v>1</v>
      </c>
      <c r="R286" s="144">
        <v>1</v>
      </c>
      <c r="S286" s="147">
        <v>0.33300000000000002</v>
      </c>
      <c r="T286" s="147">
        <v>0.33300000000000002</v>
      </c>
      <c r="U286" s="14"/>
      <c r="V286" s="14"/>
      <c r="W286" s="14"/>
      <c r="X286" s="14"/>
      <c r="Y286" s="14"/>
      <c r="Z286" s="14"/>
      <c r="AF286" s="14"/>
    </row>
    <row r="287" spans="1:33">
      <c r="A287" s="12"/>
      <c r="B287" s="22"/>
      <c r="D287" s="22"/>
      <c r="E287" s="22"/>
      <c r="F287" s="22"/>
      <c r="G287" s="10"/>
      <c r="I287" s="129"/>
      <c r="O287" s="22"/>
      <c r="P287" s="22"/>
      <c r="Q287" s="22"/>
      <c r="R287" s="22"/>
      <c r="T287" s="50"/>
      <c r="U287" s="14"/>
      <c r="V287" s="14"/>
      <c r="W287" s="14"/>
      <c r="X287" s="14"/>
      <c r="Y287" s="14"/>
      <c r="Z287" s="14"/>
      <c r="AF287" s="14"/>
    </row>
    <row r="288" spans="1:33">
      <c r="A288" s="12" t="s">
        <v>85</v>
      </c>
      <c r="B288" s="121"/>
      <c r="D288" s="121"/>
      <c r="E288" s="121"/>
      <c r="F288" s="121"/>
      <c r="G288" s="130"/>
      <c r="I288" s="130"/>
      <c r="O288" s="121">
        <v>0.33300000000000002</v>
      </c>
      <c r="P288" s="121">
        <v>0.33300000000000002</v>
      </c>
      <c r="Q288" s="121">
        <v>1</v>
      </c>
      <c r="R288" s="121">
        <v>1</v>
      </c>
      <c r="S288" s="122">
        <v>0.33300000000000002</v>
      </c>
      <c r="T288" s="122">
        <v>0.33300000000000002</v>
      </c>
      <c r="U288" s="14"/>
      <c r="V288" s="14"/>
      <c r="W288" s="14"/>
      <c r="X288" s="14"/>
      <c r="Y288" s="14"/>
      <c r="Z288" s="14"/>
      <c r="AF288" s="14"/>
    </row>
    <row r="289" spans="1:32">
      <c r="A289" s="12"/>
      <c r="B289" s="121"/>
      <c r="D289" s="121"/>
      <c r="E289" s="121"/>
      <c r="F289" s="121"/>
      <c r="G289" s="130"/>
      <c r="I289" s="130"/>
      <c r="O289" s="121"/>
      <c r="P289" s="121"/>
      <c r="Q289" s="121"/>
      <c r="R289" s="121"/>
      <c r="S289" s="122"/>
      <c r="T289" s="122"/>
      <c r="U289" s="14"/>
      <c r="V289" s="14"/>
      <c r="W289" s="14"/>
      <c r="X289" s="14"/>
      <c r="Y289" s="14"/>
      <c r="Z289" s="14"/>
      <c r="AF289" s="14"/>
    </row>
    <row r="290" spans="1:32">
      <c r="A290" s="12" t="s">
        <v>310</v>
      </c>
      <c r="B290" s="121"/>
      <c r="D290" s="121"/>
      <c r="E290" s="121"/>
      <c r="F290" s="121"/>
      <c r="G290" s="130"/>
      <c r="I290" s="130"/>
      <c r="O290" s="121"/>
      <c r="P290" s="121"/>
      <c r="Q290" s="121"/>
      <c r="R290" s="121"/>
      <c r="S290" s="122"/>
      <c r="T290" s="122"/>
      <c r="U290" s="14"/>
      <c r="V290" s="14"/>
      <c r="W290" s="14"/>
      <c r="X290" s="14"/>
      <c r="Y290" s="14"/>
      <c r="Z290" s="14"/>
      <c r="AF290" s="14"/>
    </row>
    <row r="291" spans="1:32" ht="13" thickBot="1">
      <c r="A291" s="171" t="s">
        <v>181</v>
      </c>
      <c r="B291" s="270" t="s">
        <v>83</v>
      </c>
      <c r="C291" s="270"/>
      <c r="D291" s="270"/>
      <c r="E291" s="270"/>
      <c r="F291" s="270"/>
      <c r="G291" s="270"/>
      <c r="H291" s="50"/>
      <c r="O291" s="14"/>
      <c r="P291" s="14"/>
      <c r="Q291" s="267" t="s">
        <v>171</v>
      </c>
      <c r="R291" s="267"/>
      <c r="S291" s="267"/>
      <c r="T291" s="267"/>
      <c r="U291" s="267"/>
      <c r="V291" s="267"/>
      <c r="W291" s="14"/>
      <c r="X291" s="14"/>
      <c r="Y291" s="14"/>
      <c r="Z291" s="14"/>
      <c r="AF291" s="14"/>
    </row>
    <row r="292" spans="1:32" ht="35" customHeight="1">
      <c r="A292" s="56" t="s">
        <v>311</v>
      </c>
      <c r="B292" s="268" t="s">
        <v>124</v>
      </c>
      <c r="C292" s="268"/>
      <c r="E292" s="137" t="s">
        <v>137</v>
      </c>
      <c r="F292" s="137" t="s">
        <v>141</v>
      </c>
      <c r="G292" s="169"/>
      <c r="H292" s="169" t="s">
        <v>145</v>
      </c>
      <c r="I292" s="170"/>
      <c r="P292" s="14"/>
      <c r="Q292" s="276" t="s">
        <v>124</v>
      </c>
      <c r="R292" s="276"/>
      <c r="S292" s="277" t="s">
        <v>137</v>
      </c>
      <c r="T292" s="277"/>
      <c r="U292" s="277" t="s">
        <v>145</v>
      </c>
      <c r="V292" s="277"/>
      <c r="W292" s="14"/>
      <c r="X292" s="14"/>
      <c r="Y292" s="14"/>
      <c r="Z292" s="14"/>
      <c r="AF292" s="14"/>
    </row>
    <row r="293" spans="1:32" ht="40" customHeight="1">
      <c r="A293" s="57" t="s">
        <v>248</v>
      </c>
      <c r="B293" s="181" t="s">
        <v>21</v>
      </c>
      <c r="C293" s="182" t="s">
        <v>306</v>
      </c>
      <c r="D293" s="181" t="s">
        <v>132</v>
      </c>
      <c r="E293" s="183" t="s">
        <v>172</v>
      </c>
      <c r="F293" s="181" t="s">
        <v>309</v>
      </c>
      <c r="G293" s="183" t="s">
        <v>5</v>
      </c>
      <c r="H293" s="184" t="s">
        <v>6</v>
      </c>
      <c r="I293" s="185" t="s">
        <v>151</v>
      </c>
      <c r="P293" s="14"/>
      <c r="Q293" s="14"/>
      <c r="R293" s="14"/>
      <c r="S293" s="14"/>
      <c r="T293" s="14"/>
      <c r="U293" s="14"/>
      <c r="V293" s="14"/>
      <c r="W293" s="14"/>
      <c r="X293" s="14"/>
      <c r="Y293" s="14"/>
      <c r="Z293" s="14"/>
      <c r="AF293" s="14"/>
    </row>
    <row r="294" spans="1:32">
      <c r="A294" s="105" t="s">
        <v>23</v>
      </c>
      <c r="B294" s="28">
        <f t="shared" ref="B294:I294" si="235">(B193-B$283)/B$284*100</f>
        <v>34.328194147116427</v>
      </c>
      <c r="C294" s="28">
        <f>((C193-C$283)/C$284)*100</f>
        <v>62.044388979696777</v>
      </c>
      <c r="D294" s="28">
        <f t="shared" si="235"/>
        <v>57.682467695072745</v>
      </c>
      <c r="E294" s="28">
        <f t="shared" si="235"/>
        <v>56.697818825408028</v>
      </c>
      <c r="F294" s="28">
        <f t="shared" si="235"/>
        <v>66.127560037170014</v>
      </c>
      <c r="G294" s="28">
        <f t="shared" si="235"/>
        <v>36.588150915561343</v>
      </c>
      <c r="H294" s="28">
        <f t="shared" si="235"/>
        <v>39.669430857139268</v>
      </c>
      <c r="I294" s="60">
        <f t="shared" si="235"/>
        <v>54.751787492395763</v>
      </c>
      <c r="P294" s="14"/>
      <c r="Q294" s="107" t="s">
        <v>128</v>
      </c>
      <c r="R294" s="108" t="s">
        <v>135</v>
      </c>
      <c r="S294" s="108" t="s">
        <v>136</v>
      </c>
      <c r="T294" s="108" t="s">
        <v>5</v>
      </c>
      <c r="U294" s="108" t="s">
        <v>6</v>
      </c>
      <c r="V294" s="14"/>
      <c r="W294" s="16" t="s">
        <v>23</v>
      </c>
      <c r="X294" s="14" t="b">
        <f>W294=A294</f>
        <v>1</v>
      </c>
      <c r="Y294" s="14"/>
      <c r="Z294" s="14"/>
      <c r="AF294" s="14"/>
    </row>
    <row r="295" spans="1:32" s="55" customFormat="1">
      <c r="A295" s="153" t="s">
        <v>8</v>
      </c>
      <c r="B295" s="156">
        <f t="shared" ref="B295" si="236">(B194-B$283)/B$284*100</f>
        <v>55.513441290520717</v>
      </c>
      <c r="C295" s="28">
        <f t="shared" ref="C295:C358" si="237">((C194-C$283)/C$284)*100</f>
        <v>89.409808381528933</v>
      </c>
      <c r="D295" s="216">
        <f t="shared" ref="D295:D358" si="238">(D194-D$283)/D$284*100</f>
        <v>66.119091517463573</v>
      </c>
      <c r="E295" s="156">
        <f t="shared" ref="E295:H358" si="239">(E194-E$283)/E$284*100</f>
        <v>80.352321191386864</v>
      </c>
      <c r="F295" s="156">
        <f t="shared" si="239"/>
        <v>91.238799307644797</v>
      </c>
      <c r="G295" s="156">
        <f t="shared" si="239"/>
        <v>68.3141875995032</v>
      </c>
      <c r="H295" s="156">
        <f t="shared" si="239"/>
        <v>65.516879230360573</v>
      </c>
      <c r="I295" s="157">
        <f t="shared" ref="I295:I358" si="240">(I194-I$283)/I$284*100</f>
        <v>77.411029761576984</v>
      </c>
      <c r="P295" s="154"/>
      <c r="Q295" s="156">
        <f t="shared" ref="Q295:R321" si="241">(P193-P$283)/P$284*100</f>
        <v>71.444960450768463</v>
      </c>
      <c r="R295" s="156">
        <f t="shared" si="241"/>
        <v>73.504657044217993</v>
      </c>
      <c r="S295" s="156" t="str">
        <f t="shared" ref="S295:S321" si="242">IF(ISNUMBER(R193),(R193-R$283)/R$284*100,"")</f>
        <v/>
      </c>
      <c r="T295" s="156">
        <f t="shared" ref="T295:U321" si="243">(S193-S$283)/S$284*100</f>
        <v>36.69686789696965</v>
      </c>
      <c r="U295" s="156">
        <f t="shared" si="243"/>
        <v>17.226352941901865</v>
      </c>
      <c r="V295" s="154"/>
      <c r="W295" s="16" t="s">
        <v>8</v>
      </c>
      <c r="X295" s="14" t="b">
        <f t="shared" ref="X295:X358" si="244">W295=A295</f>
        <v>1</v>
      </c>
      <c r="Y295" s="154"/>
      <c r="Z295" s="154"/>
      <c r="AF295" s="154"/>
    </row>
    <row r="296" spans="1:32">
      <c r="A296" s="105" t="s">
        <v>87</v>
      </c>
      <c r="B296" s="28">
        <f t="shared" ref="B296" si="245">(B195-B$283)/B$284*100</f>
        <v>53.460321800099855</v>
      </c>
      <c r="C296" s="28">
        <f t="shared" si="237"/>
        <v>81.513209923021961</v>
      </c>
      <c r="D296" s="28">
        <f t="shared" si="238"/>
        <v>56.45694796715032</v>
      </c>
      <c r="E296" s="28">
        <f t="shared" si="239"/>
        <v>91.886388271489778</v>
      </c>
      <c r="F296" s="28">
        <f t="shared" si="239"/>
        <v>83.802056662684436</v>
      </c>
      <c r="G296" s="28">
        <f t="shared" si="239"/>
        <v>77.555941386417317</v>
      </c>
      <c r="H296" s="28">
        <f t="shared" si="239"/>
        <v>74.942923508048082</v>
      </c>
      <c r="I296" s="60">
        <f t="shared" si="240"/>
        <v>86.767502892493425</v>
      </c>
      <c r="P296" s="14"/>
      <c r="Q296" s="28">
        <f t="shared" si="241"/>
        <v>93.505423236749223</v>
      </c>
      <c r="R296" s="28">
        <f t="shared" si="241"/>
        <v>93.863063090429151</v>
      </c>
      <c r="S296" s="28" t="str">
        <f t="shared" si="242"/>
        <v/>
      </c>
      <c r="T296" s="28">
        <f t="shared" si="243"/>
        <v>78.164013809872642</v>
      </c>
      <c r="U296" s="28">
        <f t="shared" si="243"/>
        <v>71.899176849525645</v>
      </c>
      <c r="V296" s="14"/>
      <c r="W296" s="16" t="s">
        <v>87</v>
      </c>
      <c r="X296" s="14" t="b">
        <f t="shared" si="244"/>
        <v>1</v>
      </c>
      <c r="Y296" s="14"/>
      <c r="Z296" s="14"/>
      <c r="AF296" s="14"/>
    </row>
    <row r="297" spans="1:32">
      <c r="A297" s="105" t="s">
        <v>88</v>
      </c>
      <c r="B297" s="28">
        <f t="shared" ref="B297" si="246">(B196-B$283)/B$284*100</f>
        <v>37.004949334559306</v>
      </c>
      <c r="C297" s="28">
        <f t="shared" si="237"/>
        <v>58.178934495826404</v>
      </c>
      <c r="D297" s="28">
        <f t="shared" si="238"/>
        <v>53.580487959207559</v>
      </c>
      <c r="E297" s="28">
        <f t="shared" si="239"/>
        <v>8.3162920510235736</v>
      </c>
      <c r="F297" s="28">
        <f t="shared" si="239"/>
        <v>53.979019636781508</v>
      </c>
      <c r="G297" s="28">
        <f t="shared" si="239"/>
        <v>26.206558152607425</v>
      </c>
      <c r="H297" s="28">
        <f t="shared" si="239"/>
        <v>55.895490266300186</v>
      </c>
      <c r="I297" s="60">
        <f t="shared" si="240"/>
        <v>12.994465627772966</v>
      </c>
      <c r="P297" s="14"/>
      <c r="Q297" s="28">
        <f t="shared" si="241"/>
        <v>89.90116954828666</v>
      </c>
      <c r="R297" s="28">
        <f t="shared" si="241"/>
        <v>96.358909467487507</v>
      </c>
      <c r="S297" s="28" t="str">
        <f t="shared" si="242"/>
        <v/>
      </c>
      <c r="T297" s="28">
        <f t="shared" si="243"/>
        <v>68.632729440370952</v>
      </c>
      <c r="U297" s="28">
        <f t="shared" si="243"/>
        <v>64.017855731941125</v>
      </c>
      <c r="V297" s="14"/>
      <c r="W297" s="16" t="s">
        <v>88</v>
      </c>
      <c r="X297" s="14" t="b">
        <f t="shared" si="244"/>
        <v>1</v>
      </c>
      <c r="Y297" s="14"/>
      <c r="Z297" s="14"/>
      <c r="AF297" s="14"/>
    </row>
    <row r="298" spans="1:32">
      <c r="A298" s="105" t="s">
        <v>24</v>
      </c>
      <c r="B298" s="28">
        <f t="shared" ref="B298" si="247">(B197-B$283)/B$284*100</f>
        <v>34.162930801123998</v>
      </c>
      <c r="C298" s="28">
        <f t="shared" si="237"/>
        <v>41.850505215294675</v>
      </c>
      <c r="D298" s="28">
        <f t="shared" si="238"/>
        <v>37.501324396915066</v>
      </c>
      <c r="E298" s="28">
        <f t="shared" si="239"/>
        <v>46.154330897949094</v>
      </c>
      <c r="F298" s="28">
        <f t="shared" si="239"/>
        <v>20.435221061244857</v>
      </c>
      <c r="G298" s="28">
        <f t="shared" si="239"/>
        <v>12.258443181087877</v>
      </c>
      <c r="H298" s="28">
        <f t="shared" si="239"/>
        <v>27.774335558868518</v>
      </c>
      <c r="I298" s="60">
        <f t="shared" si="240"/>
        <v>24.397077342134786</v>
      </c>
      <c r="P298" s="14"/>
      <c r="Q298" s="28">
        <f t="shared" si="241"/>
        <v>79.469894271274683</v>
      </c>
      <c r="R298" s="28">
        <f t="shared" si="241"/>
        <v>10.202028736209986</v>
      </c>
      <c r="S298" s="28" t="str">
        <f t="shared" si="242"/>
        <v/>
      </c>
      <c r="T298" s="28">
        <f t="shared" si="243"/>
        <v>49.662554074682618</v>
      </c>
      <c r="U298" s="28">
        <f t="shared" si="243"/>
        <v>81.817363073607297</v>
      </c>
      <c r="V298" s="14"/>
      <c r="W298" s="16" t="s">
        <v>24</v>
      </c>
      <c r="X298" s="14" t="b">
        <f t="shared" si="244"/>
        <v>1</v>
      </c>
      <c r="Y298" s="14"/>
      <c r="Z298" s="14"/>
      <c r="AF298" s="14"/>
    </row>
    <row r="299" spans="1:32">
      <c r="A299" s="105" t="s">
        <v>89</v>
      </c>
      <c r="B299" s="28">
        <f t="shared" ref="B299" si="248">(B198-B$283)/B$284*100</f>
        <v>68.316650929505968</v>
      </c>
      <c r="C299" s="28">
        <f t="shared" si="237"/>
        <v>90.169242046061186</v>
      </c>
      <c r="D299" s="28">
        <f t="shared" si="238"/>
        <v>59.890369602399097</v>
      </c>
      <c r="E299" s="28">
        <f t="shared" si="239"/>
        <v>89.867365257416097</v>
      </c>
      <c r="F299" s="28">
        <f t="shared" si="239"/>
        <v>89.37695948584927</v>
      </c>
      <c r="G299" s="28">
        <f t="shared" si="239"/>
        <v>72.077715024277438</v>
      </c>
      <c r="H299" s="28">
        <f t="shared" si="239"/>
        <v>71.938235552322837</v>
      </c>
      <c r="I299" s="60">
        <f t="shared" si="240"/>
        <v>77.48603248537475</v>
      </c>
      <c r="P299" s="14"/>
      <c r="Q299" s="28">
        <f t="shared" si="241"/>
        <v>49.776191357732692</v>
      </c>
      <c r="R299" s="28">
        <f t="shared" si="241"/>
        <v>50.160227629658536</v>
      </c>
      <c r="S299" s="28" t="str">
        <f t="shared" si="242"/>
        <v/>
      </c>
      <c r="T299" s="28">
        <f t="shared" si="243"/>
        <v>17.070344005376523</v>
      </c>
      <c r="U299" s="28">
        <f t="shared" si="243"/>
        <v>20.914723280082015</v>
      </c>
      <c r="V299" s="14"/>
      <c r="W299" s="16" t="s">
        <v>89</v>
      </c>
      <c r="X299" s="14" t="b">
        <f t="shared" si="244"/>
        <v>1</v>
      </c>
      <c r="Y299" s="14"/>
      <c r="Z299" s="14"/>
      <c r="AF299" s="14"/>
    </row>
    <row r="300" spans="1:32">
      <c r="A300" s="105" t="s">
        <v>25</v>
      </c>
      <c r="B300" s="28">
        <f t="shared" ref="B300" si="249">(B199-B$283)/B$284*100</f>
        <v>34.384297043805688</v>
      </c>
      <c r="C300" s="28">
        <f t="shared" si="237"/>
        <v>27.498962340704598</v>
      </c>
      <c r="D300" s="28">
        <f t="shared" si="238"/>
        <v>4.6319234509504765</v>
      </c>
      <c r="E300" s="28">
        <f t="shared" si="239"/>
        <v>43.750251422022096</v>
      </c>
      <c r="F300" s="28">
        <f t="shared" si="239"/>
        <v>3.3545342939918337</v>
      </c>
      <c r="G300" s="28">
        <f t="shared" si="239"/>
        <v>4.9412832490927361</v>
      </c>
      <c r="H300" s="28">
        <f t="shared" si="239"/>
        <v>3.6130495003464698</v>
      </c>
      <c r="I300" s="60">
        <f t="shared" si="240"/>
        <v>13.398421362650023</v>
      </c>
      <c r="P300" s="14"/>
      <c r="Q300" s="28">
        <f t="shared" si="241"/>
        <v>94.320323080197682</v>
      </c>
      <c r="R300" s="28">
        <f t="shared" si="241"/>
        <v>97.688471563293717</v>
      </c>
      <c r="S300" s="28" t="str">
        <f t="shared" si="242"/>
        <v/>
      </c>
      <c r="T300" s="28">
        <f t="shared" si="243"/>
        <v>72.56402847419335</v>
      </c>
      <c r="U300" s="28">
        <f t="shared" si="243"/>
        <v>52.574309386482511</v>
      </c>
      <c r="V300" s="14"/>
      <c r="W300" s="16" t="s">
        <v>25</v>
      </c>
      <c r="X300" s="14" t="b">
        <f t="shared" si="244"/>
        <v>1</v>
      </c>
      <c r="Y300" s="14"/>
      <c r="Z300" s="14"/>
      <c r="AF300" s="14"/>
    </row>
    <row r="301" spans="1:32">
      <c r="A301" s="105" t="s">
        <v>90</v>
      </c>
      <c r="B301" s="28">
        <f t="shared" ref="B301" si="250">(B200-B$283)/B$284*100</f>
        <v>32.879619628482942</v>
      </c>
      <c r="C301" s="28">
        <f t="shared" si="237"/>
        <v>48.496301947021863</v>
      </c>
      <c r="D301" s="28">
        <f t="shared" si="238"/>
        <v>37.700964829874202</v>
      </c>
      <c r="E301" s="28">
        <f t="shared" si="239"/>
        <v>39.694278487883828</v>
      </c>
      <c r="F301" s="28">
        <f t="shared" si="239"/>
        <v>17.325937237835319</v>
      </c>
      <c r="G301" s="28">
        <f t="shared" si="239"/>
        <v>17.790456957041421</v>
      </c>
      <c r="H301" s="28">
        <f t="shared" si="239"/>
        <v>21.238656704558185</v>
      </c>
      <c r="I301" s="60">
        <f t="shared" si="240"/>
        <v>27.407840670894039</v>
      </c>
      <c r="P301" s="14"/>
      <c r="Q301" s="28">
        <f t="shared" si="241"/>
        <v>32.992562865257085</v>
      </c>
      <c r="R301" s="28">
        <f t="shared" si="241"/>
        <v>75.704712174927394</v>
      </c>
      <c r="S301" s="28" t="str">
        <f t="shared" si="242"/>
        <v/>
      </c>
      <c r="T301" s="28">
        <f t="shared" si="243"/>
        <v>9.0921734085043173</v>
      </c>
      <c r="U301" s="28">
        <f t="shared" si="243"/>
        <v>0</v>
      </c>
      <c r="V301" s="14"/>
      <c r="W301" s="16" t="s">
        <v>90</v>
      </c>
      <c r="X301" s="14" t="b">
        <f t="shared" si="244"/>
        <v>1</v>
      </c>
      <c r="Y301" s="14"/>
      <c r="Z301" s="14"/>
      <c r="AF301" s="14"/>
    </row>
    <row r="302" spans="1:32">
      <c r="A302" s="105" t="s">
        <v>26</v>
      </c>
      <c r="B302" s="28">
        <f t="shared" ref="B302" si="251">(B201-B$283)/B$284*100</f>
        <v>35.997226384132922</v>
      </c>
      <c r="C302" s="28">
        <f t="shared" si="237"/>
        <v>60.537499787288866</v>
      </c>
      <c r="D302" s="28">
        <f t="shared" si="238"/>
        <v>26.882605743515033</v>
      </c>
      <c r="E302" s="28">
        <f t="shared" si="239"/>
        <v>70.25828041492862</v>
      </c>
      <c r="F302" s="28">
        <f t="shared" si="239"/>
        <v>64.025400441181617</v>
      </c>
      <c r="G302" s="28">
        <f t="shared" si="239"/>
        <v>38.591607616336454</v>
      </c>
      <c r="H302" s="28">
        <f t="shared" si="239"/>
        <v>42.501961442370103</v>
      </c>
      <c r="I302" s="60">
        <f t="shared" si="240"/>
        <v>52.260242066562391</v>
      </c>
      <c r="P302" s="14"/>
      <c r="Q302" s="28">
        <f t="shared" si="241"/>
        <v>64.210996028455142</v>
      </c>
      <c r="R302" s="28">
        <f t="shared" si="241"/>
        <v>71.325943351074073</v>
      </c>
      <c r="S302" s="28" t="str">
        <f t="shared" si="242"/>
        <v/>
      </c>
      <c r="T302" s="28">
        <f t="shared" si="243"/>
        <v>22.342155078103417</v>
      </c>
      <c r="U302" s="28">
        <f t="shared" si="243"/>
        <v>25.619795035536736</v>
      </c>
      <c r="V302" s="14"/>
      <c r="W302" s="16" t="s">
        <v>26</v>
      </c>
      <c r="X302" s="14" t="b">
        <f t="shared" si="244"/>
        <v>1</v>
      </c>
      <c r="Y302" s="14"/>
      <c r="Z302" s="14"/>
      <c r="AF302" s="14"/>
    </row>
    <row r="303" spans="1:32">
      <c r="A303" s="105" t="s">
        <v>27</v>
      </c>
      <c r="B303" s="28">
        <f t="shared" ref="B303" si="252">(B202-B$283)/B$284*100</f>
        <v>3.7738732489930547</v>
      </c>
      <c r="C303" s="28">
        <f t="shared" si="237"/>
        <v>9.6035858145352915</v>
      </c>
      <c r="D303" s="28">
        <f t="shared" si="238"/>
        <v>1.6764895177075845</v>
      </c>
      <c r="E303" s="28">
        <f t="shared" si="239"/>
        <v>37.247011682963787</v>
      </c>
      <c r="F303" s="28">
        <f t="shared" si="239"/>
        <v>13.532981656358325</v>
      </c>
      <c r="G303" s="28">
        <f t="shared" si="239"/>
        <v>11.543597419804083</v>
      </c>
      <c r="H303" s="28">
        <f t="shared" si="239"/>
        <v>19.523361059225</v>
      </c>
      <c r="I303" s="60">
        <f t="shared" si="240"/>
        <v>0</v>
      </c>
      <c r="P303" s="14"/>
      <c r="Q303" s="28">
        <f t="shared" si="241"/>
        <v>64.958931113234769</v>
      </c>
      <c r="R303" s="28">
        <f t="shared" si="241"/>
        <v>71.970114077889576</v>
      </c>
      <c r="S303" s="28" t="str">
        <f t="shared" si="242"/>
        <v/>
      </c>
      <c r="T303" s="28">
        <f t="shared" si="243"/>
        <v>49.662554074682618</v>
      </c>
      <c r="U303" s="28">
        <f t="shared" si="243"/>
        <v>51.683753079514005</v>
      </c>
      <c r="V303" s="14"/>
      <c r="W303" s="16" t="s">
        <v>27</v>
      </c>
      <c r="X303" s="14" t="b">
        <f t="shared" si="244"/>
        <v>1</v>
      </c>
      <c r="Y303" s="14"/>
      <c r="Z303" s="14"/>
      <c r="AF303" s="14"/>
    </row>
    <row r="304" spans="1:32">
      <c r="A304" s="105" t="s">
        <v>28</v>
      </c>
      <c r="B304" s="28">
        <f t="shared" ref="B304" si="253">(B203-B$283)/B$284*100</f>
        <v>3.7842603449797383</v>
      </c>
      <c r="C304" s="28">
        <f t="shared" si="237"/>
        <v>30.554887605961156</v>
      </c>
      <c r="D304" s="28">
        <f t="shared" si="238"/>
        <v>20.257696410370681</v>
      </c>
      <c r="E304" s="28">
        <f t="shared" si="239"/>
        <v>10.862325417576256</v>
      </c>
      <c r="F304" s="28">
        <f t="shared" si="239"/>
        <v>7.6140142369126158</v>
      </c>
      <c r="G304" s="28">
        <f t="shared" si="239"/>
        <v>14.063873490102555</v>
      </c>
      <c r="H304" s="28">
        <f t="shared" si="239"/>
        <v>12.296620703781819</v>
      </c>
      <c r="I304" s="60">
        <f t="shared" si="240"/>
        <v>20.792268150819975</v>
      </c>
      <c r="P304" s="14"/>
      <c r="Q304" s="28">
        <f t="shared" si="241"/>
        <v>28.205959059126439</v>
      </c>
      <c r="R304" s="28">
        <f t="shared" si="241"/>
        <v>53.853361000190894</v>
      </c>
      <c r="S304" s="28" t="str">
        <f t="shared" si="242"/>
        <v/>
      </c>
      <c r="T304" s="28">
        <f t="shared" si="243"/>
        <v>21.285938531085044</v>
      </c>
      <c r="U304" s="28">
        <f t="shared" si="243"/>
        <v>14.749403089842406</v>
      </c>
      <c r="V304" s="14"/>
      <c r="W304" s="16" t="s">
        <v>28</v>
      </c>
      <c r="X304" s="14" t="b">
        <f t="shared" si="244"/>
        <v>1</v>
      </c>
      <c r="Y304" s="14"/>
      <c r="Z304" s="14"/>
      <c r="AF304" s="14"/>
    </row>
    <row r="305" spans="1:32">
      <c r="A305" s="105" t="s">
        <v>29</v>
      </c>
      <c r="B305" s="28">
        <f t="shared" ref="B305" si="254">(B204-B$283)/B$284*100</f>
        <v>50.423900396147403</v>
      </c>
      <c r="C305" s="28">
        <f t="shared" si="237"/>
        <v>81.347772387713647</v>
      </c>
      <c r="D305" s="28">
        <f t="shared" si="238"/>
        <v>47.27500725041439</v>
      </c>
      <c r="E305" s="28">
        <f t="shared" si="239"/>
        <v>83.401558426271322</v>
      </c>
      <c r="F305" s="28">
        <f t="shared" si="239"/>
        <v>89.642926973178689</v>
      </c>
      <c r="G305" s="28">
        <f t="shared" si="239"/>
        <v>67.80952420099365</v>
      </c>
      <c r="H305" s="28">
        <f t="shared" si="239"/>
        <v>76.295804274041942</v>
      </c>
      <c r="I305" s="60">
        <f t="shared" si="240"/>
        <v>80.404041500341322</v>
      </c>
      <c r="P305" s="14"/>
      <c r="Q305" s="28">
        <f t="shared" si="241"/>
        <v>36.408311359484138</v>
      </c>
      <c r="R305" s="28">
        <f t="shared" si="241"/>
        <v>21.54810726563521</v>
      </c>
      <c r="S305" s="28" t="str">
        <f t="shared" si="242"/>
        <v/>
      </c>
      <c r="T305" s="28">
        <f t="shared" si="243"/>
        <v>22.44845594496589</v>
      </c>
      <c r="U305" s="28">
        <f t="shared" si="243"/>
        <v>15.957361304015159</v>
      </c>
      <c r="V305" s="14"/>
      <c r="W305" s="16" t="s">
        <v>29</v>
      </c>
      <c r="X305" s="14" t="b">
        <f t="shared" si="244"/>
        <v>1</v>
      </c>
      <c r="Y305" s="14"/>
      <c r="Z305" s="14"/>
      <c r="AF305" s="14"/>
    </row>
    <row r="306" spans="1:32">
      <c r="A306" s="105" t="s">
        <v>30</v>
      </c>
      <c r="B306" s="28">
        <f t="shared" ref="B306" si="255">(B205-B$283)/B$284*100</f>
        <v>36.252633403198082</v>
      </c>
      <c r="C306" s="28">
        <f t="shared" si="237"/>
        <v>69.623150057464173</v>
      </c>
      <c r="D306" s="28">
        <f t="shared" si="238"/>
        <v>47.428658772417627</v>
      </c>
      <c r="E306" s="28">
        <f t="shared" si="239"/>
        <v>85.003558455443496</v>
      </c>
      <c r="F306" s="28">
        <f t="shared" si="239"/>
        <v>81.157025212478445</v>
      </c>
      <c r="G306" s="28">
        <f t="shared" si="239"/>
        <v>50.060405238783986</v>
      </c>
      <c r="H306" s="28">
        <f t="shared" si="239"/>
        <v>60.394048898171626</v>
      </c>
      <c r="I306" s="60">
        <f t="shared" si="240"/>
        <v>44.273393630523586</v>
      </c>
      <c r="P306" s="14"/>
      <c r="Q306" s="28">
        <f t="shared" si="241"/>
        <v>87.289107764872298</v>
      </c>
      <c r="R306" s="28">
        <f t="shared" si="241"/>
        <v>96.485925153026287</v>
      </c>
      <c r="S306" s="28" t="str">
        <f t="shared" si="242"/>
        <v/>
      </c>
      <c r="T306" s="28">
        <f t="shared" si="243"/>
        <v>83.26246608875833</v>
      </c>
      <c r="U306" s="28">
        <f t="shared" si="243"/>
        <v>70.373816728148668</v>
      </c>
      <c r="V306" s="14"/>
      <c r="W306" s="16" t="s">
        <v>30</v>
      </c>
      <c r="X306" s="14" t="b">
        <f t="shared" si="244"/>
        <v>1</v>
      </c>
      <c r="Y306" s="14"/>
      <c r="Z306" s="14"/>
      <c r="AF306" s="14"/>
    </row>
    <row r="307" spans="1:32">
      <c r="A307" s="105" t="s">
        <v>31</v>
      </c>
      <c r="B307" s="28">
        <f t="shared" ref="B307" si="256">(B206-B$283)/B$284*100</f>
        <v>35.075822293251598</v>
      </c>
      <c r="C307" s="28">
        <f t="shared" si="237"/>
        <v>64.18499676825769</v>
      </c>
      <c r="D307" s="28">
        <f t="shared" si="238"/>
        <v>52.794190372377322</v>
      </c>
      <c r="E307" s="28">
        <f t="shared" si="239"/>
        <v>17.452767560867279</v>
      </c>
      <c r="F307" s="28">
        <f t="shared" si="239"/>
        <v>50.890700556593025</v>
      </c>
      <c r="G307" s="28">
        <f t="shared" si="239"/>
        <v>49.07953733419361</v>
      </c>
      <c r="H307" s="28">
        <f t="shared" si="239"/>
        <v>57.642396090168205</v>
      </c>
      <c r="I307" s="60">
        <f t="shared" si="240"/>
        <v>63.111007945951378</v>
      </c>
      <c r="P307" s="14"/>
      <c r="Q307" s="28">
        <f t="shared" si="241"/>
        <v>74.708163111467783</v>
      </c>
      <c r="R307" s="28">
        <f t="shared" si="241"/>
        <v>88.913941422142869</v>
      </c>
      <c r="S307" s="28" t="str">
        <f t="shared" si="242"/>
        <v/>
      </c>
      <c r="T307" s="28">
        <f t="shared" si="243"/>
        <v>58.31098069100711</v>
      </c>
      <c r="U307" s="28">
        <f t="shared" si="243"/>
        <v>79.528207746498083</v>
      </c>
      <c r="V307" s="14"/>
      <c r="W307" s="16" t="s">
        <v>31</v>
      </c>
      <c r="X307" s="14" t="b">
        <f t="shared" si="244"/>
        <v>1</v>
      </c>
      <c r="Y307" s="14"/>
      <c r="Z307" s="14"/>
      <c r="AF307" s="14"/>
    </row>
    <row r="308" spans="1:32">
      <c r="A308" s="105" t="s">
        <v>32</v>
      </c>
      <c r="B308" s="28">
        <f t="shared" ref="B308" si="257">(B207-B$283)/B$284*100</f>
        <v>35.718131266306571</v>
      </c>
      <c r="C308" s="28">
        <f t="shared" si="237"/>
        <v>55.279058013307157</v>
      </c>
      <c r="D308" s="28">
        <f t="shared" si="238"/>
        <v>54.550097257994622</v>
      </c>
      <c r="E308" s="28">
        <f t="shared" si="239"/>
        <v>54.187360989739595</v>
      </c>
      <c r="F308" s="28">
        <f t="shared" si="239"/>
        <v>58.709457677797531</v>
      </c>
      <c r="G308" s="28">
        <f t="shared" si="239"/>
        <v>44.547054517012377</v>
      </c>
      <c r="H308" s="28">
        <f t="shared" si="239"/>
        <v>53.241930655230128</v>
      </c>
      <c r="I308" s="60">
        <f t="shared" si="240"/>
        <v>45.211378258374488</v>
      </c>
      <c r="P308" s="14"/>
      <c r="Q308" s="28">
        <f t="shared" si="241"/>
        <v>71.307368869519138</v>
      </c>
      <c r="R308" s="28">
        <f t="shared" si="241"/>
        <v>0.85115532082964784</v>
      </c>
      <c r="S308" s="28" t="str">
        <f t="shared" si="242"/>
        <v/>
      </c>
      <c r="T308" s="28">
        <f t="shared" si="243"/>
        <v>64.967182573704761</v>
      </c>
      <c r="U308" s="28">
        <f t="shared" si="243"/>
        <v>55.688909333968141</v>
      </c>
      <c r="V308" s="14"/>
      <c r="W308" s="16" t="s">
        <v>32</v>
      </c>
      <c r="X308" s="14" t="b">
        <f t="shared" si="244"/>
        <v>1</v>
      </c>
      <c r="Y308" s="14"/>
      <c r="Z308" s="14"/>
      <c r="AF308" s="14"/>
    </row>
    <row r="309" spans="1:32">
      <c r="A309" s="105" t="s">
        <v>91</v>
      </c>
      <c r="B309" s="28">
        <f t="shared" ref="B309" si="258">(B208-B$283)/B$284*100</f>
        <v>19.416832900863007</v>
      </c>
      <c r="C309" s="28">
        <f t="shared" si="237"/>
        <v>66.275654966621474</v>
      </c>
      <c r="D309" s="28">
        <f t="shared" si="238"/>
        <v>56.113223085328059</v>
      </c>
      <c r="E309" s="28">
        <f t="shared" si="239"/>
        <v>69.356519367474533</v>
      </c>
      <c r="F309" s="28">
        <f t="shared" si="239"/>
        <v>58.418871653256787</v>
      </c>
      <c r="G309" s="28">
        <f t="shared" si="239"/>
        <v>47.987185030277963</v>
      </c>
      <c r="H309" s="28">
        <f t="shared" si="239"/>
        <v>47.161084986118539</v>
      </c>
      <c r="I309" s="60">
        <f t="shared" si="240"/>
        <v>46.220617666108289</v>
      </c>
      <c r="P309" s="14"/>
      <c r="Q309" s="28">
        <f t="shared" si="241"/>
        <v>64.185515152431066</v>
      </c>
      <c r="R309" s="28">
        <f t="shared" si="241"/>
        <v>52.10214878693931</v>
      </c>
      <c r="S309" s="28" t="str">
        <f t="shared" si="242"/>
        <v/>
      </c>
      <c r="T309" s="28">
        <f t="shared" si="243"/>
        <v>46.835986190127365</v>
      </c>
      <c r="U309" s="28">
        <f t="shared" si="243"/>
        <v>60.646887300965211</v>
      </c>
      <c r="V309" s="14"/>
      <c r="W309" s="16" t="s">
        <v>91</v>
      </c>
      <c r="X309" s="14" t="b">
        <f t="shared" si="244"/>
        <v>1</v>
      </c>
      <c r="Y309" s="14"/>
      <c r="Z309" s="14"/>
      <c r="AF309" s="14"/>
    </row>
    <row r="310" spans="1:32">
      <c r="A310" s="105" t="s">
        <v>92</v>
      </c>
      <c r="B310" s="28">
        <f t="shared" ref="B310" si="259">(B209-B$283)/B$284*100</f>
        <v>42.740790043547591</v>
      </c>
      <c r="C310" s="28">
        <f t="shared" si="237"/>
        <v>72.60767599770098</v>
      </c>
      <c r="D310" s="28">
        <f t="shared" si="238"/>
        <v>53.568241390262457</v>
      </c>
      <c r="E310" s="28">
        <f t="shared" si="239"/>
        <v>89.589298817401357</v>
      </c>
      <c r="F310" s="28">
        <f t="shared" si="239"/>
        <v>55.579153537652459</v>
      </c>
      <c r="G310" s="28">
        <f t="shared" si="239"/>
        <v>57.973952256982706</v>
      </c>
      <c r="H310" s="28">
        <f t="shared" si="239"/>
        <v>51.59421534623602</v>
      </c>
      <c r="I310" s="60">
        <f t="shared" si="240"/>
        <v>37.94863364723404</v>
      </c>
      <c r="P310" s="14"/>
      <c r="Q310" s="28">
        <f t="shared" si="241"/>
        <v>73.550720880520899</v>
      </c>
      <c r="R310" s="28">
        <f t="shared" si="241"/>
        <v>96.302578611395589</v>
      </c>
      <c r="S310" s="28" t="str">
        <f t="shared" si="242"/>
        <v/>
      </c>
      <c r="T310" s="28">
        <f t="shared" si="243"/>
        <v>52.710995355327796</v>
      </c>
      <c r="U310" s="28">
        <f t="shared" si="243"/>
        <v>57.023012658446959</v>
      </c>
      <c r="V310" s="14"/>
      <c r="W310" s="16" t="s">
        <v>92</v>
      </c>
      <c r="X310" s="14" t="b">
        <f t="shared" si="244"/>
        <v>1</v>
      </c>
      <c r="Y310" s="14"/>
      <c r="Z310" s="14"/>
      <c r="AF310" s="14"/>
    </row>
    <row r="311" spans="1:32" s="55" customFormat="1">
      <c r="A311" s="153" t="s">
        <v>93</v>
      </c>
      <c r="B311" s="156">
        <f t="shared" ref="B311" si="260">(B210-B$283)/B$284*100</f>
        <v>85.351195795043182</v>
      </c>
      <c r="C311" s="156">
        <f t="shared" si="237"/>
        <v>97.344760094722204</v>
      </c>
      <c r="D311" s="156">
        <f t="shared" si="238"/>
        <v>67.042860864199241</v>
      </c>
      <c r="E311" s="156">
        <f t="shared" si="239"/>
        <v>89.984582753341456</v>
      </c>
      <c r="F311" s="156">
        <f t="shared" si="239"/>
        <v>92.370935329289466</v>
      </c>
      <c r="G311" s="156">
        <f t="shared" si="239"/>
        <v>90.111800271494531</v>
      </c>
      <c r="H311" s="156">
        <f t="shared" si="239"/>
        <v>80.247270675515139</v>
      </c>
      <c r="I311" s="157">
        <f t="shared" si="240"/>
        <v>93.992746168077204</v>
      </c>
      <c r="P311" s="154"/>
      <c r="Q311" s="156">
        <f t="shared" si="241"/>
        <v>80.345208915387062</v>
      </c>
      <c r="R311" s="156">
        <f t="shared" si="241"/>
        <v>96.563947157312953</v>
      </c>
      <c r="S311" s="156" t="str">
        <f t="shared" si="242"/>
        <v/>
      </c>
      <c r="T311" s="156">
        <f t="shared" si="243"/>
        <v>57.326457902149919</v>
      </c>
      <c r="U311" s="156">
        <f t="shared" si="243"/>
        <v>12.460247762733198</v>
      </c>
      <c r="V311" s="154"/>
      <c r="W311" s="148" t="s">
        <v>93</v>
      </c>
      <c r="X311" s="154" t="b">
        <f t="shared" si="244"/>
        <v>1</v>
      </c>
      <c r="Y311" s="154"/>
      <c r="Z311" s="154"/>
      <c r="AF311" s="154"/>
    </row>
    <row r="312" spans="1:32">
      <c r="A312" s="105" t="s">
        <v>33</v>
      </c>
      <c r="B312" s="28">
        <f t="shared" ref="B312" si="261">(B211-B$283)/B$284*100</f>
        <v>34.316476959947657</v>
      </c>
      <c r="C312" s="28">
        <f t="shared" si="237"/>
        <v>58.400278095064174</v>
      </c>
      <c r="D312" s="28">
        <f t="shared" si="238"/>
        <v>46.008747753726574</v>
      </c>
      <c r="E312" s="28">
        <f t="shared" si="239"/>
        <v>43.31494627907869</v>
      </c>
      <c r="F312" s="28">
        <f t="shared" si="239"/>
        <v>42.318725001361095</v>
      </c>
      <c r="G312" s="28">
        <f t="shared" si="239"/>
        <v>26.29638986323361</v>
      </c>
      <c r="H312" s="28">
        <f t="shared" si="239"/>
        <v>40.572841801477637</v>
      </c>
      <c r="I312" s="60">
        <f t="shared" si="240"/>
        <v>35.459318073388751</v>
      </c>
      <c r="P312" s="14"/>
      <c r="Q312" s="28">
        <f t="shared" si="241"/>
        <v>99.58537267006318</v>
      </c>
      <c r="R312" s="28">
        <f t="shared" si="241"/>
        <v>99.23116291502096</v>
      </c>
      <c r="S312" s="28" t="str">
        <f t="shared" si="242"/>
        <v/>
      </c>
      <c r="T312" s="28">
        <f t="shared" si="243"/>
        <v>78.998356960801075</v>
      </c>
      <c r="U312" s="28">
        <f t="shared" si="243"/>
        <v>53.464249702520803</v>
      </c>
      <c r="V312" s="14"/>
      <c r="W312" s="16" t="s">
        <v>33</v>
      </c>
      <c r="X312" s="14" t="b">
        <f t="shared" si="244"/>
        <v>1</v>
      </c>
      <c r="Y312" s="14"/>
      <c r="Z312" s="14"/>
      <c r="AF312" s="14"/>
    </row>
    <row r="313" spans="1:32">
      <c r="A313" s="105" t="s">
        <v>9</v>
      </c>
      <c r="B313" s="28">
        <f t="shared" ref="B313" si="262">(B212-B$283)/B$284*100</f>
        <v>34.634213384545966</v>
      </c>
      <c r="C313" s="28">
        <f t="shared" si="237"/>
        <v>46.308941369725815</v>
      </c>
      <c r="D313" s="28">
        <f t="shared" si="238"/>
        <v>36.676413057675909</v>
      </c>
      <c r="E313" s="28">
        <f t="shared" si="239"/>
        <v>21.815519648412032</v>
      </c>
      <c r="F313" s="28">
        <f t="shared" si="239"/>
        <v>34.061477449593205</v>
      </c>
      <c r="G313" s="28">
        <f t="shared" si="239"/>
        <v>19.902373129284239</v>
      </c>
      <c r="H313" s="28">
        <f t="shared" si="239"/>
        <v>31.569121625967927</v>
      </c>
      <c r="I313" s="60">
        <f t="shared" si="240"/>
        <v>28.054095364431276</v>
      </c>
      <c r="P313" s="14"/>
      <c r="Q313" s="28">
        <f t="shared" si="241"/>
        <v>65.100156098562906</v>
      </c>
      <c r="R313" s="28">
        <f t="shared" si="241"/>
        <v>58.005373501025382</v>
      </c>
      <c r="S313" s="28" t="str">
        <f t="shared" si="242"/>
        <v/>
      </c>
      <c r="T313" s="28">
        <f t="shared" si="243"/>
        <v>34.082901746139335</v>
      </c>
      <c r="U313" s="28">
        <f t="shared" si="243"/>
        <v>42.211960153960383</v>
      </c>
      <c r="V313" s="14"/>
      <c r="W313" s="16" t="s">
        <v>9</v>
      </c>
      <c r="X313" s="14" t="b">
        <f t="shared" si="244"/>
        <v>1</v>
      </c>
      <c r="Y313" s="14"/>
      <c r="Z313" s="14"/>
      <c r="AF313" s="14"/>
    </row>
    <row r="314" spans="1:32">
      <c r="A314" s="105" t="s">
        <v>94</v>
      </c>
      <c r="B314" s="28">
        <f t="shared" ref="B314" si="263">(B213-B$283)/B$284*100</f>
        <v>47.557242379220995</v>
      </c>
      <c r="C314" s="28">
        <f t="shared" si="237"/>
        <v>96.84178622328821</v>
      </c>
      <c r="D314" s="28">
        <f t="shared" si="238"/>
        <v>66.44166664967571</v>
      </c>
      <c r="E314" s="28">
        <f t="shared" si="239"/>
        <v>85.026078528779479</v>
      </c>
      <c r="F314" s="28">
        <f t="shared" si="239"/>
        <v>75.674392523557771</v>
      </c>
      <c r="G314" s="28">
        <f t="shared" si="239"/>
        <v>80.56703011255955</v>
      </c>
      <c r="H314" s="28">
        <f t="shared" si="239"/>
        <v>83.607912927800825</v>
      </c>
      <c r="I314" s="60">
        <f t="shared" si="240"/>
        <v>73.077363114217235</v>
      </c>
      <c r="P314" s="14"/>
      <c r="Q314" s="28">
        <f t="shared" si="241"/>
        <v>56.994796235075185</v>
      </c>
      <c r="R314" s="28">
        <f t="shared" si="241"/>
        <v>22.454244848207519</v>
      </c>
      <c r="S314" s="28" t="str">
        <f t="shared" si="242"/>
        <v/>
      </c>
      <c r="T314" s="28">
        <f t="shared" si="243"/>
        <v>32.978170596872211</v>
      </c>
      <c r="U314" s="28">
        <f t="shared" si="243"/>
        <v>32.484414735846698</v>
      </c>
      <c r="V314" s="14"/>
      <c r="W314" s="16" t="s">
        <v>94</v>
      </c>
      <c r="X314" s="14" t="b">
        <f t="shared" si="244"/>
        <v>1</v>
      </c>
      <c r="Y314" s="14"/>
      <c r="Z314" s="14"/>
      <c r="AF314" s="14"/>
    </row>
    <row r="315" spans="1:32">
      <c r="A315" s="105" t="s">
        <v>34</v>
      </c>
      <c r="B315" s="28">
        <f t="shared" ref="B315" si="264">(B214-B$283)/B$284*100</f>
        <v>0.68593311790792133</v>
      </c>
      <c r="C315" s="28">
        <f t="shared" si="237"/>
        <v>8.9693018508168265</v>
      </c>
      <c r="D315" s="28">
        <f t="shared" si="238"/>
        <v>1.2262692888034235</v>
      </c>
      <c r="E315" s="28">
        <f t="shared" si="239"/>
        <v>7.0172248029959805</v>
      </c>
      <c r="F315" s="28">
        <f t="shared" si="239"/>
        <v>6.3492012340321811</v>
      </c>
      <c r="G315" s="28">
        <f t="shared" si="239"/>
        <v>0.89307519737410412</v>
      </c>
      <c r="H315" s="28">
        <f t="shared" si="239"/>
        <v>7.2720966076769313</v>
      </c>
      <c r="I315" s="60">
        <f t="shared" si="240"/>
        <v>11.780176544714886</v>
      </c>
      <c r="P315" s="14"/>
      <c r="Q315" s="28">
        <f t="shared" si="241"/>
        <v>96.611122165878299</v>
      </c>
      <c r="R315" s="28">
        <f t="shared" si="241"/>
        <v>97.607912558470844</v>
      </c>
      <c r="S315" s="28" t="str">
        <f t="shared" si="242"/>
        <v/>
      </c>
      <c r="T315" s="28">
        <f t="shared" si="243"/>
        <v>85.91567517947243</v>
      </c>
      <c r="U315" s="28">
        <f t="shared" si="243"/>
        <v>82.008619870505456</v>
      </c>
      <c r="V315" s="14"/>
      <c r="W315" s="16" t="s">
        <v>34</v>
      </c>
      <c r="X315" s="14" t="b">
        <f t="shared" si="244"/>
        <v>1</v>
      </c>
      <c r="Y315" s="14"/>
      <c r="Z315" s="14"/>
      <c r="AF315" s="14"/>
    </row>
    <row r="316" spans="1:32" s="55" customFormat="1">
      <c r="A316" s="153" t="s">
        <v>35</v>
      </c>
      <c r="B316" s="156">
        <f t="shared" ref="B316" si="265">(B215-B$283)/B$284*100</f>
        <v>60.955647093170597</v>
      </c>
      <c r="C316" s="28">
        <f t="shared" si="237"/>
        <v>97.070163732307918</v>
      </c>
      <c r="D316" s="156">
        <f t="shared" si="238"/>
        <v>63.773702341078945</v>
      </c>
      <c r="E316" s="156">
        <f t="shared" si="239"/>
        <v>99.190846929438948</v>
      </c>
      <c r="F316" s="156">
        <f t="shared" si="239"/>
        <v>90.603666122782599</v>
      </c>
      <c r="G316" s="156">
        <f t="shared" si="239"/>
        <v>95.804265013651118</v>
      </c>
      <c r="H316" s="156">
        <f t="shared" si="239"/>
        <v>77.505063963846339</v>
      </c>
      <c r="I316" s="157">
        <f t="shared" si="240"/>
        <v>88.151274974059589</v>
      </c>
      <c r="P316" s="154"/>
      <c r="Q316" s="156">
        <f t="shared" si="241"/>
        <v>26.666175116590335</v>
      </c>
      <c r="R316" s="156">
        <f t="shared" si="241"/>
        <v>17.369925667933039</v>
      </c>
      <c r="S316" s="156" t="str">
        <f t="shared" si="242"/>
        <v/>
      </c>
      <c r="T316" s="156">
        <f t="shared" si="243"/>
        <v>14.301562385434984</v>
      </c>
      <c r="U316" s="156">
        <f t="shared" si="243"/>
        <v>16.274763211219398</v>
      </c>
      <c r="V316" s="154"/>
      <c r="W316" s="16" t="s">
        <v>35</v>
      </c>
      <c r="X316" s="14" t="b">
        <f t="shared" si="244"/>
        <v>1</v>
      </c>
      <c r="Y316" s="154"/>
      <c r="Z316" s="154"/>
      <c r="AF316" s="154"/>
    </row>
    <row r="317" spans="1:32">
      <c r="A317" s="105" t="s">
        <v>36</v>
      </c>
      <c r="B317" s="28">
        <f t="shared" ref="B317" si="266">(B216-B$283)/B$284*100</f>
        <v>46.41769748036608</v>
      </c>
      <c r="C317" s="28">
        <f t="shared" si="237"/>
        <v>84.132406286285999</v>
      </c>
      <c r="D317" s="28">
        <f t="shared" si="238"/>
        <v>55.880642650495417</v>
      </c>
      <c r="E317" s="28">
        <f t="shared" si="239"/>
        <v>86.479240072659763</v>
      </c>
      <c r="F317" s="28">
        <f t="shared" si="239"/>
        <v>97.006491419351647</v>
      </c>
      <c r="G317" s="28">
        <f t="shared" si="239"/>
        <v>79.728904030864499</v>
      </c>
      <c r="H317" s="28">
        <f t="shared" si="239"/>
        <v>86.125438403268944</v>
      </c>
      <c r="I317" s="60">
        <f t="shared" si="240"/>
        <v>84.918035077996819</v>
      </c>
      <c r="P317" s="14"/>
      <c r="Q317" s="28">
        <f t="shared" si="241"/>
        <v>99.290720821990632</v>
      </c>
      <c r="R317" s="28">
        <f t="shared" si="241"/>
        <v>99.794962310174554</v>
      </c>
      <c r="S317" s="28" t="str">
        <f t="shared" si="242"/>
        <v/>
      </c>
      <c r="T317" s="28">
        <f t="shared" si="243"/>
        <v>100</v>
      </c>
      <c r="U317" s="28">
        <f t="shared" si="243"/>
        <v>74.57084577043122</v>
      </c>
      <c r="V317" s="14"/>
      <c r="W317" s="16" t="s">
        <v>36</v>
      </c>
      <c r="X317" s="14" t="b">
        <f t="shared" si="244"/>
        <v>1</v>
      </c>
      <c r="Y317" s="14"/>
      <c r="Z317" s="14"/>
      <c r="AF317" s="14"/>
    </row>
    <row r="318" spans="1:32">
      <c r="A318" s="105" t="s">
        <v>37</v>
      </c>
      <c r="B318" s="28">
        <f t="shared" ref="B318" si="267">(B217-B$283)/B$284*100</f>
        <v>60.062531866949662</v>
      </c>
      <c r="C318" s="28">
        <f t="shared" si="237"/>
        <v>86.748189348047958</v>
      </c>
      <c r="D318" s="28">
        <f t="shared" si="238"/>
        <v>54.989025968904073</v>
      </c>
      <c r="E318" s="28">
        <f t="shared" si="239"/>
        <v>94.76890323551801</v>
      </c>
      <c r="F318" s="28">
        <f t="shared" si="239"/>
        <v>81.827587197282895</v>
      </c>
      <c r="G318" s="28">
        <f t="shared" si="239"/>
        <v>74.051253805599799</v>
      </c>
      <c r="H318" s="28">
        <f t="shared" si="239"/>
        <v>79.578104320690741</v>
      </c>
      <c r="I318" s="60">
        <f t="shared" si="240"/>
        <v>76.579825390625516</v>
      </c>
      <c r="P318" s="14"/>
      <c r="Q318" s="28">
        <f t="shared" si="241"/>
        <v>87.842579538772313</v>
      </c>
      <c r="R318" s="28">
        <f t="shared" si="241"/>
        <v>92.223949978012499</v>
      </c>
      <c r="S318" s="28" t="str">
        <f t="shared" si="242"/>
        <v/>
      </c>
      <c r="T318" s="28">
        <f t="shared" si="243"/>
        <v>69.240563364026997</v>
      </c>
      <c r="U318" s="28">
        <f t="shared" si="243"/>
        <v>78.828908236427708</v>
      </c>
      <c r="V318" s="14"/>
      <c r="W318" s="16" t="s">
        <v>37</v>
      </c>
      <c r="X318" s="14" t="b">
        <f t="shared" si="244"/>
        <v>1</v>
      </c>
      <c r="Y318" s="14"/>
      <c r="Z318" s="14"/>
      <c r="AF318" s="14"/>
    </row>
    <row r="319" spans="1:32">
      <c r="A319" s="105" t="s">
        <v>10</v>
      </c>
      <c r="B319" s="28">
        <f t="shared" ref="B319" si="268">(B218-B$283)/B$284*100</f>
        <v>30.865019595088484</v>
      </c>
      <c r="C319" s="28">
        <f t="shared" si="237"/>
        <v>45.618053349950358</v>
      </c>
      <c r="D319" s="28">
        <f t="shared" si="238"/>
        <v>27.86673160455047</v>
      </c>
      <c r="E319" s="28">
        <f t="shared" si="239"/>
        <v>50.818466194691268</v>
      </c>
      <c r="F319" s="28">
        <f t="shared" si="239"/>
        <v>20.492980346801723</v>
      </c>
      <c r="G319" s="28">
        <f t="shared" si="239"/>
        <v>11.433339469355364</v>
      </c>
      <c r="H319" s="28">
        <f t="shared" si="239"/>
        <v>22.107095173063879</v>
      </c>
      <c r="I319" s="60">
        <f t="shared" si="240"/>
        <v>7.3484268935811876</v>
      </c>
      <c r="P319" s="14"/>
      <c r="Q319" s="28">
        <f t="shared" si="241"/>
        <v>93.083950871074705</v>
      </c>
      <c r="R319" s="28">
        <f t="shared" si="241"/>
        <v>97.185643010373298</v>
      </c>
      <c r="S319" s="28" t="str">
        <f t="shared" si="242"/>
        <v/>
      </c>
      <c r="T319" s="28">
        <f t="shared" si="243"/>
        <v>83.151529390713392</v>
      </c>
      <c r="U319" s="28">
        <f t="shared" si="243"/>
        <v>63.127299424972605</v>
      </c>
      <c r="V319" s="14"/>
      <c r="W319" s="16" t="s">
        <v>10</v>
      </c>
      <c r="X319" s="14" t="b">
        <f t="shared" si="244"/>
        <v>1</v>
      </c>
      <c r="Y319" s="14"/>
      <c r="Z319" s="14"/>
      <c r="AF319" s="14"/>
    </row>
    <row r="320" spans="1:32">
      <c r="A320" s="105" t="s">
        <v>95</v>
      </c>
      <c r="B320" s="28">
        <f t="shared" ref="B320" si="269">(B219-B$283)/B$284*100</f>
        <v>39.397407792560529</v>
      </c>
      <c r="C320" s="28">
        <f t="shared" si="237"/>
        <v>70.099044397834646</v>
      </c>
      <c r="D320" s="28">
        <f t="shared" si="238"/>
        <v>45.335529469932375</v>
      </c>
      <c r="E320" s="28">
        <f t="shared" si="239"/>
        <v>65.6396594375163</v>
      </c>
      <c r="F320" s="28">
        <f t="shared" si="239"/>
        <v>61.538030636350129</v>
      </c>
      <c r="G320" s="28">
        <f t="shared" si="239"/>
        <v>26.786300742371473</v>
      </c>
      <c r="H320" s="28">
        <f t="shared" si="239"/>
        <v>47.229911563005338</v>
      </c>
      <c r="I320" s="60">
        <f t="shared" si="240"/>
        <v>34.981052067626237</v>
      </c>
      <c r="P320" s="14"/>
      <c r="Q320" s="28">
        <f t="shared" si="241"/>
        <v>53.818907039827671</v>
      </c>
      <c r="R320" s="28">
        <f t="shared" si="241"/>
        <v>86.833748368547475</v>
      </c>
      <c r="S320" s="28" t="str">
        <f t="shared" si="242"/>
        <v/>
      </c>
      <c r="T320" s="28">
        <f t="shared" si="243"/>
        <v>31.371906390811521</v>
      </c>
      <c r="U320" s="28">
        <f t="shared" si="243"/>
        <v>28.543754177054421</v>
      </c>
      <c r="V320" s="14"/>
      <c r="W320" s="16" t="s">
        <v>95</v>
      </c>
      <c r="X320" s="14" t="b">
        <f t="shared" si="244"/>
        <v>1</v>
      </c>
      <c r="Y320" s="14"/>
      <c r="Z320" s="14"/>
      <c r="AF320" s="14"/>
    </row>
    <row r="321" spans="1:32">
      <c r="A321" s="155" t="s">
        <v>174</v>
      </c>
      <c r="B321" s="28">
        <f t="shared" ref="B321" si="270">(B220-B$283)/B$284*100</f>
        <v>30.016847461623335</v>
      </c>
      <c r="C321" s="28">
        <f t="shared" si="237"/>
        <v>24.585506091001768</v>
      </c>
      <c r="D321" s="28">
        <f t="shared" si="238"/>
        <v>12.013052142941138</v>
      </c>
      <c r="E321" s="28">
        <f t="shared" si="239"/>
        <v>28.882549596286943</v>
      </c>
      <c r="F321" s="28">
        <f t="shared" si="239"/>
        <v>6.9322696832413948</v>
      </c>
      <c r="G321" s="28">
        <f t="shared" si="239"/>
        <v>0</v>
      </c>
      <c r="H321" s="28">
        <f t="shared" si="239"/>
        <v>0</v>
      </c>
      <c r="I321" s="60">
        <f t="shared" si="240"/>
        <v>18.25034119671524</v>
      </c>
      <c r="P321" s="14"/>
      <c r="Q321" s="28">
        <f t="shared" si="241"/>
        <v>80.087897610150833</v>
      </c>
      <c r="R321" s="28">
        <f t="shared" si="241"/>
        <v>72.63400382115249</v>
      </c>
      <c r="S321" s="28" t="str">
        <f t="shared" si="242"/>
        <v/>
      </c>
      <c r="T321" s="28">
        <f t="shared" si="243"/>
        <v>29.278016621504726</v>
      </c>
      <c r="U321" s="28">
        <f t="shared" si="243"/>
        <v>38.65035091701651</v>
      </c>
      <c r="V321" s="14"/>
      <c r="W321" s="16" t="s">
        <v>174</v>
      </c>
      <c r="X321" s="14" t="b">
        <f t="shared" si="244"/>
        <v>1</v>
      </c>
      <c r="Y321" s="14"/>
      <c r="Z321" s="14"/>
      <c r="AF321" s="14"/>
    </row>
    <row r="322" spans="1:32">
      <c r="A322" s="105" t="s">
        <v>96</v>
      </c>
      <c r="B322" s="28">
        <f t="shared" ref="B322" si="271">(B221-B$283)/B$284*100</f>
        <v>45.283518817954636</v>
      </c>
      <c r="C322" s="28">
        <f t="shared" si="237"/>
        <v>71.1333024706217</v>
      </c>
      <c r="D322" s="28">
        <f t="shared" si="238"/>
        <v>53.545275184757088</v>
      </c>
      <c r="E322" s="28">
        <f t="shared" si="239"/>
        <v>80.564212325188294</v>
      </c>
      <c r="F322" s="28">
        <f t="shared" si="239"/>
        <v>66.837822659658869</v>
      </c>
      <c r="G322" s="28">
        <f t="shared" si="239"/>
        <v>46.865959279401764</v>
      </c>
      <c r="H322" s="28">
        <f t="shared" si="239"/>
        <v>63.912741365233231</v>
      </c>
      <c r="I322" s="60">
        <f t="shared" si="240"/>
        <v>56.620513988514674</v>
      </c>
      <c r="P322" s="14"/>
      <c r="Q322" s="28"/>
      <c r="R322" s="28"/>
      <c r="S322" s="28"/>
      <c r="T322" s="28"/>
      <c r="U322" s="28"/>
      <c r="V322" s="14"/>
      <c r="W322" s="16" t="s">
        <v>96</v>
      </c>
      <c r="X322" s="14" t="b">
        <f t="shared" si="244"/>
        <v>1</v>
      </c>
      <c r="Y322" s="14"/>
      <c r="Z322" s="14"/>
      <c r="AF322" s="14"/>
    </row>
    <row r="323" spans="1:32" s="55" customFormat="1">
      <c r="A323" s="153" t="s">
        <v>38</v>
      </c>
      <c r="B323" s="216">
        <f t="shared" ref="B323" si="272">(B222-B$283)/B$284*100</f>
        <v>78.694707511933842</v>
      </c>
      <c r="C323" s="28">
        <f t="shared" si="237"/>
        <v>94.345776869567814</v>
      </c>
      <c r="D323" s="156">
        <f t="shared" si="238"/>
        <v>68.560795799912171</v>
      </c>
      <c r="E323" s="216">
        <f t="shared" si="239"/>
        <v>100</v>
      </c>
      <c r="F323" s="156">
        <f t="shared" si="239"/>
        <v>86.408837755514057</v>
      </c>
      <c r="G323" s="156">
        <f t="shared" si="239"/>
        <v>79.989585052373769</v>
      </c>
      <c r="H323" s="156">
        <f t="shared" si="239"/>
        <v>69.871912568214583</v>
      </c>
      <c r="I323" s="157">
        <f t="shared" si="240"/>
        <v>71.438936440468666</v>
      </c>
      <c r="P323" s="154"/>
      <c r="Q323" s="156">
        <f t="shared" ref="Q323:R341" si="273">(P221-P$283)/P$284*100</f>
        <v>81.197694003122919</v>
      </c>
      <c r="R323" s="156">
        <f t="shared" si="273"/>
        <v>81.824033053655924</v>
      </c>
      <c r="S323" s="156" t="str">
        <f t="shared" ref="S323:S341" si="274">IF(ISNUMBER(R221),(R221-R$283)/R$284*100,"")</f>
        <v/>
      </c>
      <c r="T323" s="156">
        <f t="shared" ref="T323:U341" si="275">(S221-S$283)/S$284*100</f>
        <v>51.114002811632083</v>
      </c>
      <c r="U323" s="156">
        <f t="shared" si="275"/>
        <v>30.260371095329575</v>
      </c>
      <c r="V323" s="154"/>
      <c r="W323" s="16" t="s">
        <v>38</v>
      </c>
      <c r="X323" s="14" t="b">
        <f t="shared" si="244"/>
        <v>1</v>
      </c>
      <c r="Y323" s="154"/>
      <c r="Z323" s="154"/>
      <c r="AF323" s="154"/>
    </row>
    <row r="324" spans="1:32">
      <c r="A324" s="105" t="s">
        <v>11</v>
      </c>
      <c r="B324" s="28">
        <f t="shared" ref="B324" si="276">(B223-B$283)/B$284*100</f>
        <v>27.050878156763485</v>
      </c>
      <c r="C324" s="28">
        <f t="shared" si="237"/>
        <v>47.878577825601937</v>
      </c>
      <c r="D324" s="28">
        <f t="shared" si="238"/>
        <v>38.070691534660945</v>
      </c>
      <c r="E324" s="28">
        <f t="shared" si="239"/>
        <v>60.016185978489034</v>
      </c>
      <c r="F324" s="28">
        <f t="shared" si="239"/>
        <v>33.598688461763807</v>
      </c>
      <c r="G324" s="28">
        <f t="shared" si="239"/>
        <v>39.802630747610777</v>
      </c>
      <c r="H324" s="28">
        <f t="shared" si="239"/>
        <v>45.441802319725156</v>
      </c>
      <c r="I324" s="60">
        <f t="shared" si="240"/>
        <v>39.345513038245045</v>
      </c>
      <c r="P324" s="14"/>
      <c r="Q324" s="28">
        <f t="shared" si="273"/>
        <v>96.367354988179031</v>
      </c>
      <c r="R324" s="28">
        <f t="shared" si="273"/>
        <v>98.878983993276819</v>
      </c>
      <c r="S324" s="28" t="str">
        <f t="shared" si="274"/>
        <v/>
      </c>
      <c r="T324" s="28">
        <f t="shared" si="275"/>
        <v>77.165583527467987</v>
      </c>
      <c r="U324" s="28">
        <f t="shared" si="275"/>
        <v>49.840991050932779</v>
      </c>
      <c r="V324" s="14"/>
      <c r="W324" s="16" t="s">
        <v>11</v>
      </c>
      <c r="X324" s="14" t="b">
        <f t="shared" si="244"/>
        <v>1</v>
      </c>
      <c r="Y324" s="14"/>
      <c r="Z324" s="14"/>
      <c r="AF324" s="14"/>
    </row>
    <row r="325" spans="1:32">
      <c r="A325" s="105" t="s">
        <v>39</v>
      </c>
      <c r="B325" s="28">
        <f t="shared" ref="B325" si="277">(B224-B$283)/B$284*100</f>
        <v>34.850092329498544</v>
      </c>
      <c r="C325" s="28">
        <f t="shared" si="237"/>
        <v>52.883619434631115</v>
      </c>
      <c r="D325" s="28">
        <f t="shared" si="238"/>
        <v>47.125961023359082</v>
      </c>
      <c r="E325" s="28">
        <f t="shared" si="239"/>
        <v>41.937283803408967</v>
      </c>
      <c r="F325" s="28">
        <f t="shared" si="239"/>
        <v>38.049362261983624</v>
      </c>
      <c r="G325" s="28">
        <f t="shared" si="239"/>
        <v>21.145386893207803</v>
      </c>
      <c r="H325" s="28">
        <f t="shared" si="239"/>
        <v>32.876467820381535</v>
      </c>
      <c r="I325" s="60">
        <f t="shared" si="240"/>
        <v>31.548452696937701</v>
      </c>
      <c r="P325" s="14"/>
      <c r="Q325" s="28">
        <f t="shared" si="273"/>
        <v>56.244531722207839</v>
      </c>
      <c r="R325" s="28">
        <f t="shared" si="273"/>
        <v>65.357297331080503</v>
      </c>
      <c r="S325" s="28" t="str">
        <f t="shared" si="274"/>
        <v/>
      </c>
      <c r="T325" s="28">
        <f t="shared" si="275"/>
        <v>48.717274225709204</v>
      </c>
      <c r="U325" s="28">
        <f t="shared" si="275"/>
        <v>50.667051662239416</v>
      </c>
      <c r="V325" s="14"/>
      <c r="W325" s="16" t="s">
        <v>39</v>
      </c>
      <c r="X325" s="14" t="b">
        <f t="shared" si="244"/>
        <v>1</v>
      </c>
      <c r="Y325" s="14"/>
      <c r="Z325" s="14"/>
      <c r="AF325" s="14"/>
    </row>
    <row r="326" spans="1:32">
      <c r="A326" s="105" t="s">
        <v>40</v>
      </c>
      <c r="B326" s="28">
        <f t="shared" ref="B326" si="278">(B225-B$283)/B$284*100</f>
        <v>84.362563485999871</v>
      </c>
      <c r="C326" s="28">
        <f t="shared" si="237"/>
        <v>73.849737082952174</v>
      </c>
      <c r="D326" s="28">
        <f t="shared" si="238"/>
        <v>58.698630772908245</v>
      </c>
      <c r="E326" s="28">
        <f t="shared" si="239"/>
        <v>83.383477925280445</v>
      </c>
      <c r="F326" s="28">
        <f t="shared" si="239"/>
        <v>69.974136330377462</v>
      </c>
      <c r="G326" s="28">
        <f t="shared" si="239"/>
        <v>62.162527321725783</v>
      </c>
      <c r="H326" s="28">
        <f t="shared" si="239"/>
        <v>54.731167731857752</v>
      </c>
      <c r="I326" s="60">
        <f t="shared" si="240"/>
        <v>52.007055380292009</v>
      </c>
      <c r="P326" s="14"/>
      <c r="Q326" s="28">
        <f t="shared" si="273"/>
        <v>61.615122748302142</v>
      </c>
      <c r="R326" s="28">
        <f t="shared" si="273"/>
        <v>57.945586958233207</v>
      </c>
      <c r="S326" s="28" t="str">
        <f t="shared" si="274"/>
        <v/>
      </c>
      <c r="T326" s="28">
        <f t="shared" si="275"/>
        <v>46.609476962854941</v>
      </c>
      <c r="U326" s="28">
        <f t="shared" si="275"/>
        <v>24.411836821363977</v>
      </c>
      <c r="V326" s="14"/>
      <c r="W326" s="16" t="s">
        <v>40</v>
      </c>
      <c r="X326" s="14" t="b">
        <f t="shared" si="244"/>
        <v>1</v>
      </c>
      <c r="Y326" s="14"/>
      <c r="Z326" s="14"/>
      <c r="AF326" s="14"/>
    </row>
    <row r="327" spans="1:32">
      <c r="A327" s="105" t="s">
        <v>41</v>
      </c>
      <c r="B327" s="28">
        <f t="shared" ref="B327" si="279">(B226-B$283)/B$284*100</f>
        <v>41.342970014318119</v>
      </c>
      <c r="C327" s="28">
        <f t="shared" si="237"/>
        <v>80.678338641650797</v>
      </c>
      <c r="D327" s="28">
        <f t="shared" si="238"/>
        <v>57.385231444579546</v>
      </c>
      <c r="E327" s="28">
        <f t="shared" si="239"/>
        <v>68.49976536087658</v>
      </c>
      <c r="F327" s="28">
        <f t="shared" si="239"/>
        <v>78.698738498346472</v>
      </c>
      <c r="G327" s="28">
        <f t="shared" si="239"/>
        <v>63.485609968609857</v>
      </c>
      <c r="H327" s="28">
        <f t="shared" si="239"/>
        <v>85.247702859740741</v>
      </c>
      <c r="I327" s="60">
        <f t="shared" si="240"/>
        <v>62.064104992430394</v>
      </c>
      <c r="P327" s="14"/>
      <c r="Q327" s="28">
        <f t="shared" si="273"/>
        <v>84.112526784060336</v>
      </c>
      <c r="R327" s="28">
        <f t="shared" si="273"/>
        <v>97.199779976262676</v>
      </c>
      <c r="S327" s="28" t="str">
        <f t="shared" si="274"/>
        <v/>
      </c>
      <c r="T327" s="28">
        <f t="shared" si="275"/>
        <v>83.9280862770281</v>
      </c>
      <c r="U327" s="28">
        <f t="shared" si="275"/>
        <v>55.688909333968141</v>
      </c>
      <c r="V327" s="14"/>
      <c r="W327" s="16" t="s">
        <v>41</v>
      </c>
      <c r="X327" s="14" t="b">
        <f t="shared" si="244"/>
        <v>1</v>
      </c>
      <c r="Y327" s="14"/>
      <c r="Z327" s="14"/>
      <c r="AF327" s="14"/>
    </row>
    <row r="328" spans="1:32">
      <c r="A328" s="105" t="s">
        <v>12</v>
      </c>
      <c r="B328" s="28">
        <f t="shared" ref="B328" si="280">(B227-B$283)/B$284*100</f>
        <v>42.221299557750775</v>
      </c>
      <c r="C328" s="28">
        <f t="shared" si="237"/>
        <v>69.000919698365777</v>
      </c>
      <c r="D328" s="28">
        <f t="shared" si="238"/>
        <v>46.935320628546776</v>
      </c>
      <c r="E328" s="28">
        <f t="shared" si="239"/>
        <v>72.234198749313677</v>
      </c>
      <c r="F328" s="28">
        <f t="shared" si="239"/>
        <v>57.989133451077215</v>
      </c>
      <c r="G328" s="28">
        <f t="shared" si="239"/>
        <v>55.523302976504993</v>
      </c>
      <c r="H328" s="28">
        <f t="shared" si="239"/>
        <v>65.759583052778765</v>
      </c>
      <c r="I328" s="60">
        <f t="shared" si="240"/>
        <v>42.809266012064576</v>
      </c>
      <c r="P328" s="14"/>
      <c r="Q328" s="28">
        <f t="shared" si="273"/>
        <v>83.304072482887193</v>
      </c>
      <c r="R328" s="28">
        <f t="shared" si="273"/>
        <v>81.480002517310623</v>
      </c>
      <c r="S328" s="28" t="str">
        <f t="shared" si="274"/>
        <v/>
      </c>
      <c r="T328" s="28">
        <f t="shared" si="275"/>
        <v>80.657771600293003</v>
      </c>
      <c r="U328" s="28">
        <f t="shared" si="275"/>
        <v>72.789733156494179</v>
      </c>
      <c r="V328" s="14"/>
      <c r="W328" s="16" t="s">
        <v>12</v>
      </c>
      <c r="X328" s="14" t="b">
        <f t="shared" si="244"/>
        <v>1</v>
      </c>
      <c r="Y328" s="14"/>
      <c r="Z328" s="14"/>
      <c r="AF328" s="14"/>
    </row>
    <row r="329" spans="1:32">
      <c r="A329" s="105" t="s">
        <v>97</v>
      </c>
      <c r="B329" s="28">
        <f t="shared" ref="B329" si="281">(B228-B$283)/B$284*100</f>
        <v>13.469644892888921</v>
      </c>
      <c r="C329" s="28">
        <f t="shared" si="237"/>
        <v>57.128595197167378</v>
      </c>
      <c r="D329" s="28">
        <f t="shared" si="238"/>
        <v>50.280212427710346</v>
      </c>
      <c r="E329" s="28">
        <f t="shared" si="239"/>
        <v>57.431260447199136</v>
      </c>
      <c r="F329" s="28">
        <f t="shared" si="239"/>
        <v>38.238756603882287</v>
      </c>
      <c r="G329" s="28">
        <f t="shared" si="239"/>
        <v>33.695045136492759</v>
      </c>
      <c r="H329" s="28">
        <f t="shared" si="239"/>
        <v>26.174080802628353</v>
      </c>
      <c r="I329" s="60">
        <f t="shared" si="240"/>
        <v>27.601823459696639</v>
      </c>
      <c r="P329" s="14"/>
      <c r="Q329" s="28">
        <f t="shared" si="273"/>
        <v>78.909570012262193</v>
      </c>
      <c r="R329" s="28">
        <f t="shared" si="273"/>
        <v>89.588676739503143</v>
      </c>
      <c r="S329" s="28" t="str">
        <f t="shared" si="274"/>
        <v/>
      </c>
      <c r="T329" s="28">
        <f t="shared" si="275"/>
        <v>40.69986068895323</v>
      </c>
      <c r="U329" s="28">
        <f t="shared" si="275"/>
        <v>43.164165875573062</v>
      </c>
      <c r="V329" s="14"/>
      <c r="W329" s="16" t="s">
        <v>97</v>
      </c>
      <c r="X329" s="14" t="b">
        <f t="shared" si="244"/>
        <v>1</v>
      </c>
      <c r="Y329" s="14"/>
      <c r="Z329" s="14"/>
      <c r="AF329" s="14"/>
    </row>
    <row r="330" spans="1:32">
      <c r="A330" s="105" t="s">
        <v>13</v>
      </c>
      <c r="B330" s="28">
        <f t="shared" ref="B330" si="282">(B229-B$283)/B$284*100</f>
        <v>53.227768888985537</v>
      </c>
      <c r="C330" s="28">
        <f t="shared" si="237"/>
        <v>88.667078995845827</v>
      </c>
      <c r="D330" s="28">
        <f t="shared" si="238"/>
        <v>55.331648728487323</v>
      </c>
      <c r="E330" s="28">
        <f t="shared" si="239"/>
        <v>78.871820438772914</v>
      </c>
      <c r="F330" s="28">
        <f t="shared" si="239"/>
        <v>77.547899384264184</v>
      </c>
      <c r="G330" s="28">
        <f t="shared" si="239"/>
        <v>59.767523181292773</v>
      </c>
      <c r="H330" s="28">
        <f t="shared" si="239"/>
        <v>63.053765215896675</v>
      </c>
      <c r="I330" s="60">
        <f t="shared" si="240"/>
        <v>73.94330771123839</v>
      </c>
      <c r="P330" s="14"/>
      <c r="Q330" s="28">
        <f t="shared" si="273"/>
        <v>66.170135576794351</v>
      </c>
      <c r="R330" s="28">
        <f t="shared" si="273"/>
        <v>79.992447659436394</v>
      </c>
      <c r="S330" s="28" t="str">
        <f t="shared" si="274"/>
        <v/>
      </c>
      <c r="T330" s="28">
        <f t="shared" si="275"/>
        <v>41.457874250537998</v>
      </c>
      <c r="U330" s="28">
        <f t="shared" si="275"/>
        <v>16.465404017187339</v>
      </c>
      <c r="V330" s="14"/>
      <c r="W330" s="16" t="s">
        <v>13</v>
      </c>
      <c r="X330" s="14" t="b">
        <f t="shared" si="244"/>
        <v>1</v>
      </c>
      <c r="Y330" s="14"/>
      <c r="Z330" s="14"/>
      <c r="AF330" s="14"/>
    </row>
    <row r="331" spans="1:32">
      <c r="A331" s="105" t="s">
        <v>42</v>
      </c>
      <c r="B331" s="28">
        <f t="shared" ref="B331" si="283">(B230-B$283)/B$284*100</f>
        <v>15.414202793581063</v>
      </c>
      <c r="C331" s="28">
        <f t="shared" si="237"/>
        <v>51.933142664535822</v>
      </c>
      <c r="D331" s="28">
        <f t="shared" si="238"/>
        <v>43.833795646790435</v>
      </c>
      <c r="E331" s="28">
        <f t="shared" si="239"/>
        <v>11.1848733934814</v>
      </c>
      <c r="F331" s="28">
        <f t="shared" si="239"/>
        <v>40.690861494669626</v>
      </c>
      <c r="G331" s="28">
        <f t="shared" si="239"/>
        <v>19.724285106488271</v>
      </c>
      <c r="H331" s="28">
        <f t="shared" si="239"/>
        <v>27.824051410482355</v>
      </c>
      <c r="I331" s="60">
        <f t="shared" si="240"/>
        <v>13.258386248857294</v>
      </c>
      <c r="P331" s="14"/>
      <c r="Q331" s="28">
        <f t="shared" si="273"/>
        <v>95.276632360241749</v>
      </c>
      <c r="R331" s="28">
        <f t="shared" si="273"/>
        <v>90.190247046183586</v>
      </c>
      <c r="S331" s="28" t="str">
        <f t="shared" si="274"/>
        <v/>
      </c>
      <c r="T331" s="28">
        <f t="shared" si="275"/>
        <v>71.401511060312501</v>
      </c>
      <c r="U331" s="28">
        <f t="shared" si="275"/>
        <v>78.828908236427708</v>
      </c>
      <c r="V331" s="14"/>
      <c r="W331" s="16" t="s">
        <v>42</v>
      </c>
      <c r="X331" s="14" t="b">
        <f t="shared" si="244"/>
        <v>1</v>
      </c>
      <c r="Y331" s="14"/>
      <c r="Z331" s="14"/>
      <c r="AF331" s="14"/>
    </row>
    <row r="332" spans="1:32">
      <c r="A332" s="105" t="s">
        <v>43</v>
      </c>
      <c r="B332" s="28">
        <f t="shared" ref="B332" si="284">(B231-B$283)/B$284*100</f>
        <v>13.052027736184394</v>
      </c>
      <c r="C332" s="28">
        <f t="shared" si="237"/>
        <v>61.332702202762988</v>
      </c>
      <c r="D332" s="28">
        <f t="shared" si="238"/>
        <v>52.102473878562272</v>
      </c>
      <c r="E332" s="28">
        <f t="shared" si="239"/>
        <v>20.484778997463078</v>
      </c>
      <c r="F332" s="28">
        <f t="shared" si="239"/>
        <v>48.658119932296991</v>
      </c>
      <c r="G332" s="28">
        <f t="shared" si="239"/>
        <v>20.620442066345028</v>
      </c>
      <c r="H332" s="28">
        <f t="shared" si="239"/>
        <v>34.770605196423709</v>
      </c>
      <c r="I332" s="60">
        <f t="shared" si="240"/>
        <v>19.279079065175917</v>
      </c>
      <c r="P332" s="14"/>
      <c r="Q332" s="28">
        <f t="shared" si="273"/>
        <v>72.767933292674797</v>
      </c>
      <c r="R332" s="28">
        <f t="shared" si="273"/>
        <v>26.22947123363301</v>
      </c>
      <c r="S332" s="28" t="str">
        <f t="shared" si="274"/>
        <v/>
      </c>
      <c r="T332" s="28">
        <f t="shared" si="275"/>
        <v>53.429765977028822</v>
      </c>
      <c r="U332" s="28">
        <f t="shared" si="275"/>
        <v>50.540290561003133</v>
      </c>
      <c r="V332" s="14"/>
      <c r="W332" s="16" t="s">
        <v>43</v>
      </c>
      <c r="X332" s="14" t="b">
        <f t="shared" si="244"/>
        <v>1</v>
      </c>
      <c r="Y332" s="14"/>
      <c r="Z332" s="14"/>
      <c r="AF332" s="14"/>
    </row>
    <row r="333" spans="1:32">
      <c r="A333" s="105" t="s">
        <v>44</v>
      </c>
      <c r="B333" s="28">
        <f t="shared" ref="B333" si="285">(B232-B$283)/B$284*100</f>
        <v>28.877430678704879</v>
      </c>
      <c r="C333" s="28">
        <f t="shared" si="237"/>
        <v>42.939070103777219</v>
      </c>
      <c r="D333" s="28">
        <f t="shared" si="238"/>
        <v>25.975062014630762</v>
      </c>
      <c r="E333" s="28">
        <f t="shared" si="239"/>
        <v>41.846592699218576</v>
      </c>
      <c r="F333" s="28">
        <f t="shared" si="239"/>
        <v>33.019530105212141</v>
      </c>
      <c r="G333" s="28">
        <f t="shared" si="239"/>
        <v>31.37773708214991</v>
      </c>
      <c r="H333" s="28">
        <f t="shared" si="239"/>
        <v>47.89241056849233</v>
      </c>
      <c r="I333" s="60">
        <f t="shared" si="240"/>
        <v>37.954280881834421</v>
      </c>
      <c r="P333" s="14"/>
      <c r="Q333" s="28">
        <f t="shared" si="273"/>
        <v>75.550377373380385</v>
      </c>
      <c r="R333" s="28">
        <f t="shared" si="273"/>
        <v>17.629007661830347</v>
      </c>
      <c r="S333" s="28" t="str">
        <f t="shared" si="274"/>
        <v/>
      </c>
      <c r="T333" s="28">
        <f t="shared" si="275"/>
        <v>39.962546742522264</v>
      </c>
      <c r="U333" s="28">
        <f t="shared" si="275"/>
        <v>66.750558076560637</v>
      </c>
      <c r="V333" s="14"/>
      <c r="W333" s="16" t="s">
        <v>44</v>
      </c>
      <c r="X333" s="14" t="b">
        <f t="shared" si="244"/>
        <v>1</v>
      </c>
      <c r="Y333" s="14"/>
      <c r="Z333" s="14"/>
      <c r="AF333" s="14"/>
    </row>
    <row r="334" spans="1:32">
      <c r="A334" s="105" t="s">
        <v>98</v>
      </c>
      <c r="B334" s="28">
        <f t="shared" ref="B334" si="286">(B233-B$283)/B$284*100</f>
        <v>26.634650211196529</v>
      </c>
      <c r="C334" s="28">
        <f t="shared" si="237"/>
        <v>19.255399625542498</v>
      </c>
      <c r="D334" s="28">
        <f t="shared" si="238"/>
        <v>23.001347630570613</v>
      </c>
      <c r="E334" s="28">
        <f t="shared" si="239"/>
        <v>35.669701002645468</v>
      </c>
      <c r="F334" s="28">
        <f t="shared" si="239"/>
        <v>20.620640453848761</v>
      </c>
      <c r="G334" s="28">
        <f t="shared" si="239"/>
        <v>11.901041649731743</v>
      </c>
      <c r="H334" s="28">
        <f t="shared" si="239"/>
        <v>9.6245293324278816</v>
      </c>
      <c r="I334" s="60">
        <f t="shared" si="240"/>
        <v>6.5862575148022451</v>
      </c>
      <c r="P334" s="14"/>
      <c r="Q334" s="28">
        <f t="shared" si="273"/>
        <v>53.378802244666169</v>
      </c>
      <c r="R334" s="28">
        <f t="shared" si="273"/>
        <v>48.192700394992919</v>
      </c>
      <c r="S334" s="28" t="str">
        <f t="shared" si="274"/>
        <v/>
      </c>
      <c r="T334" s="28">
        <f t="shared" si="275"/>
        <v>44.78133936070433</v>
      </c>
      <c r="U334" s="28">
        <f t="shared" si="275"/>
        <v>51.87439388548195</v>
      </c>
      <c r="V334" s="14"/>
      <c r="W334" s="16" t="s">
        <v>98</v>
      </c>
      <c r="X334" s="14" t="b">
        <f t="shared" si="244"/>
        <v>1</v>
      </c>
      <c r="Y334" s="14"/>
      <c r="Z334" s="14"/>
      <c r="AF334" s="14"/>
    </row>
    <row r="335" spans="1:32">
      <c r="A335" s="105" t="s">
        <v>99</v>
      </c>
      <c r="B335" s="28">
        <f t="shared" ref="B335" si="287">(B234-B$283)/B$284*100</f>
        <v>33.98045677614391</v>
      </c>
      <c r="C335" s="28">
        <f t="shared" si="237"/>
        <v>66.427661247128938</v>
      </c>
      <c r="D335" s="28">
        <f t="shared" si="238"/>
        <v>40.114220516059817</v>
      </c>
      <c r="E335" s="28">
        <f t="shared" si="239"/>
        <v>42.9916859469851</v>
      </c>
      <c r="F335" s="28">
        <f t="shared" si="239"/>
        <v>59.869964334312911</v>
      </c>
      <c r="G335" s="28">
        <f t="shared" si="239"/>
        <v>38.518470231168159</v>
      </c>
      <c r="H335" s="28">
        <f t="shared" si="239"/>
        <v>43.84874218649265</v>
      </c>
      <c r="I335" s="60">
        <f t="shared" si="240"/>
        <v>38.957157229267764</v>
      </c>
      <c r="P335" s="14"/>
      <c r="Q335" s="28">
        <f t="shared" si="273"/>
        <v>25.530824227305487</v>
      </c>
      <c r="R335" s="28">
        <f t="shared" si="273"/>
        <v>55.537984622160778</v>
      </c>
      <c r="S335" s="28" t="str">
        <f t="shared" si="274"/>
        <v/>
      </c>
      <c r="T335" s="28">
        <f t="shared" si="275"/>
        <v>22.559392643010856</v>
      </c>
      <c r="U335" s="28">
        <f t="shared" si="275"/>
        <v>5.5305163758311293</v>
      </c>
      <c r="V335" s="14"/>
      <c r="W335" s="16" t="s">
        <v>99</v>
      </c>
      <c r="X335" s="14" t="b">
        <f t="shared" si="244"/>
        <v>1</v>
      </c>
      <c r="Y335" s="14"/>
      <c r="Z335" s="14"/>
      <c r="AF335" s="14"/>
    </row>
    <row r="336" spans="1:32">
      <c r="A336" s="105" t="s">
        <v>46</v>
      </c>
      <c r="B336" s="28">
        <f t="shared" ref="B336" si="288">(B235-B$283)/B$284*100</f>
        <v>5.7209082770795376</v>
      </c>
      <c r="C336" s="28">
        <f t="shared" si="237"/>
        <v>35.702175574992509</v>
      </c>
      <c r="D336" s="28">
        <f t="shared" si="238"/>
        <v>0</v>
      </c>
      <c r="E336" s="28">
        <f t="shared" si="239"/>
        <v>30.339375933685194</v>
      </c>
      <c r="F336" s="28">
        <f t="shared" si="239"/>
        <v>3.2847642603199287</v>
      </c>
      <c r="G336" s="28">
        <f t="shared" si="239"/>
        <v>12.165072435077178</v>
      </c>
      <c r="H336" s="28">
        <f t="shared" si="239"/>
        <v>13.374677883927799</v>
      </c>
      <c r="I336" s="60">
        <f t="shared" si="240"/>
        <v>8.6490798741228616</v>
      </c>
      <c r="P336" s="14"/>
      <c r="Q336" s="28">
        <f t="shared" si="273"/>
        <v>71.279287815443993</v>
      </c>
      <c r="R336" s="28">
        <f t="shared" si="273"/>
        <v>42.659653785173148</v>
      </c>
      <c r="S336" s="28" t="str">
        <f t="shared" si="274"/>
        <v/>
      </c>
      <c r="T336" s="28">
        <f t="shared" si="275"/>
        <v>75.492261394428581</v>
      </c>
      <c r="U336" s="28">
        <f t="shared" si="275"/>
        <v>65.607711548980006</v>
      </c>
      <c r="V336" s="14"/>
      <c r="W336" s="16" t="s">
        <v>46</v>
      </c>
      <c r="X336" s="14" t="b">
        <f t="shared" si="244"/>
        <v>1</v>
      </c>
      <c r="Y336" s="14"/>
      <c r="Z336" s="14"/>
      <c r="AF336" s="14"/>
    </row>
    <row r="337" spans="1:32">
      <c r="A337" s="105" t="s">
        <v>47</v>
      </c>
      <c r="B337" s="28">
        <f t="shared" ref="B337" si="289">(B236-B$283)/B$284*100</f>
        <v>35.673359022131038</v>
      </c>
      <c r="C337" s="28">
        <f t="shared" si="237"/>
        <v>70.170366191346432</v>
      </c>
      <c r="D337" s="28">
        <f t="shared" si="238"/>
        <v>54.262470058593671</v>
      </c>
      <c r="E337" s="28">
        <f t="shared" si="239"/>
        <v>57.78067498188895</v>
      </c>
      <c r="F337" s="28">
        <f t="shared" si="239"/>
        <v>37.059210296370615</v>
      </c>
      <c r="G337" s="28">
        <f t="shared" si="239"/>
        <v>36.606576379191054</v>
      </c>
      <c r="H337" s="28">
        <f t="shared" si="239"/>
        <v>39.247376858785167</v>
      </c>
      <c r="I337" s="60">
        <f t="shared" si="240"/>
        <v>33.098936346068655</v>
      </c>
      <c r="P337" s="14"/>
      <c r="Q337" s="28">
        <f t="shared" si="273"/>
        <v>50.48243478005714</v>
      </c>
      <c r="R337" s="28">
        <f t="shared" si="273"/>
        <v>45.645190632982533</v>
      </c>
      <c r="S337" s="28" t="str">
        <f t="shared" si="274"/>
        <v/>
      </c>
      <c r="T337" s="28">
        <f t="shared" si="275"/>
        <v>32.640724671554835</v>
      </c>
      <c r="U337" s="28">
        <f t="shared" si="275"/>
        <v>15.957361304015159</v>
      </c>
      <c r="V337" s="14"/>
      <c r="W337" s="16" t="s">
        <v>47</v>
      </c>
      <c r="X337" s="14" t="b">
        <f t="shared" si="244"/>
        <v>1</v>
      </c>
      <c r="Y337" s="14"/>
      <c r="Z337" s="14"/>
      <c r="AF337" s="14"/>
    </row>
    <row r="338" spans="1:32">
      <c r="A338" s="105" t="s">
        <v>14</v>
      </c>
      <c r="B338" s="28">
        <f t="shared" ref="B338" si="290">(B237-B$283)/B$284*100</f>
        <v>15.893039613235043</v>
      </c>
      <c r="C338" s="28">
        <f t="shared" si="237"/>
        <v>56.908842438370478</v>
      </c>
      <c r="D338" s="28">
        <f t="shared" si="238"/>
        <v>53.017720126421132</v>
      </c>
      <c r="E338" s="28">
        <f t="shared" si="239"/>
        <v>58.216967621455787</v>
      </c>
      <c r="F338" s="28">
        <f t="shared" si="239"/>
        <v>70.413769241968296</v>
      </c>
      <c r="G338" s="28">
        <f t="shared" si="239"/>
        <v>41.613267748297488</v>
      </c>
      <c r="H338" s="28">
        <f t="shared" si="239"/>
        <v>57.157325893018971</v>
      </c>
      <c r="I338" s="60">
        <f t="shared" si="240"/>
        <v>36.280194146866549</v>
      </c>
      <c r="P338" s="14"/>
      <c r="Q338" s="28">
        <f t="shared" si="273"/>
        <v>75.295345853897004</v>
      </c>
      <c r="R338" s="28">
        <f t="shared" si="273"/>
        <v>82.631989644511066</v>
      </c>
      <c r="S338" s="28" t="str">
        <f t="shared" si="274"/>
        <v/>
      </c>
      <c r="T338" s="28">
        <f t="shared" si="275"/>
        <v>50.887493584359675</v>
      </c>
      <c r="U338" s="28">
        <f t="shared" si="275"/>
        <v>44.627876582305888</v>
      </c>
      <c r="V338" s="14"/>
      <c r="W338" s="16" t="s">
        <v>14</v>
      </c>
      <c r="X338" s="14" t="b">
        <f t="shared" si="244"/>
        <v>1</v>
      </c>
      <c r="Y338" s="14"/>
      <c r="Z338" s="14"/>
      <c r="AF338" s="14"/>
    </row>
    <row r="339" spans="1:32">
      <c r="A339" s="105" t="s">
        <v>48</v>
      </c>
      <c r="B339" s="28">
        <f t="shared" ref="B339" si="291">(B238-B$283)/B$284*100</f>
        <v>17.65077383825858</v>
      </c>
      <c r="C339" s="28">
        <f t="shared" si="237"/>
        <v>46.118929631666937</v>
      </c>
      <c r="D339" s="28">
        <f t="shared" si="238"/>
        <v>22.442857734689952</v>
      </c>
      <c r="E339" s="28">
        <f t="shared" si="239"/>
        <v>44.994157333041848</v>
      </c>
      <c r="F339" s="28">
        <f t="shared" si="239"/>
        <v>41.723624859734237</v>
      </c>
      <c r="G339" s="28">
        <f t="shared" si="239"/>
        <v>28.545957016880312</v>
      </c>
      <c r="H339" s="28">
        <f t="shared" si="239"/>
        <v>60.12952006931782</v>
      </c>
      <c r="I339" s="60">
        <f t="shared" si="240"/>
        <v>31.750519119289738</v>
      </c>
      <c r="P339" s="14"/>
      <c r="Q339" s="28">
        <f t="shared" si="273"/>
        <v>61.065250277551897</v>
      </c>
      <c r="R339" s="28">
        <f t="shared" si="273"/>
        <v>53.661707734305018</v>
      </c>
      <c r="S339" s="28" t="str">
        <f t="shared" si="274"/>
        <v/>
      </c>
      <c r="T339" s="28">
        <f t="shared" si="275"/>
        <v>47.390669680352168</v>
      </c>
      <c r="U339" s="28">
        <f t="shared" si="275"/>
        <v>45.644577999580463</v>
      </c>
      <c r="V339" s="14"/>
      <c r="W339" s="16" t="s">
        <v>48</v>
      </c>
      <c r="X339" s="14" t="b">
        <f t="shared" si="244"/>
        <v>1</v>
      </c>
      <c r="Y339" s="14"/>
      <c r="Z339" s="14"/>
      <c r="AF339" s="14"/>
    </row>
    <row r="340" spans="1:32">
      <c r="A340" s="155" t="s">
        <v>175</v>
      </c>
      <c r="B340" s="28">
        <f t="shared" ref="B340" si="292">(B239-B$283)/B$284*100</f>
        <v>30.315511746227209</v>
      </c>
      <c r="C340" s="28">
        <f t="shared" si="237"/>
        <v>18.717105377060896</v>
      </c>
      <c r="D340" s="28">
        <f t="shared" si="238"/>
        <v>7.0272986571005873</v>
      </c>
      <c r="E340" s="28">
        <f t="shared" si="239"/>
        <v>38.132907049459938</v>
      </c>
      <c r="F340" s="28">
        <f t="shared" si="239"/>
        <v>5.9315728511302384</v>
      </c>
      <c r="G340" s="28">
        <f t="shared" si="239"/>
        <v>6.9703617016232329</v>
      </c>
      <c r="H340" s="28">
        <f t="shared" si="239"/>
        <v>13.168535550665329</v>
      </c>
      <c r="I340" s="60">
        <f t="shared" si="240"/>
        <v>16.403453386534956</v>
      </c>
      <c r="P340" s="14"/>
      <c r="Q340" s="28">
        <f t="shared" si="273"/>
        <v>54.356365441555589</v>
      </c>
      <c r="R340" s="28">
        <f t="shared" si="273"/>
        <v>37.997448071579825</v>
      </c>
      <c r="S340" s="28" t="str">
        <f t="shared" si="274"/>
        <v/>
      </c>
      <c r="T340" s="28">
        <f t="shared" si="275"/>
        <v>29.601555053274641</v>
      </c>
      <c r="U340" s="28">
        <f t="shared" si="275"/>
        <v>53.908412710961329</v>
      </c>
      <c r="V340" s="14"/>
      <c r="W340" s="16" t="s">
        <v>175</v>
      </c>
      <c r="X340" s="14" t="b">
        <f t="shared" si="244"/>
        <v>1</v>
      </c>
      <c r="Y340" s="14"/>
      <c r="Z340" s="14"/>
      <c r="AF340" s="14"/>
    </row>
    <row r="341" spans="1:32">
      <c r="A341" s="155" t="s">
        <v>176</v>
      </c>
      <c r="B341" s="28">
        <f t="shared" ref="B341" si="293">(B240-B$283)/B$284*100</f>
        <v>4.0309460430773258</v>
      </c>
      <c r="C341" s="28">
        <f t="shared" si="237"/>
        <v>15.947569756391832</v>
      </c>
      <c r="D341" s="28">
        <f t="shared" si="238"/>
        <v>37.527062470454005</v>
      </c>
      <c r="E341" s="28">
        <f t="shared" si="239"/>
        <v>24.526615519163176</v>
      </c>
      <c r="F341" s="28">
        <f t="shared" si="239"/>
        <v>0</v>
      </c>
      <c r="G341" s="28">
        <f t="shared" si="239"/>
        <v>8.0326354986831401</v>
      </c>
      <c r="H341" s="28">
        <f t="shared" si="239"/>
        <v>12.319320220592491</v>
      </c>
      <c r="I341" s="60">
        <f t="shared" si="240"/>
        <v>16.780871077327074</v>
      </c>
      <c r="P341" s="14"/>
      <c r="Q341" s="28">
        <f t="shared" si="273"/>
        <v>27.387756303909566</v>
      </c>
      <c r="R341" s="28">
        <f t="shared" si="273"/>
        <v>57.248758069491601</v>
      </c>
      <c r="S341" s="28" t="str">
        <f t="shared" si="274"/>
        <v/>
      </c>
      <c r="T341" s="28">
        <f t="shared" si="275"/>
        <v>19.679674325024358</v>
      </c>
      <c r="U341" s="28">
        <f t="shared" si="275"/>
        <v>15.384206904250878</v>
      </c>
      <c r="V341" s="14"/>
      <c r="W341" s="16" t="s">
        <v>176</v>
      </c>
      <c r="X341" s="14" t="b">
        <f t="shared" si="244"/>
        <v>1</v>
      </c>
      <c r="Y341" s="14"/>
      <c r="Z341" s="14"/>
      <c r="AF341" s="14"/>
    </row>
    <row r="342" spans="1:32">
      <c r="A342" s="105" t="s">
        <v>49</v>
      </c>
      <c r="B342" s="28">
        <f t="shared" ref="B342" si="294">(B241-B$283)/B$284*100</f>
        <v>35.017684180947327</v>
      </c>
      <c r="C342" s="28">
        <f t="shared" si="237"/>
        <v>43.529145074701788</v>
      </c>
      <c r="D342" s="28">
        <f t="shared" si="238"/>
        <v>38.497931875090082</v>
      </c>
      <c r="E342" s="28">
        <f t="shared" si="239"/>
        <v>27.32682449790272</v>
      </c>
      <c r="F342" s="28">
        <f t="shared" si="239"/>
        <v>16.287020303941514</v>
      </c>
      <c r="G342" s="28">
        <f t="shared" si="239"/>
        <v>11.138720917314744</v>
      </c>
      <c r="H342" s="28">
        <f t="shared" si="239"/>
        <v>6.4022980477867444</v>
      </c>
      <c r="I342" s="60">
        <f t="shared" si="240"/>
        <v>8.6311708223639574</v>
      </c>
      <c r="P342" s="14"/>
      <c r="Q342" s="28"/>
      <c r="R342" s="28"/>
      <c r="S342" s="28"/>
      <c r="T342" s="28"/>
      <c r="U342" s="28"/>
      <c r="V342" s="14"/>
      <c r="W342" s="16" t="s">
        <v>49</v>
      </c>
      <c r="X342" s="14" t="b">
        <f t="shared" si="244"/>
        <v>1</v>
      </c>
      <c r="Y342" s="14"/>
      <c r="Z342" s="14"/>
      <c r="AF342" s="14"/>
    </row>
    <row r="343" spans="1:32">
      <c r="A343" s="105" t="s">
        <v>50</v>
      </c>
      <c r="B343" s="28">
        <f t="shared" ref="B343" si="295">(B242-B$283)/B$284*100</f>
        <v>0</v>
      </c>
      <c r="C343" s="28">
        <f t="shared" si="237"/>
        <v>37.953006630881198</v>
      </c>
      <c r="D343" s="28">
        <f t="shared" si="238"/>
        <v>32.547522524743698</v>
      </c>
      <c r="E343" s="28">
        <f t="shared" si="239"/>
        <v>47.194809191082513</v>
      </c>
      <c r="F343" s="28">
        <f t="shared" si="239"/>
        <v>19.360097784540152</v>
      </c>
      <c r="G343" s="28">
        <f t="shared" si="239"/>
        <v>12.836060252524209</v>
      </c>
      <c r="H343" s="28">
        <f t="shared" si="239"/>
        <v>19.292070218933333</v>
      </c>
      <c r="I343" s="60">
        <f t="shared" si="240"/>
        <v>22.664595749435705</v>
      </c>
      <c r="P343" s="14"/>
      <c r="Q343" s="28"/>
      <c r="R343" s="28"/>
      <c r="S343" s="28"/>
      <c r="T343" s="28"/>
      <c r="U343" s="28"/>
      <c r="V343" s="14"/>
      <c r="W343" s="16" t="s">
        <v>50</v>
      </c>
      <c r="X343" s="14" t="b">
        <f t="shared" si="244"/>
        <v>1</v>
      </c>
      <c r="Y343" s="14"/>
      <c r="Z343" s="14"/>
      <c r="AF343" s="14"/>
    </row>
    <row r="344" spans="1:32">
      <c r="A344" s="105" t="s">
        <v>100</v>
      </c>
      <c r="B344" s="28">
        <f t="shared" ref="B344" si="296">(B243-B$283)/B$284*100</f>
        <v>69.465956353005609</v>
      </c>
      <c r="C344" s="28">
        <f t="shared" si="237"/>
        <v>91.219779478797108</v>
      </c>
      <c r="D344" s="28">
        <f t="shared" si="238"/>
        <v>63.834894887815942</v>
      </c>
      <c r="E344" s="28">
        <f t="shared" si="239"/>
        <v>86.858934717937174</v>
      </c>
      <c r="F344" s="28">
        <f t="shared" si="239"/>
        <v>89.633717023117285</v>
      </c>
      <c r="G344" s="28">
        <f t="shared" si="239"/>
        <v>78.155266344510366</v>
      </c>
      <c r="H344" s="28">
        <f t="shared" si="239"/>
        <v>93.59115126130061</v>
      </c>
      <c r="I344" s="60">
        <f t="shared" si="240"/>
        <v>71.522381688830421</v>
      </c>
      <c r="P344" s="14"/>
      <c r="Q344" s="28">
        <f t="shared" ref="Q344:R359" si="297">(P242-P$283)/P$284*100</f>
        <v>45.594034133723817</v>
      </c>
      <c r="R344" s="28">
        <f t="shared" si="297"/>
        <v>46.845172557715124</v>
      </c>
      <c r="S344" s="28" t="str">
        <f t="shared" ref="S344:S359" si="298">IF(ISNUMBER(R242),(R242-R$283)/R$284*100,"")</f>
        <v/>
      </c>
      <c r="T344" s="28">
        <f t="shared" ref="T344:U359" si="299">(S242-S$283)/S$284*100</f>
        <v>14.465649516911187</v>
      </c>
      <c r="U344" s="28">
        <f t="shared" si="299"/>
        <v>3.4320018546898603</v>
      </c>
      <c r="V344" s="14"/>
      <c r="W344" s="16" t="s">
        <v>100</v>
      </c>
      <c r="X344" s="14" t="b">
        <f t="shared" si="244"/>
        <v>1</v>
      </c>
      <c r="Y344" s="14"/>
      <c r="Z344" s="14"/>
      <c r="AF344" s="14"/>
    </row>
    <row r="345" spans="1:32">
      <c r="A345" s="105" t="s">
        <v>51</v>
      </c>
      <c r="B345" s="28">
        <f t="shared" ref="B345" si="300">(B244-B$283)/B$284*100</f>
        <v>66.043681615979565</v>
      </c>
      <c r="C345" s="28">
        <f t="shared" si="237"/>
        <v>83.971645235373273</v>
      </c>
      <c r="D345" s="28">
        <f t="shared" si="238"/>
        <v>66.959665551078359</v>
      </c>
      <c r="E345" s="28">
        <f t="shared" si="239"/>
        <v>78.065139442281023</v>
      </c>
      <c r="F345" s="28">
        <f t="shared" si="239"/>
        <v>89.304154282375436</v>
      </c>
      <c r="G345" s="28">
        <f t="shared" si="239"/>
        <v>80.899118621321009</v>
      </c>
      <c r="H345" s="28">
        <f t="shared" si="239"/>
        <v>79.468318618342508</v>
      </c>
      <c r="I345" s="60">
        <f t="shared" si="240"/>
        <v>70.213733372137781</v>
      </c>
      <c r="P345" s="14"/>
      <c r="Q345" s="28">
        <f t="shared" si="297"/>
        <v>97.882129129023582</v>
      </c>
      <c r="R345" s="28">
        <f t="shared" si="297"/>
        <v>100</v>
      </c>
      <c r="S345" s="28" t="str">
        <f t="shared" si="298"/>
        <v/>
      </c>
      <c r="T345" s="28">
        <f t="shared" si="299"/>
        <v>94.07184040136832</v>
      </c>
      <c r="U345" s="28">
        <f t="shared" si="299"/>
        <v>86.966597837502519</v>
      </c>
      <c r="V345" s="14"/>
      <c r="W345" s="16" t="s">
        <v>51</v>
      </c>
      <c r="X345" s="14" t="b">
        <f t="shared" si="244"/>
        <v>1</v>
      </c>
      <c r="Y345" s="14"/>
      <c r="Z345" s="14"/>
      <c r="AF345" s="14"/>
    </row>
    <row r="346" spans="1:32">
      <c r="A346" s="105" t="s">
        <v>52</v>
      </c>
      <c r="B346" s="28">
        <f t="shared" ref="B346" si="301">(B245-B$283)/B$284*100</f>
        <v>33.224352658865975</v>
      </c>
      <c r="C346" s="28">
        <f t="shared" si="237"/>
        <v>45.846076767892555</v>
      </c>
      <c r="D346" s="28">
        <f t="shared" si="238"/>
        <v>17.692815032527765</v>
      </c>
      <c r="E346" s="28">
        <f t="shared" si="239"/>
        <v>41.731071663683572</v>
      </c>
      <c r="F346" s="28">
        <f t="shared" si="239"/>
        <v>20.608730707863305</v>
      </c>
      <c r="G346" s="28">
        <f t="shared" si="239"/>
        <v>20.097126516249343</v>
      </c>
      <c r="H346" s="28">
        <f t="shared" si="239"/>
        <v>22.768393246446237</v>
      </c>
      <c r="I346" s="60">
        <f t="shared" si="240"/>
        <v>25.19236639265862</v>
      </c>
      <c r="P346" s="14"/>
      <c r="Q346" s="28">
        <f t="shared" si="297"/>
        <v>92.539159730611715</v>
      </c>
      <c r="R346" s="28">
        <f t="shared" si="297"/>
        <v>97.513810790852077</v>
      </c>
      <c r="S346" s="28" t="str">
        <f t="shared" si="298"/>
        <v/>
      </c>
      <c r="T346" s="28">
        <f t="shared" si="299"/>
        <v>79.548404619843396</v>
      </c>
      <c r="U346" s="28">
        <f t="shared" si="299"/>
        <v>73.680289463462685</v>
      </c>
      <c r="V346" s="14"/>
      <c r="W346" s="16" t="s">
        <v>52</v>
      </c>
      <c r="X346" s="14" t="b">
        <f t="shared" si="244"/>
        <v>1</v>
      </c>
      <c r="Y346" s="14"/>
      <c r="Z346" s="14"/>
      <c r="AF346" s="14"/>
    </row>
    <row r="347" spans="1:32">
      <c r="A347" s="105" t="s">
        <v>53</v>
      </c>
      <c r="B347" s="28">
        <f t="shared" ref="B347" si="302">(B246-B$283)/B$284*100</f>
        <v>59.272421889397641</v>
      </c>
      <c r="C347" s="28">
        <f t="shared" si="237"/>
        <v>96.527840472220689</v>
      </c>
      <c r="D347" s="28">
        <f t="shared" si="238"/>
        <v>64.548097665432877</v>
      </c>
      <c r="E347" s="28">
        <f t="shared" si="239"/>
        <v>98.172232214753677</v>
      </c>
      <c r="F347" s="28">
        <f t="shared" si="239"/>
        <v>96.550170941492468</v>
      </c>
      <c r="G347" s="28">
        <f t="shared" si="239"/>
        <v>78.625721064453117</v>
      </c>
      <c r="H347" s="28">
        <f t="shared" si="239"/>
        <v>95.623525471061072</v>
      </c>
      <c r="I347" s="60">
        <f t="shared" si="240"/>
        <v>76.225437209748847</v>
      </c>
      <c r="P347" s="14"/>
      <c r="Q347" s="28">
        <f t="shared" si="297"/>
        <v>54.063584430706989</v>
      </c>
      <c r="R347" s="28">
        <f t="shared" si="297"/>
        <v>48.376263944089203</v>
      </c>
      <c r="S347" s="28" t="str">
        <f t="shared" si="298"/>
        <v/>
      </c>
      <c r="T347" s="28">
        <f t="shared" si="299"/>
        <v>30.53756323988307</v>
      </c>
      <c r="U347" s="28">
        <f t="shared" si="299"/>
        <v>19.198722352737082</v>
      </c>
      <c r="V347" s="14"/>
      <c r="W347" s="16" t="s">
        <v>53</v>
      </c>
      <c r="X347" s="14" t="b">
        <f t="shared" si="244"/>
        <v>1</v>
      </c>
      <c r="Y347" s="14"/>
      <c r="Z347" s="14"/>
      <c r="AF347" s="14"/>
    </row>
    <row r="348" spans="1:32">
      <c r="A348" s="155" t="s">
        <v>54</v>
      </c>
      <c r="B348" s="28">
        <f t="shared" ref="B348" si="303">(B247-B$283)/B$284*100</f>
        <v>31.028107264956063</v>
      </c>
      <c r="C348" s="28">
        <f t="shared" si="237"/>
        <v>33.589951265328374</v>
      </c>
      <c r="D348" s="28">
        <f t="shared" si="238"/>
        <v>6.0423433469819727</v>
      </c>
      <c r="E348" s="28">
        <f t="shared" si="239"/>
        <v>24.68328375255</v>
      </c>
      <c r="F348" s="28">
        <f t="shared" si="239"/>
        <v>13.719380445586705</v>
      </c>
      <c r="G348" s="28">
        <f t="shared" si="239"/>
        <v>18.945474628584499</v>
      </c>
      <c r="H348" s="28">
        <f t="shared" si="239"/>
        <v>16.002155743567652</v>
      </c>
      <c r="I348" s="60">
        <f t="shared" si="240"/>
        <v>13.429249854706518</v>
      </c>
      <c r="P348" s="14"/>
      <c r="Q348" s="28">
        <f t="shared" si="297"/>
        <v>98.708788310458189</v>
      </c>
      <c r="R348" s="28">
        <f t="shared" si="297"/>
        <v>99.98025164924799</v>
      </c>
      <c r="S348" s="28" t="str">
        <f t="shared" si="298"/>
        <v/>
      </c>
      <c r="T348" s="28">
        <f t="shared" si="299"/>
        <v>86.585931198924683</v>
      </c>
      <c r="U348" s="28">
        <f t="shared" si="299"/>
        <v>67.641114383529157</v>
      </c>
      <c r="V348" s="14"/>
      <c r="W348" s="16" t="s">
        <v>54</v>
      </c>
      <c r="X348" s="14" t="b">
        <f t="shared" si="244"/>
        <v>1</v>
      </c>
      <c r="Y348" s="14"/>
      <c r="Z348" s="14"/>
      <c r="AF348" s="14"/>
    </row>
    <row r="349" spans="1:32">
      <c r="A349" s="105" t="s">
        <v>101</v>
      </c>
      <c r="B349" s="28">
        <f t="shared" ref="B349" si="304">(B248-B$283)/B$284*100</f>
        <v>33.942726307204332</v>
      </c>
      <c r="C349" s="28">
        <f t="shared" si="237"/>
        <v>45.796156561501853</v>
      </c>
      <c r="D349" s="28">
        <f t="shared" si="238"/>
        <v>42.477767902764555</v>
      </c>
      <c r="E349" s="28">
        <f t="shared" si="239"/>
        <v>65.690020059014131</v>
      </c>
      <c r="F349" s="28">
        <f t="shared" si="239"/>
        <v>37.656333445575648</v>
      </c>
      <c r="G349" s="28">
        <f t="shared" si="239"/>
        <v>22.905304627761687</v>
      </c>
      <c r="H349" s="28">
        <f t="shared" si="239"/>
        <v>36.919373904429143</v>
      </c>
      <c r="I349" s="60">
        <f t="shared" si="240"/>
        <v>36.947671664013193</v>
      </c>
      <c r="P349" s="14"/>
      <c r="Q349" s="28">
        <f t="shared" si="297"/>
        <v>53.085024175437212</v>
      </c>
      <c r="R349" s="28">
        <f t="shared" si="297"/>
        <v>33.901603981234999</v>
      </c>
      <c r="S349" s="28" t="str">
        <f t="shared" si="298"/>
        <v/>
      </c>
      <c r="T349" s="28">
        <f t="shared" si="299"/>
        <v>24.382894413978974</v>
      </c>
      <c r="U349" s="28">
        <f t="shared" si="299"/>
        <v>11.569691455764671</v>
      </c>
      <c r="V349" s="14"/>
      <c r="W349" s="16" t="s">
        <v>101</v>
      </c>
      <c r="X349" s="14" t="b">
        <f t="shared" si="244"/>
        <v>1</v>
      </c>
      <c r="Y349" s="14"/>
      <c r="Z349" s="14"/>
      <c r="AF349" s="14"/>
    </row>
    <row r="350" spans="1:32">
      <c r="A350" s="105" t="s">
        <v>55</v>
      </c>
      <c r="B350" s="28">
        <f t="shared" ref="B350" si="305">(B249-B$283)/B$284*100</f>
        <v>36.553316187132658</v>
      </c>
      <c r="C350" s="28">
        <f t="shared" si="237"/>
        <v>46.315048103306964</v>
      </c>
      <c r="D350" s="28">
        <f t="shared" si="238"/>
        <v>45.597476515114259</v>
      </c>
      <c r="E350" s="28">
        <f t="shared" si="239"/>
        <v>54.515159556511449</v>
      </c>
      <c r="F350" s="28">
        <f t="shared" si="239"/>
        <v>45.735102373148855</v>
      </c>
      <c r="G350" s="28">
        <f t="shared" si="239"/>
        <v>31.689271799917297</v>
      </c>
      <c r="H350" s="28">
        <f t="shared" si="239"/>
        <v>35.497379336564101</v>
      </c>
      <c r="I350" s="60">
        <f t="shared" si="240"/>
        <v>41.628252992475424</v>
      </c>
      <c r="P350" s="14"/>
      <c r="Q350" s="28">
        <f t="shared" si="297"/>
        <v>61.313642178196822</v>
      </c>
      <c r="R350" s="28">
        <f t="shared" si="297"/>
        <v>67.07712963648234</v>
      </c>
      <c r="S350" s="28" t="str">
        <f t="shared" si="298"/>
        <v/>
      </c>
      <c r="T350" s="28">
        <f t="shared" si="299"/>
        <v>45.948492605767683</v>
      </c>
      <c r="U350" s="28">
        <f t="shared" si="299"/>
        <v>40.240206734055384</v>
      </c>
      <c r="V350" s="14"/>
      <c r="W350" s="16" t="s">
        <v>55</v>
      </c>
      <c r="X350" s="14" t="b">
        <f t="shared" si="244"/>
        <v>1</v>
      </c>
      <c r="Y350" s="14"/>
      <c r="Z350" s="14"/>
      <c r="AF350" s="14"/>
    </row>
    <row r="351" spans="1:32">
      <c r="A351" s="105" t="s">
        <v>56</v>
      </c>
      <c r="B351" s="28">
        <f t="shared" ref="B351" si="306">(B250-B$283)/B$284*100</f>
        <v>38.322537120338446</v>
      </c>
      <c r="C351" s="28">
        <f t="shared" si="237"/>
        <v>68.468471701413947</v>
      </c>
      <c r="D351" s="28">
        <f t="shared" si="238"/>
        <v>59.195019973760346</v>
      </c>
      <c r="E351" s="28">
        <f t="shared" si="239"/>
        <v>73.129549840465728</v>
      </c>
      <c r="F351" s="28">
        <f t="shared" si="239"/>
        <v>47.923463934400594</v>
      </c>
      <c r="G351" s="28">
        <f t="shared" si="239"/>
        <v>37.179269338223044</v>
      </c>
      <c r="H351" s="28">
        <f t="shared" si="239"/>
        <v>37.918704314145238</v>
      </c>
      <c r="I351" s="60">
        <f t="shared" si="240"/>
        <v>51.366307421142324</v>
      </c>
      <c r="P351" s="14"/>
      <c r="Q351" s="28">
        <f t="shared" si="297"/>
        <v>61.870431606861587</v>
      </c>
      <c r="R351" s="28">
        <f t="shared" si="297"/>
        <v>57.927408316041983</v>
      </c>
      <c r="S351" s="28" t="str">
        <f t="shared" si="298"/>
        <v/>
      </c>
      <c r="T351" s="28">
        <f t="shared" si="299"/>
        <v>48.379828300391829</v>
      </c>
      <c r="U351" s="28">
        <f t="shared" si="299"/>
        <v>41.321403846991842</v>
      </c>
      <c r="V351" s="14"/>
      <c r="W351" s="16" t="s">
        <v>56</v>
      </c>
      <c r="X351" s="14" t="b">
        <f t="shared" si="244"/>
        <v>1</v>
      </c>
      <c r="Y351" s="14"/>
      <c r="Z351" s="14"/>
      <c r="AF351" s="14"/>
    </row>
    <row r="352" spans="1:32">
      <c r="A352" s="105" t="s">
        <v>57</v>
      </c>
      <c r="B352" s="28">
        <f t="shared" ref="B352" si="307">(B251-B$283)/B$284*100</f>
        <v>46.58974245017346</v>
      </c>
      <c r="C352" s="28">
        <f t="shared" si="237"/>
        <v>80.188126550102211</v>
      </c>
      <c r="D352" s="28">
        <f t="shared" si="238"/>
        <v>57.808020744719116</v>
      </c>
      <c r="E352" s="28">
        <f t="shared" si="239"/>
        <v>77.630190690065902</v>
      </c>
      <c r="F352" s="28">
        <f t="shared" si="239"/>
        <v>71.326213968338593</v>
      </c>
      <c r="G352" s="28">
        <f t="shared" si="239"/>
        <v>46.56941645871612</v>
      </c>
      <c r="H352" s="28">
        <f t="shared" si="239"/>
        <v>69.627118280254635</v>
      </c>
      <c r="I352" s="60">
        <f t="shared" si="240"/>
        <v>48.891863274306736</v>
      </c>
      <c r="P352" s="14"/>
      <c r="Q352" s="28">
        <f t="shared" si="297"/>
        <v>78.338234015947478</v>
      </c>
      <c r="R352" s="28">
        <f t="shared" si="297"/>
        <v>94.674471261238622</v>
      </c>
      <c r="S352" s="28" t="str">
        <f t="shared" si="298"/>
        <v/>
      </c>
      <c r="T352" s="28">
        <f t="shared" si="299"/>
        <v>40.859311989246933</v>
      </c>
      <c r="U352" s="28">
        <f t="shared" si="299"/>
        <v>23.139382911529346</v>
      </c>
      <c r="V352" s="14"/>
      <c r="W352" s="16" t="s">
        <v>57</v>
      </c>
      <c r="X352" s="14" t="b">
        <f t="shared" si="244"/>
        <v>1</v>
      </c>
      <c r="Y352" s="14"/>
      <c r="Z352" s="14"/>
      <c r="AF352" s="14"/>
    </row>
    <row r="353" spans="1:32" s="55" customFormat="1">
      <c r="A353" s="153" t="s">
        <v>15</v>
      </c>
      <c r="B353" s="156">
        <f t="shared" ref="B353" si="308">(B252-B$283)/B$284*100</f>
        <v>17.554347660388732</v>
      </c>
      <c r="C353" s="156">
        <f t="shared" si="237"/>
        <v>71.719459467625938</v>
      </c>
      <c r="D353" s="216">
        <f t="shared" si="238"/>
        <v>100</v>
      </c>
      <c r="E353" s="156">
        <f t="shared" si="239"/>
        <v>6.9958917223390467</v>
      </c>
      <c r="F353" s="156">
        <f t="shared" si="239"/>
        <v>43.065412343239529</v>
      </c>
      <c r="G353" s="156">
        <f t="shared" si="239"/>
        <v>31.470415377331424</v>
      </c>
      <c r="H353" s="156">
        <f t="shared" si="239"/>
        <v>27.988401800569157</v>
      </c>
      <c r="I353" s="157">
        <f t="shared" si="240"/>
        <v>15.443213046666887</v>
      </c>
      <c r="P353" s="154"/>
      <c r="Q353" s="156">
        <f t="shared" si="297"/>
        <v>88.479307068943569</v>
      </c>
      <c r="R353" s="156">
        <f t="shared" si="297"/>
        <v>94.492313125794865</v>
      </c>
      <c r="S353" s="156" t="str">
        <f t="shared" si="298"/>
        <v/>
      </c>
      <c r="T353" s="156">
        <f t="shared" si="299"/>
        <v>65.796889893450725</v>
      </c>
      <c r="U353" s="156">
        <f t="shared" si="299"/>
        <v>69.03971340366985</v>
      </c>
      <c r="V353" s="154"/>
      <c r="W353" s="148" t="s">
        <v>15</v>
      </c>
      <c r="X353" s="154" t="b">
        <f t="shared" si="244"/>
        <v>1</v>
      </c>
      <c r="Y353" s="154"/>
      <c r="Z353" s="154"/>
      <c r="AF353" s="154"/>
    </row>
    <row r="354" spans="1:32" s="55" customFormat="1">
      <c r="A354" s="202" t="s">
        <v>284</v>
      </c>
      <c r="B354" s="216">
        <f t="shared" ref="B354" si="309">(B253-B$283)/B$284*100</f>
        <v>100</v>
      </c>
      <c r="C354" s="216">
        <f t="shared" si="237"/>
        <v>100</v>
      </c>
      <c r="D354" s="156">
        <f t="shared" si="238"/>
        <v>44.909039439915169</v>
      </c>
      <c r="E354" s="156">
        <f t="shared" si="239"/>
        <v>82.298304872639491</v>
      </c>
      <c r="F354" s="156">
        <f t="shared" si="239"/>
        <v>96.292297661797789</v>
      </c>
      <c r="G354" s="156">
        <f t="shared" si="239"/>
        <v>73.754838536085671</v>
      </c>
      <c r="H354" s="156">
        <f t="shared" si="239"/>
        <v>94.318657973053732</v>
      </c>
      <c r="I354" s="157">
        <f t="shared" si="240"/>
        <v>80.386381393917048</v>
      </c>
      <c r="P354" s="154"/>
      <c r="Q354" s="156">
        <f t="shared" si="297"/>
        <v>81.826661702874759</v>
      </c>
      <c r="R354" s="156">
        <f t="shared" si="297"/>
        <v>28.462006267331262</v>
      </c>
      <c r="S354" s="156" t="str">
        <f t="shared" si="298"/>
        <v/>
      </c>
      <c r="T354" s="156">
        <f t="shared" si="299"/>
        <v>73.490764998436802</v>
      </c>
      <c r="U354" s="156">
        <f t="shared" si="299"/>
        <v>79.975217035956305</v>
      </c>
      <c r="V354" s="154"/>
      <c r="W354" s="235" t="s">
        <v>284</v>
      </c>
      <c r="X354" s="154" t="b">
        <f t="shared" si="244"/>
        <v>1</v>
      </c>
      <c r="Y354" s="154"/>
      <c r="Z354" s="154"/>
      <c r="AF354" s="154"/>
    </row>
    <row r="355" spans="1:32">
      <c r="A355" s="155" t="s">
        <v>102</v>
      </c>
      <c r="B355" s="28">
        <f t="shared" ref="B355" si="310">(B254-B$283)/B$284*100</f>
        <v>36.115150200282876</v>
      </c>
      <c r="C355" s="28">
        <f t="shared" si="237"/>
        <v>68.794645750137974</v>
      </c>
      <c r="D355" s="28">
        <f t="shared" si="238"/>
        <v>55.84448855451776</v>
      </c>
      <c r="E355" s="28">
        <f t="shared" si="239"/>
        <v>49.951610258719377</v>
      </c>
      <c r="F355" s="28">
        <f t="shared" si="239"/>
        <v>70.105098330203575</v>
      </c>
      <c r="G355" s="28">
        <f t="shared" si="239"/>
        <v>58.068640990697119</v>
      </c>
      <c r="H355" s="28">
        <f t="shared" si="239"/>
        <v>52.878618719910051</v>
      </c>
      <c r="I355" s="60">
        <f t="shared" si="240"/>
        <v>46.100356029309744</v>
      </c>
      <c r="P355" s="14"/>
      <c r="Q355" s="28">
        <f t="shared" si="297"/>
        <v>100</v>
      </c>
      <c r="R355" s="28">
        <f t="shared" si="297"/>
        <v>77.647227535301624</v>
      </c>
      <c r="S355" s="28" t="str">
        <f t="shared" si="298"/>
        <v/>
      </c>
      <c r="T355" s="28">
        <f t="shared" si="299"/>
        <v>82.374972504398642</v>
      </c>
      <c r="U355" s="28">
        <f t="shared" si="299"/>
        <v>94.595628734474957</v>
      </c>
      <c r="V355" s="14"/>
      <c r="W355" s="16" t="s">
        <v>102</v>
      </c>
      <c r="X355" s="14" t="b">
        <f t="shared" si="244"/>
        <v>1</v>
      </c>
      <c r="Y355" s="14"/>
      <c r="Z355" s="14"/>
      <c r="AF355" s="14"/>
    </row>
    <row r="356" spans="1:32">
      <c r="A356" s="105" t="s">
        <v>103</v>
      </c>
      <c r="B356" s="28">
        <f t="shared" ref="B356" si="311">(B255-B$283)/B$284*100</f>
        <v>33.876796212757142</v>
      </c>
      <c r="C356" s="28">
        <f t="shared" si="237"/>
        <v>0.87220930535987318</v>
      </c>
      <c r="D356" s="28">
        <f t="shared" si="238"/>
        <v>32.335822334437268</v>
      </c>
      <c r="E356" s="28">
        <f t="shared" si="239"/>
        <v>14.748731150892322</v>
      </c>
      <c r="F356" s="28">
        <f t="shared" si="239"/>
        <v>24.569273275983143</v>
      </c>
      <c r="G356" s="28">
        <f t="shared" si="239"/>
        <v>16.658555129905039</v>
      </c>
      <c r="H356" s="28">
        <f t="shared" si="239"/>
        <v>33.435996025553763</v>
      </c>
      <c r="I356" s="60">
        <f t="shared" si="240"/>
        <v>30.143561336752505</v>
      </c>
      <c r="P356" s="14"/>
      <c r="Q356" s="28">
        <f t="shared" si="297"/>
        <v>78.688230590573724</v>
      </c>
      <c r="R356" s="28">
        <f t="shared" si="297"/>
        <v>22.530484243213756</v>
      </c>
      <c r="S356" s="28" t="str">
        <f t="shared" si="298"/>
        <v/>
      </c>
      <c r="T356" s="28">
        <f t="shared" si="299"/>
        <v>41.134335818768093</v>
      </c>
      <c r="U356" s="28">
        <f t="shared" si="299"/>
        <v>42.846763968368833</v>
      </c>
      <c r="V356" s="14"/>
      <c r="W356" s="16" t="s">
        <v>103</v>
      </c>
      <c r="X356" s="14" t="b">
        <f t="shared" si="244"/>
        <v>1</v>
      </c>
      <c r="Y356" s="14"/>
      <c r="Z356" s="14"/>
      <c r="AF356" s="14"/>
    </row>
    <row r="357" spans="1:32">
      <c r="A357" s="105" t="s">
        <v>104</v>
      </c>
      <c r="B357" s="28">
        <f t="shared" ref="B357" si="312">(B256-B$283)/B$284*100</f>
        <v>36.252502162612629</v>
      </c>
      <c r="C357" s="28">
        <f t="shared" si="237"/>
        <v>54.292524554191615</v>
      </c>
      <c r="D357" s="28">
        <f t="shared" si="238"/>
        <v>49.017823969562833</v>
      </c>
      <c r="E357" s="28">
        <f t="shared" si="239"/>
        <v>0</v>
      </c>
      <c r="F357" s="28">
        <f t="shared" si="239"/>
        <v>39.593648510627013</v>
      </c>
      <c r="G357" s="28">
        <f t="shared" si="239"/>
        <v>27.579980388222651</v>
      </c>
      <c r="H357" s="28">
        <f t="shared" si="239"/>
        <v>29.723175905676385</v>
      </c>
      <c r="I357" s="60">
        <f t="shared" si="240"/>
        <v>5.7860324728103807</v>
      </c>
      <c r="P357" s="14"/>
      <c r="Q357" s="28">
        <f t="shared" si="297"/>
        <v>0.93591219297582628</v>
      </c>
      <c r="R357" s="28">
        <f t="shared" si="297"/>
        <v>18.441227043198875</v>
      </c>
      <c r="S357" s="28" t="str">
        <f t="shared" si="298"/>
        <v/>
      </c>
      <c r="T357" s="28">
        <f t="shared" si="299"/>
        <v>39.957910911339788</v>
      </c>
      <c r="U357" s="28">
        <f t="shared" si="299"/>
        <v>68.214268783293463</v>
      </c>
      <c r="V357" s="14"/>
      <c r="W357" s="16" t="s">
        <v>104</v>
      </c>
      <c r="X357" s="14" t="b">
        <f t="shared" si="244"/>
        <v>1</v>
      </c>
      <c r="Y357" s="14"/>
      <c r="Z357" s="14"/>
      <c r="AF357" s="14"/>
    </row>
    <row r="358" spans="1:32">
      <c r="A358" s="105" t="s">
        <v>59</v>
      </c>
      <c r="B358" s="28">
        <f t="shared" ref="B358" si="313">(B257-B$283)/B$284*100</f>
        <v>10.866581134143066</v>
      </c>
      <c r="C358" s="28">
        <f t="shared" si="237"/>
        <v>43.150438638127412</v>
      </c>
      <c r="D358" s="28">
        <f t="shared" si="238"/>
        <v>20.649517073638577</v>
      </c>
      <c r="E358" s="28">
        <f t="shared" si="239"/>
        <v>38.303608511956746</v>
      </c>
      <c r="F358" s="28">
        <f t="shared" si="239"/>
        <v>11.516630491710577</v>
      </c>
      <c r="G358" s="28">
        <f t="shared" si="239"/>
        <v>9.8683425624730017</v>
      </c>
      <c r="H358" s="28">
        <f t="shared" ref="H358:I379" si="314">(H257-H$283)/H$284*100</f>
        <v>20.552431673187645</v>
      </c>
      <c r="I358" s="60">
        <f t="shared" si="240"/>
        <v>9.098969887000159</v>
      </c>
      <c r="P358" s="14"/>
      <c r="Q358" s="28">
        <f t="shared" si="297"/>
        <v>75.299635562812909</v>
      </c>
      <c r="R358" s="28">
        <f t="shared" si="297"/>
        <v>0</v>
      </c>
      <c r="S358" s="28" t="str">
        <f t="shared" si="298"/>
        <v/>
      </c>
      <c r="T358" s="28">
        <f t="shared" si="299"/>
        <v>63.29849627184786</v>
      </c>
      <c r="U358" s="28">
        <f t="shared" si="299"/>
        <v>68.023011986395289</v>
      </c>
      <c r="V358" s="14"/>
      <c r="W358" s="16" t="s">
        <v>59</v>
      </c>
      <c r="X358" s="14" t="b">
        <f t="shared" si="244"/>
        <v>1</v>
      </c>
      <c r="Y358" s="14"/>
      <c r="Z358" s="14"/>
      <c r="AF358" s="14"/>
    </row>
    <row r="359" spans="1:32">
      <c r="A359" s="155" t="s">
        <v>177</v>
      </c>
      <c r="B359" s="28">
        <f t="shared" ref="B359" si="315">(B258-B$283)/B$284*100</f>
        <v>3.9122861463856413</v>
      </c>
      <c r="C359" s="28">
        <f t="shared" ref="C359:C379" si="316">((C258-C$283)/C$284)*100</f>
        <v>21.374204146346212</v>
      </c>
      <c r="D359" s="28">
        <f t="shared" ref="D359:G379" si="317">(D258-D$283)/D$284*100</f>
        <v>12.684652900903535</v>
      </c>
      <c r="E359" s="28">
        <f t="shared" si="317"/>
        <v>38.351336699480711</v>
      </c>
      <c r="F359" s="28">
        <f t="shared" si="317"/>
        <v>5.1479738053663437</v>
      </c>
      <c r="G359" s="28">
        <f t="shared" si="317"/>
        <v>2.664552293780992</v>
      </c>
      <c r="H359" s="28">
        <f t="shared" si="314"/>
        <v>8.8246572756490025</v>
      </c>
      <c r="I359" s="60">
        <f t="shared" si="314"/>
        <v>17.799858277598624</v>
      </c>
      <c r="P359" s="14"/>
      <c r="Q359" s="28">
        <f t="shared" si="297"/>
        <v>48.73652571653902</v>
      </c>
      <c r="R359" s="28">
        <f t="shared" si="297"/>
        <v>73.71492892327818</v>
      </c>
      <c r="S359" s="28" t="str">
        <f t="shared" si="298"/>
        <v/>
      </c>
      <c r="T359" s="28">
        <f t="shared" si="299"/>
        <v>27.27188439433046</v>
      </c>
      <c r="U359" s="28">
        <f t="shared" si="299"/>
        <v>24.221196015396036</v>
      </c>
      <c r="V359" s="14"/>
      <c r="W359" s="16" t="s">
        <v>177</v>
      </c>
      <c r="X359" s="14" t="b">
        <f t="shared" ref="X359:X379" si="318">W359=A359</f>
        <v>1</v>
      </c>
      <c r="Y359" s="14"/>
      <c r="Z359" s="14"/>
      <c r="AF359" s="14"/>
    </row>
    <row r="360" spans="1:32">
      <c r="A360" s="105" t="s">
        <v>16</v>
      </c>
      <c r="B360" s="28">
        <f t="shared" ref="B360" si="319">(B259-B$283)/B$284*100</f>
        <v>62.660786560362247</v>
      </c>
      <c r="C360" s="28">
        <f t="shared" si="316"/>
        <v>91.697176154069879</v>
      </c>
      <c r="D360" s="28">
        <f t="shared" si="317"/>
        <v>50.278053721613837</v>
      </c>
      <c r="E360" s="28">
        <f t="shared" si="317"/>
        <v>43.255159642943006</v>
      </c>
      <c r="F360" s="28">
        <f t="shared" si="317"/>
        <v>76.394414387042772</v>
      </c>
      <c r="G360" s="28">
        <f t="shared" si="317"/>
        <v>72.111878991272178</v>
      </c>
      <c r="H360" s="28">
        <f t="shared" si="314"/>
        <v>72.267999690411372</v>
      </c>
      <c r="I360" s="60">
        <f t="shared" si="314"/>
        <v>77.027842218420531</v>
      </c>
      <c r="P360" s="14"/>
      <c r="Q360" s="28"/>
      <c r="R360" s="28"/>
      <c r="S360" s="28"/>
      <c r="T360" s="28"/>
      <c r="U360" s="28"/>
      <c r="V360" s="14"/>
      <c r="W360" s="16" t="s">
        <v>16</v>
      </c>
      <c r="X360" s="14" t="b">
        <f t="shared" si="318"/>
        <v>1</v>
      </c>
      <c r="Y360" s="14"/>
      <c r="Z360" s="14"/>
      <c r="AF360" s="14"/>
    </row>
    <row r="361" spans="1:32">
      <c r="A361" s="105" t="s">
        <v>17</v>
      </c>
      <c r="B361" s="28">
        <f t="shared" ref="B361" si="320">(B260-B$283)/B$284*100</f>
        <v>36.232687843363188</v>
      </c>
      <c r="C361" s="28">
        <f t="shared" si="316"/>
        <v>52.995772976251274</v>
      </c>
      <c r="D361" s="28">
        <f t="shared" si="317"/>
        <v>41.203386548683767</v>
      </c>
      <c r="E361" s="28">
        <f t="shared" si="317"/>
        <v>61.449028102503576</v>
      </c>
      <c r="F361" s="28">
        <f t="shared" si="317"/>
        <v>35.985027965993247</v>
      </c>
      <c r="G361" s="28">
        <f t="shared" si="317"/>
        <v>35.188626629640027</v>
      </c>
      <c r="H361" s="28">
        <f t="shared" si="314"/>
        <v>37.981925430993513</v>
      </c>
      <c r="I361" s="60">
        <f t="shared" si="314"/>
        <v>25.616028641650239</v>
      </c>
      <c r="P361" s="14"/>
      <c r="Q361" s="28">
        <f t="shared" ref="Q361:R369" si="321">(P259-P$283)/P$284*100</f>
        <v>95.95985174947613</v>
      </c>
      <c r="R361" s="28">
        <f t="shared" si="321"/>
        <v>41.471838543888573</v>
      </c>
      <c r="S361" s="28" t="str">
        <f t="shared" ref="S361:S369" si="322">IF(ISNUMBER(R259),(R259-R$283)/R$284*100,"")</f>
        <v/>
      </c>
      <c r="T361" s="28">
        <f t="shared" ref="T361:U369" si="323">(S259-S$283)/S$284*100</f>
        <v>90.579652328543276</v>
      </c>
      <c r="U361" s="28">
        <f t="shared" si="323"/>
        <v>100</v>
      </c>
      <c r="V361" s="14"/>
      <c r="W361" s="16" t="s">
        <v>17</v>
      </c>
      <c r="X361" s="14" t="b">
        <f t="shared" si="318"/>
        <v>1</v>
      </c>
      <c r="Y361" s="14"/>
      <c r="Z361" s="14"/>
      <c r="AF361" s="14"/>
    </row>
    <row r="362" spans="1:32">
      <c r="A362" s="105" t="s">
        <v>18</v>
      </c>
      <c r="B362" s="28">
        <f t="shared" ref="B362" si="324">(B261-B$283)/B$284*100</f>
        <v>38.406990509633538</v>
      </c>
      <c r="C362" s="28">
        <f t="shared" si="316"/>
        <v>73.196249883025246</v>
      </c>
      <c r="D362" s="28">
        <f t="shared" si="317"/>
        <v>66.287036269545553</v>
      </c>
      <c r="E362" s="28">
        <f t="shared" si="317"/>
        <v>73.790222159073281</v>
      </c>
      <c r="F362" s="28">
        <f t="shared" si="317"/>
        <v>74.021608618338121</v>
      </c>
      <c r="G362" s="28">
        <f t="shared" si="317"/>
        <v>69.003808546731065</v>
      </c>
      <c r="H362" s="28">
        <f t="shared" si="314"/>
        <v>63.124910950020563</v>
      </c>
      <c r="I362" s="60">
        <f t="shared" si="314"/>
        <v>47.146183296384031</v>
      </c>
      <c r="P362" s="14"/>
      <c r="Q362" s="28">
        <f t="shared" si="321"/>
        <v>61.735467562835424</v>
      </c>
      <c r="R362" s="28">
        <f t="shared" si="321"/>
        <v>78.235415267348486</v>
      </c>
      <c r="S362" s="28" t="str">
        <f t="shared" si="322"/>
        <v/>
      </c>
      <c r="T362" s="28">
        <f t="shared" si="323"/>
        <v>51.770351337536894</v>
      </c>
      <c r="U362" s="28">
        <f t="shared" si="323"/>
        <v>17.29146462849398</v>
      </c>
      <c r="V362" s="14"/>
      <c r="W362" s="16" t="s">
        <v>18</v>
      </c>
      <c r="X362" s="14" t="b">
        <f t="shared" si="318"/>
        <v>1</v>
      </c>
      <c r="Y362" s="14"/>
      <c r="Z362" s="14"/>
      <c r="AF362" s="14"/>
    </row>
    <row r="363" spans="1:32" s="55" customFormat="1">
      <c r="A363" s="153" t="s">
        <v>60</v>
      </c>
      <c r="B363" s="156">
        <f t="shared" ref="B363" si="325">(B262-B$283)/B$284*100</f>
        <v>59.940594728125205</v>
      </c>
      <c r="C363" s="156">
        <f t="shared" si="316"/>
        <v>92.473158931869278</v>
      </c>
      <c r="D363" s="156">
        <f t="shared" si="317"/>
        <v>61.15401049138314</v>
      </c>
      <c r="E363" s="156">
        <f t="shared" si="317"/>
        <v>96.147155636620468</v>
      </c>
      <c r="F363" s="156">
        <f t="shared" si="317"/>
        <v>92.544375169925203</v>
      </c>
      <c r="G363" s="156">
        <f t="shared" si="317"/>
        <v>85.597753846189164</v>
      </c>
      <c r="H363" s="156">
        <f t="shared" si="314"/>
        <v>90.557991267013378</v>
      </c>
      <c r="I363" s="248">
        <f t="shared" si="314"/>
        <v>100</v>
      </c>
      <c r="P363" s="154"/>
      <c r="Q363" s="156">
        <f t="shared" si="321"/>
        <v>83.411311336567621</v>
      </c>
      <c r="R363" s="156">
        <f t="shared" si="321"/>
        <v>91.289949100339925</v>
      </c>
      <c r="S363" s="156" t="str">
        <f t="shared" si="322"/>
        <v/>
      </c>
      <c r="T363" s="156">
        <f t="shared" si="323"/>
        <v>67.962473420918712</v>
      </c>
      <c r="U363" s="156">
        <f t="shared" si="323"/>
        <v>62.236743118004078</v>
      </c>
      <c r="V363" s="154"/>
      <c r="W363" s="148" t="s">
        <v>60</v>
      </c>
      <c r="X363" s="154" t="b">
        <f t="shared" si="318"/>
        <v>1</v>
      </c>
      <c r="Y363" s="154"/>
      <c r="Z363" s="154"/>
      <c r="AF363" s="154"/>
    </row>
    <row r="364" spans="1:32">
      <c r="A364" s="105" t="s">
        <v>61</v>
      </c>
      <c r="B364" s="28">
        <f t="shared" ref="B364" si="326">(B263-B$283)/B$284*100</f>
        <v>64.94273445839444</v>
      </c>
      <c r="C364" s="28">
        <f t="shared" si="316"/>
        <v>86.295672715393096</v>
      </c>
      <c r="D364" s="28">
        <f t="shared" si="317"/>
        <v>50.789847623394365</v>
      </c>
      <c r="E364" s="28">
        <f t="shared" si="317"/>
        <v>84.246668129780986</v>
      </c>
      <c r="F364" s="28">
        <f t="shared" si="317"/>
        <v>76.874126287272929</v>
      </c>
      <c r="G364" s="28">
        <f t="shared" si="317"/>
        <v>82.279778796104296</v>
      </c>
      <c r="H364" s="28">
        <f t="shared" si="314"/>
        <v>83.031416883055655</v>
      </c>
      <c r="I364" s="60">
        <f t="shared" si="314"/>
        <v>74.987539224756176</v>
      </c>
      <c r="P364" s="14"/>
      <c r="Q364" s="28">
        <f t="shared" si="321"/>
        <v>96.792509391189824</v>
      </c>
      <c r="R364" s="28">
        <f t="shared" si="321"/>
        <v>99.170569268415662</v>
      </c>
      <c r="S364" s="28" t="str">
        <f t="shared" si="322"/>
        <v/>
      </c>
      <c r="T364" s="28">
        <f t="shared" si="323"/>
        <v>95.957764268132649</v>
      </c>
      <c r="U364" s="28">
        <f t="shared" si="323"/>
        <v>70.438928414740786</v>
      </c>
      <c r="V364" s="14"/>
      <c r="W364" s="16" t="s">
        <v>61</v>
      </c>
      <c r="X364" s="14" t="b">
        <f t="shared" si="318"/>
        <v>1</v>
      </c>
      <c r="Y364" s="14"/>
      <c r="Z364" s="14"/>
      <c r="AF364" s="14"/>
    </row>
    <row r="365" spans="1:32">
      <c r="A365" s="105" t="s">
        <v>63</v>
      </c>
      <c r="B365" s="28">
        <f t="shared" ref="B365" si="327">(B264-B$283)/B$284*100</f>
        <v>45.588452577195852</v>
      </c>
      <c r="C365" s="28">
        <f t="shared" si="316"/>
        <v>60.194704296136678</v>
      </c>
      <c r="D365" s="28">
        <f t="shared" si="317"/>
        <v>54.342043117235804</v>
      </c>
      <c r="E365" s="28">
        <f t="shared" si="317"/>
        <v>33.298537671121245</v>
      </c>
      <c r="F365" s="28">
        <f t="shared" si="317"/>
        <v>35.863982977810593</v>
      </c>
      <c r="G365" s="28">
        <f t="shared" si="317"/>
        <v>29.748478099593555</v>
      </c>
      <c r="H365" s="28">
        <f t="shared" si="314"/>
        <v>45.10170092378744</v>
      </c>
      <c r="I365" s="60">
        <f t="shared" si="314"/>
        <v>24.821044260514583</v>
      </c>
      <c r="P365" s="14"/>
      <c r="Q365" s="28">
        <f t="shared" si="321"/>
        <v>99.902008063338116</v>
      </c>
      <c r="R365" s="28">
        <f t="shared" si="321"/>
        <v>98.230579810252564</v>
      </c>
      <c r="S365" s="28" t="str">
        <f t="shared" si="322"/>
        <v/>
      </c>
      <c r="T365" s="28">
        <f t="shared" si="323"/>
        <v>87.096735918083226</v>
      </c>
      <c r="U365" s="28">
        <f t="shared" si="323"/>
        <v>46.408373205312692</v>
      </c>
      <c r="V365" s="14"/>
      <c r="W365" s="16" t="s">
        <v>63</v>
      </c>
      <c r="X365" s="14" t="b">
        <f t="shared" si="318"/>
        <v>1</v>
      </c>
      <c r="Y365" s="14"/>
      <c r="Z365" s="14"/>
      <c r="AF365" s="14"/>
    </row>
    <row r="366" spans="1:32">
      <c r="A366" s="105" t="s">
        <v>64</v>
      </c>
      <c r="B366" s="28">
        <f t="shared" ref="B366" si="328">(B265-B$283)/B$284*100</f>
        <v>35.82163732402325</v>
      </c>
      <c r="C366" s="28">
        <f t="shared" si="316"/>
        <v>54.032834065776534</v>
      </c>
      <c r="D366" s="28">
        <f t="shared" si="317"/>
        <v>55.933372354551537</v>
      </c>
      <c r="E366" s="28">
        <f t="shared" si="317"/>
        <v>58.281806035323335</v>
      </c>
      <c r="F366" s="28">
        <f t="shared" si="317"/>
        <v>52.222876229783509</v>
      </c>
      <c r="G366" s="28">
        <f t="shared" si="317"/>
        <v>38.044836769877108</v>
      </c>
      <c r="H366" s="28">
        <f t="shared" si="314"/>
        <v>56.442998985286231</v>
      </c>
      <c r="I366" s="60">
        <f t="shared" si="314"/>
        <v>24.320451397790517</v>
      </c>
      <c r="P366" s="14"/>
      <c r="Q366" s="28">
        <f t="shared" si="321"/>
        <v>67.025640441207116</v>
      </c>
      <c r="R366" s="28">
        <f t="shared" si="321"/>
        <v>44.236230453541772</v>
      </c>
      <c r="S366" s="28" t="str">
        <f t="shared" si="322"/>
        <v/>
      </c>
      <c r="T366" s="28">
        <f t="shared" si="323"/>
        <v>43.295283515053583</v>
      </c>
      <c r="U366" s="28">
        <f t="shared" si="323"/>
        <v>40.113445632819086</v>
      </c>
      <c r="V366" s="14"/>
      <c r="W366" s="16" t="s">
        <v>64</v>
      </c>
      <c r="X366" s="14" t="b">
        <f t="shared" si="318"/>
        <v>1</v>
      </c>
      <c r="Y366" s="14"/>
      <c r="Z366" s="14"/>
      <c r="AF366" s="14"/>
    </row>
    <row r="367" spans="1:32">
      <c r="A367" s="105" t="s">
        <v>65</v>
      </c>
      <c r="B367" s="28">
        <f t="shared" ref="B367" si="329">(B266-B$283)/B$284*100</f>
        <v>35.919338667118254</v>
      </c>
      <c r="C367" s="28">
        <f t="shared" si="316"/>
        <v>61.308019828232609</v>
      </c>
      <c r="D367" s="28">
        <f t="shared" si="317"/>
        <v>48.300127138808179</v>
      </c>
      <c r="E367" s="28">
        <f t="shared" si="317"/>
        <v>56.931964542669093</v>
      </c>
      <c r="F367" s="28">
        <f t="shared" si="317"/>
        <v>56.042823406761059</v>
      </c>
      <c r="G367" s="28">
        <f t="shared" si="317"/>
        <v>39.487697235384047</v>
      </c>
      <c r="H367" s="28">
        <f t="shared" si="314"/>
        <v>56.14747879737849</v>
      </c>
      <c r="I367" s="60">
        <f t="shared" si="314"/>
        <v>52.875038245820328</v>
      </c>
      <c r="P367" s="14"/>
      <c r="Q367" s="28">
        <f t="shared" si="321"/>
        <v>62.84827169434719</v>
      </c>
      <c r="R367" s="28">
        <f t="shared" si="321"/>
        <v>57.550029846845518</v>
      </c>
      <c r="S367" s="28" t="str">
        <f t="shared" si="322"/>
        <v/>
      </c>
      <c r="T367" s="28">
        <f t="shared" si="323"/>
        <v>34.256260539980502</v>
      </c>
      <c r="U367" s="28">
        <f t="shared" si="323"/>
        <v>44.245362988509534</v>
      </c>
      <c r="V367" s="14"/>
      <c r="W367" s="16" t="s">
        <v>65</v>
      </c>
      <c r="X367" s="14" t="b">
        <f t="shared" si="318"/>
        <v>1</v>
      </c>
      <c r="Y367" s="14"/>
      <c r="Z367" s="14"/>
      <c r="AF367" s="14"/>
    </row>
    <row r="368" spans="1:32">
      <c r="A368" s="105" t="s">
        <v>66</v>
      </c>
      <c r="B368" s="28">
        <f t="shared" ref="B368" si="330">(B267-B$283)/B$284*100</f>
        <v>34.92568339551665</v>
      </c>
      <c r="C368" s="28">
        <f t="shared" si="316"/>
        <v>0</v>
      </c>
      <c r="D368" s="28">
        <f t="shared" si="317"/>
        <v>23.20350480793579</v>
      </c>
      <c r="E368" s="28">
        <f t="shared" si="317"/>
        <v>38.869543966154716</v>
      </c>
      <c r="F368" s="28">
        <f t="shared" si="317"/>
        <v>17.8831134180401</v>
      </c>
      <c r="G368" s="28">
        <f t="shared" si="317"/>
        <v>23.652452033614704</v>
      </c>
      <c r="H368" s="28">
        <f t="shared" si="314"/>
        <v>11.176193324308526</v>
      </c>
      <c r="I368" s="60">
        <f t="shared" si="314"/>
        <v>29.990975773776512</v>
      </c>
      <c r="P368" s="14"/>
      <c r="Q368" s="28">
        <f t="shared" si="321"/>
        <v>65.785727040336155</v>
      </c>
      <c r="R368" s="28">
        <f t="shared" si="321"/>
        <v>47.279071405470454</v>
      </c>
      <c r="S368" s="28" t="str">
        <f t="shared" si="322"/>
        <v/>
      </c>
      <c r="T368" s="28">
        <f t="shared" si="323"/>
        <v>47.89220273714573</v>
      </c>
      <c r="U368" s="28">
        <f t="shared" si="323"/>
        <v>47.933733326689683</v>
      </c>
      <c r="V368" s="14"/>
      <c r="W368" s="16" t="s">
        <v>66</v>
      </c>
      <c r="X368" s="14" t="b">
        <f t="shared" si="318"/>
        <v>1</v>
      </c>
      <c r="Y368" s="14"/>
      <c r="Z368" s="14"/>
      <c r="AF368" s="14"/>
    </row>
    <row r="369" spans="1:32">
      <c r="A369" s="155" t="s">
        <v>178</v>
      </c>
      <c r="B369" s="28">
        <f t="shared" ref="B369" si="331">(B268-B$283)/B$284*100</f>
        <v>38.932226316312025</v>
      </c>
      <c r="C369" s="28">
        <f t="shared" si="316"/>
        <v>63.983767468583444</v>
      </c>
      <c r="D369" s="28">
        <f t="shared" si="317"/>
        <v>47.26060470470609</v>
      </c>
      <c r="E369" s="28">
        <f t="shared" si="317"/>
        <v>60.741730104272762</v>
      </c>
      <c r="F369" s="28">
        <f t="shared" si="317"/>
        <v>34.518331716622406</v>
      </c>
      <c r="G369" s="28">
        <f t="shared" si="317"/>
        <v>23.85621111593262</v>
      </c>
      <c r="H369" s="28">
        <f t="shared" si="314"/>
        <v>36.138469664741919</v>
      </c>
      <c r="I369" s="60">
        <f t="shared" si="314"/>
        <v>39.54990127167396</v>
      </c>
      <c r="P369" s="14"/>
      <c r="Q369" s="28">
        <f t="shared" si="321"/>
        <v>0</v>
      </c>
      <c r="R369" s="28">
        <f t="shared" si="321"/>
        <v>36.708758756625528</v>
      </c>
      <c r="S369" s="28" t="str">
        <f t="shared" si="322"/>
        <v/>
      </c>
      <c r="T369" s="28">
        <f t="shared" si="323"/>
        <v>32.259399975171213</v>
      </c>
      <c r="U369" s="28">
        <f t="shared" si="323"/>
        <v>12.842145365599311</v>
      </c>
      <c r="V369" s="14"/>
      <c r="W369" s="16" t="s">
        <v>178</v>
      </c>
      <c r="X369" s="14" t="b">
        <f t="shared" si="318"/>
        <v>1</v>
      </c>
      <c r="Y369" s="14"/>
      <c r="Z369" s="14"/>
      <c r="AF369" s="14"/>
    </row>
    <row r="370" spans="1:32">
      <c r="A370" s="105" t="s">
        <v>105</v>
      </c>
      <c r="B370" s="28">
        <f t="shared" ref="B370" si="332">(B269-B$283)/B$284*100</f>
        <v>37.215657352161593</v>
      </c>
      <c r="C370" s="28">
        <f t="shared" si="316"/>
        <v>67.364305329601976</v>
      </c>
      <c r="D370" s="28">
        <f t="shared" si="317"/>
        <v>30.201690992567165</v>
      </c>
      <c r="E370" s="28">
        <f t="shared" si="317"/>
        <v>12.740317728765621</v>
      </c>
      <c r="F370" s="28">
        <f t="shared" si="317"/>
        <v>63.892800036527397</v>
      </c>
      <c r="G370" s="28">
        <f t="shared" si="317"/>
        <v>37.12613105363333</v>
      </c>
      <c r="H370" s="28">
        <f t="shared" si="314"/>
        <v>52.639633142121703</v>
      </c>
      <c r="I370" s="60">
        <f t="shared" si="314"/>
        <v>25.299013237167518</v>
      </c>
      <c r="P370" s="14"/>
      <c r="Q370" s="28"/>
      <c r="R370" s="28"/>
      <c r="S370" s="28"/>
      <c r="T370" s="28"/>
      <c r="U370" s="28"/>
      <c r="V370" s="14"/>
      <c r="W370" s="16" t="s">
        <v>105</v>
      </c>
      <c r="X370" s="14" t="b">
        <f t="shared" si="318"/>
        <v>1</v>
      </c>
      <c r="Y370" s="14"/>
      <c r="Z370" s="14"/>
      <c r="AF370" s="14"/>
    </row>
    <row r="371" spans="1:32" s="55" customFormat="1">
      <c r="A371" s="202" t="s">
        <v>285</v>
      </c>
      <c r="B371" s="156">
        <f t="shared" ref="B371" si="333">(B270-B$283)/B$284*100</f>
        <v>61.840289786530988</v>
      </c>
      <c r="C371" s="156">
        <f t="shared" si="316"/>
        <v>92.610321364156505</v>
      </c>
      <c r="D371" s="156">
        <f t="shared" si="317"/>
        <v>55.292330141805465</v>
      </c>
      <c r="E371" s="156">
        <f t="shared" si="317"/>
        <v>85.157912074218842</v>
      </c>
      <c r="F371" s="216">
        <f t="shared" si="317"/>
        <v>100</v>
      </c>
      <c r="G371" s="156">
        <f t="shared" si="317"/>
        <v>94.303670423367919</v>
      </c>
      <c r="H371" s="216">
        <f t="shared" si="314"/>
        <v>100</v>
      </c>
      <c r="I371" s="157">
        <f t="shared" si="314"/>
        <v>88.790698263986627</v>
      </c>
      <c r="P371" s="154"/>
      <c r="Q371" s="156">
        <f t="shared" ref="Q371:R380" si="334">(P269-P$283)/P$284*100</f>
        <v>71.091442538543561</v>
      </c>
      <c r="R371" s="156">
        <f t="shared" si="334"/>
        <v>50.678111834632368</v>
      </c>
      <c r="S371" s="156" t="str">
        <f t="shared" ref="S371:S380" si="335">IF(ISNUMBER(R269),(R269-R$283)/R$284*100,"")</f>
        <v/>
      </c>
      <c r="T371" s="156">
        <f t="shared" ref="T371:U380" si="336">(S269-S$283)/S$284*100</f>
        <v>26.393662472335738</v>
      </c>
      <c r="U371" s="156">
        <f t="shared" si="336"/>
        <v>15.701608811455111</v>
      </c>
      <c r="V371" s="154"/>
      <c r="W371" s="148" t="s">
        <v>285</v>
      </c>
      <c r="X371" s="154" t="b">
        <f t="shared" si="318"/>
        <v>1</v>
      </c>
      <c r="Y371" s="154"/>
      <c r="Z371" s="154"/>
      <c r="AF371" s="154"/>
    </row>
    <row r="372" spans="1:32">
      <c r="A372" s="155" t="s">
        <v>286</v>
      </c>
      <c r="B372" s="28">
        <f t="shared" ref="B372" si="337">(B271-B$283)/B$284*100</f>
        <v>32.230581093077419</v>
      </c>
      <c r="C372" s="28">
        <f t="shared" si="316"/>
        <v>30.856347311210286</v>
      </c>
      <c r="D372" s="28">
        <f t="shared" si="317"/>
        <v>21.981130924072094</v>
      </c>
      <c r="E372" s="28">
        <f t="shared" si="317"/>
        <v>32.40876254847376</v>
      </c>
      <c r="F372" s="28">
        <f t="shared" si="317"/>
        <v>13.210443158828303</v>
      </c>
      <c r="G372" s="28">
        <f t="shared" si="317"/>
        <v>18.014049460739034</v>
      </c>
      <c r="H372" s="28">
        <f t="shared" si="314"/>
        <v>24.437946606136631</v>
      </c>
      <c r="I372" s="60">
        <f t="shared" si="314"/>
        <v>18.530521961523334</v>
      </c>
      <c r="P372" s="14"/>
      <c r="Q372" s="28">
        <f t="shared" si="334"/>
        <v>99.374230964390335</v>
      </c>
      <c r="R372" s="28">
        <f t="shared" si="334"/>
        <v>92.644276728667307</v>
      </c>
      <c r="S372" s="28" t="str">
        <f t="shared" si="335"/>
        <v/>
      </c>
      <c r="T372" s="28">
        <f t="shared" si="336"/>
        <v>96.068700966177616</v>
      </c>
      <c r="U372" s="28">
        <f t="shared" si="336"/>
        <v>80.736165960670832</v>
      </c>
      <c r="V372" s="14"/>
      <c r="W372" s="16" t="s">
        <v>286</v>
      </c>
      <c r="X372" s="14" t="b">
        <f t="shared" si="318"/>
        <v>1</v>
      </c>
      <c r="Y372" s="14"/>
      <c r="Z372" s="14"/>
      <c r="AF372" s="14"/>
    </row>
    <row r="373" spans="1:32" s="55" customFormat="1">
      <c r="A373" s="202" t="s">
        <v>287</v>
      </c>
      <c r="B373" s="156">
        <f t="shared" ref="B373" si="338">(B272-B$283)/B$284*100</f>
        <v>50.771448895433494</v>
      </c>
      <c r="C373" s="156">
        <f t="shared" si="316"/>
        <v>83.188633147815779</v>
      </c>
      <c r="D373" s="156">
        <f t="shared" si="317"/>
        <v>56.825427127319017</v>
      </c>
      <c r="E373" s="156">
        <f t="shared" si="317"/>
        <v>84.917994469539437</v>
      </c>
      <c r="F373" s="156">
        <f t="shared" si="317"/>
        <v>98.240928155320631</v>
      </c>
      <c r="G373" s="216">
        <f t="shared" si="317"/>
        <v>100</v>
      </c>
      <c r="H373" s="156">
        <f t="shared" si="314"/>
        <v>97.073175531024063</v>
      </c>
      <c r="I373" s="157">
        <f t="shared" si="314"/>
        <v>83.055492538555242</v>
      </c>
      <c r="P373" s="154"/>
      <c r="Q373" s="156">
        <f t="shared" si="334"/>
        <v>47.717226755880574</v>
      </c>
      <c r="R373" s="156">
        <f t="shared" si="334"/>
        <v>60.849353016780086</v>
      </c>
      <c r="S373" s="156" t="str">
        <f t="shared" si="335"/>
        <v/>
      </c>
      <c r="T373" s="156">
        <f t="shared" si="336"/>
        <v>22.279732982307209</v>
      </c>
      <c r="U373" s="156">
        <f t="shared" si="336"/>
        <v>22.821981004325121</v>
      </c>
      <c r="V373" s="154"/>
      <c r="W373" s="148" t="s">
        <v>287</v>
      </c>
      <c r="X373" s="154" t="b">
        <f t="shared" si="318"/>
        <v>1</v>
      </c>
      <c r="Y373" s="154"/>
      <c r="Z373" s="154"/>
      <c r="AF373" s="154"/>
    </row>
    <row r="374" spans="1:32">
      <c r="A374" s="105" t="s">
        <v>106</v>
      </c>
      <c r="B374" s="28">
        <f t="shared" ref="B374" si="339">(B273-B$283)/B$284*100</f>
        <v>16.005485923829859</v>
      </c>
      <c r="C374" s="28">
        <f t="shared" si="316"/>
        <v>71.057038905397107</v>
      </c>
      <c r="D374" s="28">
        <f t="shared" si="317"/>
        <v>62.42774120135396</v>
      </c>
      <c r="E374" s="28">
        <f t="shared" si="317"/>
        <v>70.872509854519976</v>
      </c>
      <c r="F374" s="28">
        <f t="shared" si="317"/>
        <v>70.594617111804865</v>
      </c>
      <c r="G374" s="28">
        <f t="shared" si="317"/>
        <v>39.018456795815972</v>
      </c>
      <c r="H374" s="28">
        <f t="shared" si="314"/>
        <v>56.053237364730826</v>
      </c>
      <c r="I374" s="60">
        <f t="shared" si="314"/>
        <v>55.458787907292397</v>
      </c>
      <c r="P374" s="14"/>
      <c r="Q374" s="28">
        <f t="shared" si="334"/>
        <v>89.26441807211495</v>
      </c>
      <c r="R374" s="28">
        <f t="shared" si="334"/>
        <v>91.922113331869753</v>
      </c>
      <c r="S374" s="28" t="str">
        <f t="shared" si="335"/>
        <v/>
      </c>
      <c r="T374" s="28">
        <f t="shared" si="336"/>
        <v>91.578082610947931</v>
      </c>
      <c r="U374" s="28">
        <f t="shared" si="336"/>
        <v>72.598476359596006</v>
      </c>
      <c r="V374" s="14"/>
      <c r="W374" s="16" t="s">
        <v>106</v>
      </c>
      <c r="X374" s="14" t="b">
        <f t="shared" si="318"/>
        <v>1</v>
      </c>
      <c r="Y374" s="14"/>
      <c r="Z374" s="14"/>
      <c r="AF374" s="14"/>
    </row>
    <row r="375" spans="1:32">
      <c r="A375" s="155" t="s">
        <v>288</v>
      </c>
      <c r="B375" s="28">
        <f t="shared" ref="B375" si="340">(B274-B$283)/B$284*100</f>
        <v>10.379820983636337</v>
      </c>
      <c r="C375" s="28">
        <f t="shared" si="316"/>
        <v>49.088197123533348</v>
      </c>
      <c r="D375" s="28">
        <f t="shared" si="317"/>
        <v>54.970734443242833</v>
      </c>
      <c r="E375" s="28">
        <f t="shared" si="317"/>
        <v>26.074131423947595</v>
      </c>
      <c r="F375" s="28">
        <f t="shared" si="317"/>
        <v>35.107854080926423</v>
      </c>
      <c r="G375" s="28">
        <f t="shared" si="317"/>
        <v>17.197460738814282</v>
      </c>
      <c r="H375" s="28">
        <f t="shared" si="314"/>
        <v>42.012850445669891</v>
      </c>
      <c r="I375" s="60">
        <f t="shared" si="314"/>
        <v>32.611662138696296</v>
      </c>
      <c r="P375" s="14"/>
      <c r="Q375" s="28">
        <f t="shared" si="334"/>
        <v>83.550401746567402</v>
      </c>
      <c r="R375" s="28">
        <f t="shared" si="334"/>
        <v>93.237104446855426</v>
      </c>
      <c r="S375" s="28" t="str">
        <f t="shared" si="335"/>
        <v/>
      </c>
      <c r="T375" s="28">
        <f t="shared" si="336"/>
        <v>47.998503604008206</v>
      </c>
      <c r="U375" s="28">
        <f t="shared" si="336"/>
        <v>62.871546932412556</v>
      </c>
      <c r="V375" s="14"/>
      <c r="W375" s="16" t="s">
        <v>288</v>
      </c>
      <c r="X375" s="14" t="b">
        <f t="shared" si="318"/>
        <v>1</v>
      </c>
      <c r="Y375" s="14"/>
      <c r="Z375" s="14"/>
      <c r="AF375" s="14"/>
    </row>
    <row r="376" spans="1:32">
      <c r="A376" s="105" t="s">
        <v>70</v>
      </c>
      <c r="B376" s="28">
        <f t="shared" ref="B376" si="341">(B275-B$283)/B$284*100</f>
        <v>32.642371641058382</v>
      </c>
      <c r="C376" s="28">
        <f t="shared" si="316"/>
        <v>56.009664300224586</v>
      </c>
      <c r="D376" s="28">
        <f t="shared" si="317"/>
        <v>45.167088410807978</v>
      </c>
      <c r="E376" s="28">
        <f t="shared" si="317"/>
        <v>10.872287031039164</v>
      </c>
      <c r="F376" s="28">
        <f t="shared" si="317"/>
        <v>27.936530343727267</v>
      </c>
      <c r="G376" s="28">
        <f t="shared" si="317"/>
        <v>33.608414493658252</v>
      </c>
      <c r="H376" s="28">
        <f t="shared" si="314"/>
        <v>29.490259103862769</v>
      </c>
      <c r="I376" s="60">
        <f t="shared" si="314"/>
        <v>8.8900283147817039</v>
      </c>
      <c r="P376" s="14"/>
      <c r="Q376" s="28">
        <f t="shared" si="334"/>
        <v>62.411579690091521</v>
      </c>
      <c r="R376" s="28">
        <f t="shared" si="334"/>
        <v>30.847106244649897</v>
      </c>
      <c r="S376" s="28" t="str">
        <f t="shared" si="335"/>
        <v/>
      </c>
      <c r="T376" s="28">
        <f t="shared" si="336"/>
        <v>20.451595380156597</v>
      </c>
      <c r="U376" s="28">
        <f t="shared" si="336"/>
        <v>20.34156888031773</v>
      </c>
      <c r="V376" s="14"/>
      <c r="W376" s="16" t="s">
        <v>70</v>
      </c>
      <c r="X376" s="14" t="b">
        <f t="shared" si="318"/>
        <v>1</v>
      </c>
      <c r="Y376" s="14"/>
      <c r="Z376" s="14"/>
      <c r="AF376" s="14"/>
    </row>
    <row r="377" spans="1:32">
      <c r="A377" s="105" t="s">
        <v>71</v>
      </c>
      <c r="B377" s="28">
        <f t="shared" ref="B377" si="342">(B276-B$283)/B$284*100</f>
        <v>6.4053238236150252</v>
      </c>
      <c r="C377" s="28">
        <f t="shared" si="316"/>
        <v>21.311593013695109</v>
      </c>
      <c r="D377" s="28">
        <f t="shared" si="317"/>
        <v>2.5502132594851412</v>
      </c>
      <c r="E377" s="28">
        <f t="shared" si="317"/>
        <v>16.819208699724786</v>
      </c>
      <c r="F377" s="28">
        <f t="shared" si="317"/>
        <v>6.7522421997705848</v>
      </c>
      <c r="G377" s="28">
        <f t="shared" si="317"/>
        <v>1.6538594321069231</v>
      </c>
      <c r="H377" s="28">
        <f t="shared" si="314"/>
        <v>25.44075339423053</v>
      </c>
      <c r="I377" s="60">
        <f t="shared" si="314"/>
        <v>9.9049818525564888</v>
      </c>
      <c r="P377" s="14"/>
      <c r="Q377" s="28">
        <f t="shared" si="334"/>
        <v>69.838564800362093</v>
      </c>
      <c r="R377" s="28">
        <f t="shared" si="334"/>
        <v>6.9168466389107248</v>
      </c>
      <c r="S377" s="28" t="str">
        <f t="shared" si="335"/>
        <v/>
      </c>
      <c r="T377" s="28">
        <f t="shared" si="336"/>
        <v>46.170366001857602</v>
      </c>
      <c r="U377" s="28">
        <f t="shared" si="336"/>
        <v>38.397444705474165</v>
      </c>
      <c r="V377" s="14"/>
      <c r="W377" s="16" t="s">
        <v>71</v>
      </c>
      <c r="X377" s="14" t="b">
        <f t="shared" si="318"/>
        <v>1</v>
      </c>
      <c r="Y377" s="14"/>
      <c r="Z377" s="14"/>
      <c r="AF377" s="14"/>
    </row>
    <row r="378" spans="1:32">
      <c r="A378" s="105" t="s">
        <v>107</v>
      </c>
      <c r="B378" s="28">
        <f t="shared" ref="B378" si="343">(B277-B$283)/B$284*100</f>
        <v>22.887208511355102</v>
      </c>
      <c r="C378" s="28">
        <f t="shared" si="316"/>
        <v>35.71749379077221</v>
      </c>
      <c r="D378" s="28">
        <f t="shared" si="317"/>
        <v>13.954887505371815</v>
      </c>
      <c r="E378" s="28">
        <f t="shared" si="317"/>
        <v>44.199571353017888</v>
      </c>
      <c r="F378" s="28">
        <f t="shared" si="317"/>
        <v>9.9218370200365591</v>
      </c>
      <c r="G378" s="28">
        <f t="shared" si="317"/>
        <v>24.836370793760153</v>
      </c>
      <c r="H378" s="28">
        <f t="shared" si="314"/>
        <v>20.895045157942491</v>
      </c>
      <c r="I378" s="60">
        <f t="shared" si="314"/>
        <v>22.991300010023565</v>
      </c>
      <c r="P378" s="14"/>
      <c r="Q378" s="28">
        <f t="shared" si="334"/>
        <v>41.292538242067351</v>
      </c>
      <c r="R378" s="28">
        <f t="shared" si="334"/>
        <v>9.712422569760836</v>
      </c>
      <c r="S378" s="28" t="str">
        <f t="shared" si="335"/>
        <v/>
      </c>
      <c r="T378" s="28">
        <f t="shared" si="336"/>
        <v>0</v>
      </c>
      <c r="U378" s="28">
        <f t="shared" si="336"/>
        <v>2.2240436405171109</v>
      </c>
      <c r="V378" s="14"/>
      <c r="W378" s="16" t="s">
        <v>107</v>
      </c>
      <c r="X378" s="14" t="b">
        <f t="shared" si="318"/>
        <v>1</v>
      </c>
      <c r="Y378" s="14"/>
      <c r="Z378" s="14"/>
      <c r="AF378" s="14"/>
    </row>
    <row r="379" spans="1:32" ht="13" thickBot="1">
      <c r="A379" s="106" t="s">
        <v>72</v>
      </c>
      <c r="B379" s="28">
        <f t="shared" ref="B379" si="344">(B278-B$283)/B$284*100</f>
        <v>24.507682515125978</v>
      </c>
      <c r="C379" s="28">
        <f t="shared" si="316"/>
        <v>20.36052897524306</v>
      </c>
      <c r="D379" s="61">
        <f t="shared" si="317"/>
        <v>35.168290731482792</v>
      </c>
      <c r="E379" s="61">
        <f t="shared" si="317"/>
        <v>29.671203668015067</v>
      </c>
      <c r="F379" s="61">
        <f t="shared" si="317"/>
        <v>13.78383600098069</v>
      </c>
      <c r="G379" s="61">
        <f t="shared" si="317"/>
        <v>14.656731228912031</v>
      </c>
      <c r="H379" s="61">
        <f t="shared" si="314"/>
        <v>21.872653795497754</v>
      </c>
      <c r="I379" s="62">
        <f t="shared" si="314"/>
        <v>20.706365828801815</v>
      </c>
      <c r="P379" s="14"/>
      <c r="Q379" s="28">
        <f t="shared" si="334"/>
        <v>45.221970839859758</v>
      </c>
      <c r="R379" s="28">
        <f t="shared" si="334"/>
        <v>52.434362350465861</v>
      </c>
      <c r="S379" s="28" t="str">
        <f t="shared" si="335"/>
        <v/>
      </c>
      <c r="T379" s="28">
        <f t="shared" si="336"/>
        <v>30.25790357917942</v>
      </c>
      <c r="U379" s="28">
        <f t="shared" si="336"/>
        <v>19.072577242431027</v>
      </c>
      <c r="V379" s="14"/>
      <c r="W379" s="16" t="s">
        <v>72</v>
      </c>
      <c r="X379" s="14" t="b">
        <f t="shared" si="318"/>
        <v>1</v>
      </c>
      <c r="Y379" s="14"/>
      <c r="Z379" s="14"/>
      <c r="AF379" s="14"/>
    </row>
    <row r="380" spans="1:32" ht="13" thickBot="1">
      <c r="A380" s="19"/>
      <c r="B380" s="28"/>
      <c r="C380" s="28"/>
      <c r="D380" s="28"/>
      <c r="E380" s="28"/>
      <c r="G380" s="50"/>
      <c r="H380" s="50"/>
      <c r="I380" s="50"/>
      <c r="J380" s="50"/>
      <c r="K380" s="22"/>
      <c r="L380" s="14"/>
      <c r="M380" s="14"/>
      <c r="N380" s="14"/>
      <c r="O380" s="14"/>
      <c r="P380" s="14"/>
      <c r="Q380" s="61">
        <f t="shared" si="334"/>
        <v>31.099960216171883</v>
      </c>
      <c r="R380" s="61">
        <f t="shared" si="334"/>
        <v>24.829060013471675</v>
      </c>
      <c r="S380" s="28" t="str">
        <f t="shared" si="335"/>
        <v/>
      </c>
      <c r="T380" s="61">
        <f t="shared" si="336"/>
        <v>18.898481607527138</v>
      </c>
      <c r="U380" s="61">
        <f t="shared" si="336"/>
        <v>13.095051577141659</v>
      </c>
      <c r="V380" s="14"/>
      <c r="X380" s="14"/>
      <c r="Y380" s="14"/>
      <c r="Z380" s="14"/>
      <c r="AF380" s="14"/>
    </row>
    <row r="381" spans="1:32" ht="13" thickBot="1">
      <c r="A381" s="23"/>
      <c r="B381" s="22"/>
      <c r="C381" s="22"/>
      <c r="D381" s="22"/>
      <c r="E381" s="22"/>
      <c r="G381" s="50"/>
      <c r="H381" s="50"/>
      <c r="I381" s="50"/>
      <c r="J381" s="50"/>
      <c r="K381" s="22"/>
      <c r="L381" s="14"/>
      <c r="M381" s="14"/>
      <c r="N381" s="14"/>
      <c r="O381" s="14"/>
      <c r="P381" s="14"/>
      <c r="Q381" s="14"/>
      <c r="R381" s="14"/>
      <c r="S381" s="14"/>
      <c r="T381" s="14"/>
      <c r="U381" s="14"/>
      <c r="V381" s="14"/>
      <c r="W381" s="14"/>
      <c r="X381" s="14"/>
      <c r="Y381" s="14"/>
      <c r="Z381" s="14"/>
      <c r="AF381" s="14"/>
    </row>
    <row r="382" spans="1:32" ht="23" customHeight="1">
      <c r="A382" s="109"/>
      <c r="B382" s="282" t="s">
        <v>183</v>
      </c>
      <c r="C382" s="282"/>
      <c r="D382" s="282"/>
      <c r="E382" s="178"/>
      <c r="F382" s="279"/>
      <c r="G382" s="279"/>
      <c r="H382" s="279"/>
      <c r="I382" s="280"/>
      <c r="J382" s="280"/>
      <c r="K382" s="280"/>
      <c r="L382" s="281"/>
      <c r="M382" s="279"/>
      <c r="N382" s="279"/>
      <c r="O382" s="16"/>
    </row>
    <row r="383" spans="1:32" ht="54" customHeight="1">
      <c r="A383" s="180" t="s">
        <v>182</v>
      </c>
      <c r="B383" s="179" t="s">
        <v>124</v>
      </c>
      <c r="C383" s="179" t="s">
        <v>307</v>
      </c>
      <c r="D383" s="179" t="s">
        <v>313</v>
      </c>
      <c r="E383" s="187" t="s">
        <v>145</v>
      </c>
      <c r="F383" s="264" t="s">
        <v>351</v>
      </c>
      <c r="G383" s="54"/>
      <c r="H383" s="263"/>
      <c r="I383" s="123" t="s">
        <v>124</v>
      </c>
      <c r="J383" s="123" t="s">
        <v>137</v>
      </c>
      <c r="K383" s="66" t="s">
        <v>145</v>
      </c>
      <c r="L383" s="63" t="s">
        <v>19</v>
      </c>
      <c r="M383" s="131"/>
      <c r="N383" s="131"/>
      <c r="O383" s="16"/>
    </row>
    <row r="384" spans="1:32" ht="33" customHeight="1">
      <c r="A384" s="105" t="s">
        <v>23</v>
      </c>
      <c r="B384" s="20">
        <f>SUMPRODUCT(B193:D193,B$286:D$286)</f>
        <v>0.17622432944723632</v>
      </c>
      <c r="C384" s="20">
        <f>SUMPRODUCT(E193:E193,E$286:E$286)</f>
        <v>7.8566606951513934E-2</v>
      </c>
      <c r="D384" s="20">
        <f>SUMPRODUCT(F193:F193,F$286:F$286)</f>
        <v>0.48667937489950103</v>
      </c>
      <c r="E384" s="64">
        <f>SUMPRODUCT(G193:I193,G$286:I$286)</f>
        <v>2.9109154073303889E-2</v>
      </c>
      <c r="F384" s="262">
        <f>SUMPRODUCT(B384:E384,B$471:E$471)</f>
        <v>0.1926448663428888</v>
      </c>
      <c r="G384" s="105" t="s">
        <v>23</v>
      </c>
      <c r="H384" s="133"/>
      <c r="I384" s="20">
        <f t="shared" ref="I384:I410" si="345">SUMPRODUCT(O193:P193,O$286:P$286)</f>
        <v>1.0463830161680975E-2</v>
      </c>
      <c r="J384" s="20">
        <f t="shared" ref="J384:J410" si="346">SUMPRODUCT(Q193:R193,Q$286:R$286)</f>
        <v>0.25913325108185287</v>
      </c>
      <c r="K384" s="20">
        <f t="shared" ref="K384:K410" si="347">SUMPRODUCT(S193:T193,S$286:T$286)</f>
        <v>-0.45215562913407392</v>
      </c>
      <c r="L384" s="64">
        <f t="shared" ref="L384:L410" si="348">SUMPRODUCT(I384:K384,I$471:K$471)</f>
        <v>-4.5639636972635025E-2</v>
      </c>
      <c r="M384" s="133"/>
      <c r="N384" s="133"/>
      <c r="O384" s="16"/>
      <c r="P384" s="16" t="s">
        <v>23</v>
      </c>
      <c r="Q384" s="11" t="b">
        <f>P384=A384</f>
        <v>1</v>
      </c>
    </row>
    <row r="385" spans="1:17">
      <c r="A385" s="105" t="s">
        <v>8</v>
      </c>
      <c r="B385" s="20">
        <f t="shared" ref="B385:B448" si="349">SUMPRODUCT(B194:D194,B$286:D$286)</f>
        <v>0.78714659820700716</v>
      </c>
      <c r="C385" s="20">
        <f t="shared" ref="C385:C448" si="350">SUMPRODUCT(E194:E194,E$286:E$286)</f>
        <v>0.70905369823310127</v>
      </c>
      <c r="D385" s="20">
        <f t="shared" ref="D385:D448" si="351">SUMPRODUCT(F194:F194,F$286:F$286)</f>
        <v>1.2270723508616124</v>
      </c>
      <c r="E385" s="64">
        <f t="shared" ref="E385:E448" si="352">SUMPRODUCT(G194:I194,G$286:I$286)</f>
        <v>0.86787449136909134</v>
      </c>
      <c r="F385" s="262">
        <f t="shared" ref="F385:F448" si="353">SUMPRODUCT(B385:E385,B$471:E$471)</f>
        <v>0.89778678466770301</v>
      </c>
      <c r="G385" s="105" t="s">
        <v>8</v>
      </c>
      <c r="H385" s="133"/>
      <c r="I385" s="20">
        <f t="shared" si="345"/>
        <v>0.48222122261390421</v>
      </c>
      <c r="J385" s="20">
        <f t="shared" si="346"/>
        <v>0.75488641399249101</v>
      </c>
      <c r="K385" s="20">
        <f t="shared" si="347"/>
        <v>0.64894451713065771</v>
      </c>
      <c r="L385" s="64">
        <f t="shared" si="348"/>
        <v>0.47151303843426318</v>
      </c>
      <c r="M385" s="133"/>
      <c r="N385" s="133"/>
      <c r="O385" s="16"/>
      <c r="P385" s="16" t="s">
        <v>8</v>
      </c>
      <c r="Q385" s="11" t="b">
        <f t="shared" ref="Q385:Q448" si="354">P385=A385</f>
        <v>1</v>
      </c>
    </row>
    <row r="386" spans="1:17">
      <c r="A386" s="105" t="s">
        <v>87</v>
      </c>
      <c r="B386" s="20">
        <f t="shared" si="349"/>
        <v>0.55869663385301349</v>
      </c>
      <c r="C386" s="20">
        <f t="shared" si="350"/>
        <v>1.0164827149787632</v>
      </c>
      <c r="D386" s="20">
        <f t="shared" si="351"/>
        <v>1.0078035223079969</v>
      </c>
      <c r="E386" s="64">
        <f t="shared" si="352"/>
        <v>1.160035103801861</v>
      </c>
      <c r="F386" s="262">
        <f t="shared" si="353"/>
        <v>0.93575449373540864</v>
      </c>
      <c r="G386" s="105" t="s">
        <v>87</v>
      </c>
      <c r="H386" s="133"/>
      <c r="I386" s="20">
        <f t="shared" si="345"/>
        <v>0.42035707786037957</v>
      </c>
      <c r="J386" s="20">
        <f t="shared" si="346"/>
        <v>0.81566345777269456</v>
      </c>
      <c r="K386" s="20">
        <f t="shared" si="347"/>
        <v>0.44623662219907978</v>
      </c>
      <c r="L386" s="64">
        <f t="shared" si="348"/>
        <v>0.42056428945803848</v>
      </c>
      <c r="M386" s="133"/>
      <c r="N386" s="133"/>
      <c r="O386" s="16"/>
      <c r="P386" s="16" t="s">
        <v>87</v>
      </c>
      <c r="Q386" s="11" t="b">
        <f t="shared" si="354"/>
        <v>1</v>
      </c>
    </row>
    <row r="387" spans="1:17">
      <c r="A387" s="105" t="s">
        <v>88</v>
      </c>
      <c r="B387" s="20">
        <f t="shared" si="349"/>
        <v>0.11255284039655943</v>
      </c>
      <c r="C387" s="20">
        <f t="shared" si="350"/>
        <v>-1.2109945774603079</v>
      </c>
      <c r="D387" s="20">
        <f t="shared" si="351"/>
        <v>0.12848542502083654</v>
      </c>
      <c r="E387" s="64">
        <f t="shared" si="352"/>
        <v>-0.35935236058481496</v>
      </c>
      <c r="F387" s="262">
        <f t="shared" si="353"/>
        <v>-0.33232716815693175</v>
      </c>
      <c r="G387" s="105" t="s">
        <v>88</v>
      </c>
      <c r="H387" s="133"/>
      <c r="I387" s="20">
        <f t="shared" si="345"/>
        <v>0.12773891670848414</v>
      </c>
      <c r="J387" s="20">
        <f t="shared" si="346"/>
        <v>-1.2823665172701963</v>
      </c>
      <c r="K387" s="20">
        <f t="shared" si="347"/>
        <v>0.40286149978705654</v>
      </c>
      <c r="L387" s="64">
        <f t="shared" si="348"/>
        <v>-0.18794152519366392</v>
      </c>
      <c r="M387" s="133"/>
      <c r="N387" s="133"/>
      <c r="O387" s="16"/>
      <c r="P387" s="16" t="s">
        <v>88</v>
      </c>
      <c r="Q387" s="11" t="b">
        <f t="shared" si="354"/>
        <v>1</v>
      </c>
    </row>
    <row r="388" spans="1:17">
      <c r="A388" s="105" t="s">
        <v>24</v>
      </c>
      <c r="B388" s="20">
        <f t="shared" si="349"/>
        <v>-0.29281875551772041</v>
      </c>
      <c r="C388" s="20">
        <f t="shared" si="350"/>
        <v>-0.20245951367856785</v>
      </c>
      <c r="D388" s="20">
        <f t="shared" si="351"/>
        <v>-0.86053756125672021</v>
      </c>
      <c r="E388" s="64">
        <f t="shared" si="352"/>
        <v>-0.67117441643145459</v>
      </c>
      <c r="F388" s="262">
        <f t="shared" si="353"/>
        <v>-0.50674756172111568</v>
      </c>
      <c r="G388" s="105" t="s">
        <v>24</v>
      </c>
      <c r="H388" s="133"/>
      <c r="I388" s="20">
        <f t="shared" si="345"/>
        <v>-0.22990552966340649</v>
      </c>
      <c r="J388" s="20">
        <f t="shared" si="346"/>
        <v>-0.30933339077323535</v>
      </c>
      <c r="K388" s="20">
        <f t="shared" si="347"/>
        <v>-0.65539221663736014</v>
      </c>
      <c r="L388" s="64">
        <f t="shared" si="348"/>
        <v>-0.29865778426850054</v>
      </c>
      <c r="M388" s="133"/>
      <c r="N388" s="133"/>
      <c r="O388" s="16"/>
      <c r="P388" s="16" t="s">
        <v>24</v>
      </c>
      <c r="Q388" s="11" t="b">
        <f t="shared" si="354"/>
        <v>1</v>
      </c>
    </row>
    <row r="389" spans="1:17">
      <c r="A389" s="105" t="s">
        <v>89</v>
      </c>
      <c r="B389" s="20">
        <f t="shared" si="349"/>
        <v>0.85029163338718206</v>
      </c>
      <c r="C389" s="20">
        <f t="shared" si="350"/>
        <v>0.96266767682328902</v>
      </c>
      <c r="D389" s="20">
        <f t="shared" si="351"/>
        <v>1.1721768870584877</v>
      </c>
      <c r="E389" s="64">
        <f t="shared" si="352"/>
        <v>0.97343562746535284</v>
      </c>
      <c r="F389" s="262">
        <f t="shared" si="353"/>
        <v>0.98964295618357789</v>
      </c>
      <c r="G389" s="105" t="s">
        <v>89</v>
      </c>
      <c r="H389" s="133"/>
      <c r="I389" s="20">
        <f t="shared" si="345"/>
        <v>0.62950456267159904</v>
      </c>
      <c r="J389" s="20">
        <f t="shared" si="346"/>
        <v>0.84803999121965834</v>
      </c>
      <c r="K389" s="20">
        <f t="shared" si="347"/>
        <v>0.37183679167825556</v>
      </c>
      <c r="L389" s="64">
        <f t="shared" si="348"/>
        <v>0.46234533639237818</v>
      </c>
      <c r="M389" s="133"/>
      <c r="N389" s="133"/>
      <c r="O389" s="16"/>
      <c r="P389" s="16" t="s">
        <v>89</v>
      </c>
      <c r="Q389" s="11" t="b">
        <f t="shared" si="354"/>
        <v>1</v>
      </c>
    </row>
    <row r="390" spans="1:17">
      <c r="A390" s="105" t="s">
        <v>25</v>
      </c>
      <c r="B390" s="20">
        <f t="shared" si="349"/>
        <v>-0.86874779733566521</v>
      </c>
      <c r="C390" s="20">
        <f t="shared" si="350"/>
        <v>-0.26653784652766616</v>
      </c>
      <c r="D390" s="20">
        <f t="shared" si="351"/>
        <v>-1.3641535067251105</v>
      </c>
      <c r="E390" s="64">
        <f t="shared" si="352"/>
        <v>-1.1067367636979679</v>
      </c>
      <c r="F390" s="262">
        <f t="shared" si="353"/>
        <v>-0.9015439785716024</v>
      </c>
      <c r="G390" s="105" t="s">
        <v>25</v>
      </c>
      <c r="H390" s="133"/>
      <c r="I390" s="20">
        <f t="shared" si="345"/>
        <v>-0.41231034072226086</v>
      </c>
      <c r="J390" s="20">
        <f t="shared" si="346"/>
        <v>0.31270740060766727</v>
      </c>
      <c r="K390" s="20">
        <f t="shared" si="347"/>
        <v>-0.97902826216759853</v>
      </c>
      <c r="L390" s="64">
        <f t="shared" si="348"/>
        <v>-0.269657800570548</v>
      </c>
      <c r="M390" s="133"/>
      <c r="N390" s="133"/>
      <c r="O390" s="16"/>
      <c r="P390" s="16" t="s">
        <v>25</v>
      </c>
      <c r="Q390" s="11" t="b">
        <f t="shared" si="354"/>
        <v>1</v>
      </c>
    </row>
    <row r="391" spans="1:17">
      <c r="A391" s="105" t="s">
        <v>90</v>
      </c>
      <c r="B391" s="20">
        <f t="shared" si="349"/>
        <v>-0.23854544054138235</v>
      </c>
      <c r="C391" s="20">
        <f t="shared" si="350"/>
        <v>-0.37464574657969363</v>
      </c>
      <c r="D391" s="20">
        <f t="shared" si="351"/>
        <v>-0.95221331960257727</v>
      </c>
      <c r="E391" s="64">
        <f t="shared" si="352"/>
        <v>-0.64494387085935911</v>
      </c>
      <c r="F391" s="262">
        <f t="shared" si="353"/>
        <v>-0.55258709439575315</v>
      </c>
      <c r="G391" s="105" t="s">
        <v>90</v>
      </c>
      <c r="H391" s="133"/>
      <c r="I391" s="20">
        <f t="shared" si="345"/>
        <v>-8.4834459815215729E-2</v>
      </c>
      <c r="J391" s="20">
        <f t="shared" si="346"/>
        <v>0.20607879279071228</v>
      </c>
      <c r="K391" s="20">
        <f t="shared" si="347"/>
        <v>-0.53955412786195056</v>
      </c>
      <c r="L391" s="64">
        <f t="shared" si="348"/>
        <v>-0.10457744872161351</v>
      </c>
      <c r="M391" s="133"/>
      <c r="N391" s="133"/>
      <c r="O391" s="16"/>
      <c r="P391" s="16" t="s">
        <v>90</v>
      </c>
      <c r="Q391" s="11" t="b">
        <f t="shared" si="354"/>
        <v>1</v>
      </c>
    </row>
    <row r="392" spans="1:17">
      <c r="A392" s="105" t="s">
        <v>26</v>
      </c>
      <c r="B392" s="20">
        <f t="shared" si="349"/>
        <v>-0.22995360460093081</v>
      </c>
      <c r="C392" s="20">
        <f t="shared" si="350"/>
        <v>0.44000714168494193</v>
      </c>
      <c r="D392" s="20">
        <f t="shared" si="351"/>
        <v>0.42469819657306279</v>
      </c>
      <c r="E392" s="64">
        <f t="shared" si="352"/>
        <v>5.2905204355968127E-2</v>
      </c>
      <c r="F392" s="262">
        <f t="shared" si="353"/>
        <v>0.17191423450326052</v>
      </c>
      <c r="G392" s="105" t="s">
        <v>26</v>
      </c>
      <c r="H392" s="133"/>
      <c r="I392" s="20">
        <f t="shared" si="345"/>
        <v>-4.2920345986592487E-2</v>
      </c>
      <c r="J392" s="20">
        <f t="shared" si="346"/>
        <v>0.22176517189860276</v>
      </c>
      <c r="K392" s="20">
        <f t="shared" si="347"/>
        <v>7.8831728107632809E-2</v>
      </c>
      <c r="L392" s="64">
        <f t="shared" si="348"/>
        <v>6.4419138504910767E-2</v>
      </c>
      <c r="M392" s="133"/>
      <c r="N392" s="133"/>
      <c r="O392" s="16"/>
      <c r="P392" s="16" t="s">
        <v>26</v>
      </c>
      <c r="Q392" s="11" t="b">
        <f t="shared" si="354"/>
        <v>1</v>
      </c>
    </row>
    <row r="393" spans="1:17">
      <c r="A393" s="105" t="s">
        <v>27</v>
      </c>
      <c r="B393" s="20">
        <f t="shared" si="349"/>
        <v>-1.415406341302309</v>
      </c>
      <c r="C393" s="20">
        <f t="shared" si="350"/>
        <v>-0.43987519446878559</v>
      </c>
      <c r="D393" s="20">
        <f t="shared" si="351"/>
        <v>-1.0640468153697002</v>
      </c>
      <c r="E393" s="64">
        <f t="shared" si="352"/>
        <v>-1.0171343797043193</v>
      </c>
      <c r="F393" s="262">
        <f t="shared" si="353"/>
        <v>-0.98411568271127847</v>
      </c>
      <c r="G393" s="105" t="s">
        <v>27</v>
      </c>
      <c r="H393" s="133"/>
      <c r="I393" s="20">
        <f t="shared" si="345"/>
        <v>-0.79569242673003449</v>
      </c>
      <c r="J393" s="20">
        <f t="shared" si="346"/>
        <v>-0.2194008810602277</v>
      </c>
      <c r="K393" s="20">
        <f t="shared" si="347"/>
        <v>-0.66951630155502895</v>
      </c>
      <c r="L393" s="64">
        <f t="shared" si="348"/>
        <v>-0.42115240233632278</v>
      </c>
      <c r="M393" s="133"/>
      <c r="N393" s="133"/>
      <c r="O393" s="16"/>
      <c r="P393" s="16" t="s">
        <v>27</v>
      </c>
      <c r="Q393" s="11" t="b">
        <f t="shared" si="354"/>
        <v>1</v>
      </c>
    </row>
    <row r="394" spans="1:17">
      <c r="A394" s="105" t="s">
        <v>28</v>
      </c>
      <c r="B394" s="20">
        <f t="shared" si="349"/>
        <v>-0.96183886160724941</v>
      </c>
      <c r="C394" s="20">
        <f t="shared" si="350"/>
        <v>-1.1431326056991766</v>
      </c>
      <c r="D394" s="20">
        <f t="shared" si="351"/>
        <v>-1.2385647615014497</v>
      </c>
      <c r="E394" s="64">
        <f t="shared" si="352"/>
        <v>-0.84385931656182089</v>
      </c>
      <c r="F394" s="262">
        <f t="shared" si="353"/>
        <v>-1.0468488863424241</v>
      </c>
      <c r="G394" s="105" t="s">
        <v>28</v>
      </c>
      <c r="H394" s="133"/>
      <c r="I394" s="20">
        <f t="shared" si="345"/>
        <v>-0.70526819169321864</v>
      </c>
      <c r="J394" s="20">
        <f t="shared" si="346"/>
        <v>-1.0060750283968884</v>
      </c>
      <c r="K394" s="20">
        <f t="shared" si="347"/>
        <v>-0.6421396797342136</v>
      </c>
      <c r="L394" s="64">
        <f t="shared" si="348"/>
        <v>-0.58837072495608012</v>
      </c>
      <c r="M394" s="133"/>
      <c r="N394" s="133"/>
      <c r="O394" s="16"/>
      <c r="P394" s="16" t="s">
        <v>28</v>
      </c>
      <c r="Q394" s="11" t="b">
        <f t="shared" si="354"/>
        <v>1</v>
      </c>
    </row>
    <row r="395" spans="1:17">
      <c r="A395" s="105" t="s">
        <v>29</v>
      </c>
      <c r="B395" s="20">
        <f t="shared" si="349"/>
        <v>0.40218997430308751</v>
      </c>
      <c r="C395" s="20">
        <f t="shared" si="350"/>
        <v>0.79032806558630564</v>
      </c>
      <c r="D395" s="20">
        <f t="shared" si="351"/>
        <v>1.1800188122351762</v>
      </c>
      <c r="E395" s="64">
        <f t="shared" si="352"/>
        <v>1.0013396207368017</v>
      </c>
      <c r="F395" s="262">
        <f t="shared" si="353"/>
        <v>0.84346911821534276</v>
      </c>
      <c r="G395" s="105" t="s">
        <v>29</v>
      </c>
      <c r="H395" s="133"/>
      <c r="I395" s="20">
        <f t="shared" si="345"/>
        <v>0.358795022793712</v>
      </c>
      <c r="J395" s="20">
        <f t="shared" si="346"/>
        <v>0.81875645177734235</v>
      </c>
      <c r="K395" s="20">
        <f t="shared" si="347"/>
        <v>0.69564064879360799</v>
      </c>
      <c r="L395" s="64">
        <f t="shared" si="348"/>
        <v>0.46829803084116556</v>
      </c>
      <c r="M395" s="133"/>
      <c r="N395" s="133"/>
      <c r="O395" s="16"/>
      <c r="P395" s="16" t="s">
        <v>29</v>
      </c>
      <c r="Q395" s="11" t="b">
        <f t="shared" si="354"/>
        <v>1</v>
      </c>
    </row>
    <row r="396" spans="1:17">
      <c r="A396" s="105" t="s">
        <v>30</v>
      </c>
      <c r="B396" s="20">
        <f t="shared" si="349"/>
        <v>0.13543822030652014</v>
      </c>
      <c r="C396" s="20">
        <f t="shared" si="350"/>
        <v>0.83302777336280409</v>
      </c>
      <c r="D396" s="20">
        <f t="shared" si="351"/>
        <v>0.92981602492335025</v>
      </c>
      <c r="E396" s="64">
        <f t="shared" si="352"/>
        <v>0.27169079313338984</v>
      </c>
      <c r="F396" s="262">
        <f t="shared" si="353"/>
        <v>0.54249320293151615</v>
      </c>
      <c r="G396" s="105" t="s">
        <v>30</v>
      </c>
      <c r="H396" s="133"/>
      <c r="I396" s="20">
        <f t="shared" si="345"/>
        <v>6.7182720982155872E-2</v>
      </c>
      <c r="J396" s="20">
        <f t="shared" si="346"/>
        <v>0.63436898668932962</v>
      </c>
      <c r="K396" s="20">
        <f t="shared" si="347"/>
        <v>0.48527897331087533</v>
      </c>
      <c r="L396" s="64">
        <f t="shared" si="348"/>
        <v>0.29670767024559019</v>
      </c>
      <c r="M396" s="133"/>
      <c r="N396" s="133"/>
      <c r="O396" s="16"/>
      <c r="P396" s="16" t="s">
        <v>30</v>
      </c>
      <c r="Q396" s="11" t="b">
        <f t="shared" si="354"/>
        <v>1</v>
      </c>
    </row>
    <row r="397" spans="1:17">
      <c r="A397" s="105" t="s">
        <v>31</v>
      </c>
      <c r="B397" s="20">
        <f t="shared" si="349"/>
        <v>0.14043312721695572</v>
      </c>
      <c r="C397" s="20">
        <f t="shared" si="350"/>
        <v>-0.96747096493012952</v>
      </c>
      <c r="D397" s="20">
        <f t="shared" si="351"/>
        <v>3.7427802182212956E-2</v>
      </c>
      <c r="E397" s="64">
        <f t="shared" si="352"/>
        <v>0.43122819500631748</v>
      </c>
      <c r="F397" s="262">
        <f t="shared" si="353"/>
        <v>-8.959546013116082E-2</v>
      </c>
      <c r="G397" s="105" t="s">
        <v>31</v>
      </c>
      <c r="H397" s="133"/>
      <c r="I397" s="20">
        <f t="shared" si="345"/>
        <v>1.7025376565412129E-2</v>
      </c>
      <c r="J397" s="20">
        <f t="shared" si="346"/>
        <v>-1.5100722158955828</v>
      </c>
      <c r="K397" s="20">
        <f t="shared" si="347"/>
        <v>0.31130977899706147</v>
      </c>
      <c r="L397" s="64">
        <f t="shared" si="348"/>
        <v>-0.2954342650832773</v>
      </c>
      <c r="M397" s="133"/>
      <c r="N397" s="133"/>
      <c r="O397" s="16"/>
      <c r="P397" s="16" t="s">
        <v>31</v>
      </c>
      <c r="Q397" s="11" t="b">
        <f t="shared" si="354"/>
        <v>1</v>
      </c>
    </row>
    <row r="398" spans="1:17">
      <c r="A398" s="105" t="s">
        <v>32</v>
      </c>
      <c r="B398" s="20">
        <f t="shared" si="349"/>
        <v>8.2945696683740022E-2</v>
      </c>
      <c r="C398" s="20">
        <f t="shared" si="350"/>
        <v>1.1652865368340789E-2</v>
      </c>
      <c r="D398" s="20">
        <f t="shared" si="351"/>
        <v>0.26796014632263443</v>
      </c>
      <c r="E398" s="64">
        <f t="shared" si="352"/>
        <v>0.15053505367748085</v>
      </c>
      <c r="F398" s="262">
        <f t="shared" si="353"/>
        <v>0.12827344051304904</v>
      </c>
      <c r="G398" s="105" t="s">
        <v>32</v>
      </c>
      <c r="H398" s="133"/>
      <c r="I398" s="20">
        <f t="shared" si="345"/>
        <v>-5.4451061580724769E-2</v>
      </c>
      <c r="J398" s="20">
        <f t="shared" si="346"/>
        <v>-0.26204513285855469</v>
      </c>
      <c r="K398" s="20">
        <f t="shared" si="347"/>
        <v>0.14023159598975282</v>
      </c>
      <c r="L398" s="64">
        <f t="shared" si="348"/>
        <v>-4.4066149612381658E-2</v>
      </c>
      <c r="M398" s="133"/>
      <c r="N398" s="133"/>
      <c r="O398" s="16"/>
      <c r="P398" s="16" t="s">
        <v>32</v>
      </c>
      <c r="Q398" s="11" t="b">
        <f t="shared" si="354"/>
        <v>1</v>
      </c>
    </row>
    <row r="399" spans="1:17">
      <c r="A399" s="105" t="s">
        <v>91</v>
      </c>
      <c r="B399" s="20">
        <f t="shared" si="349"/>
        <v>3.5821514837396054E-2</v>
      </c>
      <c r="C399" s="20">
        <f t="shared" si="350"/>
        <v>0.4159716032895926</v>
      </c>
      <c r="D399" s="20">
        <f t="shared" si="351"/>
        <v>0.259392355256437</v>
      </c>
      <c r="E399" s="64">
        <f t="shared" si="352"/>
        <v>0.13767676127164019</v>
      </c>
      <c r="F399" s="262">
        <f t="shared" si="353"/>
        <v>0.21221555866376646</v>
      </c>
      <c r="G399" s="105" t="s">
        <v>91</v>
      </c>
      <c r="H399" s="133"/>
      <c r="I399" s="20">
        <f t="shared" si="345"/>
        <v>-0.12743557211801249</v>
      </c>
      <c r="J399" s="20">
        <f t="shared" si="346"/>
        <v>0.81429172955322382</v>
      </c>
      <c r="K399" s="20">
        <f t="shared" si="347"/>
        <v>0.17397286159147426</v>
      </c>
      <c r="L399" s="64">
        <f t="shared" si="348"/>
        <v>0.21520725475667141</v>
      </c>
      <c r="M399" s="133"/>
      <c r="N399" s="133"/>
      <c r="O399" s="16"/>
      <c r="P399" s="16" t="s">
        <v>91</v>
      </c>
      <c r="Q399" s="11" t="b">
        <f t="shared" si="354"/>
        <v>1</v>
      </c>
    </row>
    <row r="400" spans="1:17">
      <c r="A400" s="105" t="s">
        <v>92</v>
      </c>
      <c r="B400" s="20">
        <f t="shared" si="349"/>
        <v>0.31661659930604857</v>
      </c>
      <c r="C400" s="20">
        <f t="shared" si="350"/>
        <v>0.9552560941048942</v>
      </c>
      <c r="D400" s="20">
        <f t="shared" si="351"/>
        <v>0.17566461391083629</v>
      </c>
      <c r="E400" s="64">
        <f t="shared" si="352"/>
        <v>0.20317305089251633</v>
      </c>
      <c r="F400" s="262">
        <f t="shared" si="353"/>
        <v>0.41267758955357381</v>
      </c>
      <c r="G400" s="105" t="s">
        <v>92</v>
      </c>
      <c r="H400" s="133"/>
      <c r="I400" s="20">
        <f t="shared" si="345"/>
        <v>0.19933987692963961</v>
      </c>
      <c r="J400" s="20">
        <f t="shared" si="346"/>
        <v>0.82065638713151223</v>
      </c>
      <c r="K400" s="20">
        <f t="shared" si="347"/>
        <v>-0.2480940801011664</v>
      </c>
      <c r="L400" s="64">
        <f t="shared" si="348"/>
        <v>0.19297554598999639</v>
      </c>
      <c r="M400" s="133"/>
      <c r="N400" s="133"/>
      <c r="O400" s="16"/>
      <c r="P400" s="16" t="s">
        <v>92</v>
      </c>
      <c r="Q400" s="11" t="b">
        <f t="shared" si="354"/>
        <v>1</v>
      </c>
    </row>
    <row r="401" spans="1:17">
      <c r="A401" s="105" t="s">
        <v>93</v>
      </c>
      <c r="B401" s="20">
        <f t="shared" si="349"/>
        <v>1.2002818796971808</v>
      </c>
      <c r="C401" s="20">
        <f t="shared" si="350"/>
        <v>0.96579199188643661</v>
      </c>
      <c r="D401" s="20">
        <f t="shared" si="351"/>
        <v>1.2604528443223619</v>
      </c>
      <c r="E401" s="64">
        <f t="shared" si="352"/>
        <v>1.4245759875699684</v>
      </c>
      <c r="F401" s="262">
        <f t="shared" si="353"/>
        <v>1.2127756758689872</v>
      </c>
      <c r="G401" s="105" t="s">
        <v>93</v>
      </c>
      <c r="H401" s="133"/>
      <c r="I401" s="20">
        <f t="shared" si="345"/>
        <v>0.87149668046992657</v>
      </c>
      <c r="J401" s="20">
        <f t="shared" si="346"/>
        <v>0.88560649398405344</v>
      </c>
      <c r="K401" s="20">
        <f t="shared" si="347"/>
        <v>0.46103770857711668</v>
      </c>
      <c r="L401" s="64">
        <f t="shared" si="348"/>
        <v>0.55453522075777417</v>
      </c>
      <c r="M401" s="133"/>
      <c r="N401" s="133"/>
      <c r="O401" s="16"/>
      <c r="P401" s="16" t="s">
        <v>93</v>
      </c>
      <c r="Q401" s="11" t="b">
        <f t="shared" si="354"/>
        <v>1</v>
      </c>
    </row>
    <row r="402" spans="1:17">
      <c r="A402" s="105" t="s">
        <v>33</v>
      </c>
      <c r="B402" s="20">
        <f t="shared" si="349"/>
        <v>-1.4977413893526748E-2</v>
      </c>
      <c r="C402" s="20">
        <f t="shared" si="350"/>
        <v>-0.27814046953566651</v>
      </c>
      <c r="D402" s="20">
        <f t="shared" si="351"/>
        <v>-0.21531283012400948</v>
      </c>
      <c r="E402" s="64">
        <f t="shared" si="352"/>
        <v>-0.27559013574522451</v>
      </c>
      <c r="F402" s="262">
        <f t="shared" si="353"/>
        <v>-0.1960052123246068</v>
      </c>
      <c r="G402" s="105" t="s">
        <v>33</v>
      </c>
      <c r="H402" s="133"/>
      <c r="I402" s="20">
        <f t="shared" si="345"/>
        <v>-5.9522236274814913E-2</v>
      </c>
      <c r="J402" s="20">
        <f t="shared" si="346"/>
        <v>-0.11829407903157459</v>
      </c>
      <c r="K402" s="20">
        <f t="shared" si="347"/>
        <v>-0.21583331965238367</v>
      </c>
      <c r="L402" s="64">
        <f t="shared" si="348"/>
        <v>-9.8412408739693286E-2</v>
      </c>
      <c r="M402" s="133"/>
      <c r="N402" s="133"/>
      <c r="O402" s="16"/>
      <c r="P402" s="16" t="s">
        <v>33</v>
      </c>
      <c r="Q402" s="11" t="b">
        <f t="shared" si="354"/>
        <v>1</v>
      </c>
    </row>
    <row r="403" spans="1:17">
      <c r="A403" s="105" t="s">
        <v>9</v>
      </c>
      <c r="B403" s="20">
        <f t="shared" si="349"/>
        <v>-0.25474702453483328</v>
      </c>
      <c r="C403" s="20">
        <f t="shared" si="350"/>
        <v>-0.85118617351490578</v>
      </c>
      <c r="D403" s="20">
        <f t="shared" si="351"/>
        <v>-0.45877385656954744</v>
      </c>
      <c r="E403" s="64">
        <f t="shared" si="352"/>
        <v>-0.51226164422204978</v>
      </c>
      <c r="F403" s="262">
        <f t="shared" si="353"/>
        <v>-0.51924217471033407</v>
      </c>
      <c r="G403" s="105" t="s">
        <v>9</v>
      </c>
      <c r="H403" s="133"/>
      <c r="I403" s="20">
        <f t="shared" si="345"/>
        <v>-0.14533387354526889</v>
      </c>
      <c r="J403" s="20">
        <f t="shared" si="346"/>
        <v>-0.98400942210272446</v>
      </c>
      <c r="K403" s="20">
        <f t="shared" si="347"/>
        <v>-0.3341067655372843</v>
      </c>
      <c r="L403" s="64">
        <f t="shared" si="348"/>
        <v>-0.36586251529631941</v>
      </c>
      <c r="M403" s="133"/>
      <c r="N403" s="133"/>
      <c r="O403" s="16"/>
      <c r="P403" s="16" t="s">
        <v>9</v>
      </c>
      <c r="Q403" s="11" t="b">
        <f t="shared" si="354"/>
        <v>1</v>
      </c>
    </row>
    <row r="404" spans="1:17">
      <c r="A404" s="105" t="s">
        <v>94</v>
      </c>
      <c r="B404" s="20">
        <f t="shared" si="349"/>
        <v>0.7786438119596617</v>
      </c>
      <c r="C404" s="20">
        <f t="shared" si="350"/>
        <v>0.83362802338342912</v>
      </c>
      <c r="D404" s="20">
        <f t="shared" si="351"/>
        <v>0.76816320130384996</v>
      </c>
      <c r="E404" s="64">
        <f t="shared" si="352"/>
        <v>1.135447348446579</v>
      </c>
      <c r="F404" s="262">
        <f t="shared" si="353"/>
        <v>0.87897059627338003</v>
      </c>
      <c r="G404" s="105" t="s">
        <v>94</v>
      </c>
      <c r="H404" s="133"/>
      <c r="I404" s="20">
        <f t="shared" si="345"/>
        <v>0.43046707476893914</v>
      </c>
      <c r="J404" s="20">
        <f t="shared" si="346"/>
        <v>0.84607827666542368</v>
      </c>
      <c r="K404" s="20">
        <f t="shared" si="347"/>
        <v>0.8535870056424848</v>
      </c>
      <c r="L404" s="64">
        <f t="shared" si="348"/>
        <v>0.53253308926921195</v>
      </c>
      <c r="M404" s="133"/>
      <c r="N404" s="133"/>
      <c r="O404" s="16"/>
      <c r="P404" s="16" t="s">
        <v>94</v>
      </c>
      <c r="Q404" s="11" t="b">
        <f t="shared" si="354"/>
        <v>1</v>
      </c>
    </row>
    <row r="405" spans="1:17">
      <c r="A405" s="105" t="s">
        <v>34</v>
      </c>
      <c r="B405" s="20">
        <f t="shared" si="349"/>
        <v>-1.4610334379475647</v>
      </c>
      <c r="C405" s="20">
        <f t="shared" si="350"/>
        <v>-1.2456199150774749</v>
      </c>
      <c r="D405" s="20">
        <f t="shared" si="351"/>
        <v>-1.2758571728058685</v>
      </c>
      <c r="E405" s="64">
        <f t="shared" si="352"/>
        <v>-1.1310047597010775</v>
      </c>
      <c r="F405" s="262">
        <f t="shared" si="353"/>
        <v>-1.2783788213829963</v>
      </c>
      <c r="G405" s="105" t="s">
        <v>34</v>
      </c>
      <c r="H405" s="133"/>
      <c r="I405" s="20">
        <f t="shared" si="345"/>
        <v>-0.84600471135311772</v>
      </c>
      <c r="J405" s="20">
        <f t="shared" si="346"/>
        <v>-1.1078190813239281</v>
      </c>
      <c r="K405" s="20">
        <f t="shared" si="347"/>
        <v>-0.7395526413135094</v>
      </c>
      <c r="L405" s="64">
        <f t="shared" si="348"/>
        <v>-0.67334410849763882</v>
      </c>
      <c r="M405" s="133"/>
      <c r="N405" s="133"/>
      <c r="O405" s="16"/>
      <c r="P405" s="16" t="s">
        <v>34</v>
      </c>
      <c r="Q405" s="11" t="b">
        <f t="shared" si="354"/>
        <v>1</v>
      </c>
    </row>
    <row r="406" spans="1:17">
      <c r="A406" s="105" t="s">
        <v>35</v>
      </c>
      <c r="B406" s="20">
        <f t="shared" si="349"/>
        <v>0.89031897562740681</v>
      </c>
      <c r="C406" s="20">
        <f t="shared" si="350"/>
        <v>1.2111757514833341</v>
      </c>
      <c r="D406" s="20">
        <f t="shared" si="351"/>
        <v>1.20834575024237</v>
      </c>
      <c r="E406" s="64">
        <f t="shared" si="352"/>
        <v>1.3975291940053687</v>
      </c>
      <c r="F406" s="262">
        <f t="shared" si="353"/>
        <v>1.17684241783962</v>
      </c>
      <c r="G406" s="105" t="s">
        <v>35</v>
      </c>
      <c r="H406" s="133"/>
      <c r="I406" s="20">
        <f t="shared" si="345"/>
        <v>0.60471147733503705</v>
      </c>
      <c r="J406" s="20">
        <f t="shared" si="346"/>
        <v>0.89933572861863409</v>
      </c>
      <c r="K406" s="20">
        <f t="shared" si="347"/>
        <v>0.94791557553869699</v>
      </c>
      <c r="L406" s="64">
        <f t="shared" si="348"/>
        <v>0.61299069537309203</v>
      </c>
      <c r="M406" s="133"/>
      <c r="N406" s="133"/>
      <c r="O406" s="16"/>
      <c r="P406" s="16" t="s">
        <v>35</v>
      </c>
      <c r="Q406" s="11" t="b">
        <f t="shared" si="354"/>
        <v>1</v>
      </c>
    </row>
    <row r="407" spans="1:17">
      <c r="A407" s="105" t="s">
        <v>36</v>
      </c>
      <c r="B407" s="20">
        <f t="shared" si="349"/>
        <v>0.50069353222127522</v>
      </c>
      <c r="C407" s="20">
        <f t="shared" si="350"/>
        <v>0.87236059026596346</v>
      </c>
      <c r="D407" s="20">
        <f t="shared" si="351"/>
        <v>1.3971300163166511</v>
      </c>
      <c r="E407" s="64">
        <f t="shared" si="352"/>
        <v>1.2756985773539946</v>
      </c>
      <c r="F407" s="262">
        <f t="shared" si="353"/>
        <v>1.011470679039471</v>
      </c>
      <c r="G407" s="105" t="s">
        <v>36</v>
      </c>
      <c r="H407" s="133"/>
      <c r="I407" s="20">
        <f t="shared" si="345"/>
        <v>0.32161070088980787</v>
      </c>
      <c r="J407" s="20">
        <f t="shared" si="346"/>
        <v>0.71497191832891305</v>
      </c>
      <c r="K407" s="20">
        <f t="shared" si="347"/>
        <v>0.61302393274089373</v>
      </c>
      <c r="L407" s="64">
        <f t="shared" si="348"/>
        <v>0.41240163798990365</v>
      </c>
      <c r="M407" s="133"/>
      <c r="N407" s="133"/>
      <c r="O407" s="16"/>
      <c r="P407" s="16" t="s">
        <v>36</v>
      </c>
      <c r="Q407" s="11" t="b">
        <f t="shared" si="354"/>
        <v>1</v>
      </c>
    </row>
    <row r="408" spans="1:17">
      <c r="A408" s="105" t="s">
        <v>37</v>
      </c>
      <c r="B408" s="20">
        <f t="shared" si="349"/>
        <v>0.66217262478789396</v>
      </c>
      <c r="C408" s="20">
        <f t="shared" si="350"/>
        <v>1.0933132670287471</v>
      </c>
      <c r="D408" s="20">
        <f t="shared" si="351"/>
        <v>0.94958722689983632</v>
      </c>
      <c r="E408" s="64">
        <f t="shared" si="352"/>
        <v>1.0614950345092662</v>
      </c>
      <c r="F408" s="262">
        <f t="shared" si="353"/>
        <v>0.94164203830643589</v>
      </c>
      <c r="G408" s="105" t="s">
        <v>37</v>
      </c>
      <c r="H408" s="133"/>
      <c r="I408" s="20">
        <f t="shared" si="345"/>
        <v>0.52672364690371887</v>
      </c>
      <c r="J408" s="20">
        <f t="shared" si="346"/>
        <v>0.8357954743873367</v>
      </c>
      <c r="K408" s="20">
        <f t="shared" si="347"/>
        <v>0.6163451581269731</v>
      </c>
      <c r="L408" s="64">
        <f t="shared" si="348"/>
        <v>0.49471606985450722</v>
      </c>
      <c r="M408" s="133"/>
      <c r="N408" s="133"/>
      <c r="O408" s="16"/>
      <c r="P408" s="16" t="s">
        <v>37</v>
      </c>
      <c r="Q408" s="11" t="b">
        <f t="shared" si="354"/>
        <v>1</v>
      </c>
    </row>
    <row r="409" spans="1:17">
      <c r="A409" s="105" t="s">
        <v>10</v>
      </c>
      <c r="B409" s="20">
        <f t="shared" si="349"/>
        <v>-0.41940828373971251</v>
      </c>
      <c r="C409" s="20">
        <f t="shared" si="350"/>
        <v>-7.8141654393724086E-2</v>
      </c>
      <c r="D409" s="20">
        <f t="shared" si="351"/>
        <v>-0.85883455612573989</v>
      </c>
      <c r="E409" s="64">
        <f t="shared" si="352"/>
        <v>-0.91547009312381022</v>
      </c>
      <c r="F409" s="262">
        <f t="shared" si="353"/>
        <v>-0.56796364684574674</v>
      </c>
      <c r="G409" s="105" t="s">
        <v>10</v>
      </c>
      <c r="H409" s="133"/>
      <c r="I409" s="20">
        <f t="shared" si="345"/>
        <v>-0.22101996673802091</v>
      </c>
      <c r="J409" s="20">
        <f t="shared" si="346"/>
        <v>0.58371363167559165</v>
      </c>
      <c r="K409" s="20">
        <f t="shared" si="347"/>
        <v>-0.39636022714858399</v>
      </c>
      <c r="L409" s="64">
        <f t="shared" si="348"/>
        <v>-8.4166405527533183E-3</v>
      </c>
      <c r="M409" s="133"/>
      <c r="N409" s="133"/>
      <c r="O409" s="16"/>
      <c r="P409" s="16" t="s">
        <v>10</v>
      </c>
      <c r="Q409" s="11" t="b">
        <f t="shared" si="354"/>
        <v>1</v>
      </c>
    </row>
    <row r="410" spans="1:17">
      <c r="A410" s="105" t="s">
        <v>95</v>
      </c>
      <c r="B410" s="20">
        <f t="shared" si="349"/>
        <v>0.14631407004679406</v>
      </c>
      <c r="C410" s="20">
        <f t="shared" si="350"/>
        <v>0.31690242103907518</v>
      </c>
      <c r="D410" s="20">
        <f t="shared" si="351"/>
        <v>0.3513592780003405</v>
      </c>
      <c r="E410" s="64">
        <f t="shared" si="352"/>
        <v>-0.20889669632919464</v>
      </c>
      <c r="F410" s="262">
        <f t="shared" si="353"/>
        <v>0.15141976818925379</v>
      </c>
      <c r="G410" s="105" t="s">
        <v>95</v>
      </c>
      <c r="H410" s="133"/>
      <c r="I410" s="20">
        <f t="shared" si="345"/>
        <v>0.16038876368039268</v>
      </c>
      <c r="J410" s="20">
        <f t="shared" si="346"/>
        <v>0.23793173421686267</v>
      </c>
      <c r="K410" s="20">
        <f t="shared" si="347"/>
        <v>-0.31359696064158649</v>
      </c>
      <c r="L410" s="64">
        <f t="shared" si="348"/>
        <v>2.1180884313917209E-2</v>
      </c>
      <c r="M410" s="133"/>
      <c r="N410" s="133"/>
      <c r="O410" s="16"/>
      <c r="P410" s="16" t="s">
        <v>95</v>
      </c>
      <c r="Q410" s="11" t="b">
        <f t="shared" si="354"/>
        <v>1</v>
      </c>
    </row>
    <row r="411" spans="1:17">
      <c r="A411" s="155" t="s">
        <v>174</v>
      </c>
      <c r="B411" s="20">
        <f t="shared" si="349"/>
        <v>-0.84658314800216172</v>
      </c>
      <c r="C411" s="20">
        <f t="shared" si="350"/>
        <v>-0.66282156170028972</v>
      </c>
      <c r="D411" s="20">
        <f t="shared" si="351"/>
        <v>-1.2586656762154471</v>
      </c>
      <c r="E411" s="64">
        <f t="shared" si="352"/>
        <v>-1.1453426308273897</v>
      </c>
      <c r="F411" s="262">
        <f t="shared" si="353"/>
        <v>-0.97835325418632202</v>
      </c>
      <c r="G411" s="155" t="s">
        <v>174</v>
      </c>
      <c r="H411" s="133"/>
      <c r="I411" s="20"/>
      <c r="J411" s="20"/>
      <c r="K411" s="20"/>
      <c r="L411" s="64"/>
      <c r="M411" s="133"/>
      <c r="N411" s="133"/>
      <c r="O411" s="16"/>
      <c r="P411" s="16" t="s">
        <v>174</v>
      </c>
      <c r="Q411" s="11" t="b">
        <f t="shared" si="354"/>
        <v>1</v>
      </c>
    </row>
    <row r="412" spans="1:17">
      <c r="A412" s="105" t="s">
        <v>96</v>
      </c>
      <c r="B412" s="20">
        <f t="shared" si="349"/>
        <v>0.32927694519123973</v>
      </c>
      <c r="C412" s="20">
        <f t="shared" si="350"/>
        <v>0.714701444381038</v>
      </c>
      <c r="D412" s="20">
        <f t="shared" si="351"/>
        <v>0.50762113134230147</v>
      </c>
      <c r="E412" s="64">
        <f t="shared" si="352"/>
        <v>0.40175017549046077</v>
      </c>
      <c r="F412" s="262">
        <f t="shared" si="353"/>
        <v>0.48833742410125991</v>
      </c>
      <c r="G412" s="105" t="s">
        <v>96</v>
      </c>
      <c r="H412" s="133"/>
      <c r="I412" s="20">
        <f t="shared" ref="I412:I430" si="355">SUMPRODUCT(O221:P221,O$286:P$286)</f>
        <v>0.23619483042631903</v>
      </c>
      <c r="J412" s="20">
        <f t="shared" ref="J412:J430" si="356">SUMPRODUCT(Q221:R221,Q$286:R$286)</f>
        <v>0.46172067176498177</v>
      </c>
      <c r="K412" s="20">
        <f t="shared" ref="K412:K430" si="357">SUMPRODUCT(S221:T221,S$286:T$286)</f>
        <v>-0.1335729357009221</v>
      </c>
      <c r="L412" s="64">
        <f t="shared" ref="L412:L430" si="358">SUMPRODUCT(I412:K412,I$471:K$471)</f>
        <v>0.14108564162259468</v>
      </c>
      <c r="M412" s="133"/>
      <c r="N412" s="133"/>
      <c r="O412" s="16"/>
      <c r="P412" s="16" t="s">
        <v>96</v>
      </c>
      <c r="Q412" s="11" t="b">
        <f t="shared" si="354"/>
        <v>1</v>
      </c>
    </row>
    <row r="413" spans="1:17">
      <c r="A413" s="105" t="s">
        <v>38</v>
      </c>
      <c r="B413" s="20">
        <f t="shared" si="349"/>
        <v>1.1189203540836881</v>
      </c>
      <c r="C413" s="20">
        <f t="shared" si="350"/>
        <v>1.2327429169204449</v>
      </c>
      <c r="D413" s="20">
        <f t="shared" si="351"/>
        <v>1.0846632260531317</v>
      </c>
      <c r="E413" s="64">
        <f t="shared" si="352"/>
        <v>0.97498505684270298</v>
      </c>
      <c r="F413" s="262">
        <f t="shared" si="353"/>
        <v>1.102827888474992</v>
      </c>
      <c r="G413" s="105" t="s">
        <v>38</v>
      </c>
      <c r="H413" s="133"/>
      <c r="I413" s="20">
        <f t="shared" si="355"/>
        <v>0.76415578310513554</v>
      </c>
      <c r="J413" s="20">
        <f t="shared" si="356"/>
        <v>0.87703048788766214</v>
      </c>
      <c r="K413" s="20">
        <f t="shared" si="357"/>
        <v>0.39939402202469554</v>
      </c>
      <c r="L413" s="64">
        <f t="shared" si="358"/>
        <v>0.5101450732543733</v>
      </c>
      <c r="M413" s="133"/>
      <c r="N413" s="133"/>
      <c r="O413" s="16"/>
      <c r="P413" s="16" t="s">
        <v>38</v>
      </c>
      <c r="Q413" s="11" t="b">
        <f t="shared" si="354"/>
        <v>1</v>
      </c>
    </row>
    <row r="414" spans="1:17">
      <c r="A414" s="105" t="s">
        <v>11</v>
      </c>
      <c r="B414" s="20">
        <f t="shared" si="349"/>
        <v>-0.30274908439065312</v>
      </c>
      <c r="C414" s="20">
        <f t="shared" si="350"/>
        <v>0.16701436297615543</v>
      </c>
      <c r="D414" s="20">
        <f t="shared" si="351"/>
        <v>-0.47241897030729801</v>
      </c>
      <c r="E414" s="64">
        <f t="shared" si="352"/>
        <v>-4.0136212696435095E-2</v>
      </c>
      <c r="F414" s="262">
        <f t="shared" si="353"/>
        <v>-0.16207247610455769</v>
      </c>
      <c r="G414" s="105" t="s">
        <v>11</v>
      </c>
      <c r="H414" s="133"/>
      <c r="I414" s="20">
        <f t="shared" si="355"/>
        <v>-0.23551613605851518</v>
      </c>
      <c r="J414" s="20">
        <f t="shared" si="356"/>
        <v>6.0734646692570622E-2</v>
      </c>
      <c r="K414" s="20">
        <f t="shared" si="357"/>
        <v>5.6200243820073117E-2</v>
      </c>
      <c r="L414" s="64">
        <f t="shared" si="358"/>
        <v>-2.9645311386467862E-2</v>
      </c>
      <c r="M414" s="133"/>
      <c r="N414" s="133"/>
      <c r="O414" s="16"/>
      <c r="P414" s="16" t="s">
        <v>11</v>
      </c>
      <c r="Q414" s="11" t="b">
        <f t="shared" si="354"/>
        <v>1</v>
      </c>
    </row>
    <row r="415" spans="1:17">
      <c r="A415" s="105" t="s">
        <v>39</v>
      </c>
      <c r="B415" s="20">
        <f t="shared" si="349"/>
        <v>-4.8726636800407105E-2</v>
      </c>
      <c r="C415" s="20">
        <f t="shared" si="350"/>
        <v>-0.31486068430129455</v>
      </c>
      <c r="D415" s="20">
        <f t="shared" si="351"/>
        <v>-0.34119296491234213</v>
      </c>
      <c r="E415" s="64">
        <f t="shared" si="352"/>
        <v>-0.44911776158995542</v>
      </c>
      <c r="F415" s="262">
        <f t="shared" si="353"/>
        <v>-0.28847451190099982</v>
      </c>
      <c r="G415" s="105" t="s">
        <v>39</v>
      </c>
      <c r="H415" s="133"/>
      <c r="I415" s="20">
        <f t="shared" si="355"/>
        <v>-9.2129651080469055E-2</v>
      </c>
      <c r="J415" s="20">
        <f t="shared" si="356"/>
        <v>-0.11974995763137442</v>
      </c>
      <c r="K415" s="20">
        <f t="shared" si="357"/>
        <v>-0.25221086542556581</v>
      </c>
      <c r="L415" s="64">
        <f t="shared" si="358"/>
        <v>-0.11602261853435232</v>
      </c>
      <c r="M415" s="133"/>
      <c r="N415" s="133"/>
      <c r="O415" s="16"/>
      <c r="P415" s="16" t="s">
        <v>39</v>
      </c>
      <c r="Q415" s="11" t="b">
        <f t="shared" si="354"/>
        <v>1</v>
      </c>
    </row>
    <row r="416" spans="1:17">
      <c r="A416" s="105" t="s">
        <v>40</v>
      </c>
      <c r="B416" s="20">
        <f t="shared" si="349"/>
        <v>0.84713098568642753</v>
      </c>
      <c r="C416" s="20">
        <f t="shared" si="350"/>
        <v>0.78984614792419316</v>
      </c>
      <c r="D416" s="20">
        <f t="shared" si="351"/>
        <v>0.60009385191186249</v>
      </c>
      <c r="E416" s="64">
        <f t="shared" si="352"/>
        <v>0.42724822564753401</v>
      </c>
      <c r="F416" s="262">
        <f t="shared" si="353"/>
        <v>0.66607980279250434</v>
      </c>
      <c r="G416" s="105" t="s">
        <v>40</v>
      </c>
      <c r="H416" s="133"/>
      <c r="I416" s="20">
        <f t="shared" si="355"/>
        <v>0.69045283799740875</v>
      </c>
      <c r="J416" s="20">
        <f t="shared" si="356"/>
        <v>0.83613972754437216</v>
      </c>
      <c r="K416" s="20">
        <f t="shared" si="357"/>
        <v>0.54597006720591257</v>
      </c>
      <c r="L416" s="64">
        <f t="shared" si="358"/>
        <v>0.51814065818692334</v>
      </c>
      <c r="M416" s="133"/>
      <c r="N416" s="133"/>
      <c r="O416" s="16"/>
      <c r="P416" s="16" t="s">
        <v>40</v>
      </c>
      <c r="Q416" s="11" t="b">
        <f t="shared" si="354"/>
        <v>1</v>
      </c>
    </row>
    <row r="417" spans="1:17">
      <c r="A417" s="105" t="s">
        <v>41</v>
      </c>
      <c r="B417" s="20">
        <f t="shared" si="349"/>
        <v>0.43177416810420755</v>
      </c>
      <c r="C417" s="20">
        <f t="shared" si="350"/>
        <v>0.39313568253309883</v>
      </c>
      <c r="D417" s="20">
        <f t="shared" si="351"/>
        <v>0.85733460748154666</v>
      </c>
      <c r="E417" s="64">
        <f t="shared" si="352"/>
        <v>0.85148588595079111</v>
      </c>
      <c r="F417" s="262">
        <f t="shared" si="353"/>
        <v>0.63343258601741104</v>
      </c>
      <c r="G417" s="105" t="s">
        <v>41</v>
      </c>
      <c r="H417" s="133"/>
      <c r="I417" s="20">
        <f t="shared" si="355"/>
        <v>0.21681804268172716</v>
      </c>
      <c r="J417" s="20">
        <f t="shared" si="356"/>
        <v>0.45334308924973543</v>
      </c>
      <c r="K417" s="20">
        <f t="shared" si="357"/>
        <v>0.68938352498451971</v>
      </c>
      <c r="L417" s="64">
        <f t="shared" si="358"/>
        <v>0.33988616422899559</v>
      </c>
      <c r="M417" s="133"/>
      <c r="N417" s="133"/>
      <c r="O417" s="16"/>
      <c r="P417" s="16" t="s">
        <v>41</v>
      </c>
      <c r="Q417" s="11" t="b">
        <f t="shared" si="354"/>
        <v>1</v>
      </c>
    </row>
    <row r="418" spans="1:17">
      <c r="A418" s="105" t="s">
        <v>12</v>
      </c>
      <c r="B418" s="20">
        <f t="shared" si="349"/>
        <v>0.18729171956342083</v>
      </c>
      <c r="C418" s="20">
        <f t="shared" si="350"/>
        <v>0.49267326773493053</v>
      </c>
      <c r="D418" s="20">
        <f t="shared" si="351"/>
        <v>0.24672172825275726</v>
      </c>
      <c r="E418" s="64">
        <f t="shared" si="352"/>
        <v>0.36895891879295134</v>
      </c>
      <c r="F418" s="262">
        <f t="shared" si="353"/>
        <v>0.32391140858601497</v>
      </c>
      <c r="G418" s="105" t="s">
        <v>12</v>
      </c>
      <c r="H418" s="133"/>
      <c r="I418" s="20">
        <f t="shared" si="355"/>
        <v>0.17792080358585932</v>
      </c>
      <c r="J418" s="20">
        <f t="shared" si="356"/>
        <v>0.65079965257493899</v>
      </c>
      <c r="K418" s="20">
        <f t="shared" si="357"/>
        <v>-0.12370262060463584</v>
      </c>
      <c r="L418" s="64">
        <f t="shared" si="358"/>
        <v>0.17625445888904062</v>
      </c>
      <c r="M418" s="133"/>
      <c r="N418" s="133"/>
      <c r="O418" s="16"/>
      <c r="P418" s="16" t="s">
        <v>12</v>
      </c>
      <c r="Q418" s="11" t="b">
        <f t="shared" si="354"/>
        <v>1</v>
      </c>
    </row>
    <row r="419" spans="1:17">
      <c r="A419" s="105" t="s">
        <v>97</v>
      </c>
      <c r="B419" s="20">
        <f t="shared" si="349"/>
        <v>-0.19616654715085433</v>
      </c>
      <c r="C419" s="20">
        <f t="shared" si="350"/>
        <v>9.8115759480421394E-2</v>
      </c>
      <c r="D419" s="20">
        <f t="shared" si="351"/>
        <v>-0.33560876259885425</v>
      </c>
      <c r="E419" s="64">
        <f t="shared" si="352"/>
        <v>-0.42161026290749781</v>
      </c>
      <c r="F419" s="262">
        <f t="shared" si="353"/>
        <v>-0.21381745329419624</v>
      </c>
      <c r="G419" s="105" t="s">
        <v>97</v>
      </c>
      <c r="H419" s="133"/>
      <c r="I419" s="20">
        <f t="shared" si="355"/>
        <v>-0.27294598348001115</v>
      </c>
      <c r="J419" s="20">
        <f t="shared" si="356"/>
        <v>0.41711923046038418</v>
      </c>
      <c r="K419" s="20">
        <f t="shared" si="357"/>
        <v>-0.4014159394966732</v>
      </c>
      <c r="L419" s="64">
        <f t="shared" si="358"/>
        <v>-6.4310673129075041E-2</v>
      </c>
      <c r="M419" s="133"/>
      <c r="N419" s="133"/>
      <c r="O419" s="16"/>
      <c r="P419" s="16" t="s">
        <v>97</v>
      </c>
      <c r="Q419" s="11" t="b">
        <f t="shared" si="354"/>
        <v>1</v>
      </c>
    </row>
    <row r="420" spans="1:17">
      <c r="A420" s="105" t="s">
        <v>13</v>
      </c>
      <c r="B420" s="20">
        <f t="shared" si="349"/>
        <v>0.61172934854828576</v>
      </c>
      <c r="C420" s="20">
        <f t="shared" si="350"/>
        <v>0.66959243209806329</v>
      </c>
      <c r="D420" s="20">
        <f t="shared" si="351"/>
        <v>0.82340266221388203</v>
      </c>
      <c r="E420" s="64">
        <f t="shared" si="352"/>
        <v>0.71446574529205997</v>
      </c>
      <c r="F420" s="262">
        <f t="shared" si="353"/>
        <v>0.70479754703807274</v>
      </c>
      <c r="G420" s="105" t="s">
        <v>13</v>
      </c>
      <c r="H420" s="133"/>
      <c r="I420" s="20">
        <f t="shared" si="355"/>
        <v>0.47703139823963914</v>
      </c>
      <c r="J420" s="20">
        <f t="shared" si="356"/>
        <v>0.66544865709783763</v>
      </c>
      <c r="K420" s="20">
        <f t="shared" si="357"/>
        <v>0.63976783783892599</v>
      </c>
      <c r="L420" s="64">
        <f t="shared" si="358"/>
        <v>0.44556197329410069</v>
      </c>
      <c r="M420" s="133"/>
      <c r="N420" s="133"/>
      <c r="O420" s="16"/>
      <c r="P420" s="16" t="s">
        <v>13</v>
      </c>
      <c r="Q420" s="11" t="b">
        <f t="shared" si="354"/>
        <v>1</v>
      </c>
    </row>
    <row r="421" spans="1:17">
      <c r="A421" s="105" t="s">
        <v>42</v>
      </c>
      <c r="B421" s="20">
        <f t="shared" si="349"/>
        <v>-0.31202443474209673</v>
      </c>
      <c r="C421" s="20">
        <f t="shared" si="350"/>
        <v>-1.1345354121509545</v>
      </c>
      <c r="D421" s="20">
        <f t="shared" si="351"/>
        <v>-0.26330961328542557</v>
      </c>
      <c r="E421" s="64">
        <f t="shared" si="352"/>
        <v>-0.70674978224555263</v>
      </c>
      <c r="F421" s="262">
        <f t="shared" si="353"/>
        <v>-0.6041548106060074</v>
      </c>
      <c r="G421" s="105" t="s">
        <v>42</v>
      </c>
      <c r="H421" s="133"/>
      <c r="I421" s="20">
        <f t="shared" si="355"/>
        <v>-0.1792941853605291</v>
      </c>
      <c r="J421" s="20">
        <f t="shared" si="356"/>
        <v>-0.89207784273299784</v>
      </c>
      <c r="K421" s="20">
        <f t="shared" si="357"/>
        <v>0.11315900250968593</v>
      </c>
      <c r="L421" s="64">
        <f t="shared" si="358"/>
        <v>-0.23955325639596023</v>
      </c>
      <c r="M421" s="133"/>
      <c r="N421" s="133"/>
      <c r="O421" s="16"/>
      <c r="P421" s="16" t="s">
        <v>42</v>
      </c>
      <c r="Q421" s="11" t="b">
        <f t="shared" si="354"/>
        <v>1</v>
      </c>
    </row>
    <row r="422" spans="1:17">
      <c r="A422" s="105" t="s">
        <v>43</v>
      </c>
      <c r="B422" s="20">
        <f t="shared" si="349"/>
        <v>-0.13502877874172342</v>
      </c>
      <c r="C422" s="20">
        <f t="shared" si="350"/>
        <v>-0.88665573399374675</v>
      </c>
      <c r="D422" s="20">
        <f t="shared" si="351"/>
        <v>-2.8398778286136499E-2</v>
      </c>
      <c r="E422" s="64">
        <f t="shared" si="352"/>
        <v>-0.56460202230135426</v>
      </c>
      <c r="F422" s="262">
        <f t="shared" si="353"/>
        <v>-0.40367132833074026</v>
      </c>
      <c r="G422" s="105" t="s">
        <v>43</v>
      </c>
      <c r="H422" s="133"/>
      <c r="I422" s="20">
        <f t="shared" si="355"/>
        <v>-0.17417624925476777</v>
      </c>
      <c r="J422" s="20">
        <f t="shared" si="356"/>
        <v>-1.1015101042047843</v>
      </c>
      <c r="K422" s="20">
        <f t="shared" si="357"/>
        <v>0.1207992495491088</v>
      </c>
      <c r="L422" s="64">
        <f t="shared" si="358"/>
        <v>-0.28872177597761084</v>
      </c>
      <c r="M422" s="133"/>
      <c r="N422" s="133"/>
      <c r="O422" s="16"/>
      <c r="P422" s="16" t="s">
        <v>43</v>
      </c>
      <c r="Q422" s="11" t="b">
        <f t="shared" si="354"/>
        <v>1</v>
      </c>
    </row>
    <row r="423" spans="1:17">
      <c r="A423" s="105" t="s">
        <v>44</v>
      </c>
      <c r="B423" s="20">
        <f t="shared" si="349"/>
        <v>-0.49244690243479328</v>
      </c>
      <c r="C423" s="20">
        <f t="shared" si="350"/>
        <v>-0.31727796493571409</v>
      </c>
      <c r="D423" s="20">
        <f t="shared" si="351"/>
        <v>-0.48949517967083961</v>
      </c>
      <c r="E423" s="64">
        <f t="shared" si="352"/>
        <v>-0.1214273001496512</v>
      </c>
      <c r="F423" s="262">
        <f t="shared" si="353"/>
        <v>-0.35516183679774949</v>
      </c>
      <c r="G423" s="105" t="s">
        <v>44</v>
      </c>
      <c r="H423" s="133"/>
      <c r="I423" s="20">
        <f t="shared" si="355"/>
        <v>-0.24733732487498378</v>
      </c>
      <c r="J423" s="20">
        <f t="shared" si="356"/>
        <v>-0.35724518934352828</v>
      </c>
      <c r="K423" s="20">
        <f t="shared" si="357"/>
        <v>2.0471757710040367E-2</v>
      </c>
      <c r="L423" s="64">
        <f t="shared" si="358"/>
        <v>-0.14602768912711792</v>
      </c>
      <c r="M423" s="133"/>
      <c r="N423" s="133"/>
      <c r="O423" s="16"/>
      <c r="P423" s="16" t="s">
        <v>44</v>
      </c>
      <c r="Q423" s="11" t="b">
        <f t="shared" si="354"/>
        <v>1</v>
      </c>
    </row>
    <row r="424" spans="1:17">
      <c r="A424" s="105" t="s">
        <v>98</v>
      </c>
      <c r="B424" s="20">
        <f t="shared" si="349"/>
        <v>-0.78963689211779853</v>
      </c>
      <c r="C424" s="20">
        <f t="shared" si="350"/>
        <v>-0.48191683235636107</v>
      </c>
      <c r="D424" s="20">
        <f t="shared" si="351"/>
        <v>-0.85507055843728919</v>
      </c>
      <c r="E424" s="64">
        <f t="shared" si="352"/>
        <v>-1.0429297632661032</v>
      </c>
      <c r="F424" s="262">
        <f t="shared" si="353"/>
        <v>-0.79238851154438805</v>
      </c>
      <c r="G424" s="105" t="s">
        <v>98</v>
      </c>
      <c r="H424" s="133"/>
      <c r="I424" s="20">
        <f t="shared" si="355"/>
        <v>-0.57818594536423107</v>
      </c>
      <c r="J424" s="20">
        <f t="shared" si="356"/>
        <v>-0.17837814642128608</v>
      </c>
      <c r="K424" s="20">
        <f t="shared" si="357"/>
        <v>-0.75288764983307899</v>
      </c>
      <c r="L424" s="64">
        <f t="shared" si="358"/>
        <v>-0.37736293540464905</v>
      </c>
      <c r="M424" s="133"/>
      <c r="N424" s="133"/>
      <c r="O424" s="16"/>
      <c r="P424" s="16" t="s">
        <v>98</v>
      </c>
      <c r="Q424" s="11" t="b">
        <f t="shared" si="354"/>
        <v>1</v>
      </c>
    </row>
    <row r="425" spans="1:17">
      <c r="A425" s="105" t="s">
        <v>99</v>
      </c>
      <c r="B425" s="20">
        <f t="shared" si="349"/>
        <v>-1.7844734793160372E-2</v>
      </c>
      <c r="C425" s="20">
        <f t="shared" si="350"/>
        <v>-0.28675665022529018</v>
      </c>
      <c r="D425" s="20">
        <f t="shared" si="351"/>
        <v>0.30217713449221167</v>
      </c>
      <c r="E425" s="64">
        <f t="shared" si="352"/>
        <v>-7.3994769856880166E-2</v>
      </c>
      <c r="F425" s="262">
        <f t="shared" si="353"/>
        <v>-1.9104755095779767E-2</v>
      </c>
      <c r="G425" s="105" t="s">
        <v>99</v>
      </c>
      <c r="H425" s="133"/>
      <c r="I425" s="20">
        <f t="shared" si="355"/>
        <v>4.8831437913776816E-3</v>
      </c>
      <c r="J425" s="20">
        <f t="shared" si="356"/>
        <v>-0.49198193401419615</v>
      </c>
      <c r="K425" s="20">
        <f t="shared" si="357"/>
        <v>0.54822612297618301</v>
      </c>
      <c r="L425" s="64">
        <f t="shared" si="358"/>
        <v>1.5281833188341129E-2</v>
      </c>
      <c r="M425" s="133"/>
      <c r="N425" s="133"/>
      <c r="O425" s="16"/>
      <c r="P425" s="16" t="s">
        <v>99</v>
      </c>
      <c r="Q425" s="11" t="b">
        <f t="shared" si="354"/>
        <v>1</v>
      </c>
    </row>
    <row r="426" spans="1:17">
      <c r="A426" s="105" t="s">
        <v>46</v>
      </c>
      <c r="B426" s="20">
        <f t="shared" si="349"/>
        <v>-1.1594224256787589</v>
      </c>
      <c r="C426" s="20">
        <f t="shared" si="350"/>
        <v>-0.62399131341361758</v>
      </c>
      <c r="D426" s="20">
        <f t="shared" si="351"/>
        <v>-1.366210643065811</v>
      </c>
      <c r="E426" s="64">
        <f t="shared" si="352"/>
        <v>-0.98102411134705869</v>
      </c>
      <c r="F426" s="262">
        <f t="shared" si="353"/>
        <v>-1.0326621233763116</v>
      </c>
      <c r="G426" s="105" t="s">
        <v>46</v>
      </c>
      <c r="H426" s="133"/>
      <c r="I426" s="20">
        <f t="shared" si="355"/>
        <v>-0.52938373664017901</v>
      </c>
      <c r="J426" s="20">
        <f t="shared" si="356"/>
        <v>-0.41928030246562925</v>
      </c>
      <c r="K426" s="20">
        <f t="shared" si="357"/>
        <v>-0.51600008458062296</v>
      </c>
      <c r="L426" s="64">
        <f t="shared" si="358"/>
        <v>-0.36616603092160782</v>
      </c>
      <c r="M426" s="133"/>
      <c r="N426" s="133"/>
      <c r="O426" s="16"/>
      <c r="P426" s="16" t="s">
        <v>46</v>
      </c>
      <c r="Q426" s="11" t="b">
        <f t="shared" si="354"/>
        <v>1</v>
      </c>
    </row>
    <row r="427" spans="1:17">
      <c r="A427" s="105" t="s">
        <v>47</v>
      </c>
      <c r="B427" s="20">
        <f t="shared" si="349"/>
        <v>0.22539854750280719</v>
      </c>
      <c r="C427" s="20">
        <f t="shared" si="350"/>
        <v>0.10742905426970152</v>
      </c>
      <c r="D427" s="20">
        <f t="shared" si="351"/>
        <v>-0.3703871258447704</v>
      </c>
      <c r="E427" s="64">
        <f t="shared" si="352"/>
        <v>-0.20203166887661939</v>
      </c>
      <c r="F427" s="262">
        <f t="shared" si="353"/>
        <v>-5.9897798237220273E-2</v>
      </c>
      <c r="G427" s="105" t="s">
        <v>47</v>
      </c>
      <c r="H427" s="133"/>
      <c r="I427" s="20">
        <f t="shared" si="355"/>
        <v>6.739009634498816E-2</v>
      </c>
      <c r="J427" s="20">
        <f t="shared" si="356"/>
        <v>0.48139544563980019</v>
      </c>
      <c r="K427" s="20">
        <f t="shared" si="357"/>
        <v>1.8119031498831484E-2</v>
      </c>
      <c r="L427" s="64">
        <f t="shared" si="358"/>
        <v>0.14172614337090494</v>
      </c>
      <c r="M427" s="133"/>
      <c r="N427" s="133"/>
      <c r="O427" s="16"/>
      <c r="P427" s="16" t="s">
        <v>47</v>
      </c>
      <c r="Q427" s="11" t="b">
        <f t="shared" si="354"/>
        <v>1</v>
      </c>
    </row>
    <row r="428" spans="1:17">
      <c r="A428" s="105" t="s">
        <v>14</v>
      </c>
      <c r="B428" s="20">
        <f t="shared" si="349"/>
        <v>-0.13574109377521534</v>
      </c>
      <c r="C428" s="20">
        <f t="shared" si="350"/>
        <v>0.11905799801208561</v>
      </c>
      <c r="D428" s="20">
        <f t="shared" si="351"/>
        <v>0.61305621972802715</v>
      </c>
      <c r="E428" s="64">
        <f t="shared" si="352"/>
        <v>6.4170884885225599E-2</v>
      </c>
      <c r="F428" s="262">
        <f t="shared" si="353"/>
        <v>0.16513600221253075</v>
      </c>
      <c r="G428" s="105" t="s">
        <v>14</v>
      </c>
      <c r="H428" s="133"/>
      <c r="I428" s="20">
        <f t="shared" si="355"/>
        <v>-0.3029738201618572</v>
      </c>
      <c r="J428" s="20">
        <f t="shared" si="356"/>
        <v>-0.22406788261867011</v>
      </c>
      <c r="K428" s="20">
        <f t="shared" si="357"/>
        <v>-1.4224993990889088E-2</v>
      </c>
      <c r="L428" s="64">
        <f t="shared" si="358"/>
        <v>-0.13531667419285409</v>
      </c>
      <c r="M428" s="133"/>
      <c r="N428" s="133"/>
      <c r="O428" s="16"/>
      <c r="P428" s="16" t="s">
        <v>14</v>
      </c>
      <c r="Q428" s="11" t="b">
        <f t="shared" si="354"/>
        <v>1</v>
      </c>
    </row>
    <row r="429" spans="1:17">
      <c r="A429" s="105" t="s">
        <v>48</v>
      </c>
      <c r="B429" s="20">
        <f t="shared" si="349"/>
        <v>-0.62945729196682421</v>
      </c>
      <c r="C429" s="20">
        <f t="shared" si="350"/>
        <v>-0.23338277915263694</v>
      </c>
      <c r="D429" s="20">
        <f t="shared" si="351"/>
        <v>-0.23285907545697648</v>
      </c>
      <c r="E429" s="64">
        <f t="shared" si="352"/>
        <v>-9.5061867206768125E-2</v>
      </c>
      <c r="F429" s="262">
        <f t="shared" si="353"/>
        <v>-0.29769025344580147</v>
      </c>
      <c r="G429" s="105" t="s">
        <v>48</v>
      </c>
      <c r="H429" s="133"/>
      <c r="I429" s="20">
        <f t="shared" si="355"/>
        <v>-0.35785351505778784</v>
      </c>
      <c r="J429" s="20">
        <f t="shared" si="356"/>
        <v>-0.605512591738949</v>
      </c>
      <c r="K429" s="20">
        <f t="shared" si="357"/>
        <v>-0.14552135693315071</v>
      </c>
      <c r="L429" s="64">
        <f t="shared" si="358"/>
        <v>-0.27722186593247189</v>
      </c>
      <c r="M429" s="133"/>
      <c r="N429" s="133"/>
      <c r="O429" s="16"/>
      <c r="P429" s="16" t="s">
        <v>48</v>
      </c>
      <c r="Q429" s="11" t="b">
        <f t="shared" si="354"/>
        <v>1</v>
      </c>
    </row>
    <row r="430" spans="1:17">
      <c r="A430" s="155" t="s">
        <v>175</v>
      </c>
      <c r="B430" s="20">
        <f t="shared" si="349"/>
        <v>-0.96745697017408117</v>
      </c>
      <c r="C430" s="20">
        <f t="shared" si="350"/>
        <v>-0.41626253992377493</v>
      </c>
      <c r="D430" s="20">
        <f t="shared" si="351"/>
        <v>-1.2881707475336031</v>
      </c>
      <c r="E430" s="64">
        <f t="shared" si="352"/>
        <v>-0.95793918025902713</v>
      </c>
      <c r="F430" s="262">
        <f t="shared" si="353"/>
        <v>-0.90745735947262163</v>
      </c>
      <c r="G430" s="155" t="s">
        <v>175</v>
      </c>
      <c r="H430" s="133"/>
      <c r="I430" s="20">
        <f t="shared" si="355"/>
        <v>-0.51797647177765493</v>
      </c>
      <c r="J430" s="20">
        <f t="shared" si="356"/>
        <v>-0.13671863016973576</v>
      </c>
      <c r="K430" s="20">
        <f t="shared" si="357"/>
        <v>-0.68256932961501537</v>
      </c>
      <c r="L430" s="64">
        <f t="shared" si="358"/>
        <v>-0.33431610789060151</v>
      </c>
      <c r="M430" s="133"/>
      <c r="N430" s="133"/>
      <c r="O430" s="16"/>
      <c r="P430" s="16" t="s">
        <v>175</v>
      </c>
      <c r="Q430" s="11" t="b">
        <f t="shared" si="354"/>
        <v>1</v>
      </c>
    </row>
    <row r="431" spans="1:17">
      <c r="A431" s="155" t="s">
        <v>176</v>
      </c>
      <c r="B431" s="20">
        <f t="shared" si="349"/>
        <v>-0.87359729050612445</v>
      </c>
      <c r="C431" s="20">
        <f t="shared" si="350"/>
        <v>-0.77892462587001288</v>
      </c>
      <c r="D431" s="20">
        <f t="shared" si="351"/>
        <v>-1.4630603588379738</v>
      </c>
      <c r="E431" s="64">
        <f t="shared" si="352"/>
        <v>-0.95095969836023864</v>
      </c>
      <c r="F431" s="262">
        <f t="shared" si="353"/>
        <v>-1.0166354933935873</v>
      </c>
      <c r="G431" s="155" t="s">
        <v>176</v>
      </c>
      <c r="H431" s="133"/>
      <c r="I431" s="20"/>
      <c r="J431" s="20"/>
      <c r="K431" s="20"/>
      <c r="L431" s="64"/>
      <c r="M431" s="133"/>
      <c r="N431" s="133"/>
      <c r="O431" s="16"/>
      <c r="P431" s="16" t="s">
        <v>176</v>
      </c>
      <c r="Q431" s="11" t="b">
        <f t="shared" si="354"/>
        <v>1</v>
      </c>
    </row>
    <row r="432" spans="1:17">
      <c r="A432" s="105" t="s">
        <v>49</v>
      </c>
      <c r="B432" s="20">
        <f t="shared" si="349"/>
        <v>-0.25378569758115327</v>
      </c>
      <c r="C432" s="20">
        <f t="shared" si="350"/>
        <v>-0.70428785750048217</v>
      </c>
      <c r="D432" s="20">
        <f t="shared" si="351"/>
        <v>-0.98284529248841901</v>
      </c>
      <c r="E432" s="64">
        <f t="shared" si="352"/>
        <v>-1.0618712030128863</v>
      </c>
      <c r="F432" s="262">
        <f t="shared" si="353"/>
        <v>-0.75069751264573514</v>
      </c>
      <c r="G432" s="105" t="s">
        <v>49</v>
      </c>
      <c r="H432" s="133"/>
      <c r="I432" s="20"/>
      <c r="J432" s="20"/>
      <c r="K432" s="20"/>
      <c r="L432" s="64"/>
      <c r="M432" s="133"/>
      <c r="N432" s="133"/>
      <c r="O432" s="16"/>
      <c r="P432" s="16" t="s">
        <v>49</v>
      </c>
      <c r="Q432" s="11" t="b">
        <f t="shared" si="354"/>
        <v>1</v>
      </c>
    </row>
    <row r="433" spans="1:17">
      <c r="A433" s="105" t="s">
        <v>50</v>
      </c>
      <c r="B433" s="20">
        <f t="shared" si="349"/>
        <v>-0.76649921005865362</v>
      </c>
      <c r="C433" s="20">
        <f t="shared" si="350"/>
        <v>-0.17472660590356329</v>
      </c>
      <c r="D433" s="20">
        <f t="shared" si="351"/>
        <v>-0.89223706098238564</v>
      </c>
      <c r="E433" s="64">
        <f t="shared" si="352"/>
        <v>-0.76771662353878312</v>
      </c>
      <c r="F433" s="262">
        <f t="shared" si="353"/>
        <v>-0.65029487512084638</v>
      </c>
      <c r="G433" s="105" t="s">
        <v>50</v>
      </c>
      <c r="H433" s="133"/>
      <c r="I433" s="20">
        <f t="shared" ref="I433:I448" si="359">SUMPRODUCT(O242:P242,O$286:P$286)</f>
        <v>-0.64500948002009229</v>
      </c>
      <c r="J433" s="20">
        <f t="shared" ref="J433:J448" si="360">SUMPRODUCT(Q242:R242,Q$286:R$286)</f>
        <v>-0.39005921151816347</v>
      </c>
      <c r="K433" s="20">
        <f t="shared" ref="K433:K448" si="361">SUMPRODUCT(S242:T242,S$286:T$286)</f>
        <v>-0.87562141620312095</v>
      </c>
      <c r="L433" s="64">
        <f t="shared" ref="L433:L448" si="362">SUMPRODUCT(I433:K433,I$471:K$471)</f>
        <v>-0.47767252693534423</v>
      </c>
      <c r="M433" s="133"/>
      <c r="N433" s="133"/>
      <c r="O433" s="16"/>
      <c r="P433" s="16" t="s">
        <v>50</v>
      </c>
      <c r="Q433" s="11" t="b">
        <f t="shared" si="354"/>
        <v>1</v>
      </c>
    </row>
    <row r="434" spans="1:17">
      <c r="A434" s="105" t="s">
        <v>100</v>
      </c>
      <c r="B434" s="20">
        <f t="shared" si="349"/>
        <v>0.92550180474133825</v>
      </c>
      <c r="C434" s="20">
        <f t="shared" si="350"/>
        <v>0.88248097110392432</v>
      </c>
      <c r="D434" s="20">
        <f t="shared" si="351"/>
        <v>1.1797472612272404</v>
      </c>
      <c r="E434" s="64">
        <f t="shared" si="352"/>
        <v>1.1926362184612553</v>
      </c>
      <c r="F434" s="262">
        <f t="shared" si="353"/>
        <v>1.0450915638834397</v>
      </c>
      <c r="G434" s="105" t="s">
        <v>100</v>
      </c>
      <c r="H434" s="133"/>
      <c r="I434" s="20">
        <f t="shared" si="359"/>
        <v>0.68113758885505771</v>
      </c>
      <c r="J434" s="20">
        <f t="shared" si="360"/>
        <v>0.90432865797745166</v>
      </c>
      <c r="K434" s="20">
        <f t="shared" si="361"/>
        <v>1.0078414094732946</v>
      </c>
      <c r="L434" s="64">
        <f t="shared" si="362"/>
        <v>0.64832691407645093</v>
      </c>
      <c r="M434" s="133"/>
      <c r="N434" s="133"/>
      <c r="O434" s="16"/>
      <c r="P434" s="16" t="s">
        <v>100</v>
      </c>
      <c r="Q434" s="11" t="b">
        <f t="shared" si="354"/>
        <v>1</v>
      </c>
    </row>
    <row r="435" spans="1:17">
      <c r="A435" s="105" t="s">
        <v>51</v>
      </c>
      <c r="B435" s="20">
        <f t="shared" si="349"/>
        <v>0.85859396942371857</v>
      </c>
      <c r="C435" s="20">
        <f t="shared" si="350"/>
        <v>0.6480911573216469</v>
      </c>
      <c r="D435" s="20">
        <f t="shared" si="351"/>
        <v>1.1700302601762016</v>
      </c>
      <c r="E435" s="64">
        <f t="shared" si="352"/>
        <v>1.0677055881736974</v>
      </c>
      <c r="F435" s="262">
        <f t="shared" si="353"/>
        <v>0.9361052437738161</v>
      </c>
      <c r="G435" s="105" t="s">
        <v>51</v>
      </c>
      <c r="H435" s="133"/>
      <c r="I435" s="20">
        <f t="shared" si="359"/>
        <v>0.58533855963548709</v>
      </c>
      <c r="J435" s="20">
        <f t="shared" si="360"/>
        <v>0.84378677855763484</v>
      </c>
      <c r="K435" s="20">
        <f t="shared" si="361"/>
        <v>0.68523023331435629</v>
      </c>
      <c r="L435" s="64">
        <f t="shared" si="362"/>
        <v>0.52858889287686961</v>
      </c>
      <c r="M435" s="133"/>
      <c r="N435" s="133"/>
      <c r="O435" s="16"/>
      <c r="P435" s="16" t="s">
        <v>51</v>
      </c>
      <c r="Q435" s="11" t="b">
        <f t="shared" si="354"/>
        <v>1</v>
      </c>
    </row>
    <row r="436" spans="1:17">
      <c r="A436" s="105" t="s">
        <v>52</v>
      </c>
      <c r="B436" s="20">
        <f t="shared" si="349"/>
        <v>-0.52687427399583697</v>
      </c>
      <c r="C436" s="20">
        <f t="shared" si="350"/>
        <v>-0.32035706254467716</v>
      </c>
      <c r="D436" s="20">
        <f t="shared" si="351"/>
        <v>-0.85542171164713865</v>
      </c>
      <c r="E436" s="64">
        <f t="shared" si="352"/>
        <v>-0.6279681637683231</v>
      </c>
      <c r="F436" s="262">
        <f t="shared" si="353"/>
        <v>-0.58265530298899393</v>
      </c>
      <c r="G436" s="105" t="s">
        <v>52</v>
      </c>
      <c r="H436" s="133"/>
      <c r="I436" s="20">
        <f t="shared" si="359"/>
        <v>-0.19283847422038142</v>
      </c>
      <c r="J436" s="20">
        <f t="shared" si="360"/>
        <v>-0.35277518271073888</v>
      </c>
      <c r="K436" s="20">
        <f t="shared" si="361"/>
        <v>-0.5071741415520914</v>
      </c>
      <c r="L436" s="64">
        <f t="shared" si="362"/>
        <v>-0.26319694962080292</v>
      </c>
      <c r="M436" s="133"/>
      <c r="N436" s="133"/>
      <c r="O436" s="16"/>
      <c r="P436" s="16" t="s">
        <v>52</v>
      </c>
      <c r="Q436" s="11" t="b">
        <f t="shared" si="354"/>
        <v>1</v>
      </c>
    </row>
    <row r="437" spans="1:17">
      <c r="A437" s="105" t="s">
        <v>53</v>
      </c>
      <c r="B437" s="20">
        <f t="shared" si="349"/>
        <v>0.877065207516458</v>
      </c>
      <c r="C437" s="20">
        <f t="shared" si="350"/>
        <v>1.1840255955146242</v>
      </c>
      <c r="D437" s="20">
        <f t="shared" si="351"/>
        <v>1.3836756235264136</v>
      </c>
      <c r="E437" s="64">
        <f t="shared" si="352"/>
        <v>1.2673337407690632</v>
      </c>
      <c r="F437" s="262">
        <f t="shared" si="353"/>
        <v>1.1780250418316398</v>
      </c>
      <c r="G437" s="105" t="s">
        <v>53</v>
      </c>
      <c r="H437" s="133"/>
      <c r="I437" s="20">
        <f t="shared" si="359"/>
        <v>0.58012051379911844</v>
      </c>
      <c r="J437" s="20">
        <f t="shared" si="360"/>
        <v>0.90384776043933623</v>
      </c>
      <c r="K437" s="20">
        <f t="shared" si="361"/>
        <v>0.70738685211226771</v>
      </c>
      <c r="L437" s="64">
        <f t="shared" si="362"/>
        <v>0.54783878158768062</v>
      </c>
      <c r="M437" s="133"/>
      <c r="N437" s="133"/>
      <c r="O437" s="16"/>
      <c r="P437" s="16" t="s">
        <v>53</v>
      </c>
      <c r="Q437" s="11" t="b">
        <f t="shared" si="354"/>
        <v>1</v>
      </c>
    </row>
    <row r="438" spans="1:17">
      <c r="A438" s="155" t="s">
        <v>54</v>
      </c>
      <c r="B438" s="20">
        <f t="shared" si="349"/>
        <v>-0.82626467963841965</v>
      </c>
      <c r="C438" s="20">
        <f t="shared" si="350"/>
        <v>-0.7747487908752192</v>
      </c>
      <c r="D438" s="20">
        <f t="shared" si="351"/>
        <v>-1.0585509355054674</v>
      </c>
      <c r="E438" s="64">
        <f t="shared" si="352"/>
        <v>-0.831316918522365</v>
      </c>
      <c r="F438" s="262">
        <f t="shared" si="353"/>
        <v>-0.87272033113536773</v>
      </c>
      <c r="G438" s="155" t="s">
        <v>54</v>
      </c>
      <c r="H438" s="133"/>
      <c r="I438" s="20">
        <f t="shared" si="359"/>
        <v>-0.22733857806434296</v>
      </c>
      <c r="J438" s="20">
        <f t="shared" si="360"/>
        <v>-0.70525162130581376</v>
      </c>
      <c r="K438" s="20">
        <f t="shared" si="361"/>
        <v>-0.6653801144860092</v>
      </c>
      <c r="L438" s="64">
        <f t="shared" si="362"/>
        <v>-0.39949257846404151</v>
      </c>
      <c r="M438" s="133"/>
      <c r="N438" s="133"/>
      <c r="O438" s="16"/>
      <c r="P438" s="16" t="s">
        <v>54</v>
      </c>
      <c r="Q438" s="11" t="b">
        <f t="shared" si="354"/>
        <v>1</v>
      </c>
    </row>
    <row r="439" spans="1:17">
      <c r="A439" s="105" t="s">
        <v>101</v>
      </c>
      <c r="B439" s="20">
        <f t="shared" si="349"/>
        <v>-0.19016972907873986</v>
      </c>
      <c r="C439" s="20">
        <f t="shared" si="350"/>
        <v>0.31824473301300921</v>
      </c>
      <c r="D439" s="20">
        <f t="shared" si="351"/>
        <v>-0.35278123309316894</v>
      </c>
      <c r="E439" s="64">
        <f t="shared" si="352"/>
        <v>-0.33311088717728632</v>
      </c>
      <c r="F439" s="262">
        <f t="shared" si="353"/>
        <v>-0.13945427908404648</v>
      </c>
      <c r="G439" s="105" t="s">
        <v>101</v>
      </c>
      <c r="H439" s="133"/>
      <c r="I439" s="20">
        <f t="shared" si="359"/>
        <v>-0.10525122368747016</v>
      </c>
      <c r="J439" s="20">
        <f t="shared" si="360"/>
        <v>0.10261475769652297</v>
      </c>
      <c r="K439" s="20">
        <f t="shared" si="361"/>
        <v>-9.0187142048863245E-2</v>
      </c>
      <c r="L439" s="64">
        <f t="shared" si="362"/>
        <v>-2.3205902009952609E-2</v>
      </c>
      <c r="M439" s="133"/>
      <c r="N439" s="133"/>
      <c r="O439" s="16"/>
      <c r="P439" s="16" t="s">
        <v>101</v>
      </c>
      <c r="Q439" s="11" t="b">
        <f t="shared" si="354"/>
        <v>1</v>
      </c>
    </row>
    <row r="440" spans="1:17">
      <c r="A440" s="105" t="s">
        <v>55</v>
      </c>
      <c r="B440" s="20">
        <f t="shared" si="349"/>
        <v>-0.11536036027360472</v>
      </c>
      <c r="C440" s="20">
        <f t="shared" si="350"/>
        <v>2.0390008162243223E-2</v>
      </c>
      <c r="D440" s="20">
        <f t="shared" si="351"/>
        <v>-0.11458256420353619</v>
      </c>
      <c r="E440" s="64">
        <f t="shared" si="352"/>
        <v>-0.20316987094781586</v>
      </c>
      <c r="F440" s="262">
        <f t="shared" si="353"/>
        <v>-0.10318069681567839</v>
      </c>
      <c r="G440" s="105" t="s">
        <v>55</v>
      </c>
      <c r="H440" s="133"/>
      <c r="I440" s="20">
        <f t="shared" si="359"/>
        <v>-7.0918936236159524E-2</v>
      </c>
      <c r="J440" s="20">
        <f t="shared" si="360"/>
        <v>-0.1201926307632131</v>
      </c>
      <c r="K440" s="20">
        <f t="shared" si="361"/>
        <v>-4.8470690559258865E-2</v>
      </c>
      <c r="L440" s="64">
        <f t="shared" si="362"/>
        <v>-5.9895564389657874E-2</v>
      </c>
      <c r="M440" s="133"/>
      <c r="N440" s="133"/>
      <c r="O440" s="16"/>
      <c r="P440" s="16" t="s">
        <v>55</v>
      </c>
      <c r="Q440" s="11" t="b">
        <f t="shared" si="354"/>
        <v>1</v>
      </c>
    </row>
    <row r="441" spans="1:17">
      <c r="A441" s="105" t="s">
        <v>56</v>
      </c>
      <c r="B441" s="20">
        <f t="shared" si="349"/>
        <v>0.30283374634949001</v>
      </c>
      <c r="C441" s="20">
        <f t="shared" si="350"/>
        <v>0.51653795515901091</v>
      </c>
      <c r="D441" s="20">
        <f t="shared" si="351"/>
        <v>-5.0059761829488521E-2</v>
      </c>
      <c r="E441" s="64">
        <f t="shared" si="352"/>
        <v>-1.7473225734938938E-2</v>
      </c>
      <c r="F441" s="262">
        <f t="shared" si="353"/>
        <v>0.18795967848601836</v>
      </c>
      <c r="G441" s="105" t="s">
        <v>56</v>
      </c>
      <c r="H441" s="133"/>
      <c r="I441" s="20">
        <f t="shared" si="359"/>
        <v>0.12951244340050327</v>
      </c>
      <c r="J441" s="20">
        <f t="shared" si="360"/>
        <v>0.77464523824313503</v>
      </c>
      <c r="K441" s="20">
        <f t="shared" si="361"/>
        <v>-0.33705777705326517</v>
      </c>
      <c r="L441" s="64">
        <f t="shared" si="362"/>
        <v>0.14177497614759327</v>
      </c>
      <c r="M441" s="133"/>
      <c r="N441" s="133"/>
      <c r="O441" s="16"/>
      <c r="P441" s="16" t="s">
        <v>56</v>
      </c>
      <c r="Q441" s="11" t="b">
        <f t="shared" si="354"/>
        <v>1</v>
      </c>
    </row>
    <row r="442" spans="1:17">
      <c r="A442" s="105" t="s">
        <v>57</v>
      </c>
      <c r="B442" s="20">
        <f t="shared" si="349"/>
        <v>0.48929913563177585</v>
      </c>
      <c r="C442" s="20">
        <f t="shared" si="350"/>
        <v>0.63649803355189583</v>
      </c>
      <c r="D442" s="20">
        <f t="shared" si="351"/>
        <v>0.63995921957927548</v>
      </c>
      <c r="E442" s="64">
        <f t="shared" si="352"/>
        <v>0.37447752816270008</v>
      </c>
      <c r="F442" s="262">
        <f t="shared" si="353"/>
        <v>0.53505847923141181</v>
      </c>
      <c r="G442" s="105" t="s">
        <v>57</v>
      </c>
      <c r="H442" s="133"/>
      <c r="I442" s="20">
        <f t="shared" si="359"/>
        <v>0.33047996367098637</v>
      </c>
      <c r="J442" s="20">
        <f t="shared" si="360"/>
        <v>0.77020945522597917</v>
      </c>
      <c r="K442" s="20">
        <f t="shared" si="361"/>
        <v>0.46514079650408513</v>
      </c>
      <c r="L442" s="64">
        <f t="shared" si="362"/>
        <v>0.39145755385026271</v>
      </c>
      <c r="M442" s="133"/>
      <c r="N442" s="133"/>
      <c r="O442" s="16"/>
      <c r="P442" s="16" t="s">
        <v>57</v>
      </c>
      <c r="Q442" s="11" t="b">
        <f t="shared" si="354"/>
        <v>1</v>
      </c>
    </row>
    <row r="443" spans="1:17">
      <c r="A443" s="105" t="s">
        <v>15</v>
      </c>
      <c r="B443" s="20">
        <f t="shared" si="349"/>
        <v>0.65265169345065444</v>
      </c>
      <c r="C443" s="20">
        <f t="shared" si="350"/>
        <v>-1.2461885269959743</v>
      </c>
      <c r="D443" s="20">
        <f t="shared" si="351"/>
        <v>-0.19329710811157066</v>
      </c>
      <c r="E443" s="64">
        <f t="shared" si="352"/>
        <v>-0.55511691988877265</v>
      </c>
      <c r="F443" s="262">
        <f t="shared" si="353"/>
        <v>-0.33548771538641575</v>
      </c>
      <c r="G443" s="105" t="s">
        <v>15</v>
      </c>
      <c r="H443" s="133"/>
      <c r="I443" s="20">
        <f t="shared" si="359"/>
        <v>-5.6433409800460188E-2</v>
      </c>
      <c r="J443" s="20">
        <f t="shared" si="360"/>
        <v>-0.83771276612766621</v>
      </c>
      <c r="K443" s="20">
        <f t="shared" si="361"/>
        <v>0.67795083549779056</v>
      </c>
      <c r="L443" s="64">
        <f t="shared" si="362"/>
        <v>-5.4048835107583959E-2</v>
      </c>
      <c r="M443" s="133"/>
      <c r="N443" s="133"/>
      <c r="O443" s="16"/>
      <c r="P443" s="16" t="s">
        <v>15</v>
      </c>
      <c r="Q443" s="11" t="b">
        <f t="shared" si="354"/>
        <v>1</v>
      </c>
    </row>
    <row r="444" spans="1:17">
      <c r="A444" s="155" t="s">
        <v>284</v>
      </c>
      <c r="B444" s="20">
        <f t="shared" si="349"/>
        <v>1.0906664201210645</v>
      </c>
      <c r="C444" s="20">
        <f t="shared" si="350"/>
        <v>0.76092194605720376</v>
      </c>
      <c r="D444" s="20">
        <f t="shared" si="351"/>
        <v>1.3760723522215701</v>
      </c>
      <c r="E444" s="64">
        <f t="shared" si="352"/>
        <v>1.245267602347605</v>
      </c>
      <c r="F444" s="262">
        <f t="shared" si="353"/>
        <v>1.1182320801868608</v>
      </c>
      <c r="G444" s="155" t="s">
        <v>284</v>
      </c>
      <c r="H444" s="133"/>
      <c r="I444" s="20">
        <f t="shared" si="359"/>
        <v>1.0343104610752467</v>
      </c>
      <c r="J444" s="20">
        <f t="shared" si="360"/>
        <v>0.36001012812582928</v>
      </c>
      <c r="K444" s="20">
        <f t="shared" si="361"/>
        <v>0.94511662837220223</v>
      </c>
      <c r="L444" s="64">
        <f t="shared" si="362"/>
        <v>0.58485930439331957</v>
      </c>
      <c r="M444" s="133"/>
      <c r="N444" s="133"/>
      <c r="O444" s="16"/>
      <c r="P444" s="162" t="s">
        <v>284</v>
      </c>
      <c r="Q444" s="11" t="b">
        <f t="shared" si="354"/>
        <v>1</v>
      </c>
    </row>
    <row r="445" spans="1:17">
      <c r="A445" s="155" t="s">
        <v>102</v>
      </c>
      <c r="B445" s="20">
        <f t="shared" si="349"/>
        <v>0.23764496751484093</v>
      </c>
      <c r="C445" s="20">
        <f t="shared" si="350"/>
        <v>-0.10124683196943854</v>
      </c>
      <c r="D445" s="20">
        <f t="shared" si="351"/>
        <v>0.60395520434233385</v>
      </c>
      <c r="E445" s="64">
        <f t="shared" si="352"/>
        <v>0.3025188261049937</v>
      </c>
      <c r="F445" s="262">
        <f t="shared" si="353"/>
        <v>0.26071804149818245</v>
      </c>
      <c r="G445" s="155" t="s">
        <v>102</v>
      </c>
      <c r="H445" s="133"/>
      <c r="I445" s="20">
        <f t="shared" si="359"/>
        <v>0.1095200585831549</v>
      </c>
      <c r="J445" s="20">
        <f t="shared" si="360"/>
        <v>-0.98215289555899887</v>
      </c>
      <c r="K445" s="20">
        <f t="shared" si="361"/>
        <v>-0.12173860807449376</v>
      </c>
      <c r="L445" s="64">
        <f t="shared" si="362"/>
        <v>-0.24859286126258442</v>
      </c>
      <c r="M445" s="133"/>
      <c r="N445" s="133"/>
      <c r="O445" s="16"/>
      <c r="P445" s="16" t="s">
        <v>102</v>
      </c>
      <c r="Q445" s="11" t="b">
        <f t="shared" si="354"/>
        <v>1</v>
      </c>
    </row>
    <row r="446" spans="1:17">
      <c r="A446" s="105" t="s">
        <v>103</v>
      </c>
      <c r="B446" s="20">
        <f t="shared" si="349"/>
        <v>-0.7684280134889796</v>
      </c>
      <c r="C446" s="20">
        <f t="shared" si="350"/>
        <v>-1.0395443497119052</v>
      </c>
      <c r="D446" s="20">
        <f t="shared" si="351"/>
        <v>-0.73864699308983228</v>
      </c>
      <c r="E446" s="64">
        <f t="shared" si="352"/>
        <v>-0.50681345499832886</v>
      </c>
      <c r="F446" s="262">
        <f t="shared" si="353"/>
        <v>-0.76335820282226152</v>
      </c>
      <c r="G446" s="105" t="s">
        <v>103</v>
      </c>
      <c r="H446" s="133"/>
      <c r="I446" s="20">
        <f t="shared" si="359"/>
        <v>-0.77075263534108984</v>
      </c>
      <c r="J446" s="20">
        <f t="shared" si="360"/>
        <v>-1.0817315259419882</v>
      </c>
      <c r="K446" s="20">
        <f t="shared" si="361"/>
        <v>0.13648130649898571</v>
      </c>
      <c r="L446" s="64">
        <f t="shared" si="362"/>
        <v>-0.42900071369602311</v>
      </c>
      <c r="M446" s="133"/>
      <c r="N446" s="133"/>
      <c r="O446" s="16"/>
      <c r="P446" s="16" t="s">
        <v>103</v>
      </c>
      <c r="Q446" s="11" t="b">
        <f t="shared" si="354"/>
        <v>1</v>
      </c>
    </row>
    <row r="447" spans="1:17" ht="14.25" customHeight="1">
      <c r="A447" s="105" t="s">
        <v>104</v>
      </c>
      <c r="B447" s="20">
        <f t="shared" si="349"/>
        <v>5.4694903217946123E-3</v>
      </c>
      <c r="C447" s="20">
        <f t="shared" si="350"/>
        <v>-1.4326570205916103</v>
      </c>
      <c r="D447" s="20">
        <f t="shared" si="351"/>
        <v>-0.29566041755157535</v>
      </c>
      <c r="E447" s="64">
        <f t="shared" si="352"/>
        <v>-0.68119961568798204</v>
      </c>
      <c r="F447" s="262">
        <f t="shared" si="353"/>
        <v>-0.60101189087734319</v>
      </c>
      <c r="G447" s="105" t="s">
        <v>104</v>
      </c>
      <c r="H447" s="133"/>
      <c r="I447" s="20">
        <f t="shared" si="359"/>
        <v>7.3693712441810694E-2</v>
      </c>
      <c r="J447" s="20">
        <f t="shared" si="360"/>
        <v>-1.5307989339633781</v>
      </c>
      <c r="K447" s="20">
        <f t="shared" si="361"/>
        <v>0.42328796437314797</v>
      </c>
      <c r="L447" s="64">
        <f t="shared" si="362"/>
        <v>-0.25845431428710486</v>
      </c>
      <c r="M447" s="133"/>
      <c r="N447" s="133"/>
      <c r="O447" s="16"/>
      <c r="P447" s="16" t="s">
        <v>104</v>
      </c>
      <c r="Q447" s="11" t="b">
        <f t="shared" si="354"/>
        <v>1</v>
      </c>
    </row>
    <row r="448" spans="1:17" ht="14.25" customHeight="1">
      <c r="A448" s="105" t="s">
        <v>59</v>
      </c>
      <c r="B448" s="20">
        <f t="shared" si="349"/>
        <v>-0.7559109523285652</v>
      </c>
      <c r="C448" s="20">
        <f t="shared" si="350"/>
        <v>-0.41171266324905298</v>
      </c>
      <c r="D448" s="20">
        <f t="shared" si="351"/>
        <v>-1.1234979728095293</v>
      </c>
      <c r="E448" s="64">
        <f t="shared" si="352"/>
        <v>-0.92954763700170695</v>
      </c>
      <c r="F448" s="262">
        <f t="shared" si="353"/>
        <v>-0.80516730634721356</v>
      </c>
      <c r="G448" s="105" t="s">
        <v>59</v>
      </c>
      <c r="H448" s="133"/>
      <c r="I448" s="20">
        <f t="shared" si="359"/>
        <v>-0.49301925036025362</v>
      </c>
      <c r="J448" s="20">
        <f t="shared" si="360"/>
        <v>0.26425363962693993</v>
      </c>
      <c r="K448" s="20">
        <f t="shared" si="361"/>
        <v>-0.49358303785777985</v>
      </c>
      <c r="L448" s="64">
        <f t="shared" si="362"/>
        <v>-0.18058716214777337</v>
      </c>
      <c r="M448" s="133"/>
      <c r="N448" s="133"/>
      <c r="O448" s="16"/>
      <c r="P448" s="16" t="s">
        <v>59</v>
      </c>
      <c r="Q448" s="11" t="b">
        <f t="shared" si="354"/>
        <v>1</v>
      </c>
    </row>
    <row r="449" spans="1:17" ht="14.25" customHeight="1">
      <c r="A449" s="155" t="s">
        <v>177</v>
      </c>
      <c r="B449" s="20">
        <f t="shared" ref="B449:B469" si="363">SUMPRODUCT(B258:D258,B$286:D$286)</f>
        <v>-1.1515906914779115</v>
      </c>
      <c r="C449" s="20">
        <f t="shared" ref="C449:C469" si="364">SUMPRODUCT(E258:E258,E$286:E$286)</f>
        <v>-0.41044051616861349</v>
      </c>
      <c r="D449" s="20">
        <f t="shared" ref="D449:D469" si="365">SUMPRODUCT(F258:F258,F$286:F$286)</f>
        <v>-1.3112747936224933</v>
      </c>
      <c r="E449" s="64">
        <f t="shared" ref="E449:E469" si="366">SUMPRODUCT(G258:I258,G$286:I$286)</f>
        <v>-1.0332078233584527</v>
      </c>
      <c r="F449" s="262">
        <f t="shared" ref="F449:F469" si="367">SUMPRODUCT(B449:E449,B$471:E$471)</f>
        <v>-0.97662845615686766</v>
      </c>
      <c r="G449" s="155" t="s">
        <v>177</v>
      </c>
      <c r="H449" s="133"/>
      <c r="I449" s="20"/>
      <c r="J449" s="20"/>
      <c r="K449" s="20"/>
      <c r="L449" s="64"/>
      <c r="M449" s="133"/>
      <c r="N449" s="133"/>
      <c r="O449" s="16"/>
      <c r="P449" s="16" t="s">
        <v>177</v>
      </c>
      <c r="Q449" s="11" t="b">
        <f t="shared" ref="Q449:Q469" si="368">P449=A449</f>
        <v>1</v>
      </c>
    </row>
    <row r="450" spans="1:17" ht="14.25" customHeight="1">
      <c r="A450" s="105" t="s">
        <v>16</v>
      </c>
      <c r="B450" s="20">
        <f t="shared" si="363"/>
        <v>0.67642781473030245</v>
      </c>
      <c r="C450" s="20">
        <f t="shared" si="364"/>
        <v>-0.27973402249786744</v>
      </c>
      <c r="D450" s="20">
        <f t="shared" si="365"/>
        <v>0.78939270433718933</v>
      </c>
      <c r="E450" s="64">
        <f t="shared" si="366"/>
        <v>0.97228868549370828</v>
      </c>
      <c r="F450" s="262">
        <f t="shared" si="367"/>
        <v>0.5395937955158332</v>
      </c>
      <c r="G450" s="105" t="s">
        <v>16</v>
      </c>
      <c r="H450" s="133"/>
      <c r="I450" s="20">
        <f t="shared" ref="I450:I458" si="369">SUMPRODUCT(O259:P259,O$286:P$286)</f>
        <v>0.58645726313539348</v>
      </c>
      <c r="J450" s="20">
        <f t="shared" ref="J450:J458" si="370">SUMPRODUCT(Q259:R259,Q$286:R$286)</f>
        <v>-0.52090675069599546</v>
      </c>
      <c r="K450" s="20">
        <f t="shared" ref="K450:K458" si="371">SUMPRODUCT(S259:T259,S$286:T$286)</f>
        <v>1.1047715618086913</v>
      </c>
      <c r="L450" s="64">
        <f t="shared" ref="L450:L458" si="372">SUMPRODUCT(I450:K450,I$471:K$471)</f>
        <v>0.29258051856202233</v>
      </c>
      <c r="M450" s="133"/>
      <c r="N450" s="133"/>
      <c r="O450" s="16"/>
      <c r="P450" s="16" t="s">
        <v>16</v>
      </c>
      <c r="Q450" s="11" t="b">
        <f t="shared" si="368"/>
        <v>1</v>
      </c>
    </row>
    <row r="451" spans="1:17" ht="14.25" customHeight="1">
      <c r="A451" s="105" t="s">
        <v>17</v>
      </c>
      <c r="B451" s="20">
        <f t="shared" si="363"/>
        <v>-0.11139010543319251</v>
      </c>
      <c r="C451" s="20">
        <f t="shared" si="364"/>
        <v>0.20520533605428551</v>
      </c>
      <c r="D451" s="20">
        <f t="shared" si="365"/>
        <v>-0.40205888221440239</v>
      </c>
      <c r="E451" s="64">
        <f t="shared" si="366"/>
        <v>-0.30848846378817441</v>
      </c>
      <c r="F451" s="262">
        <f t="shared" si="367"/>
        <v>-0.15418302884537094</v>
      </c>
      <c r="G451" s="105" t="s">
        <v>17</v>
      </c>
      <c r="H451" s="133"/>
      <c r="I451" s="20">
        <f t="shared" si="369"/>
        <v>-7.5868651386345229E-2</v>
      </c>
      <c r="J451" s="20">
        <f t="shared" si="370"/>
        <v>0.37433324988131345</v>
      </c>
      <c r="K451" s="20">
        <f t="shared" si="371"/>
        <v>-0.26490593103033816</v>
      </c>
      <c r="L451" s="64">
        <f t="shared" si="372"/>
        <v>8.3896668661575108E-3</v>
      </c>
      <c r="M451" s="133"/>
      <c r="N451" s="133"/>
      <c r="O451" s="16"/>
      <c r="P451" s="16" t="s">
        <v>17</v>
      </c>
      <c r="Q451" s="11" t="b">
        <f t="shared" si="368"/>
        <v>1</v>
      </c>
    </row>
    <row r="452" spans="1:17" ht="14.25" customHeight="1">
      <c r="A452" s="105" t="s">
        <v>18</v>
      </c>
      <c r="B452" s="20">
        <f t="shared" si="363"/>
        <v>0.44460447525720348</v>
      </c>
      <c r="C452" s="20">
        <f t="shared" si="364"/>
        <v>0.5341475147263357</v>
      </c>
      <c r="D452" s="20">
        <f t="shared" si="365"/>
        <v>0.71943165201521475</v>
      </c>
      <c r="E452" s="64">
        <f t="shared" si="366"/>
        <v>0.53400694334593513</v>
      </c>
      <c r="F452" s="262">
        <f t="shared" si="367"/>
        <v>0.55804764633617232</v>
      </c>
      <c r="G452" s="105" t="s">
        <v>18</v>
      </c>
      <c r="H452" s="133"/>
      <c r="I452" s="20">
        <f t="shared" si="369"/>
        <v>0.18628191222253407</v>
      </c>
      <c r="J452" s="20">
        <f t="shared" si="370"/>
        <v>0.69222780524773853</v>
      </c>
      <c r="K452" s="20">
        <f t="shared" si="371"/>
        <v>0.41878904360550406</v>
      </c>
      <c r="L452" s="64">
        <f t="shared" si="372"/>
        <v>0.32432469026894417</v>
      </c>
      <c r="M452" s="133"/>
      <c r="N452" s="133"/>
      <c r="O452" s="16"/>
      <c r="P452" s="16" t="s">
        <v>18</v>
      </c>
      <c r="Q452" s="11" t="b">
        <f t="shared" si="368"/>
        <v>1</v>
      </c>
    </row>
    <row r="453" spans="1:17" ht="14.25" customHeight="1">
      <c r="A453" s="105" t="s">
        <v>60</v>
      </c>
      <c r="B453" s="20">
        <f t="shared" si="363"/>
        <v>0.79921764428609532</v>
      </c>
      <c r="C453" s="20">
        <f t="shared" si="364"/>
        <v>1.1300492056664906</v>
      </c>
      <c r="D453" s="20">
        <f t="shared" si="365"/>
        <v>1.2655666357356627</v>
      </c>
      <c r="E453" s="64">
        <f t="shared" si="366"/>
        <v>1.5416131055013838</v>
      </c>
      <c r="F453" s="262">
        <f t="shared" si="367"/>
        <v>1.1841116477974081</v>
      </c>
      <c r="G453" s="105" t="s">
        <v>60</v>
      </c>
      <c r="H453" s="133"/>
      <c r="I453" s="20">
        <f t="shared" si="369"/>
        <v>0.56623947575390976</v>
      </c>
      <c r="J453" s="20">
        <f t="shared" si="370"/>
        <v>0.88413096137660496</v>
      </c>
      <c r="K453" s="20">
        <f t="shared" si="371"/>
        <v>0.85345790804645938</v>
      </c>
      <c r="L453" s="64">
        <f t="shared" si="372"/>
        <v>0.57595708629424358</v>
      </c>
      <c r="M453" s="133"/>
      <c r="N453" s="133"/>
      <c r="O453" s="16"/>
      <c r="P453" s="16" t="s">
        <v>60</v>
      </c>
      <c r="Q453" s="11" t="b">
        <f t="shared" si="368"/>
        <v>1</v>
      </c>
    </row>
    <row r="454" spans="1:17" ht="14.25" customHeight="1">
      <c r="A454" s="105" t="s">
        <v>61</v>
      </c>
      <c r="B454" s="20">
        <f t="shared" si="363"/>
        <v>0.65467242768178757</v>
      </c>
      <c r="C454" s="20">
        <f t="shared" si="364"/>
        <v>0.81285361909556064</v>
      </c>
      <c r="D454" s="20">
        <f t="shared" si="365"/>
        <v>0.80353678211806712</v>
      </c>
      <c r="E454" s="64">
        <f t="shared" si="366"/>
        <v>1.1682626269656369</v>
      </c>
      <c r="F454" s="262">
        <f t="shared" si="367"/>
        <v>0.85983136396526305</v>
      </c>
      <c r="G454" s="105" t="s">
        <v>61</v>
      </c>
      <c r="H454" s="133"/>
      <c r="I454" s="20">
        <f t="shared" si="369"/>
        <v>0.65451387990665566</v>
      </c>
      <c r="J454" s="20">
        <f t="shared" si="370"/>
        <v>0.86124101871953995</v>
      </c>
      <c r="K454" s="20">
        <f t="shared" si="371"/>
        <v>0.48539075076421423</v>
      </c>
      <c r="L454" s="64">
        <f t="shared" si="372"/>
        <v>0.5002864123476024</v>
      </c>
      <c r="M454" s="133"/>
      <c r="N454" s="133"/>
      <c r="O454" s="16"/>
      <c r="P454" s="16" t="s">
        <v>61</v>
      </c>
      <c r="Q454" s="11" t="b">
        <f t="shared" si="368"/>
        <v>1</v>
      </c>
    </row>
    <row r="455" spans="1:17" ht="14.25" customHeight="1">
      <c r="A455" s="105" t="s">
        <v>63</v>
      </c>
      <c r="B455" s="20">
        <f t="shared" si="363"/>
        <v>0.23536020190485402</v>
      </c>
      <c r="C455" s="20">
        <f t="shared" si="364"/>
        <v>-0.54511781831311634</v>
      </c>
      <c r="D455" s="20">
        <f t="shared" si="365"/>
        <v>-0.40562783626165372</v>
      </c>
      <c r="E455" s="64">
        <f t="shared" si="366"/>
        <v>-0.30465564540663537</v>
      </c>
      <c r="F455" s="262">
        <f t="shared" si="367"/>
        <v>-0.25501027451913783</v>
      </c>
      <c r="G455" s="105" t="s">
        <v>63</v>
      </c>
      <c r="H455" s="133"/>
      <c r="I455" s="20">
        <f t="shared" si="369"/>
        <v>8.3447538685768013E-2</v>
      </c>
      <c r="J455" s="20">
        <f t="shared" si="370"/>
        <v>-0.45359028055465034</v>
      </c>
      <c r="K455" s="20">
        <f t="shared" si="371"/>
        <v>-0.12438635291050448</v>
      </c>
      <c r="L455" s="64">
        <f t="shared" si="372"/>
        <v>-0.12363227369484669</v>
      </c>
      <c r="M455" s="133"/>
      <c r="N455" s="133"/>
      <c r="O455" s="16"/>
      <c r="P455" s="16" t="s">
        <v>63</v>
      </c>
      <c r="Q455" s="11" t="b">
        <f t="shared" si="368"/>
        <v>1</v>
      </c>
    </row>
    <row r="456" spans="1:17" ht="14.25" customHeight="1">
      <c r="A456" s="105" t="s">
        <v>64</v>
      </c>
      <c r="B456" s="20">
        <f t="shared" si="363"/>
        <v>9.0168673111805306E-2</v>
      </c>
      <c r="C456" s="20">
        <f t="shared" si="364"/>
        <v>0.12078620105479526</v>
      </c>
      <c r="D456" s="20">
        <f t="shared" si="365"/>
        <v>7.6706369860772172E-2</v>
      </c>
      <c r="E456" s="64">
        <f t="shared" si="366"/>
        <v>-0.10701312716696867</v>
      </c>
      <c r="F456" s="262">
        <f t="shared" si="367"/>
        <v>4.516202921510102E-2</v>
      </c>
      <c r="G456" s="105" t="s">
        <v>64</v>
      </c>
      <c r="H456" s="133"/>
      <c r="I456" s="20">
        <f t="shared" si="369"/>
        <v>-6.805662652433539E-2</v>
      </c>
      <c r="J456" s="20">
        <f t="shared" si="370"/>
        <v>-0.12938227799266014</v>
      </c>
      <c r="K456" s="20">
        <f t="shared" si="371"/>
        <v>-0.19182244250576019</v>
      </c>
      <c r="L456" s="64">
        <f t="shared" si="372"/>
        <v>-9.731533675568893E-2</v>
      </c>
      <c r="M456" s="133"/>
      <c r="N456" s="133"/>
      <c r="O456" s="16"/>
      <c r="P456" s="16" t="s">
        <v>64</v>
      </c>
      <c r="Q456" s="11" t="b">
        <f t="shared" si="368"/>
        <v>1</v>
      </c>
    </row>
    <row r="457" spans="1:17" ht="14.25" customHeight="1">
      <c r="A457" s="105" t="s">
        <v>65</v>
      </c>
      <c r="B457" s="20">
        <f t="shared" si="363"/>
        <v>6.146813970120614E-2</v>
      </c>
      <c r="C457" s="20">
        <f t="shared" si="364"/>
        <v>8.4807526753077331E-2</v>
      </c>
      <c r="D457" s="20">
        <f t="shared" si="365"/>
        <v>0.18933570001517333</v>
      </c>
      <c r="E457" s="64">
        <f t="shared" si="366"/>
        <v>0.20517462314514096</v>
      </c>
      <c r="F457" s="262">
        <f t="shared" si="367"/>
        <v>0.13519649740364942</v>
      </c>
      <c r="G457" s="105" t="s">
        <v>65</v>
      </c>
      <c r="H457" s="133"/>
      <c r="I457" s="20">
        <f t="shared" si="369"/>
        <v>-3.4658314588686727E-2</v>
      </c>
      <c r="J457" s="20">
        <f t="shared" si="370"/>
        <v>-0.37949322095536009</v>
      </c>
      <c r="K457" s="20">
        <f t="shared" si="371"/>
        <v>1.6597502878523396E-2</v>
      </c>
      <c r="L457" s="64">
        <f t="shared" si="372"/>
        <v>-9.9388508166380854E-2</v>
      </c>
      <c r="M457" s="133"/>
      <c r="N457" s="133"/>
      <c r="O457" s="16"/>
      <c r="P457" s="16" t="s">
        <v>65</v>
      </c>
      <c r="Q457" s="11" t="b">
        <f t="shared" si="368"/>
        <v>1</v>
      </c>
    </row>
    <row r="458" spans="1:17" ht="14.25" customHeight="1">
      <c r="A458" s="105" t="s">
        <v>66</v>
      </c>
      <c r="B458" s="20">
        <f t="shared" si="363"/>
        <v>-0.88706356907478812</v>
      </c>
      <c r="C458" s="20">
        <f t="shared" si="364"/>
        <v>-0.39662822000650144</v>
      </c>
      <c r="D458" s="20">
        <f t="shared" si="365"/>
        <v>-0.93578524427926724</v>
      </c>
      <c r="E458" s="64">
        <f t="shared" si="366"/>
        <v>-0.65481187518145034</v>
      </c>
      <c r="F458" s="262">
        <f t="shared" si="367"/>
        <v>-0.71857222713550184</v>
      </c>
      <c r="G458" s="105" t="s">
        <v>66</v>
      </c>
      <c r="H458" s="133"/>
      <c r="I458" s="20">
        <f t="shared" si="369"/>
        <v>-0.76972655064602158</v>
      </c>
      <c r="J458" s="20">
        <f t="shared" si="370"/>
        <v>-0.63689382082179447</v>
      </c>
      <c r="K458" s="20">
        <f t="shared" si="371"/>
        <v>-0.554217595600348</v>
      </c>
      <c r="L458" s="64">
        <f t="shared" si="372"/>
        <v>-0.49020949176704098</v>
      </c>
      <c r="M458" s="133"/>
      <c r="N458" s="133"/>
      <c r="O458" s="16"/>
      <c r="P458" s="16" t="s">
        <v>66</v>
      </c>
      <c r="Q458" s="11" t="b">
        <f t="shared" si="368"/>
        <v>1</v>
      </c>
    </row>
    <row r="459" spans="1:17" ht="14.25" customHeight="1">
      <c r="A459" s="155" t="s">
        <v>178</v>
      </c>
      <c r="B459" s="20">
        <f t="shared" si="363"/>
        <v>0.10660225270883432</v>
      </c>
      <c r="C459" s="20">
        <f t="shared" si="364"/>
        <v>0.18635301565141724</v>
      </c>
      <c r="D459" s="20">
        <f t="shared" si="365"/>
        <v>-0.4453037252588859</v>
      </c>
      <c r="E459" s="64">
        <f t="shared" si="366"/>
        <v>-0.30331737534600972</v>
      </c>
      <c r="F459" s="262">
        <f t="shared" si="367"/>
        <v>-0.11391645806116102</v>
      </c>
      <c r="G459" s="155" t="s">
        <v>178</v>
      </c>
      <c r="H459" s="133"/>
      <c r="I459" s="20"/>
      <c r="J459" s="20"/>
      <c r="K459" s="20"/>
      <c r="L459" s="64"/>
      <c r="M459" s="133"/>
      <c r="N459" s="133"/>
      <c r="O459" s="16"/>
      <c r="P459" s="16" t="s">
        <v>178</v>
      </c>
      <c r="Q459" s="11" t="b">
        <f t="shared" si="368"/>
        <v>1</v>
      </c>
    </row>
    <row r="460" spans="1:17" ht="14.25" customHeight="1">
      <c r="A460" s="105" t="s">
        <v>105</v>
      </c>
      <c r="B460" s="20">
        <f t="shared" si="363"/>
        <v>-0.10538144137145791</v>
      </c>
      <c r="C460" s="20">
        <f t="shared" si="364"/>
        <v>-1.0930765998102541</v>
      </c>
      <c r="D460" s="20">
        <f t="shared" si="365"/>
        <v>0.42078853655356868</v>
      </c>
      <c r="E460" s="64">
        <f t="shared" si="366"/>
        <v>-0.14462935035974711</v>
      </c>
      <c r="F460" s="262">
        <f t="shared" si="367"/>
        <v>-0.23057471374697264</v>
      </c>
      <c r="G460" s="105" t="s">
        <v>105</v>
      </c>
      <c r="H460" s="133"/>
      <c r="I460" s="20">
        <f t="shared" ref="I460:I469" si="373">SUMPRODUCT(O269:P269,O$286:P$286)</f>
        <v>5.6307991793490601E-2</v>
      </c>
      <c r="J460" s="20">
        <f t="shared" ref="J460:J469" si="374">SUMPRODUCT(Q269:R269,Q$286:R$286)</f>
        <v>-0.29672224960361415</v>
      </c>
      <c r="K460" s="20">
        <f t="shared" ref="K460:K469" si="375">SUMPRODUCT(S269:T269,S$286:T$286)</f>
        <v>-0.59606390634675632</v>
      </c>
      <c r="L460" s="64">
        <f t="shared" ref="L460:L469" si="376">SUMPRODUCT(I460:K460,I$471:K$471)</f>
        <v>-0.20911954103921998</v>
      </c>
      <c r="M460" s="133"/>
      <c r="N460" s="133"/>
      <c r="O460" s="16"/>
      <c r="P460" s="16" t="s">
        <v>105</v>
      </c>
      <c r="Q460" s="11" t="b">
        <f t="shared" si="368"/>
        <v>1</v>
      </c>
    </row>
    <row r="461" spans="1:17" ht="14.25" customHeight="1">
      <c r="A461" s="155" t="s">
        <v>285</v>
      </c>
      <c r="B461" s="20">
        <f t="shared" si="363"/>
        <v>0.74320175024963875</v>
      </c>
      <c r="C461" s="20">
        <f t="shared" si="364"/>
        <v>0.83714191462118981</v>
      </c>
      <c r="D461" s="20">
        <f t="shared" si="365"/>
        <v>1.4853921965587993</v>
      </c>
      <c r="E461" s="64">
        <f t="shared" si="366"/>
        <v>1.6124092311560181</v>
      </c>
      <c r="F461" s="262">
        <f t="shared" si="367"/>
        <v>1.1695362731464116</v>
      </c>
      <c r="G461" s="155" t="s">
        <v>285</v>
      </c>
      <c r="H461" s="133"/>
      <c r="I461" s="20">
        <f t="shared" si="373"/>
        <v>0.61518760964902197</v>
      </c>
      <c r="J461" s="20">
        <f t="shared" si="374"/>
        <v>0.72520741101041641</v>
      </c>
      <c r="K461" s="20">
        <f t="shared" si="375"/>
        <v>0.96555810362269967</v>
      </c>
      <c r="L461" s="64">
        <f t="shared" si="376"/>
        <v>0.57648828107053451</v>
      </c>
      <c r="M461" s="133"/>
      <c r="N461" s="133"/>
      <c r="O461" s="16"/>
      <c r="P461" s="16" t="s">
        <v>285</v>
      </c>
      <c r="Q461" s="11" t="b">
        <f t="shared" si="368"/>
        <v>1</v>
      </c>
    </row>
    <row r="462" spans="1:17" ht="14.25" customHeight="1">
      <c r="A462" s="155" t="s">
        <v>286</v>
      </c>
      <c r="B462" s="20">
        <f t="shared" si="363"/>
        <v>-0.62835254141672858</v>
      </c>
      <c r="C462" s="20">
        <f t="shared" si="364"/>
        <v>-0.56883388387616018</v>
      </c>
      <c r="D462" s="20">
        <f t="shared" si="365"/>
        <v>-1.0735567099422625</v>
      </c>
      <c r="E462" s="64">
        <f t="shared" si="366"/>
        <v>-0.70372873118423296</v>
      </c>
      <c r="F462" s="262">
        <f t="shared" si="367"/>
        <v>-0.74361796660484614</v>
      </c>
      <c r="G462" s="155" t="s">
        <v>286</v>
      </c>
      <c r="H462" s="133"/>
      <c r="I462" s="20">
        <f t="shared" si="373"/>
        <v>-0.27345060892354001</v>
      </c>
      <c r="J462" s="20">
        <f t="shared" si="374"/>
        <v>-4.9039549134286584E-2</v>
      </c>
      <c r="K462" s="20">
        <f t="shared" si="375"/>
        <v>-0.57041184289970825</v>
      </c>
      <c r="L462" s="64">
        <f t="shared" si="376"/>
        <v>-0.2232255002393837</v>
      </c>
      <c r="M462" s="133"/>
      <c r="N462" s="133"/>
      <c r="O462" s="16"/>
      <c r="P462" s="16" t="s">
        <v>286</v>
      </c>
      <c r="Q462" s="11" t="b">
        <f t="shared" si="368"/>
        <v>1</v>
      </c>
    </row>
    <row r="463" spans="1:17" ht="14.25" customHeight="1">
      <c r="A463" s="155" t="s">
        <v>287</v>
      </c>
      <c r="B463" s="20">
        <f t="shared" si="363"/>
        <v>0.55102973811997824</v>
      </c>
      <c r="C463" s="20">
        <f t="shared" si="364"/>
        <v>0.83074715093598461</v>
      </c>
      <c r="D463" s="20">
        <f t="shared" si="365"/>
        <v>1.4335267978030852</v>
      </c>
      <c r="E463" s="64">
        <f t="shared" si="366"/>
        <v>1.5846772061603511</v>
      </c>
      <c r="F463" s="262">
        <f t="shared" si="367"/>
        <v>1.0999952232548498</v>
      </c>
      <c r="G463" s="155" t="s">
        <v>287</v>
      </c>
      <c r="H463" s="133"/>
      <c r="I463" s="20">
        <f t="shared" si="373"/>
        <v>0.38429868992068439</v>
      </c>
      <c r="J463" s="20">
        <f t="shared" si="374"/>
        <v>0.7076218108761021</v>
      </c>
      <c r="K463" s="20">
        <f t="shared" si="375"/>
        <v>0.82247677319357759</v>
      </c>
      <c r="L463" s="64">
        <f t="shared" si="376"/>
        <v>0.47859931849759102</v>
      </c>
      <c r="M463" s="133"/>
      <c r="N463" s="133"/>
      <c r="O463" s="16"/>
      <c r="P463" s="16" t="s">
        <v>287</v>
      </c>
      <c r="Q463" s="11" t="b">
        <f t="shared" si="368"/>
        <v>1</v>
      </c>
    </row>
    <row r="464" spans="1:17" ht="14.25" customHeight="1">
      <c r="A464" s="105" t="s">
        <v>106</v>
      </c>
      <c r="B464" s="20">
        <f t="shared" si="363"/>
        <v>0.12998412653453628</v>
      </c>
      <c r="C464" s="20">
        <f t="shared" si="364"/>
        <v>0.45637881278399051</v>
      </c>
      <c r="D464" s="20">
        <f t="shared" si="365"/>
        <v>0.61838843336760474</v>
      </c>
      <c r="E464" s="64">
        <f t="shared" si="366"/>
        <v>0.22626051610017928</v>
      </c>
      <c r="F464" s="262">
        <f t="shared" si="367"/>
        <v>0.35775297219657776</v>
      </c>
      <c r="G464" s="105" t="s">
        <v>106</v>
      </c>
      <c r="H464" s="133"/>
      <c r="I464" s="20">
        <f t="shared" si="373"/>
        <v>-5.4186253091828257E-2</v>
      </c>
      <c r="J464" s="20">
        <f t="shared" si="374"/>
        <v>0.7396435223486888</v>
      </c>
      <c r="K464" s="20">
        <f t="shared" si="375"/>
        <v>0.17854091150940496</v>
      </c>
      <c r="L464" s="64">
        <f t="shared" si="376"/>
        <v>0.21599954519156639</v>
      </c>
      <c r="M464" s="133"/>
      <c r="N464" s="133"/>
      <c r="O464" s="16"/>
      <c r="P464" s="16" t="s">
        <v>106</v>
      </c>
      <c r="Q464" s="11" t="b">
        <f t="shared" si="368"/>
        <v>1</v>
      </c>
    </row>
    <row r="465" spans="1:17" ht="14.25" customHeight="1">
      <c r="A465" s="155" t="s">
        <v>288</v>
      </c>
      <c r="B465" s="20">
        <f t="shared" si="363"/>
        <v>-0.24647633834885235</v>
      </c>
      <c r="C465" s="20">
        <f t="shared" si="364"/>
        <v>-0.73767713791089984</v>
      </c>
      <c r="D465" s="20">
        <f t="shared" si="365"/>
        <v>-0.42792193804392853</v>
      </c>
      <c r="E465" s="64">
        <f t="shared" si="366"/>
        <v>-0.38953219905010855</v>
      </c>
      <c r="F465" s="262">
        <f t="shared" si="367"/>
        <v>-0.45040190333844732</v>
      </c>
      <c r="G465" s="155" t="s">
        <v>288</v>
      </c>
      <c r="H465" s="133"/>
      <c r="I465" s="20">
        <f t="shared" si="373"/>
        <v>-0.34770841349371839</v>
      </c>
      <c r="J465" s="20">
        <f t="shared" si="374"/>
        <v>-0.77963253848460567</v>
      </c>
      <c r="K465" s="20">
        <f t="shared" si="375"/>
        <v>-0.61970901147621771</v>
      </c>
      <c r="L465" s="64">
        <f t="shared" si="376"/>
        <v>-0.43676249086363539</v>
      </c>
      <c r="M465" s="133"/>
      <c r="N465" s="133"/>
      <c r="O465" s="16"/>
      <c r="P465" s="16" t="s">
        <v>288</v>
      </c>
      <c r="Q465" s="11" t="b">
        <f t="shared" si="368"/>
        <v>1</v>
      </c>
    </row>
    <row r="466" spans="1:17" ht="14.25" customHeight="1">
      <c r="A466" s="105" t="s">
        <v>70</v>
      </c>
      <c r="B466" s="20">
        <f t="shared" si="363"/>
        <v>-6.7827960324406134E-2</v>
      </c>
      <c r="C466" s="20">
        <f t="shared" si="364"/>
        <v>-1.1428670888601611</v>
      </c>
      <c r="D466" s="20">
        <f t="shared" si="365"/>
        <v>-0.6393650160291523</v>
      </c>
      <c r="E466" s="64">
        <f t="shared" si="366"/>
        <v>-0.58574494924677589</v>
      </c>
      <c r="F466" s="262">
        <f t="shared" si="367"/>
        <v>-0.60895125361512381</v>
      </c>
      <c r="G466" s="105" t="s">
        <v>70</v>
      </c>
      <c r="H466" s="133"/>
      <c r="I466" s="20">
        <f t="shared" si="373"/>
        <v>-2.5435046101063515E-2</v>
      </c>
      <c r="J466" s="20">
        <f t="shared" si="374"/>
        <v>-1.3623648929670311</v>
      </c>
      <c r="K466" s="20">
        <f t="shared" si="375"/>
        <v>-0.10725664264446022</v>
      </c>
      <c r="L466" s="64">
        <f t="shared" si="376"/>
        <v>-0.37376414542813874</v>
      </c>
      <c r="M466" s="133"/>
      <c r="N466" s="133"/>
      <c r="O466" s="16"/>
      <c r="P466" s="16" t="s">
        <v>70</v>
      </c>
      <c r="Q466" s="11" t="b">
        <f t="shared" si="368"/>
        <v>1</v>
      </c>
    </row>
    <row r="467" spans="1:17" ht="14.25" customHeight="1">
      <c r="A467" s="105" t="s">
        <v>71</v>
      </c>
      <c r="B467" s="20">
        <f t="shared" si="363"/>
        <v>-1.2599504651142159</v>
      </c>
      <c r="C467" s="20">
        <f t="shared" si="364"/>
        <v>-0.98435784241912361</v>
      </c>
      <c r="D467" s="20">
        <f t="shared" si="365"/>
        <v>-1.2639737011522587</v>
      </c>
      <c r="E467" s="64">
        <f t="shared" si="366"/>
        <v>-0.96119583365086303</v>
      </c>
      <c r="F467" s="262">
        <f t="shared" si="367"/>
        <v>-1.1173694605841153</v>
      </c>
      <c r="G467" s="105" t="s">
        <v>71</v>
      </c>
      <c r="H467" s="133"/>
      <c r="I467" s="20">
        <f t="shared" si="373"/>
        <v>-0.62317549646434967</v>
      </c>
      <c r="J467" s="20">
        <f t="shared" si="374"/>
        <v>-1.2942890521212433</v>
      </c>
      <c r="K467" s="20">
        <f t="shared" si="375"/>
        <v>-1.0676377019461978</v>
      </c>
      <c r="L467" s="64">
        <f t="shared" si="376"/>
        <v>-0.7462755626329477</v>
      </c>
      <c r="M467" s="133"/>
      <c r="N467" s="133"/>
      <c r="O467" s="16"/>
      <c r="P467" s="16" t="s">
        <v>71</v>
      </c>
      <c r="Q467" s="11" t="b">
        <f t="shared" si="368"/>
        <v>1</v>
      </c>
    </row>
    <row r="468" spans="1:17" ht="14.25" customHeight="1">
      <c r="A468" s="105" t="s">
        <v>107</v>
      </c>
      <c r="B468" s="20">
        <f t="shared" si="363"/>
        <v>-0.7881603479910857</v>
      </c>
      <c r="C468" s="20">
        <f t="shared" si="364"/>
        <v>-0.25456167336767521</v>
      </c>
      <c r="D468" s="20">
        <f t="shared" si="365"/>
        <v>-1.1705197016784028</v>
      </c>
      <c r="E468" s="64">
        <f t="shared" si="366"/>
        <v>-0.61847332794348564</v>
      </c>
      <c r="F468" s="262">
        <f t="shared" si="367"/>
        <v>-0.70792876274516225</v>
      </c>
      <c r="G468" s="105" t="s">
        <v>107</v>
      </c>
      <c r="H468" s="133"/>
      <c r="I468" s="20">
        <f t="shared" si="373"/>
        <v>-0.40185948695983453</v>
      </c>
      <c r="J468" s="20">
        <f t="shared" si="374"/>
        <v>-0.25395530870894967</v>
      </c>
      <c r="K468" s="20">
        <f t="shared" si="375"/>
        <v>-0.51199166283166886</v>
      </c>
      <c r="L468" s="64">
        <f t="shared" si="376"/>
        <v>-0.29195161462511326</v>
      </c>
      <c r="M468" s="133"/>
      <c r="N468" s="133"/>
      <c r="O468" s="16"/>
      <c r="P468" s="16" t="s">
        <v>107</v>
      </c>
      <c r="Q468" s="11" t="b">
        <f t="shared" si="368"/>
        <v>1</v>
      </c>
    </row>
    <row r="469" spans="1:17" ht="14.25" customHeight="1" thickBot="1">
      <c r="A469" s="106" t="s">
        <v>72</v>
      </c>
      <c r="B469" s="20">
        <f t="shared" si="363"/>
        <v>-0.6400291759635941</v>
      </c>
      <c r="C469" s="110">
        <f t="shared" si="364"/>
        <v>-0.64180077656526202</v>
      </c>
      <c r="D469" s="110">
        <f t="shared" si="365"/>
        <v>-1.0566504940353583</v>
      </c>
      <c r="E469" s="111">
        <f t="shared" si="366"/>
        <v>-0.7428171651993184</v>
      </c>
      <c r="F469" s="262">
        <f t="shared" si="367"/>
        <v>-0.77032440294088322</v>
      </c>
      <c r="G469" s="106" t="s">
        <v>72</v>
      </c>
      <c r="H469" s="133"/>
      <c r="I469" s="110">
        <f t="shared" si="373"/>
        <v>-0.53984422462984527</v>
      </c>
      <c r="J469" s="110">
        <f t="shared" si="374"/>
        <v>-0.9261796427557818</v>
      </c>
      <c r="K469" s="110">
        <f t="shared" si="375"/>
        <v>-0.71685289656884621</v>
      </c>
      <c r="L469" s="111">
        <f t="shared" si="376"/>
        <v>-0.54571919098861832</v>
      </c>
      <c r="M469" s="133"/>
      <c r="N469" s="133"/>
      <c r="O469" s="16"/>
      <c r="P469" s="16" t="s">
        <v>72</v>
      </c>
      <c r="Q469" s="11" t="b">
        <f t="shared" si="368"/>
        <v>1</v>
      </c>
    </row>
    <row r="470" spans="1:17" ht="14.25" customHeight="1">
      <c r="A470" s="19"/>
      <c r="B470" s="17"/>
      <c r="C470" s="17"/>
      <c r="D470" s="49"/>
      <c r="E470" s="15"/>
      <c r="F470" s="133"/>
      <c r="G470" s="135"/>
      <c r="H470" s="133"/>
      <c r="I470" s="17"/>
      <c r="J470" s="17"/>
      <c r="K470" s="49"/>
      <c r="L470" s="17"/>
      <c r="M470" s="133"/>
      <c r="N470" s="133"/>
      <c r="O470" s="16"/>
    </row>
    <row r="471" spans="1:17" ht="32" customHeight="1">
      <c r="A471" s="143" t="s">
        <v>155</v>
      </c>
      <c r="B471" s="146">
        <v>0.25</v>
      </c>
      <c r="C471" s="146">
        <v>0.25</v>
      </c>
      <c r="D471" s="146">
        <v>0.25</v>
      </c>
      <c r="E471" s="146">
        <v>0.25</v>
      </c>
      <c r="F471" s="134"/>
      <c r="G471" s="134"/>
      <c r="H471" s="53"/>
      <c r="I471" s="14">
        <v>0.25</v>
      </c>
      <c r="J471" s="14">
        <v>0.25</v>
      </c>
      <c r="K471" s="14">
        <v>0.25</v>
      </c>
      <c r="M471" s="134"/>
      <c r="N471" s="134"/>
      <c r="O471" s="16"/>
    </row>
    <row r="472" spans="1:17" ht="18" customHeight="1">
      <c r="A472" s="12" t="s">
        <v>312</v>
      </c>
      <c r="F472" s="53"/>
      <c r="G472" s="53"/>
      <c r="H472" s="53"/>
      <c r="M472" s="53"/>
      <c r="N472" s="53"/>
      <c r="O472" s="16"/>
    </row>
    <row r="473" spans="1:17">
      <c r="F473" s="53"/>
      <c r="G473" s="53"/>
      <c r="H473" s="53"/>
      <c r="M473" s="53"/>
      <c r="N473" s="53"/>
      <c r="O473" s="16"/>
    </row>
    <row r="474" spans="1:17" ht="20" customHeight="1">
      <c r="A474" s="11" t="s">
        <v>73</v>
      </c>
      <c r="B474" s="13">
        <f>MAX(B384:B469)</f>
        <v>1.2002818796971808</v>
      </c>
      <c r="C474" s="13">
        <f>MAX(C384:C469)</f>
        <v>1.2327429169204449</v>
      </c>
      <c r="D474" s="13">
        <f>MAX(D384:D469)</f>
        <v>1.4853921965587993</v>
      </c>
      <c r="E474" s="13">
        <f>MAX(E384:E469)</f>
        <v>1.6124092311560181</v>
      </c>
      <c r="F474" s="13">
        <f>MAX(F384:F469)</f>
        <v>1.2127756758689872</v>
      </c>
      <c r="G474" s="133"/>
      <c r="H474" s="133"/>
      <c r="I474" s="13">
        <f>MAX(I384:I469)</f>
        <v>1.0343104610752467</v>
      </c>
      <c r="J474" s="13">
        <f t="shared" ref="J474:K474" si="377">MAX(J384:J469)</f>
        <v>0.90432865797745166</v>
      </c>
      <c r="K474" s="13">
        <f t="shared" si="377"/>
        <v>1.1047715618086913</v>
      </c>
      <c r="L474" s="13">
        <f>MAX(L384:L469)</f>
        <v>0.64832691407645093</v>
      </c>
      <c r="M474" s="133"/>
      <c r="N474" s="133"/>
      <c r="O474" s="16"/>
    </row>
    <row r="475" spans="1:17" ht="19" customHeight="1">
      <c r="A475" s="11" t="s">
        <v>74</v>
      </c>
      <c r="B475" s="13">
        <f>MIN(B384:B469)</f>
        <v>-1.4610334379475647</v>
      </c>
      <c r="C475" s="13">
        <f>MIN(C384:C469)</f>
        <v>-1.4326570205916103</v>
      </c>
      <c r="D475" s="13">
        <f>MIN(D384:D469)</f>
        <v>-1.4630603588379738</v>
      </c>
      <c r="E475" s="13">
        <f>MIN(E384:E469)</f>
        <v>-1.1453426308273897</v>
      </c>
      <c r="F475" s="13">
        <f>MIN(F384:F469)</f>
        <v>-1.2783788213829963</v>
      </c>
      <c r="G475" s="133"/>
      <c r="H475" s="133"/>
      <c r="I475" s="13">
        <f>MIN(I384:I469)</f>
        <v>-0.84600471135311772</v>
      </c>
      <c r="J475" s="13">
        <f t="shared" ref="J475:K475" si="378">MIN(J384:J469)</f>
        <v>-1.5307989339633781</v>
      </c>
      <c r="K475" s="13">
        <f t="shared" si="378"/>
        <v>-1.0676377019461978</v>
      </c>
      <c r="L475" s="13">
        <f>MIN(L384:L469)</f>
        <v>-0.7462755626329477</v>
      </c>
      <c r="M475" s="133"/>
      <c r="N475" s="133"/>
    </row>
    <row r="476" spans="1:17" ht="25" customHeight="1">
      <c r="A476" s="11" t="s">
        <v>75</v>
      </c>
      <c r="B476" s="13">
        <f>B474-B475</f>
        <v>2.6613153176447453</v>
      </c>
      <c r="C476" s="13">
        <f>C474-C475</f>
        <v>2.6653999375120554</v>
      </c>
      <c r="D476" s="13">
        <f>D474-D475</f>
        <v>2.9484525553967731</v>
      </c>
      <c r="E476" s="13">
        <f>E474-E475</f>
        <v>2.757751861983408</v>
      </c>
      <c r="F476" s="13">
        <f>F474-F475</f>
        <v>2.4911544972519835</v>
      </c>
      <c r="G476" s="133"/>
      <c r="H476" s="133"/>
      <c r="I476" s="13">
        <f>I474-I475</f>
        <v>1.8803151724283644</v>
      </c>
      <c r="J476" s="13">
        <f t="shared" ref="J476" si="379">J474-J475</f>
        <v>2.4351275919408297</v>
      </c>
      <c r="K476" s="13">
        <f t="shared" ref="K476" si="380">K474-K475</f>
        <v>2.1724092637548891</v>
      </c>
      <c r="L476" s="13">
        <f>L474-L475</f>
        <v>1.3946024767093985</v>
      </c>
      <c r="M476" s="133"/>
      <c r="N476" s="133"/>
    </row>
    <row r="477" spans="1:17">
      <c r="B477" s="13"/>
      <c r="C477" s="13"/>
      <c r="D477" s="13"/>
      <c r="F477" s="133"/>
      <c r="G477" s="133"/>
      <c r="H477" s="133"/>
      <c r="M477" s="53"/>
      <c r="N477" s="53"/>
    </row>
    <row r="478" spans="1:17">
      <c r="A478" s="11" t="s">
        <v>312</v>
      </c>
      <c r="F478" s="53"/>
      <c r="G478" s="53"/>
      <c r="H478" s="53"/>
      <c r="M478" s="53"/>
      <c r="N478" s="53"/>
    </row>
    <row r="479" spans="1:17" ht="16" thickBot="1">
      <c r="A479" s="167"/>
      <c r="B479" s="211" t="s">
        <v>186</v>
      </c>
      <c r="C479" s="211"/>
      <c r="D479" s="211"/>
      <c r="F479" s="212"/>
      <c r="G479" s="212"/>
      <c r="H479" s="212"/>
      <c r="I479" s="278" t="s">
        <v>184</v>
      </c>
      <c r="J479" s="278"/>
      <c r="K479" s="278"/>
      <c r="L479" s="278"/>
      <c r="M479" s="279"/>
      <c r="N479" s="279"/>
    </row>
    <row r="480" spans="1:17" ht="37" thickBot="1">
      <c r="A480" s="188"/>
      <c r="B480" s="189" t="s">
        <v>124</v>
      </c>
      <c r="C480" s="189" t="s">
        <v>307</v>
      </c>
      <c r="D480" s="189" t="s">
        <v>152</v>
      </c>
      <c r="E480" s="190" t="s">
        <v>145</v>
      </c>
      <c r="F480" s="192" t="s">
        <v>352</v>
      </c>
      <c r="G480" s="54"/>
      <c r="H480" s="132"/>
      <c r="I480" s="124" t="s">
        <v>124</v>
      </c>
      <c r="J480" s="124" t="s">
        <v>137</v>
      </c>
      <c r="K480" s="112" t="s">
        <v>145</v>
      </c>
      <c r="L480" s="113" t="s">
        <v>185</v>
      </c>
      <c r="M480" s="131"/>
      <c r="N480" s="131"/>
    </row>
    <row r="481" spans="1:17" ht="32" customHeight="1">
      <c r="A481" s="105" t="s">
        <v>23</v>
      </c>
      <c r="B481" s="24">
        <f>(B384-B$475)/B$476*100</f>
        <v>61.520623149750186</v>
      </c>
      <c r="C481" s="24">
        <f>(C384-C$475)/C$476*100</f>
        <v>56.697818825408028</v>
      </c>
      <c r="D481" s="24">
        <f>(D384-D$475)/D$476*100</f>
        <v>66.127560037170014</v>
      </c>
      <c r="E481" s="65">
        <f>(E384-E$475)/E$476*100</f>
        <v>42.587290070978831</v>
      </c>
      <c r="F481" s="265">
        <f>(F384-F$475)/F$476*100</f>
        <v>59.049877851758517</v>
      </c>
      <c r="G481" s="135">
        <f>((E384-$E$475)/$E$476)*100</f>
        <v>42.587290070978831</v>
      </c>
      <c r="H481" s="135">
        <f>G481-E481</f>
        <v>0</v>
      </c>
      <c r="I481" s="24">
        <f>(I384-I$475)/I$476*100</f>
        <v>45.549201222936368</v>
      </c>
      <c r="J481" s="24">
        <f t="shared" ref="J481:K481" si="381">(J384-J$475)/J$476*100</f>
        <v>73.504657044217993</v>
      </c>
      <c r="K481" s="24">
        <f t="shared" si="381"/>
        <v>28.331773532777945</v>
      </c>
      <c r="L481" s="65">
        <f>(L384-L$475)/L$476*100</f>
        <v>50.239113823566527</v>
      </c>
      <c r="M481" s="135"/>
      <c r="N481" s="135"/>
      <c r="P481" s="16" t="s">
        <v>23</v>
      </c>
      <c r="Q481" s="11" t="b">
        <f>P481=A481</f>
        <v>1</v>
      </c>
    </row>
    <row r="482" spans="1:17">
      <c r="A482" s="105" t="s">
        <v>8</v>
      </c>
      <c r="B482" s="24">
        <f t="shared" ref="B482:B545" si="382">(B385-B$475)/B$476*100</f>
        <v>84.47627461687641</v>
      </c>
      <c r="C482" s="24">
        <f t="shared" ref="C482:F545" si="383">(C385-C$475)/C$476*100</f>
        <v>80.352321191386864</v>
      </c>
      <c r="D482" s="24">
        <f t="shared" si="383"/>
        <v>91.238799307644797</v>
      </c>
      <c r="E482" s="65">
        <f t="shared" si="383"/>
        <v>73.00211269728058</v>
      </c>
      <c r="F482" s="265">
        <f t="shared" si="383"/>
        <v>87.355706298073798</v>
      </c>
      <c r="G482" s="135">
        <f t="shared" ref="G482:G545" si="384">((E385-$E$475)/$E$476)*100</f>
        <v>73.00211269728058</v>
      </c>
      <c r="H482" s="135">
        <f t="shared" ref="H482:H545" si="385">G482-E482</f>
        <v>0</v>
      </c>
      <c r="I482" s="24">
        <f t="shared" ref="I482:L482" si="386">(I385-I$475)/I$476*100</f>
        <v>70.638473456110148</v>
      </c>
      <c r="J482" s="24">
        <f t="shared" si="386"/>
        <v>93.863063090429151</v>
      </c>
      <c r="K482" s="24">
        <f t="shared" si="386"/>
        <v>79.017441497641116</v>
      </c>
      <c r="L482" s="65">
        <f t="shared" si="386"/>
        <v>87.321557318657227</v>
      </c>
      <c r="M482" s="135"/>
      <c r="N482" s="135"/>
      <c r="P482" s="16" t="s">
        <v>8</v>
      </c>
      <c r="Q482" s="11" t="b">
        <f t="shared" ref="Q482:Q545" si="387">P482=A482</f>
        <v>1</v>
      </c>
    </row>
    <row r="483" spans="1:17">
      <c r="A483" s="105" t="s">
        <v>87</v>
      </c>
      <c r="B483" s="24">
        <f t="shared" si="382"/>
        <v>75.892174760713132</v>
      </c>
      <c r="C483" s="24">
        <f t="shared" si="383"/>
        <v>91.886388271489778</v>
      </c>
      <c r="D483" s="24">
        <f t="shared" si="383"/>
        <v>83.802056662684436</v>
      </c>
      <c r="E483" s="65">
        <f t="shared" si="383"/>
        <v>83.596271528620974</v>
      </c>
      <c r="F483" s="265">
        <f t="shared" si="383"/>
        <v>88.879807236397284</v>
      </c>
      <c r="G483" s="135">
        <f t="shared" si="384"/>
        <v>83.596271528620974</v>
      </c>
      <c r="H483" s="135">
        <f t="shared" si="385"/>
        <v>0</v>
      </c>
      <c r="I483" s="24">
        <f t="shared" ref="I483:L483" si="388">(I386-I$475)/I$476*100</f>
        <v>67.348379026162576</v>
      </c>
      <c r="J483" s="24">
        <f t="shared" si="388"/>
        <v>96.358909467487507</v>
      </c>
      <c r="K483" s="24">
        <f t="shared" si="388"/>
        <v>69.686423704925176</v>
      </c>
      <c r="L483" s="65">
        <f t="shared" si="388"/>
        <v>83.668276198976471</v>
      </c>
      <c r="M483" s="135"/>
      <c r="N483" s="135"/>
      <c r="P483" s="16" t="s">
        <v>87</v>
      </c>
      <c r="Q483" s="11" t="b">
        <f t="shared" si="387"/>
        <v>1</v>
      </c>
    </row>
    <row r="484" spans="1:17">
      <c r="A484" s="105" t="s">
        <v>88</v>
      </c>
      <c r="B484" s="24">
        <f t="shared" si="382"/>
        <v>59.128141183087713</v>
      </c>
      <c r="C484" s="24">
        <f t="shared" si="383"/>
        <v>8.3162920510235736</v>
      </c>
      <c r="D484" s="24">
        <f t="shared" si="383"/>
        <v>53.979019636781508</v>
      </c>
      <c r="E484" s="65">
        <f t="shared" si="383"/>
        <v>28.501123726094818</v>
      </c>
      <c r="F484" s="265">
        <f t="shared" si="383"/>
        <v>37.976434390948583</v>
      </c>
      <c r="G484" s="135">
        <f t="shared" si="384"/>
        <v>28.501123726094818</v>
      </c>
      <c r="H484" s="135">
        <f t="shared" si="385"/>
        <v>0</v>
      </c>
      <c r="I484" s="24">
        <f t="shared" ref="I484:L484" si="389">(I387-I$475)/I$476*100</f>
        <v>51.786192141610201</v>
      </c>
      <c r="J484" s="24">
        <f t="shared" si="389"/>
        <v>10.202028736209986</v>
      </c>
      <c r="K484" s="24">
        <f t="shared" si="389"/>
        <v>67.689786923094672</v>
      </c>
      <c r="L484" s="65">
        <f t="shared" si="389"/>
        <v>40.035353928001598</v>
      </c>
      <c r="M484" s="135"/>
      <c r="N484" s="135"/>
      <c r="P484" s="16" t="s">
        <v>88</v>
      </c>
      <c r="Q484" s="11" t="b">
        <f t="shared" si="387"/>
        <v>1</v>
      </c>
    </row>
    <row r="485" spans="1:17">
      <c r="A485" s="105" t="s">
        <v>24</v>
      </c>
      <c r="B485" s="24">
        <f t="shared" si="382"/>
        <v>43.896139427165295</v>
      </c>
      <c r="C485" s="24">
        <f t="shared" si="383"/>
        <v>46.154330897949094</v>
      </c>
      <c r="D485" s="24">
        <f t="shared" si="383"/>
        <v>20.435221061244857</v>
      </c>
      <c r="E485" s="65">
        <f t="shared" si="383"/>
        <v>17.194013026788703</v>
      </c>
      <c r="F485" s="265">
        <f t="shared" si="383"/>
        <v>30.974845619293163</v>
      </c>
      <c r="G485" s="135">
        <f t="shared" si="384"/>
        <v>17.194013026788703</v>
      </c>
      <c r="H485" s="135">
        <f t="shared" si="385"/>
        <v>0</v>
      </c>
      <c r="I485" s="24">
        <f t="shared" ref="I485:L485" si="390">(I388-I$475)/I$476*100</f>
        <v>32.765740059100814</v>
      </c>
      <c r="J485" s="24">
        <f t="shared" si="390"/>
        <v>50.160227629658536</v>
      </c>
      <c r="K485" s="24">
        <f t="shared" si="390"/>
        <v>18.976419047131763</v>
      </c>
      <c r="L485" s="65">
        <f t="shared" si="390"/>
        <v>32.096442236400812</v>
      </c>
      <c r="M485" s="135"/>
      <c r="N485" s="135"/>
      <c r="P485" s="16" t="s">
        <v>24</v>
      </c>
      <c r="Q485" s="11" t="b">
        <f t="shared" si="387"/>
        <v>1</v>
      </c>
    </row>
    <row r="486" spans="1:17">
      <c r="A486" s="105" t="s">
        <v>89</v>
      </c>
      <c r="B486" s="24">
        <f t="shared" si="382"/>
        <v>86.848974866317647</v>
      </c>
      <c r="C486" s="24">
        <f t="shared" si="383"/>
        <v>89.867365257416097</v>
      </c>
      <c r="D486" s="24">
        <f t="shared" si="383"/>
        <v>89.37695948584927</v>
      </c>
      <c r="E486" s="65">
        <f t="shared" si="383"/>
        <v>76.829909445474627</v>
      </c>
      <c r="F486" s="265">
        <f t="shared" si="383"/>
        <v>91.042999543723653</v>
      </c>
      <c r="G486" s="135">
        <f t="shared" si="384"/>
        <v>76.829909445474627</v>
      </c>
      <c r="H486" s="135">
        <f t="shared" si="385"/>
        <v>0</v>
      </c>
      <c r="I486" s="24">
        <f t="shared" ref="I486:L486" si="391">(I389-I$475)/I$476*100</f>
        <v>78.47138052495454</v>
      </c>
      <c r="J486" s="24">
        <f t="shared" si="391"/>
        <v>97.688471563293717</v>
      </c>
      <c r="K486" s="24">
        <f t="shared" si="391"/>
        <v>66.261662461170019</v>
      </c>
      <c r="L486" s="65">
        <f t="shared" si="391"/>
        <v>86.664187050427373</v>
      </c>
      <c r="M486" s="135"/>
      <c r="N486" s="135"/>
      <c r="P486" s="16" t="s">
        <v>89</v>
      </c>
      <c r="Q486" s="11" t="b">
        <f t="shared" si="387"/>
        <v>1</v>
      </c>
    </row>
    <row r="487" spans="1:17">
      <c r="A487" s="105" t="s">
        <v>25</v>
      </c>
      <c r="B487" s="24">
        <f t="shared" si="382"/>
        <v>22.255372622890484</v>
      </c>
      <c r="C487" s="24">
        <f t="shared" si="383"/>
        <v>43.750251422022096</v>
      </c>
      <c r="D487" s="24">
        <f t="shared" si="383"/>
        <v>3.3545342939918337</v>
      </c>
      <c r="E487" s="65">
        <f t="shared" si="383"/>
        <v>1.3999035831184616</v>
      </c>
      <c r="F487" s="265">
        <f t="shared" si="383"/>
        <v>15.126915782505021</v>
      </c>
      <c r="G487" s="135">
        <f t="shared" si="384"/>
        <v>1.3999035831184616</v>
      </c>
      <c r="H487" s="135">
        <f t="shared" si="385"/>
        <v>0</v>
      </c>
      <c r="I487" s="24">
        <f t="shared" ref="I487:L487" si="392">(I390-I$475)/I$476*100</f>
        <v>23.064982774709787</v>
      </c>
      <c r="J487" s="24">
        <f t="shared" si="392"/>
        <v>75.704712174927394</v>
      </c>
      <c r="K487" s="24">
        <f t="shared" si="392"/>
        <v>4.0788557320660077</v>
      </c>
      <c r="L487" s="65">
        <f t="shared" si="392"/>
        <v>34.175886678976212</v>
      </c>
      <c r="M487" s="135"/>
      <c r="N487" s="135"/>
      <c r="P487" s="16" t="s">
        <v>25</v>
      </c>
      <c r="Q487" s="11" t="b">
        <f t="shared" si="387"/>
        <v>1</v>
      </c>
    </row>
    <row r="488" spans="1:17">
      <c r="A488" s="105" t="s">
        <v>90</v>
      </c>
      <c r="B488" s="24">
        <f t="shared" si="382"/>
        <v>45.935481199878261</v>
      </c>
      <c r="C488" s="24">
        <f t="shared" si="383"/>
        <v>39.694278487883828</v>
      </c>
      <c r="D488" s="24">
        <f t="shared" si="383"/>
        <v>17.325937237835319</v>
      </c>
      <c r="E488" s="65">
        <f t="shared" si="383"/>
        <v>18.145169870654637</v>
      </c>
      <c r="F488" s="265">
        <f t="shared" si="383"/>
        <v>29.134753697045728</v>
      </c>
      <c r="G488" s="135">
        <f t="shared" si="384"/>
        <v>18.145169870654637</v>
      </c>
      <c r="H488" s="135">
        <f t="shared" si="385"/>
        <v>0</v>
      </c>
      <c r="I488" s="24">
        <f t="shared" ref="I488:L488" si="393">(I391-I$475)/I$476*100</f>
        <v>40.480992904762658</v>
      </c>
      <c r="J488" s="24">
        <f t="shared" si="393"/>
        <v>71.325943351074073</v>
      </c>
      <c r="K488" s="24">
        <f t="shared" si="393"/>
        <v>24.308659647836521</v>
      </c>
      <c r="L488" s="65">
        <f t="shared" si="393"/>
        <v>46.012976789302563</v>
      </c>
      <c r="M488" s="135"/>
      <c r="N488" s="135"/>
      <c r="P488" s="16" t="s">
        <v>90</v>
      </c>
      <c r="Q488" s="11" t="b">
        <f t="shared" si="387"/>
        <v>1</v>
      </c>
    </row>
    <row r="489" spans="1:17">
      <c r="A489" s="105" t="s">
        <v>26</v>
      </c>
      <c r="B489" s="24">
        <f t="shared" si="382"/>
        <v>46.258322912150646</v>
      </c>
      <c r="C489" s="24">
        <f t="shared" si="383"/>
        <v>70.25828041492862</v>
      </c>
      <c r="D489" s="24">
        <f t="shared" si="383"/>
        <v>64.025400441181617</v>
      </c>
      <c r="E489" s="65">
        <f t="shared" si="383"/>
        <v>43.450168657362944</v>
      </c>
      <c r="F489" s="265">
        <f t="shared" si="383"/>
        <v>58.217708194577611</v>
      </c>
      <c r="G489" s="135">
        <f t="shared" si="384"/>
        <v>43.450168657362944</v>
      </c>
      <c r="H489" s="135">
        <f t="shared" si="385"/>
        <v>0</v>
      </c>
      <c r="I489" s="24">
        <f t="shared" ref="I489:L489" si="394">(I392-I$475)/I$476*100</f>
        <v>42.710093347242875</v>
      </c>
      <c r="J489" s="24">
        <f t="shared" si="394"/>
        <v>71.970114077889576</v>
      </c>
      <c r="K489" s="24">
        <f t="shared" si="394"/>
        <v>52.774099668136266</v>
      </c>
      <c r="L489" s="65">
        <f t="shared" si="394"/>
        <v>58.130880639959429</v>
      </c>
      <c r="M489" s="135"/>
      <c r="N489" s="135"/>
      <c r="P489" s="16" t="s">
        <v>26</v>
      </c>
      <c r="Q489" s="11" t="b">
        <f t="shared" si="387"/>
        <v>1</v>
      </c>
    </row>
    <row r="490" spans="1:17">
      <c r="A490" s="105" t="s">
        <v>27</v>
      </c>
      <c r="B490" s="24">
        <f t="shared" si="382"/>
        <v>1.7144566201060112</v>
      </c>
      <c r="C490" s="24">
        <f t="shared" si="383"/>
        <v>37.247011682963787</v>
      </c>
      <c r="D490" s="24">
        <f t="shared" si="383"/>
        <v>13.532981656358325</v>
      </c>
      <c r="E490" s="65">
        <f t="shared" si="383"/>
        <v>4.649013310097506</v>
      </c>
      <c r="F490" s="265">
        <f t="shared" si="383"/>
        <v>11.812319910159017</v>
      </c>
      <c r="G490" s="135">
        <f t="shared" si="384"/>
        <v>4.649013310097506</v>
      </c>
      <c r="H490" s="135">
        <f t="shared" si="385"/>
        <v>0</v>
      </c>
      <c r="I490" s="24">
        <f t="shared" ref="I490:L490" si="395">(I393-I$475)/I$476*100</f>
        <v>2.6757367786436883</v>
      </c>
      <c r="J490" s="24">
        <f t="shared" si="395"/>
        <v>53.853361000190894</v>
      </c>
      <c r="K490" s="24">
        <f t="shared" si="395"/>
        <v>18.326261401732289</v>
      </c>
      <c r="L490" s="65">
        <f t="shared" si="395"/>
        <v>23.312963064841359</v>
      </c>
      <c r="M490" s="135"/>
      <c r="N490" s="135"/>
      <c r="P490" s="16" t="s">
        <v>27</v>
      </c>
      <c r="Q490" s="11" t="b">
        <f t="shared" si="387"/>
        <v>1</v>
      </c>
    </row>
    <row r="491" spans="1:17">
      <c r="A491" s="105" t="s">
        <v>28</v>
      </c>
      <c r="B491" s="24">
        <f t="shared" si="382"/>
        <v>18.757438212248399</v>
      </c>
      <c r="C491" s="24">
        <f t="shared" si="383"/>
        <v>10.862325417576256</v>
      </c>
      <c r="D491" s="24">
        <f t="shared" si="383"/>
        <v>7.6140142369126158</v>
      </c>
      <c r="E491" s="65">
        <f t="shared" si="383"/>
        <v>10.932213243026819</v>
      </c>
      <c r="F491" s="265">
        <f t="shared" si="383"/>
        <v>9.2940817318225371</v>
      </c>
      <c r="G491" s="135">
        <f t="shared" si="384"/>
        <v>10.932213243026819</v>
      </c>
      <c r="H491" s="135">
        <f t="shared" si="385"/>
        <v>0</v>
      </c>
      <c r="I491" s="24">
        <f t="shared" ref="I491:L491" si="396">(I394-I$475)/I$476*100</f>
        <v>7.4847303113627781</v>
      </c>
      <c r="J491" s="24">
        <f t="shared" si="396"/>
        <v>21.54810726563521</v>
      </c>
      <c r="K491" s="24">
        <f t="shared" si="396"/>
        <v>19.586457732026719</v>
      </c>
      <c r="L491" s="65">
        <f t="shared" si="396"/>
        <v>11.322569715310433</v>
      </c>
      <c r="M491" s="135"/>
      <c r="N491" s="135"/>
      <c r="P491" s="16" t="s">
        <v>28</v>
      </c>
      <c r="Q491" s="11" t="b">
        <f t="shared" si="387"/>
        <v>1</v>
      </c>
    </row>
    <row r="492" spans="1:17">
      <c r="A492" s="105" t="s">
        <v>29</v>
      </c>
      <c r="B492" s="24">
        <f t="shared" si="382"/>
        <v>70.011373695455163</v>
      </c>
      <c r="C492" s="24">
        <f t="shared" si="383"/>
        <v>83.401558426271322</v>
      </c>
      <c r="D492" s="24">
        <f t="shared" si="383"/>
        <v>89.642926973178689</v>
      </c>
      <c r="E492" s="65">
        <f t="shared" si="383"/>
        <v>77.841747880111015</v>
      </c>
      <c r="F492" s="265">
        <f t="shared" si="383"/>
        <v>85.175284870487559</v>
      </c>
      <c r="G492" s="135">
        <f t="shared" si="384"/>
        <v>77.841747880111015</v>
      </c>
      <c r="H492" s="135">
        <f t="shared" si="385"/>
        <v>0</v>
      </c>
      <c r="I492" s="24">
        <f t="shared" ref="I492:L492" si="397">(I395-I$475)/I$476*100</f>
        <v>64.07435050321223</v>
      </c>
      <c r="J492" s="24">
        <f t="shared" si="397"/>
        <v>96.485925153026287</v>
      </c>
      <c r="K492" s="24">
        <f t="shared" si="397"/>
        <v>81.166950452608404</v>
      </c>
      <c r="L492" s="65">
        <f t="shared" si="397"/>
        <v>87.091025131400301</v>
      </c>
      <c r="M492" s="135"/>
      <c r="N492" s="135"/>
      <c r="P492" s="16" t="s">
        <v>29</v>
      </c>
      <c r="Q492" s="11" t="b">
        <f t="shared" si="387"/>
        <v>1</v>
      </c>
    </row>
    <row r="493" spans="1:17">
      <c r="A493" s="105" t="s">
        <v>30</v>
      </c>
      <c r="B493" s="24">
        <f t="shared" si="382"/>
        <v>59.98806859410243</v>
      </c>
      <c r="C493" s="24">
        <f t="shared" si="383"/>
        <v>85.003558455443496</v>
      </c>
      <c r="D493" s="24">
        <f t="shared" si="383"/>
        <v>81.157025212478445</v>
      </c>
      <c r="E493" s="65">
        <f t="shared" si="383"/>
        <v>51.383644899132882</v>
      </c>
      <c r="F493" s="265">
        <f t="shared" si="383"/>
        <v>73.093500476310638</v>
      </c>
      <c r="G493" s="135">
        <f t="shared" si="384"/>
        <v>51.383644899132882</v>
      </c>
      <c r="H493" s="135">
        <f t="shared" si="385"/>
        <v>0</v>
      </c>
      <c r="I493" s="24">
        <f t="shared" ref="I493:L493" si="398">(I396-I$475)/I$476*100</f>
        <v>48.565657807032551</v>
      </c>
      <c r="J493" s="24">
        <f t="shared" si="398"/>
        <v>88.913941422142869</v>
      </c>
      <c r="K493" s="24">
        <f t="shared" si="398"/>
        <v>71.483615042818528</v>
      </c>
      <c r="L493" s="65">
        <f t="shared" si="398"/>
        <v>74.787134706621515</v>
      </c>
      <c r="M493" s="135"/>
      <c r="N493" s="135"/>
      <c r="P493" s="16" t="s">
        <v>30</v>
      </c>
      <c r="Q493" s="11" t="b">
        <f t="shared" si="387"/>
        <v>1</v>
      </c>
    </row>
    <row r="494" spans="1:17">
      <c r="A494" s="105" t="s">
        <v>31</v>
      </c>
      <c r="B494" s="24">
        <f t="shared" si="382"/>
        <v>60.175754242522927</v>
      </c>
      <c r="C494" s="24">
        <f t="shared" si="383"/>
        <v>17.452767560867279</v>
      </c>
      <c r="D494" s="24">
        <f t="shared" si="383"/>
        <v>50.890700556593025</v>
      </c>
      <c r="E494" s="65">
        <f t="shared" si="383"/>
        <v>57.168697719591734</v>
      </c>
      <c r="F494" s="265">
        <f t="shared" si="383"/>
        <v>47.720178036456346</v>
      </c>
      <c r="G494" s="135">
        <f t="shared" si="384"/>
        <v>57.168697719591734</v>
      </c>
      <c r="H494" s="135">
        <f t="shared" si="385"/>
        <v>0</v>
      </c>
      <c r="I494" s="24">
        <f t="shared" ref="I494:L494" si="399">(I397-I$475)/I$476*100</f>
        <v>45.898161147312088</v>
      </c>
      <c r="J494" s="24">
        <f t="shared" si="399"/>
        <v>0.85115532082964784</v>
      </c>
      <c r="K494" s="24">
        <f t="shared" si="399"/>
        <v>63.475492576376922</v>
      </c>
      <c r="L494" s="65">
        <f t="shared" si="399"/>
        <v>32.327584747550596</v>
      </c>
      <c r="M494" s="135"/>
      <c r="N494" s="135"/>
      <c r="P494" s="16" t="s">
        <v>31</v>
      </c>
      <c r="Q494" s="11" t="b">
        <f t="shared" si="387"/>
        <v>1</v>
      </c>
    </row>
    <row r="495" spans="1:17">
      <c r="A495" s="105" t="s">
        <v>32</v>
      </c>
      <c r="B495" s="24">
        <f t="shared" si="382"/>
        <v>58.015640777122222</v>
      </c>
      <c r="C495" s="24">
        <f t="shared" si="383"/>
        <v>54.187360989739595</v>
      </c>
      <c r="D495" s="24">
        <f t="shared" si="383"/>
        <v>58.709457677797531</v>
      </c>
      <c r="E495" s="65">
        <f t="shared" si="383"/>
        <v>46.990365680429996</v>
      </c>
      <c r="F495" s="265">
        <f t="shared" si="383"/>
        <v>56.465878107830605</v>
      </c>
      <c r="G495" s="135">
        <f t="shared" si="384"/>
        <v>46.990365680429996</v>
      </c>
      <c r="H495" s="135">
        <f t="shared" si="385"/>
        <v>0</v>
      </c>
      <c r="I495" s="24">
        <f t="shared" ref="I495:L495" si="400">(I398-I$475)/I$476*100</f>
        <v>42.096860216796941</v>
      </c>
      <c r="J495" s="24">
        <f t="shared" si="400"/>
        <v>52.10214878693931</v>
      </c>
      <c r="K495" s="24">
        <f t="shared" si="400"/>
        <v>55.600448685631889</v>
      </c>
      <c r="L495" s="65">
        <f t="shared" si="400"/>
        <v>50.351940767913149</v>
      </c>
      <c r="M495" s="135"/>
      <c r="N495" s="135"/>
      <c r="P495" s="16" t="s">
        <v>32</v>
      </c>
      <c r="Q495" s="11" t="b">
        <f t="shared" si="387"/>
        <v>1</v>
      </c>
    </row>
    <row r="496" spans="1:17">
      <c r="A496" s="105" t="s">
        <v>91</v>
      </c>
      <c r="B496" s="24">
        <f t="shared" si="382"/>
        <v>56.244930574768283</v>
      </c>
      <c r="C496" s="24">
        <f t="shared" si="383"/>
        <v>69.356519367474533</v>
      </c>
      <c r="D496" s="24">
        <f t="shared" si="383"/>
        <v>58.418871653256787</v>
      </c>
      <c r="E496" s="65">
        <f t="shared" si="383"/>
        <v>46.524105732133094</v>
      </c>
      <c r="F496" s="265">
        <f t="shared" si="383"/>
        <v>59.835485181310574</v>
      </c>
      <c r="G496" s="135">
        <f t="shared" si="384"/>
        <v>46.524105732133094</v>
      </c>
      <c r="H496" s="135">
        <f t="shared" si="385"/>
        <v>0</v>
      </c>
      <c r="I496" s="24">
        <f t="shared" ref="I496:L496" si="401">(I399-I$475)/I$476*100</f>
        <v>38.215356115384481</v>
      </c>
      <c r="J496" s="24">
        <f t="shared" si="401"/>
        <v>96.302578611395589</v>
      </c>
      <c r="K496" s="24">
        <f t="shared" si="401"/>
        <v>57.153621292868948</v>
      </c>
      <c r="L496" s="65">
        <f t="shared" si="401"/>
        <v>68.943145695414458</v>
      </c>
      <c r="M496" s="135"/>
      <c r="N496" s="135"/>
      <c r="P496" s="16" t="s">
        <v>91</v>
      </c>
      <c r="Q496" s="11" t="b">
        <f t="shared" si="387"/>
        <v>1</v>
      </c>
    </row>
    <row r="497" spans="1:17">
      <c r="A497" s="105" t="s">
        <v>92</v>
      </c>
      <c r="B497" s="24">
        <f t="shared" si="382"/>
        <v>66.795919501445141</v>
      </c>
      <c r="C497" s="24">
        <f t="shared" si="383"/>
        <v>89.589298817401357</v>
      </c>
      <c r="D497" s="24">
        <f t="shared" si="383"/>
        <v>55.579153537652459</v>
      </c>
      <c r="E497" s="65">
        <f t="shared" si="383"/>
        <v>48.899094233592045</v>
      </c>
      <c r="F497" s="265">
        <f t="shared" si="383"/>
        <v>67.882438154758802</v>
      </c>
      <c r="G497" s="135">
        <f t="shared" si="384"/>
        <v>48.899094233592045</v>
      </c>
      <c r="H497" s="135">
        <f t="shared" si="385"/>
        <v>0</v>
      </c>
      <c r="I497" s="24">
        <f t="shared" ref="I497:L497" si="402">(I400-I$475)/I$476*100</f>
        <v>55.594115476541596</v>
      </c>
      <c r="J497" s="24">
        <f t="shared" si="402"/>
        <v>96.563947157312953</v>
      </c>
      <c r="K497" s="24">
        <f t="shared" si="402"/>
        <v>37.725102517216094</v>
      </c>
      <c r="L497" s="65">
        <f t="shared" si="402"/>
        <v>67.349020549506832</v>
      </c>
      <c r="M497" s="135"/>
      <c r="N497" s="135"/>
      <c r="P497" s="16" t="s">
        <v>92</v>
      </c>
      <c r="Q497" s="11" t="b">
        <f t="shared" si="387"/>
        <v>1</v>
      </c>
    </row>
    <row r="498" spans="1:17">
      <c r="A498" s="153" t="s">
        <v>93</v>
      </c>
      <c r="B498" s="158">
        <f t="shared" si="382"/>
        <v>100</v>
      </c>
      <c r="C498" s="24">
        <f t="shared" si="383"/>
        <v>89.984582753341456</v>
      </c>
      <c r="D498" s="24">
        <f t="shared" si="383"/>
        <v>92.370935329289466</v>
      </c>
      <c r="E498" s="65">
        <f t="shared" si="383"/>
        <v>93.188899763775041</v>
      </c>
      <c r="F498" s="266">
        <f t="shared" si="383"/>
        <v>100</v>
      </c>
      <c r="G498" s="135">
        <f t="shared" si="384"/>
        <v>93.188899763775041</v>
      </c>
      <c r="H498" s="135">
        <f t="shared" si="385"/>
        <v>0</v>
      </c>
      <c r="I498" s="24">
        <f t="shared" ref="I498:L498" si="403">(I401-I$475)/I$476*100</f>
        <v>91.341144134094733</v>
      </c>
      <c r="J498" s="24">
        <f t="shared" si="403"/>
        <v>99.23116291502096</v>
      </c>
      <c r="K498" s="24">
        <f t="shared" si="403"/>
        <v>70.367744974585662</v>
      </c>
      <c r="L498" s="65">
        <f t="shared" si="403"/>
        <v>93.274664652827767</v>
      </c>
      <c r="M498" s="135"/>
      <c r="N498" s="135"/>
      <c r="P498" s="16" t="s">
        <v>93</v>
      </c>
      <c r="Q498" s="11" t="b">
        <f t="shared" si="387"/>
        <v>1</v>
      </c>
    </row>
    <row r="499" spans="1:17">
      <c r="A499" s="105" t="s">
        <v>33</v>
      </c>
      <c r="B499" s="24">
        <f t="shared" si="382"/>
        <v>54.336140271187119</v>
      </c>
      <c r="C499" s="24">
        <f t="shared" si="383"/>
        <v>43.31494627907869</v>
      </c>
      <c r="D499" s="24">
        <f t="shared" si="383"/>
        <v>42.318725001361095</v>
      </c>
      <c r="E499" s="65">
        <f t="shared" si="383"/>
        <v>31.538460985994181</v>
      </c>
      <c r="F499" s="265">
        <f t="shared" si="383"/>
        <v>43.448674510246811</v>
      </c>
      <c r="G499" s="135">
        <f t="shared" si="384"/>
        <v>31.538460985994181</v>
      </c>
      <c r="H499" s="135">
        <f t="shared" si="385"/>
        <v>0</v>
      </c>
      <c r="I499" s="24">
        <f t="shared" ref="I499:L499" si="404">(I402-I$475)/I$476*100</f>
        <v>41.827162095521828</v>
      </c>
      <c r="J499" s="24">
        <f t="shared" si="404"/>
        <v>58.005373501025382</v>
      </c>
      <c r="K499" s="24">
        <f t="shared" si="404"/>
        <v>39.210124745165075</v>
      </c>
      <c r="L499" s="65">
        <f t="shared" si="404"/>
        <v>46.455041111206455</v>
      </c>
      <c r="M499" s="135"/>
      <c r="N499" s="135"/>
      <c r="P499" s="16" t="s">
        <v>33</v>
      </c>
      <c r="Q499" s="11" t="b">
        <f t="shared" si="387"/>
        <v>1</v>
      </c>
    </row>
    <row r="500" spans="1:17">
      <c r="A500" s="105" t="s">
        <v>9</v>
      </c>
      <c r="B500" s="24">
        <f t="shared" si="382"/>
        <v>45.326700125120482</v>
      </c>
      <c r="C500" s="24">
        <f t="shared" si="383"/>
        <v>21.815519648412032</v>
      </c>
      <c r="D500" s="24">
        <f t="shared" si="383"/>
        <v>34.061477449593205</v>
      </c>
      <c r="E500" s="65">
        <f t="shared" si="383"/>
        <v>22.956415888339592</v>
      </c>
      <c r="F500" s="265">
        <f t="shared" si="383"/>
        <v>30.473286482635793</v>
      </c>
      <c r="G500" s="135">
        <f t="shared" si="384"/>
        <v>22.956415888339592</v>
      </c>
      <c r="H500" s="135">
        <f t="shared" si="385"/>
        <v>0</v>
      </c>
      <c r="I500" s="24">
        <f t="shared" ref="I500:L500" si="405">(I403-I$475)/I$476*100</f>
        <v>37.263478382879597</v>
      </c>
      <c r="J500" s="24">
        <f t="shared" si="405"/>
        <v>22.454244848207519</v>
      </c>
      <c r="K500" s="24">
        <f t="shared" si="405"/>
        <v>33.765780170769752</v>
      </c>
      <c r="L500" s="65">
        <f t="shared" si="405"/>
        <v>27.277525580925609</v>
      </c>
      <c r="M500" s="135"/>
      <c r="N500" s="135"/>
      <c r="P500" s="16" t="s">
        <v>9</v>
      </c>
      <c r="Q500" s="11" t="b">
        <f t="shared" si="387"/>
        <v>1</v>
      </c>
    </row>
    <row r="501" spans="1:17">
      <c r="A501" s="105" t="s">
        <v>94</v>
      </c>
      <c r="B501" s="24">
        <f t="shared" si="382"/>
        <v>84.15677898285773</v>
      </c>
      <c r="C501" s="24">
        <f t="shared" si="383"/>
        <v>85.026078528779479</v>
      </c>
      <c r="D501" s="24">
        <f t="shared" si="383"/>
        <v>75.674392523557771</v>
      </c>
      <c r="E501" s="65">
        <f t="shared" si="383"/>
        <v>82.704684591658577</v>
      </c>
      <c r="F501" s="265">
        <f t="shared" si="383"/>
        <v>86.600386288211723</v>
      </c>
      <c r="G501" s="135">
        <f t="shared" si="384"/>
        <v>82.704684591658577</v>
      </c>
      <c r="H501" s="135">
        <f t="shared" si="385"/>
        <v>0</v>
      </c>
      <c r="I501" s="24">
        <f t="shared" ref="I501:L501" si="406">(I404-I$475)/I$476*100</f>
        <v>67.886054680585076</v>
      </c>
      <c r="J501" s="24">
        <f t="shared" si="406"/>
        <v>97.607912558470844</v>
      </c>
      <c r="K501" s="24">
        <f t="shared" si="406"/>
        <v>88.43751219638753</v>
      </c>
      <c r="L501" s="65">
        <f t="shared" si="406"/>
        <v>91.697001350488236</v>
      </c>
      <c r="M501" s="135"/>
      <c r="N501" s="135"/>
      <c r="P501" s="16" t="s">
        <v>94</v>
      </c>
      <c r="Q501" s="11" t="b">
        <f t="shared" si="387"/>
        <v>1</v>
      </c>
    </row>
    <row r="502" spans="1:17">
      <c r="A502" s="105" t="s">
        <v>34</v>
      </c>
      <c r="B502" s="24">
        <f t="shared" si="382"/>
        <v>0</v>
      </c>
      <c r="C502" s="24">
        <f t="shared" si="383"/>
        <v>7.0172248029959805</v>
      </c>
      <c r="D502" s="24">
        <f t="shared" si="383"/>
        <v>6.3492012340321811</v>
      </c>
      <c r="E502" s="65">
        <f t="shared" si="383"/>
        <v>0.51991157449533087</v>
      </c>
      <c r="F502" s="265">
        <f t="shared" si="383"/>
        <v>0</v>
      </c>
      <c r="G502" s="135">
        <f t="shared" si="384"/>
        <v>0.51991157449533087</v>
      </c>
      <c r="H502" s="135">
        <f t="shared" si="385"/>
        <v>0</v>
      </c>
      <c r="I502" s="24">
        <f t="shared" ref="I502:L502" si="407">(I405-I$475)/I$476*100</f>
        <v>0</v>
      </c>
      <c r="J502" s="24">
        <f t="shared" si="407"/>
        <v>17.369925667933039</v>
      </c>
      <c r="K502" s="24">
        <f t="shared" si="407"/>
        <v>15.102359675340896</v>
      </c>
      <c r="L502" s="65">
        <f t="shared" si="407"/>
        <v>5.2295514566554182</v>
      </c>
      <c r="M502" s="135"/>
      <c r="N502" s="135"/>
      <c r="P502" s="16" t="s">
        <v>34</v>
      </c>
      <c r="Q502" s="11" t="b">
        <f t="shared" si="387"/>
        <v>1</v>
      </c>
    </row>
    <row r="503" spans="1:17">
      <c r="A503" s="105" t="s">
        <v>35</v>
      </c>
      <c r="B503" s="24">
        <f t="shared" si="382"/>
        <v>88.35301844863352</v>
      </c>
      <c r="C503" s="24">
        <f t="shared" si="383"/>
        <v>99.190846929438948</v>
      </c>
      <c r="D503" s="24">
        <f t="shared" si="383"/>
        <v>90.603666122782599</v>
      </c>
      <c r="E503" s="65">
        <f t="shared" si="383"/>
        <v>92.208144608191645</v>
      </c>
      <c r="F503" s="265">
        <f t="shared" si="383"/>
        <v>98.5575660574643</v>
      </c>
      <c r="G503" s="135">
        <f t="shared" si="384"/>
        <v>92.208144608191645</v>
      </c>
      <c r="H503" s="135">
        <f t="shared" si="385"/>
        <v>0</v>
      </c>
      <c r="I503" s="24">
        <f t="shared" ref="I503:L503" si="408">(I406-I$475)/I$476*100</f>
        <v>77.152820439916098</v>
      </c>
      <c r="J503" s="24">
        <f t="shared" si="408"/>
        <v>99.794962310174554</v>
      </c>
      <c r="K503" s="24">
        <f t="shared" si="408"/>
        <v>92.779630022435214</v>
      </c>
      <c r="L503" s="65">
        <f t="shared" si="408"/>
        <v>97.466215692751703</v>
      </c>
      <c r="M503" s="135"/>
      <c r="N503" s="135"/>
      <c r="P503" s="16" t="s">
        <v>35</v>
      </c>
      <c r="Q503" s="11" t="b">
        <f t="shared" si="387"/>
        <v>1</v>
      </c>
    </row>
    <row r="504" spans="1:17">
      <c r="A504" s="105" t="s">
        <v>36</v>
      </c>
      <c r="B504" s="24">
        <f t="shared" si="382"/>
        <v>73.71268474511173</v>
      </c>
      <c r="C504" s="24">
        <f t="shared" si="383"/>
        <v>86.479240072659763</v>
      </c>
      <c r="D504" s="24">
        <f t="shared" si="383"/>
        <v>97.006491419351647</v>
      </c>
      <c r="E504" s="65">
        <f t="shared" si="383"/>
        <v>87.790393383694152</v>
      </c>
      <c r="F504" s="265">
        <f t="shared" si="383"/>
        <v>91.919208662024872</v>
      </c>
      <c r="G504" s="135">
        <f t="shared" si="384"/>
        <v>87.790393383694152</v>
      </c>
      <c r="H504" s="135">
        <f t="shared" si="385"/>
        <v>0</v>
      </c>
      <c r="I504" s="24">
        <f t="shared" ref="I504:L504" si="409">(I407-I$475)/I$476*100</f>
        <v>62.096792567758165</v>
      </c>
      <c r="J504" s="24">
        <f t="shared" si="409"/>
        <v>92.223949978012499</v>
      </c>
      <c r="K504" s="24">
        <f t="shared" si="409"/>
        <v>77.363950832273702</v>
      </c>
      <c r="L504" s="65">
        <f t="shared" si="409"/>
        <v>83.082973103330559</v>
      </c>
      <c r="M504" s="135"/>
      <c r="N504" s="135"/>
      <c r="P504" s="16" t="s">
        <v>36</v>
      </c>
      <c r="Q504" s="11" t="b">
        <f t="shared" si="387"/>
        <v>1</v>
      </c>
    </row>
    <row r="505" spans="1:17">
      <c r="A505" s="105" t="s">
        <v>37</v>
      </c>
      <c r="B505" s="24">
        <f t="shared" si="382"/>
        <v>79.780326993138445</v>
      </c>
      <c r="C505" s="24">
        <f t="shared" si="383"/>
        <v>94.76890323551801</v>
      </c>
      <c r="D505" s="24">
        <f t="shared" si="383"/>
        <v>81.827587197282895</v>
      </c>
      <c r="E505" s="65">
        <f t="shared" si="383"/>
        <v>80.023068636402712</v>
      </c>
      <c r="F505" s="265">
        <f t="shared" si="383"/>
        <v>89.116145230589225</v>
      </c>
      <c r="G505" s="135">
        <f t="shared" si="384"/>
        <v>80.023068636402712</v>
      </c>
      <c r="H505" s="135">
        <f t="shared" si="385"/>
        <v>0</v>
      </c>
      <c r="I505" s="24">
        <f t="shared" ref="I505:L505" si="410">(I408-I$475)/I$476*100</f>
        <v>73.00522691012506</v>
      </c>
      <c r="J505" s="24">
        <f t="shared" si="410"/>
        <v>97.185643010373298</v>
      </c>
      <c r="K505" s="24">
        <f t="shared" si="410"/>
        <v>77.516832954509667</v>
      </c>
      <c r="L505" s="65">
        <f t="shared" si="410"/>
        <v>88.985331175921019</v>
      </c>
      <c r="M505" s="135"/>
      <c r="N505" s="135"/>
      <c r="P505" s="16" t="s">
        <v>37</v>
      </c>
      <c r="Q505" s="11" t="b">
        <f t="shared" si="387"/>
        <v>1</v>
      </c>
    </row>
    <row r="506" spans="1:17">
      <c r="A506" s="105" t="s">
        <v>10</v>
      </c>
      <c r="B506" s="24">
        <f t="shared" si="382"/>
        <v>39.139486677951666</v>
      </c>
      <c r="C506" s="24">
        <f t="shared" si="383"/>
        <v>50.818466194691268</v>
      </c>
      <c r="D506" s="24">
        <f t="shared" si="383"/>
        <v>20.492980346801723</v>
      </c>
      <c r="E506" s="65">
        <f t="shared" si="383"/>
        <v>8.3355047592372014</v>
      </c>
      <c r="F506" s="265">
        <f t="shared" si="383"/>
        <v>28.517507658433683</v>
      </c>
      <c r="G506" s="135">
        <f t="shared" si="384"/>
        <v>8.3355047592372014</v>
      </c>
      <c r="H506" s="135">
        <f t="shared" si="385"/>
        <v>0</v>
      </c>
      <c r="I506" s="24">
        <f t="shared" ref="I506:L506" si="411">(I409-I$475)/I$476*100</f>
        <v>33.238297163126632</v>
      </c>
      <c r="J506" s="24">
        <f t="shared" si="411"/>
        <v>86.833748368547475</v>
      </c>
      <c r="K506" s="24">
        <f t="shared" si="411"/>
        <v>30.900138661595829</v>
      </c>
      <c r="L506" s="65">
        <f t="shared" si="411"/>
        <v>52.908189566763994</v>
      </c>
      <c r="M506" s="135"/>
      <c r="N506" s="135"/>
      <c r="P506" s="16" t="s">
        <v>10</v>
      </c>
      <c r="Q506" s="11" t="b">
        <f t="shared" si="387"/>
        <v>1</v>
      </c>
    </row>
    <row r="507" spans="1:17">
      <c r="A507" s="105" t="s">
        <v>95</v>
      </c>
      <c r="B507" s="24">
        <f t="shared" si="382"/>
        <v>60.396733049162151</v>
      </c>
      <c r="C507" s="24">
        <f t="shared" si="383"/>
        <v>65.6396594375163</v>
      </c>
      <c r="D507" s="24">
        <f t="shared" si="383"/>
        <v>61.538030636350129</v>
      </c>
      <c r="E507" s="65">
        <f t="shared" si="383"/>
        <v>33.95685983961922</v>
      </c>
      <c r="F507" s="265">
        <f t="shared" si="383"/>
        <v>57.395018701147379</v>
      </c>
      <c r="G507" s="135">
        <f t="shared" si="384"/>
        <v>33.95685983961922</v>
      </c>
      <c r="H507" s="135">
        <f t="shared" si="385"/>
        <v>0</v>
      </c>
      <c r="I507" s="24">
        <f t="shared" ref="I507:L507" si="412">(I410-I$475)/I$476*100</f>
        <v>53.522595030373907</v>
      </c>
      <c r="J507" s="24">
        <f t="shared" si="412"/>
        <v>72.63400382115249</v>
      </c>
      <c r="K507" s="24">
        <f t="shared" si="412"/>
        <v>34.709884269287897</v>
      </c>
      <c r="L507" s="65">
        <f t="shared" si="412"/>
        <v>55.0304807114425</v>
      </c>
      <c r="M507" s="135"/>
      <c r="N507" s="135"/>
      <c r="P507" s="16" t="s">
        <v>95</v>
      </c>
      <c r="Q507" s="11" t="b">
        <f t="shared" si="387"/>
        <v>1</v>
      </c>
    </row>
    <row r="508" spans="1:17">
      <c r="A508" s="155" t="s">
        <v>174</v>
      </c>
      <c r="B508" s="24">
        <f t="shared" si="382"/>
        <v>23.088218290840835</v>
      </c>
      <c r="C508" s="24">
        <f t="shared" si="383"/>
        <v>28.882549596286943</v>
      </c>
      <c r="D508" s="24">
        <f t="shared" si="383"/>
        <v>6.9322696832413948</v>
      </c>
      <c r="E508" s="65">
        <f t="shared" si="383"/>
        <v>0</v>
      </c>
      <c r="F508" s="265">
        <f t="shared" si="383"/>
        <v>12.043635492203931</v>
      </c>
      <c r="G508" s="135">
        <f t="shared" si="384"/>
        <v>0</v>
      </c>
      <c r="H508" s="135">
        <f t="shared" si="385"/>
        <v>0</v>
      </c>
      <c r="I508" s="24"/>
      <c r="J508" s="24"/>
      <c r="K508" s="24"/>
      <c r="L508" s="65"/>
      <c r="M508" s="135"/>
      <c r="N508" s="135"/>
      <c r="P508" s="16" t="s">
        <v>174</v>
      </c>
      <c r="Q508" s="11" t="b">
        <f t="shared" si="387"/>
        <v>1</v>
      </c>
    </row>
    <row r="509" spans="1:17">
      <c r="A509" s="105" t="s">
        <v>96</v>
      </c>
      <c r="B509" s="24">
        <f t="shared" si="382"/>
        <v>67.27163712127215</v>
      </c>
      <c r="C509" s="24">
        <f t="shared" si="383"/>
        <v>80.564212325188294</v>
      </c>
      <c r="D509" s="24">
        <f t="shared" si="383"/>
        <v>66.837822659658869</v>
      </c>
      <c r="E509" s="65">
        <f t="shared" si="383"/>
        <v>56.099782857372915</v>
      </c>
      <c r="F509" s="265">
        <f t="shared" si="383"/>
        <v>70.919577546600891</v>
      </c>
      <c r="G509" s="135">
        <f t="shared" si="384"/>
        <v>56.099782857372915</v>
      </c>
      <c r="H509" s="135">
        <f t="shared" si="385"/>
        <v>0</v>
      </c>
      <c r="I509" s="24">
        <f t="shared" ref="I509:L509" si="413">(I412-I$475)/I$476*100</f>
        <v>57.554156752445508</v>
      </c>
      <c r="J509" s="24">
        <f t="shared" si="413"/>
        <v>81.824033053655924</v>
      </c>
      <c r="K509" s="24">
        <f t="shared" si="413"/>
        <v>42.996721742513493</v>
      </c>
      <c r="L509" s="65">
        <f t="shared" si="413"/>
        <v>63.628253862655868</v>
      </c>
      <c r="M509" s="135"/>
      <c r="N509" s="135"/>
      <c r="P509" s="16" t="s">
        <v>96</v>
      </c>
      <c r="Q509" s="11" t="b">
        <f t="shared" si="387"/>
        <v>1</v>
      </c>
    </row>
    <row r="510" spans="1:17">
      <c r="A510" s="153" t="s">
        <v>38</v>
      </c>
      <c r="B510" s="24">
        <f t="shared" si="382"/>
        <v>96.942807750962132</v>
      </c>
      <c r="C510" s="158">
        <f t="shared" si="383"/>
        <v>100</v>
      </c>
      <c r="D510" s="24">
        <f t="shared" si="383"/>
        <v>86.408837755514057</v>
      </c>
      <c r="E510" s="65">
        <f t="shared" si="383"/>
        <v>76.886093955716817</v>
      </c>
      <c r="F510" s="265">
        <f t="shared" si="383"/>
        <v>95.586472556588532</v>
      </c>
      <c r="G510" s="135">
        <f t="shared" si="384"/>
        <v>76.886093955716817</v>
      </c>
      <c r="H510" s="135">
        <f t="shared" si="385"/>
        <v>0</v>
      </c>
      <c r="I510" s="24">
        <f t="shared" ref="I510:L510" si="414">(I413-I$475)/I$476*100</f>
        <v>85.632478962491405</v>
      </c>
      <c r="J510" s="24">
        <f t="shared" si="414"/>
        <v>98.878983993276819</v>
      </c>
      <c r="K510" s="24">
        <f t="shared" si="414"/>
        <v>67.530172534580814</v>
      </c>
      <c r="L510" s="65">
        <f t="shared" si="414"/>
        <v>90.091668190055046</v>
      </c>
      <c r="M510" s="135"/>
      <c r="N510" s="135"/>
      <c r="P510" s="16" t="s">
        <v>38</v>
      </c>
      <c r="Q510" s="11" t="b">
        <f t="shared" si="387"/>
        <v>1</v>
      </c>
    </row>
    <row r="511" spans="1:17">
      <c r="A511" s="105" t="s">
        <v>11</v>
      </c>
      <c r="B511" s="24">
        <f t="shared" si="382"/>
        <v>43.523003301314525</v>
      </c>
      <c r="C511" s="24">
        <f t="shared" si="383"/>
        <v>60.016185978489034</v>
      </c>
      <c r="D511" s="24">
        <f t="shared" si="383"/>
        <v>33.598688461763807</v>
      </c>
      <c r="E511" s="65">
        <f t="shared" si="383"/>
        <v>40.076354706404835</v>
      </c>
      <c r="F511" s="265">
        <f t="shared" si="383"/>
        <v>44.810803445143478</v>
      </c>
      <c r="G511" s="135">
        <f t="shared" si="384"/>
        <v>40.076354706404835</v>
      </c>
      <c r="H511" s="135">
        <f t="shared" si="385"/>
        <v>0</v>
      </c>
      <c r="I511" s="24">
        <f t="shared" ref="I511:L511" si="415">(I414-I$475)/I$476*100</f>
        <v>32.467353571698141</v>
      </c>
      <c r="J511" s="24">
        <f t="shared" si="415"/>
        <v>65.357297331080503</v>
      </c>
      <c r="K511" s="24">
        <f t="shared" si="415"/>
        <v>51.732330759066045</v>
      </c>
      <c r="L511" s="65">
        <f t="shared" si="415"/>
        <v>51.385987276990065</v>
      </c>
      <c r="M511" s="135"/>
      <c r="N511" s="135"/>
      <c r="P511" s="16" t="s">
        <v>11</v>
      </c>
      <c r="Q511" s="11" t="b">
        <f t="shared" si="387"/>
        <v>1</v>
      </c>
    </row>
    <row r="512" spans="1:17">
      <c r="A512" s="105" t="s">
        <v>39</v>
      </c>
      <c r="B512" s="24">
        <f t="shared" si="382"/>
        <v>53.067999563352906</v>
      </c>
      <c r="C512" s="24">
        <f t="shared" si="383"/>
        <v>41.937283803408967</v>
      </c>
      <c r="D512" s="24">
        <f t="shared" si="383"/>
        <v>38.049362261983624</v>
      </c>
      <c r="E512" s="65">
        <f t="shared" si="383"/>
        <v>25.246102770707623</v>
      </c>
      <c r="F512" s="265">
        <f t="shared" si="383"/>
        <v>39.736769059244196</v>
      </c>
      <c r="G512" s="135">
        <f t="shared" si="384"/>
        <v>25.246102770707623</v>
      </c>
      <c r="H512" s="135">
        <f t="shared" si="385"/>
        <v>0</v>
      </c>
      <c r="I512" s="24">
        <f t="shared" ref="I512:L512" si="416">(I415-I$475)/I$476*100</f>
        <v>40.093015858561849</v>
      </c>
      <c r="J512" s="24">
        <f t="shared" si="416"/>
        <v>57.945586958233207</v>
      </c>
      <c r="K512" s="24">
        <f t="shared" si="416"/>
        <v>37.535599305593635</v>
      </c>
      <c r="L512" s="65">
        <f t="shared" si="416"/>
        <v>45.192300646539351</v>
      </c>
      <c r="M512" s="135"/>
      <c r="N512" s="135"/>
      <c r="P512" s="16" t="s">
        <v>39</v>
      </c>
      <c r="Q512" s="11" t="b">
        <f t="shared" si="387"/>
        <v>1</v>
      </c>
    </row>
    <row r="513" spans="1:17">
      <c r="A513" s="105" t="s">
        <v>40</v>
      </c>
      <c r="B513" s="24">
        <f t="shared" si="382"/>
        <v>86.730212249960289</v>
      </c>
      <c r="C513" s="24">
        <f t="shared" si="383"/>
        <v>83.383477925280445</v>
      </c>
      <c r="D513" s="24">
        <f t="shared" si="383"/>
        <v>69.974136330377462</v>
      </c>
      <c r="E513" s="65">
        <f t="shared" si="383"/>
        <v>57.024378376954402</v>
      </c>
      <c r="F513" s="265">
        <f t="shared" si="383"/>
        <v>78.05451754680216</v>
      </c>
      <c r="G513" s="135">
        <f t="shared" si="384"/>
        <v>57.024378376954402</v>
      </c>
      <c r="H513" s="135">
        <f t="shared" si="385"/>
        <v>0</v>
      </c>
      <c r="I513" s="24">
        <f t="shared" ref="I513:L513" si="417">(I416-I$475)/I$476*100</f>
        <v>81.712766661678458</v>
      </c>
      <c r="J513" s="24">
        <f t="shared" si="417"/>
        <v>97.199779976262676</v>
      </c>
      <c r="K513" s="24">
        <f t="shared" si="417"/>
        <v>74.277337888123299</v>
      </c>
      <c r="L513" s="65">
        <f t="shared" si="417"/>
        <v>90.66499177624398</v>
      </c>
      <c r="M513" s="135"/>
      <c r="N513" s="135"/>
      <c r="P513" s="16" t="s">
        <v>40</v>
      </c>
      <c r="Q513" s="11" t="b">
        <f t="shared" si="387"/>
        <v>1</v>
      </c>
    </row>
    <row r="514" spans="1:17">
      <c r="A514" s="105" t="s">
        <v>41</v>
      </c>
      <c r="B514" s="24">
        <f t="shared" si="382"/>
        <v>71.123011749201524</v>
      </c>
      <c r="C514" s="24">
        <f t="shared" si="383"/>
        <v>68.49976536087658</v>
      </c>
      <c r="D514" s="24">
        <f t="shared" si="383"/>
        <v>78.698738498346472</v>
      </c>
      <c r="E514" s="65">
        <f t="shared" si="383"/>
        <v>72.407838584216861</v>
      </c>
      <c r="F514" s="265">
        <f t="shared" si="383"/>
        <v>76.743991972771866</v>
      </c>
      <c r="G514" s="135">
        <f t="shared" si="384"/>
        <v>72.407838584216861</v>
      </c>
      <c r="H514" s="135">
        <f t="shared" si="385"/>
        <v>0</v>
      </c>
      <c r="I514" s="24">
        <f t="shared" ref="I514:L514" si="418">(I417-I$475)/I$476*100</f>
        <v>56.523649312590763</v>
      </c>
      <c r="J514" s="24">
        <f t="shared" si="418"/>
        <v>81.480002517310623</v>
      </c>
      <c r="K514" s="24">
        <f t="shared" si="418"/>
        <v>80.878923518020898</v>
      </c>
      <c r="L514" s="65">
        <f t="shared" si="418"/>
        <v>77.883249528193204</v>
      </c>
      <c r="M514" s="135"/>
      <c r="N514" s="135"/>
      <c r="P514" s="16" t="s">
        <v>41</v>
      </c>
      <c r="Q514" s="11" t="b">
        <f t="shared" si="387"/>
        <v>1</v>
      </c>
    </row>
    <row r="515" spans="1:17">
      <c r="A515" s="105" t="s">
        <v>12</v>
      </c>
      <c r="B515" s="24">
        <f t="shared" si="382"/>
        <v>61.936484811944325</v>
      </c>
      <c r="C515" s="24">
        <f t="shared" si="383"/>
        <v>72.234198749313677</v>
      </c>
      <c r="D515" s="24">
        <f t="shared" si="383"/>
        <v>57.989133451077215</v>
      </c>
      <c r="E515" s="65">
        <f t="shared" si="383"/>
        <v>54.910725308376271</v>
      </c>
      <c r="F515" s="265">
        <f t="shared" si="383"/>
        <v>64.319183404181203</v>
      </c>
      <c r="G515" s="135">
        <f t="shared" si="384"/>
        <v>54.910725308376271</v>
      </c>
      <c r="H515" s="135">
        <f t="shared" si="385"/>
        <v>0</v>
      </c>
      <c r="I515" s="24">
        <f t="shared" ref="I515:L515" si="419">(I418-I$475)/I$476*100</f>
        <v>54.454994032548875</v>
      </c>
      <c r="J515" s="24">
        <f t="shared" si="419"/>
        <v>89.588676739503143</v>
      </c>
      <c r="K515" s="24">
        <f t="shared" si="419"/>
        <v>43.451070527568199</v>
      </c>
      <c r="L515" s="65">
        <f t="shared" si="419"/>
        <v>66.150034646340387</v>
      </c>
      <c r="M515" s="135"/>
      <c r="N515" s="135"/>
      <c r="P515" s="16" t="s">
        <v>12</v>
      </c>
      <c r="Q515" s="11" t="b">
        <f t="shared" si="387"/>
        <v>1</v>
      </c>
    </row>
    <row r="516" spans="1:17">
      <c r="A516" s="105" t="s">
        <v>97</v>
      </c>
      <c r="B516" s="24">
        <f t="shared" si="382"/>
        <v>47.527885268255744</v>
      </c>
      <c r="C516" s="24">
        <f t="shared" si="383"/>
        <v>57.431260447199136</v>
      </c>
      <c r="D516" s="24">
        <f t="shared" si="383"/>
        <v>38.238756603882287</v>
      </c>
      <c r="E516" s="65">
        <f t="shared" si="383"/>
        <v>26.24356374831255</v>
      </c>
      <c r="F516" s="265">
        <f t="shared" si="383"/>
        <v>42.733654988605799</v>
      </c>
      <c r="G516" s="135">
        <f t="shared" si="384"/>
        <v>26.24356374831255</v>
      </c>
      <c r="H516" s="135">
        <f t="shared" si="385"/>
        <v>0</v>
      </c>
      <c r="I516" s="24">
        <f t="shared" ref="I516:L516" si="420">(I419-I$475)/I$476*100</f>
        <v>30.476737957340433</v>
      </c>
      <c r="J516" s="24">
        <f t="shared" si="420"/>
        <v>79.992447659436394</v>
      </c>
      <c r="K516" s="24">
        <f t="shared" si="420"/>
        <v>30.667414909564378</v>
      </c>
      <c r="L516" s="65">
        <f t="shared" si="420"/>
        <v>48.900306782258617</v>
      </c>
      <c r="M516" s="135"/>
      <c r="N516" s="135"/>
      <c r="P516" s="16" t="s">
        <v>97</v>
      </c>
      <c r="Q516" s="11" t="b">
        <f t="shared" si="387"/>
        <v>1</v>
      </c>
    </row>
    <row r="517" spans="1:17">
      <c r="A517" s="105" t="s">
        <v>13</v>
      </c>
      <c r="B517" s="24">
        <f t="shared" si="382"/>
        <v>77.884900475838336</v>
      </c>
      <c r="C517" s="24">
        <f t="shared" si="383"/>
        <v>78.871820438772914</v>
      </c>
      <c r="D517" s="24">
        <f t="shared" si="383"/>
        <v>77.547899384264184</v>
      </c>
      <c r="E517" s="65">
        <f t="shared" si="383"/>
        <v>67.439293641954194</v>
      </c>
      <c r="F517" s="265">
        <f t="shared" si="383"/>
        <v>79.608726420169035</v>
      </c>
      <c r="G517" s="135">
        <f t="shared" si="384"/>
        <v>67.439293641954194</v>
      </c>
      <c r="H517" s="135">
        <f t="shared" si="385"/>
        <v>0</v>
      </c>
      <c r="I517" s="24">
        <f t="shared" ref="I517:L517" si="421">(I420-I$475)/I$476*100</f>
        <v>70.362465239489595</v>
      </c>
      <c r="J517" s="24">
        <f t="shared" si="421"/>
        <v>90.190247046183586</v>
      </c>
      <c r="K517" s="24">
        <f t="shared" si="421"/>
        <v>78.595022046350877</v>
      </c>
      <c r="L517" s="65">
        <f t="shared" si="421"/>
        <v>85.460735645559765</v>
      </c>
      <c r="M517" s="135"/>
      <c r="N517" s="135"/>
      <c r="P517" s="16" t="s">
        <v>13</v>
      </c>
      <c r="Q517" s="11" t="b">
        <f t="shared" si="387"/>
        <v>1</v>
      </c>
    </row>
    <row r="518" spans="1:17">
      <c r="A518" s="105" t="s">
        <v>42</v>
      </c>
      <c r="B518" s="24">
        <f t="shared" si="382"/>
        <v>43.174478258455174</v>
      </c>
      <c r="C518" s="24">
        <f t="shared" si="383"/>
        <v>11.1848733934814</v>
      </c>
      <c r="D518" s="24">
        <f t="shared" si="383"/>
        <v>40.690861494669626</v>
      </c>
      <c r="E518" s="65">
        <f t="shared" si="383"/>
        <v>15.903999726298649</v>
      </c>
      <c r="F518" s="265">
        <f t="shared" si="383"/>
        <v>27.064720856162548</v>
      </c>
      <c r="G518" s="135">
        <f t="shared" si="384"/>
        <v>15.903999726298649</v>
      </c>
      <c r="H518" s="135">
        <f t="shared" si="385"/>
        <v>0</v>
      </c>
      <c r="I518" s="24">
        <f t="shared" ref="I518:L518" si="422">(I421-I$475)/I$476*100</f>
        <v>35.45738160116818</v>
      </c>
      <c r="J518" s="24">
        <f t="shared" si="422"/>
        <v>26.22947123363301</v>
      </c>
      <c r="K518" s="24">
        <f t="shared" si="422"/>
        <v>54.354247339883933</v>
      </c>
      <c r="L518" s="65">
        <f t="shared" si="422"/>
        <v>36.334533653820273</v>
      </c>
      <c r="M518" s="135"/>
      <c r="N518" s="135"/>
      <c r="P518" s="16" t="s">
        <v>42</v>
      </c>
      <c r="Q518" s="11" t="b">
        <f t="shared" si="387"/>
        <v>1</v>
      </c>
    </row>
    <row r="519" spans="1:17">
      <c r="A519" s="105" t="s">
        <v>43</v>
      </c>
      <c r="B519" s="24">
        <f t="shared" si="382"/>
        <v>49.825161656505649</v>
      </c>
      <c r="C519" s="24">
        <f t="shared" si="383"/>
        <v>20.484778997463078</v>
      </c>
      <c r="D519" s="24">
        <f t="shared" si="383"/>
        <v>48.658119932296991</v>
      </c>
      <c r="E519" s="65">
        <f t="shared" si="383"/>
        <v>21.058479427817698</v>
      </c>
      <c r="F519" s="265">
        <f t="shared" si="383"/>
        <v>35.112534931781802</v>
      </c>
      <c r="G519" s="135">
        <f t="shared" si="384"/>
        <v>21.058479427817698</v>
      </c>
      <c r="H519" s="135">
        <f t="shared" si="385"/>
        <v>0</v>
      </c>
      <c r="I519" s="24">
        <f t="shared" ref="I519:L519" si="423">(I422-I$475)/I$476*100</f>
        <v>35.729566614659916</v>
      </c>
      <c r="J519" s="24">
        <f t="shared" si="423"/>
        <v>17.629007661830347</v>
      </c>
      <c r="K519" s="24">
        <f t="shared" si="423"/>
        <v>54.705941984484042</v>
      </c>
      <c r="L519" s="65">
        <f t="shared" si="423"/>
        <v>32.808903920416597</v>
      </c>
      <c r="M519" s="135"/>
      <c r="N519" s="135"/>
      <c r="P519" s="16" t="s">
        <v>43</v>
      </c>
      <c r="Q519" s="11" t="b">
        <f t="shared" si="387"/>
        <v>1</v>
      </c>
    </row>
    <row r="520" spans="1:17">
      <c r="A520" s="105" t="s">
        <v>44</v>
      </c>
      <c r="B520" s="24">
        <f t="shared" si="382"/>
        <v>36.395031024357053</v>
      </c>
      <c r="C520" s="24">
        <f t="shared" si="383"/>
        <v>41.846592699218576</v>
      </c>
      <c r="D520" s="24">
        <f t="shared" si="383"/>
        <v>33.019530105212141</v>
      </c>
      <c r="E520" s="65">
        <f t="shared" si="383"/>
        <v>37.128624398473853</v>
      </c>
      <c r="F520" s="265">
        <f t="shared" si="383"/>
        <v>37.059804424159815</v>
      </c>
      <c r="G520" s="135">
        <f t="shared" si="384"/>
        <v>37.128624398473853</v>
      </c>
      <c r="H520" s="135">
        <f t="shared" si="385"/>
        <v>0</v>
      </c>
      <c r="I520" s="24">
        <f t="shared" ref="I520:L520" si="424">(I423-I$475)/I$476*100</f>
        <v>31.838672327734024</v>
      </c>
      <c r="J520" s="24">
        <f t="shared" si="424"/>
        <v>48.192700394992919</v>
      </c>
      <c r="K520" s="24">
        <f t="shared" si="424"/>
        <v>50.087682731360729</v>
      </c>
      <c r="L520" s="65">
        <f t="shared" si="424"/>
        <v>43.040786426977427</v>
      </c>
      <c r="M520" s="135"/>
      <c r="N520" s="135"/>
      <c r="P520" s="16" t="s">
        <v>44</v>
      </c>
      <c r="Q520" s="11" t="b">
        <f t="shared" si="387"/>
        <v>1</v>
      </c>
    </row>
    <row r="521" spans="1:17">
      <c r="A521" s="105" t="s">
        <v>98</v>
      </c>
      <c r="B521" s="24">
        <f t="shared" si="382"/>
        <v>25.227996899816809</v>
      </c>
      <c r="C521" s="24">
        <f t="shared" si="383"/>
        <v>35.669701002645468</v>
      </c>
      <c r="D521" s="24">
        <f t="shared" si="383"/>
        <v>20.620640453848761</v>
      </c>
      <c r="E521" s="65">
        <f t="shared" si="383"/>
        <v>3.7136360588885609</v>
      </c>
      <c r="F521" s="265">
        <f t="shared" si="383"/>
        <v>19.50863787752662</v>
      </c>
      <c r="G521" s="135">
        <f t="shared" si="384"/>
        <v>3.7136360588885609</v>
      </c>
      <c r="H521" s="135">
        <f t="shared" si="385"/>
        <v>0</v>
      </c>
      <c r="I521" s="24">
        <f t="shared" ref="I521:L521" si="425">(I424-I$475)/I$476*100</f>
        <v>14.243291226704704</v>
      </c>
      <c r="J521" s="24">
        <f t="shared" si="425"/>
        <v>55.537984622160778</v>
      </c>
      <c r="K521" s="24">
        <f t="shared" si="425"/>
        <v>14.488524670028829</v>
      </c>
      <c r="L521" s="65">
        <f t="shared" si="425"/>
        <v>26.45288771455202</v>
      </c>
      <c r="M521" s="135"/>
      <c r="N521" s="135"/>
      <c r="P521" s="16" t="s">
        <v>98</v>
      </c>
      <c r="Q521" s="11" t="b">
        <f t="shared" si="387"/>
        <v>1</v>
      </c>
    </row>
    <row r="522" spans="1:17">
      <c r="A522" s="105" t="s">
        <v>99</v>
      </c>
      <c r="B522" s="24">
        <f t="shared" si="382"/>
        <v>54.228399528080772</v>
      </c>
      <c r="C522" s="24">
        <f t="shared" si="383"/>
        <v>42.9916859469851</v>
      </c>
      <c r="D522" s="24">
        <f t="shared" si="383"/>
        <v>59.869964334312911</v>
      </c>
      <c r="E522" s="65">
        <f t="shared" si="383"/>
        <v>38.848595326483917</v>
      </c>
      <c r="F522" s="265">
        <f t="shared" si="383"/>
        <v>50.54981807336052</v>
      </c>
      <c r="G522" s="135">
        <f t="shared" si="384"/>
        <v>38.848595326483917</v>
      </c>
      <c r="H522" s="135">
        <f t="shared" si="385"/>
        <v>0</v>
      </c>
      <c r="I522" s="24">
        <f t="shared" ref="I522:L522" si="426">(I425-I$475)/I$476*100</f>
        <v>45.252405959454236</v>
      </c>
      <c r="J522" s="24">
        <f t="shared" si="426"/>
        <v>42.659653785173148</v>
      </c>
      <c r="K522" s="24">
        <f t="shared" si="426"/>
        <v>74.381188290895494</v>
      </c>
      <c r="L522" s="65">
        <f t="shared" si="426"/>
        <v>54.607489126091593</v>
      </c>
      <c r="M522" s="135"/>
      <c r="N522" s="135"/>
      <c r="P522" s="16" t="s">
        <v>99</v>
      </c>
      <c r="Q522" s="11" t="b">
        <f t="shared" si="387"/>
        <v>1</v>
      </c>
    </row>
    <row r="523" spans="1:17">
      <c r="A523" s="105" t="s">
        <v>46</v>
      </c>
      <c r="B523" s="24">
        <f t="shared" si="382"/>
        <v>11.333155837232038</v>
      </c>
      <c r="C523" s="24">
        <f t="shared" si="383"/>
        <v>30.339375933685194</v>
      </c>
      <c r="D523" s="24">
        <f t="shared" si="383"/>
        <v>3.2847642603199287</v>
      </c>
      <c r="E523" s="65">
        <f t="shared" si="383"/>
        <v>5.9584229366506962</v>
      </c>
      <c r="F523" s="265">
        <f t="shared" si="383"/>
        <v>9.8635672045927762</v>
      </c>
      <c r="G523" s="135">
        <f t="shared" si="384"/>
        <v>5.9584229366506962</v>
      </c>
      <c r="H523" s="135">
        <f t="shared" si="385"/>
        <v>0</v>
      </c>
      <c r="I523" s="24">
        <f t="shared" ref="I523:L523" si="427">(I426-I$475)/I$476*100</f>
        <v>16.838718282745827</v>
      </c>
      <c r="J523" s="24">
        <f t="shared" si="427"/>
        <v>45.645190632982533</v>
      </c>
      <c r="K523" s="24">
        <f t="shared" si="427"/>
        <v>25.392895646748432</v>
      </c>
      <c r="L523" s="65">
        <f t="shared" si="427"/>
        <v>27.255761986614164</v>
      </c>
      <c r="M523" s="135"/>
      <c r="N523" s="135"/>
      <c r="P523" s="16" t="s">
        <v>46</v>
      </c>
      <c r="Q523" s="11" t="b">
        <f t="shared" si="387"/>
        <v>1</v>
      </c>
    </row>
    <row r="524" spans="1:17">
      <c r="A524" s="105" t="s">
        <v>47</v>
      </c>
      <c r="B524" s="24">
        <f t="shared" si="382"/>
        <v>63.368364292242461</v>
      </c>
      <c r="C524" s="24">
        <f t="shared" si="383"/>
        <v>57.78067498188895</v>
      </c>
      <c r="D524" s="24">
        <f t="shared" si="383"/>
        <v>37.059210296370615</v>
      </c>
      <c r="E524" s="65">
        <f t="shared" si="383"/>
        <v>34.205795487064954</v>
      </c>
      <c r="F524" s="265">
        <f t="shared" si="383"/>
        <v>48.912302488259726</v>
      </c>
      <c r="G524" s="135">
        <f t="shared" si="384"/>
        <v>34.205795487064954</v>
      </c>
      <c r="H524" s="135">
        <f t="shared" si="385"/>
        <v>0</v>
      </c>
      <c r="I524" s="24">
        <f t="shared" ref="I524:L524" si="428">(I427-I$475)/I$476*100</f>
        <v>48.576686562523818</v>
      </c>
      <c r="J524" s="24">
        <f t="shared" si="428"/>
        <v>82.631989644511066</v>
      </c>
      <c r="K524" s="24">
        <f t="shared" si="428"/>
        <v>49.979382410124643</v>
      </c>
      <c r="L524" s="65">
        <f t="shared" si="428"/>
        <v>63.674181054024523</v>
      </c>
      <c r="M524" s="135"/>
      <c r="N524" s="135"/>
      <c r="P524" s="16" t="s">
        <v>47</v>
      </c>
      <c r="Q524" s="11" t="b">
        <f t="shared" si="387"/>
        <v>1</v>
      </c>
    </row>
    <row r="525" spans="1:17">
      <c r="A525" s="105" t="s">
        <v>14</v>
      </c>
      <c r="B525" s="24">
        <f t="shared" si="382"/>
        <v>49.798396130873677</v>
      </c>
      <c r="C525" s="24">
        <f t="shared" si="383"/>
        <v>58.216967621455787</v>
      </c>
      <c r="D525" s="24">
        <f t="shared" si="383"/>
        <v>70.413769241968296</v>
      </c>
      <c r="E525" s="65">
        <f t="shared" si="383"/>
        <v>43.858678236653198</v>
      </c>
      <c r="F525" s="265">
        <f t="shared" si="383"/>
        <v>57.945616186707092</v>
      </c>
      <c r="G525" s="135">
        <f t="shared" si="384"/>
        <v>43.858678236653198</v>
      </c>
      <c r="H525" s="135">
        <f t="shared" si="385"/>
        <v>0</v>
      </c>
      <c r="I525" s="24">
        <f t="shared" ref="I525:L525" si="429">(I428-I$475)/I$476*100</f>
        <v>28.87978032373978</v>
      </c>
      <c r="J525" s="24">
        <f t="shared" si="429"/>
        <v>53.661707734305018</v>
      </c>
      <c r="K525" s="24">
        <f t="shared" si="429"/>
        <v>48.49052733896665</v>
      </c>
      <c r="L525" s="65">
        <f t="shared" si="429"/>
        <v>43.808819978698679</v>
      </c>
      <c r="M525" s="135"/>
      <c r="N525" s="135"/>
      <c r="P525" s="16" t="s">
        <v>14</v>
      </c>
      <c r="Q525" s="11" t="b">
        <f t="shared" si="387"/>
        <v>1</v>
      </c>
    </row>
    <row r="526" spans="1:17">
      <c r="A526" s="105" t="s">
        <v>48</v>
      </c>
      <c r="B526" s="24">
        <f t="shared" si="382"/>
        <v>31.24681019446739</v>
      </c>
      <c r="C526" s="24">
        <f t="shared" si="383"/>
        <v>44.994157333041848</v>
      </c>
      <c r="D526" s="24">
        <f t="shared" si="383"/>
        <v>41.723624859734237</v>
      </c>
      <c r="E526" s="65">
        <f t="shared" si="383"/>
        <v>38.084672450016846</v>
      </c>
      <c r="F526" s="265">
        <f t="shared" si="383"/>
        <v>39.366830480365707</v>
      </c>
      <c r="G526" s="135">
        <f t="shared" si="384"/>
        <v>38.084672450016846</v>
      </c>
      <c r="H526" s="135">
        <f t="shared" si="385"/>
        <v>0</v>
      </c>
      <c r="I526" s="24">
        <f t="shared" ref="I526:L526" si="430">(I429-I$475)/I$476*100</f>
        <v>25.961136912217693</v>
      </c>
      <c r="J526" s="24">
        <f t="shared" si="430"/>
        <v>37.997448071579825</v>
      </c>
      <c r="K526" s="24">
        <f t="shared" si="430"/>
        <v>42.446713904138853</v>
      </c>
      <c r="L526" s="65">
        <f t="shared" si="430"/>
        <v>33.633505212698353</v>
      </c>
      <c r="M526" s="135"/>
      <c r="N526" s="135"/>
      <c r="P526" s="16" t="s">
        <v>48</v>
      </c>
      <c r="Q526" s="11" t="b">
        <f t="shared" si="387"/>
        <v>1</v>
      </c>
    </row>
    <row r="527" spans="1:17">
      <c r="A527" s="155" t="s">
        <v>175</v>
      </c>
      <c r="B527" s="24">
        <f t="shared" si="382"/>
        <v>18.546335509401306</v>
      </c>
      <c r="C527" s="24">
        <f t="shared" si="383"/>
        <v>38.132907049459938</v>
      </c>
      <c r="D527" s="24">
        <f t="shared" si="383"/>
        <v>5.9315728511302384</v>
      </c>
      <c r="E527" s="65">
        <f t="shared" si="383"/>
        <v>6.7955153308673619</v>
      </c>
      <c r="F527" s="265">
        <f t="shared" si="383"/>
        <v>14.889540665564569</v>
      </c>
      <c r="G527" s="135">
        <f t="shared" si="384"/>
        <v>6.7955153308673619</v>
      </c>
      <c r="H527" s="135">
        <f t="shared" si="385"/>
        <v>0</v>
      </c>
      <c r="I527" s="24">
        <f t="shared" ref="I527:L527" si="431">(I430-I$475)/I$476*100</f>
        <v>17.445385985575239</v>
      </c>
      <c r="J527" s="24">
        <f t="shared" si="431"/>
        <v>57.248758069491601</v>
      </c>
      <c r="K527" s="24">
        <f t="shared" si="431"/>
        <v>17.725406476384336</v>
      </c>
      <c r="L527" s="65">
        <f t="shared" si="431"/>
        <v>29.539561389161978</v>
      </c>
      <c r="M527" s="135"/>
      <c r="N527" s="135"/>
      <c r="P527" s="16" t="s">
        <v>175</v>
      </c>
      <c r="Q527" s="11" t="b">
        <f t="shared" si="387"/>
        <v>1</v>
      </c>
    </row>
    <row r="528" spans="1:17">
      <c r="A528" s="155" t="s">
        <v>176</v>
      </c>
      <c r="B528" s="24">
        <f t="shared" si="382"/>
        <v>22.073150954593356</v>
      </c>
      <c r="C528" s="24">
        <f t="shared" si="383"/>
        <v>24.526615519163176</v>
      </c>
      <c r="D528" s="24">
        <f t="shared" si="383"/>
        <v>0</v>
      </c>
      <c r="E528" s="65">
        <f t="shared" si="383"/>
        <v>7.0486012591193967</v>
      </c>
      <c r="F528" s="265">
        <f t="shared" si="383"/>
        <v>10.506908675400927</v>
      </c>
      <c r="G528" s="135">
        <f t="shared" si="384"/>
        <v>7.0486012591193967</v>
      </c>
      <c r="H528" s="135">
        <f t="shared" si="385"/>
        <v>0</v>
      </c>
      <c r="I528" s="24"/>
      <c r="J528" s="24"/>
      <c r="K528" s="24"/>
      <c r="L528" s="65"/>
      <c r="M528" s="135"/>
      <c r="N528" s="135"/>
      <c r="P528" s="16" t="s">
        <v>176</v>
      </c>
      <c r="Q528" s="11" t="b">
        <f t="shared" si="387"/>
        <v>1</v>
      </c>
    </row>
    <row r="529" spans="1:17">
      <c r="A529" s="105" t="s">
        <v>49</v>
      </c>
      <c r="B529" s="24">
        <f t="shared" si="382"/>
        <v>45.362822374419785</v>
      </c>
      <c r="C529" s="24">
        <f t="shared" si="383"/>
        <v>27.32682449790272</v>
      </c>
      <c r="D529" s="24">
        <f t="shared" si="383"/>
        <v>16.287020303941514</v>
      </c>
      <c r="E529" s="65">
        <f t="shared" si="383"/>
        <v>3.0267925466822021</v>
      </c>
      <c r="F529" s="265">
        <f t="shared" si="383"/>
        <v>21.182199230089964</v>
      </c>
      <c r="G529" s="135">
        <f t="shared" si="384"/>
        <v>3.0267925466822021</v>
      </c>
      <c r="H529" s="135">
        <f t="shared" si="385"/>
        <v>0</v>
      </c>
      <c r="I529" s="24"/>
      <c r="J529" s="24"/>
      <c r="K529" s="24"/>
      <c r="L529" s="65"/>
      <c r="M529" s="135"/>
      <c r="N529" s="135"/>
      <c r="P529" s="16" t="s">
        <v>49</v>
      </c>
      <c r="Q529" s="11" t="b">
        <f t="shared" si="387"/>
        <v>1</v>
      </c>
    </row>
    <row r="530" spans="1:17">
      <c r="A530" s="105" t="s">
        <v>50</v>
      </c>
      <c r="B530" s="24">
        <f t="shared" si="382"/>
        <v>26.097404666184822</v>
      </c>
      <c r="C530" s="24">
        <f t="shared" si="383"/>
        <v>47.194809191082513</v>
      </c>
      <c r="D530" s="24">
        <f t="shared" si="383"/>
        <v>19.360097784540152</v>
      </c>
      <c r="E530" s="65">
        <f t="shared" si="383"/>
        <v>13.693255455442371</v>
      </c>
      <c r="F530" s="265">
        <f t="shared" si="383"/>
        <v>25.212564975596468</v>
      </c>
      <c r="G530" s="135">
        <f t="shared" si="384"/>
        <v>13.693255455442371</v>
      </c>
      <c r="H530" s="135">
        <f t="shared" si="385"/>
        <v>0</v>
      </c>
      <c r="I530" s="24">
        <f t="shared" ref="I530:L530" si="432">(I433-I$475)/I$476*100</f>
        <v>10.689443678393914</v>
      </c>
      <c r="J530" s="24">
        <f t="shared" si="432"/>
        <v>46.845172557715124</v>
      </c>
      <c r="K530" s="24">
        <f t="shared" si="432"/>
        <v>8.8388633277685127</v>
      </c>
      <c r="L530" s="65">
        <f t="shared" si="432"/>
        <v>19.260186338646083</v>
      </c>
      <c r="M530" s="135"/>
      <c r="N530" s="135"/>
      <c r="P530" s="16" t="s">
        <v>50</v>
      </c>
      <c r="Q530" s="11" t="b">
        <f t="shared" si="387"/>
        <v>1</v>
      </c>
    </row>
    <row r="531" spans="1:17">
      <c r="A531" s="105" t="s">
        <v>100</v>
      </c>
      <c r="B531" s="24">
        <f t="shared" si="382"/>
        <v>89.675027489827045</v>
      </c>
      <c r="C531" s="24">
        <f t="shared" si="383"/>
        <v>86.858934717937174</v>
      </c>
      <c r="D531" s="24">
        <f t="shared" si="383"/>
        <v>89.633717023117285</v>
      </c>
      <c r="E531" s="65">
        <f t="shared" si="383"/>
        <v>84.778434257212069</v>
      </c>
      <c r="F531" s="265">
        <f t="shared" si="383"/>
        <v>93.268819249447546</v>
      </c>
      <c r="G531" s="135">
        <f t="shared" si="384"/>
        <v>84.778434257212069</v>
      </c>
      <c r="H531" s="135">
        <f t="shared" si="385"/>
        <v>0</v>
      </c>
      <c r="I531" s="24">
        <f t="shared" ref="I531:L531" si="433">(I434-I$475)/I$476*100</f>
        <v>81.217357738805134</v>
      </c>
      <c r="J531" s="24">
        <f t="shared" si="433"/>
        <v>100</v>
      </c>
      <c r="K531" s="24">
        <f t="shared" si="433"/>
        <v>95.538126542148035</v>
      </c>
      <c r="L531" s="65">
        <f t="shared" si="433"/>
        <v>100</v>
      </c>
      <c r="M531" s="135"/>
      <c r="N531" s="135"/>
      <c r="P531" s="16" t="s">
        <v>100</v>
      </c>
      <c r="Q531" s="11" t="b">
        <f t="shared" si="387"/>
        <v>1</v>
      </c>
    </row>
    <row r="532" spans="1:17">
      <c r="A532" s="105" t="s">
        <v>51</v>
      </c>
      <c r="B532" s="24">
        <f t="shared" si="382"/>
        <v>87.160938502550138</v>
      </c>
      <c r="C532" s="24">
        <f t="shared" si="383"/>
        <v>78.065139442281023</v>
      </c>
      <c r="D532" s="24">
        <f t="shared" si="383"/>
        <v>89.304154282375436</v>
      </c>
      <c r="E532" s="65">
        <f t="shared" si="383"/>
        <v>80.248272134587069</v>
      </c>
      <c r="F532" s="265">
        <f t="shared" si="383"/>
        <v>88.89388705516383</v>
      </c>
      <c r="G532" s="135">
        <f t="shared" si="384"/>
        <v>80.248272134587069</v>
      </c>
      <c r="H532" s="135">
        <f t="shared" si="385"/>
        <v>0</v>
      </c>
      <c r="I532" s="24">
        <f t="shared" ref="I532:L532" si="434">(I435-I$475)/I$476*100</f>
        <v>76.122518819016534</v>
      </c>
      <c r="J532" s="24">
        <f t="shared" si="434"/>
        <v>97.513810790852077</v>
      </c>
      <c r="K532" s="24">
        <f t="shared" si="434"/>
        <v>80.68773985205803</v>
      </c>
      <c r="L532" s="65">
        <f t="shared" si="434"/>
        <v>91.414182665005299</v>
      </c>
      <c r="M532" s="135"/>
      <c r="N532" s="135"/>
      <c r="P532" s="16" t="s">
        <v>51</v>
      </c>
      <c r="Q532" s="11" t="b">
        <f t="shared" si="387"/>
        <v>1</v>
      </c>
    </row>
    <row r="533" spans="1:17">
      <c r="A533" s="105" t="s">
        <v>52</v>
      </c>
      <c r="B533" s="24">
        <f t="shared" si="382"/>
        <v>35.101408606420051</v>
      </c>
      <c r="C533" s="24">
        <f t="shared" si="383"/>
        <v>41.731071663683572</v>
      </c>
      <c r="D533" s="24">
        <f t="shared" si="383"/>
        <v>20.608730707863305</v>
      </c>
      <c r="E533" s="65">
        <f t="shared" si="383"/>
        <v>18.760733124370542</v>
      </c>
      <c r="F533" s="265">
        <f t="shared" si="383"/>
        <v>27.927754748308935</v>
      </c>
      <c r="G533" s="135">
        <f t="shared" si="384"/>
        <v>18.760733124370542</v>
      </c>
      <c r="H533" s="135">
        <f t="shared" si="385"/>
        <v>0</v>
      </c>
      <c r="I533" s="24">
        <f t="shared" ref="I533:L533" si="435">(I436-I$475)/I$476*100</f>
        <v>34.737061462371429</v>
      </c>
      <c r="J533" s="24">
        <f t="shared" si="435"/>
        <v>48.376263944089203</v>
      </c>
      <c r="K533" s="24">
        <f t="shared" si="435"/>
        <v>25.79917006178551</v>
      </c>
      <c r="L533" s="65">
        <f t="shared" si="435"/>
        <v>34.639162132565659</v>
      </c>
      <c r="M533" s="135"/>
      <c r="N533" s="135"/>
      <c r="P533" s="16" t="s">
        <v>52</v>
      </c>
      <c r="Q533" s="11" t="b">
        <f t="shared" si="387"/>
        <v>1</v>
      </c>
    </row>
    <row r="534" spans="1:17">
      <c r="A534" s="105" t="s">
        <v>53</v>
      </c>
      <c r="B534" s="24">
        <f t="shared" si="382"/>
        <v>87.855002748536833</v>
      </c>
      <c r="C534" s="24">
        <f t="shared" si="383"/>
        <v>98.172232214753677</v>
      </c>
      <c r="D534" s="24">
        <f t="shared" si="383"/>
        <v>96.550170941492468</v>
      </c>
      <c r="E534" s="65">
        <f t="shared" si="383"/>
        <v>87.487072526577037</v>
      </c>
      <c r="F534" s="265">
        <f t="shared" si="383"/>
        <v>98.605038985912714</v>
      </c>
      <c r="G534" s="135">
        <f t="shared" si="384"/>
        <v>87.487072526577037</v>
      </c>
      <c r="H534" s="135">
        <f t="shared" si="385"/>
        <v>0</v>
      </c>
      <c r="I534" s="24">
        <f t="shared" ref="I534:L534" si="436">(I437-I$475)/I$476*100</f>
        <v>75.845009712411297</v>
      </c>
      <c r="J534" s="24">
        <f t="shared" si="436"/>
        <v>99.98025164924799</v>
      </c>
      <c r="K534" s="24">
        <f t="shared" si="436"/>
        <v>81.707649827934986</v>
      </c>
      <c r="L534" s="65">
        <f t="shared" si="436"/>
        <v>92.794496340930465</v>
      </c>
      <c r="M534" s="135"/>
      <c r="N534" s="135"/>
      <c r="P534" s="16" t="s">
        <v>53</v>
      </c>
      <c r="Q534" s="11" t="b">
        <f t="shared" si="387"/>
        <v>1</v>
      </c>
    </row>
    <row r="535" spans="1:17">
      <c r="A535" s="155" t="s">
        <v>54</v>
      </c>
      <c r="B535" s="24">
        <f t="shared" si="382"/>
        <v>23.851692961768737</v>
      </c>
      <c r="C535" s="24">
        <f t="shared" si="383"/>
        <v>24.68328375255</v>
      </c>
      <c r="D535" s="24">
        <f t="shared" si="383"/>
        <v>13.719380445586705</v>
      </c>
      <c r="E535" s="65">
        <f t="shared" si="383"/>
        <v>11.387018412859442</v>
      </c>
      <c r="F535" s="265">
        <f t="shared" si="383"/>
        <v>16.283955519222687</v>
      </c>
      <c r="G535" s="135">
        <f t="shared" si="384"/>
        <v>11.387018412859442</v>
      </c>
      <c r="H535" s="135">
        <f t="shared" si="385"/>
        <v>0</v>
      </c>
      <c r="I535" s="24">
        <f t="shared" ref="I535:L535" si="437">(I438-I$475)/I$476*100</f>
        <v>32.90225715137894</v>
      </c>
      <c r="J535" s="24">
        <f t="shared" si="437"/>
        <v>33.901603981234999</v>
      </c>
      <c r="K535" s="24">
        <f t="shared" si="437"/>
        <v>18.516657711397741</v>
      </c>
      <c r="L535" s="65">
        <f t="shared" si="437"/>
        <v>24.866081192337319</v>
      </c>
      <c r="M535" s="135"/>
      <c r="N535" s="135"/>
      <c r="P535" s="16" t="s">
        <v>54</v>
      </c>
      <c r="Q535" s="11" t="b">
        <f t="shared" si="387"/>
        <v>1</v>
      </c>
    </row>
    <row r="536" spans="1:17">
      <c r="A536" s="105" t="s">
        <v>101</v>
      </c>
      <c r="B536" s="24">
        <f t="shared" si="382"/>
        <v>47.753218134014077</v>
      </c>
      <c r="C536" s="24">
        <f t="shared" si="383"/>
        <v>65.690020059014131</v>
      </c>
      <c r="D536" s="24">
        <f t="shared" si="383"/>
        <v>37.656333445575648</v>
      </c>
      <c r="E536" s="65">
        <f t="shared" si="383"/>
        <v>29.452676828796942</v>
      </c>
      <c r="F536" s="265">
        <f t="shared" si="383"/>
        <v>45.718743801530913</v>
      </c>
      <c r="G536" s="135">
        <f t="shared" si="384"/>
        <v>29.452676828796942</v>
      </c>
      <c r="H536" s="135">
        <f t="shared" si="385"/>
        <v>0</v>
      </c>
      <c r="I536" s="24">
        <f t="shared" ref="I536:L536" si="438">(I439-I$475)/I$476*100</f>
        <v>39.39517685798328</v>
      </c>
      <c r="J536" s="24">
        <f t="shared" si="438"/>
        <v>67.07712963648234</v>
      </c>
      <c r="K536" s="24">
        <f t="shared" si="438"/>
        <v>44.993849741179311</v>
      </c>
      <c r="L536" s="65">
        <f t="shared" si="438"/>
        <v>51.847725262118928</v>
      </c>
      <c r="M536" s="135"/>
      <c r="N536" s="135"/>
      <c r="P536" s="16" t="s">
        <v>101</v>
      </c>
      <c r="Q536" s="11" t="b">
        <f t="shared" si="387"/>
        <v>1</v>
      </c>
    </row>
    <row r="537" spans="1:17">
      <c r="A537" s="105" t="s">
        <v>55</v>
      </c>
      <c r="B537" s="24">
        <f t="shared" si="382"/>
        <v>50.564210439553477</v>
      </c>
      <c r="C537" s="24">
        <f t="shared" si="383"/>
        <v>54.515159556511449</v>
      </c>
      <c r="D537" s="24">
        <f t="shared" si="383"/>
        <v>45.735102373148855</v>
      </c>
      <c r="E537" s="65">
        <f t="shared" si="383"/>
        <v>34.164522663106901</v>
      </c>
      <c r="F537" s="265">
        <f t="shared" si="383"/>
        <v>47.174839050074588</v>
      </c>
      <c r="G537" s="135">
        <f t="shared" si="384"/>
        <v>34.164522663106901</v>
      </c>
      <c r="H537" s="135">
        <f t="shared" si="385"/>
        <v>0</v>
      </c>
      <c r="I537" s="24">
        <f t="shared" ref="I537:L537" si="439">(I440-I$475)/I$476*100</f>
        <v>41.221056261326702</v>
      </c>
      <c r="J537" s="24">
        <f t="shared" si="439"/>
        <v>57.927408316041983</v>
      </c>
      <c r="K537" s="24">
        <f t="shared" si="439"/>
        <v>46.914134845170246</v>
      </c>
      <c r="L537" s="65">
        <f t="shared" si="439"/>
        <v>49.216892247518565</v>
      </c>
      <c r="M537" s="135"/>
      <c r="N537" s="135"/>
      <c r="P537" s="16" t="s">
        <v>55</v>
      </c>
      <c r="Q537" s="11" t="b">
        <f t="shared" si="387"/>
        <v>1</v>
      </c>
    </row>
    <row r="538" spans="1:17">
      <c r="A538" s="105" t="s">
        <v>56</v>
      </c>
      <c r="B538" s="24">
        <f t="shared" si="382"/>
        <v>66.278023224172884</v>
      </c>
      <c r="C538" s="24">
        <f t="shared" si="383"/>
        <v>73.129549840465728</v>
      </c>
      <c r="D538" s="24">
        <f t="shared" si="383"/>
        <v>47.923463934400594</v>
      </c>
      <c r="E538" s="65">
        <f t="shared" si="383"/>
        <v>40.898146807206707</v>
      </c>
      <c r="F538" s="265">
        <f t="shared" si="383"/>
        <v>58.861804897550385</v>
      </c>
      <c r="G538" s="135">
        <f t="shared" si="384"/>
        <v>40.898146807206707</v>
      </c>
      <c r="H538" s="135">
        <f t="shared" si="385"/>
        <v>0</v>
      </c>
      <c r="I538" s="24">
        <f t="shared" ref="I538:L538" si="440">(I441-I$475)/I$476*100</f>
        <v>51.880512855393981</v>
      </c>
      <c r="J538" s="24">
        <f t="shared" si="440"/>
        <v>94.674471261238622</v>
      </c>
      <c r="K538" s="24">
        <f t="shared" si="440"/>
        <v>33.629939674910318</v>
      </c>
      <c r="L538" s="65">
        <f t="shared" si="440"/>
        <v>63.677682609306686</v>
      </c>
      <c r="M538" s="135"/>
      <c r="N538" s="135"/>
      <c r="P538" s="16" t="s">
        <v>56</v>
      </c>
      <c r="Q538" s="11" t="b">
        <f t="shared" si="387"/>
        <v>1</v>
      </c>
    </row>
    <row r="539" spans="1:17">
      <c r="A539" s="105" t="s">
        <v>57</v>
      </c>
      <c r="B539" s="24">
        <f t="shared" si="382"/>
        <v>73.284535682354914</v>
      </c>
      <c r="C539" s="24">
        <f t="shared" si="383"/>
        <v>77.630190690065902</v>
      </c>
      <c r="D539" s="24">
        <f t="shared" si="383"/>
        <v>71.326213968338593</v>
      </c>
      <c r="E539" s="65">
        <f t="shared" si="383"/>
        <v>55.110837923503993</v>
      </c>
      <c r="F539" s="265">
        <f t="shared" si="383"/>
        <v>72.795055570211659</v>
      </c>
      <c r="G539" s="135">
        <f t="shared" si="384"/>
        <v>55.110837923503993</v>
      </c>
      <c r="H539" s="135">
        <f t="shared" si="385"/>
        <v>0</v>
      </c>
      <c r="I539" s="24">
        <f t="shared" ref="I539:L539" si="441">(I442-I$475)/I$476*100</f>
        <v>62.568482788165412</v>
      </c>
      <c r="J539" s="24">
        <f t="shared" si="441"/>
        <v>94.492313125794865</v>
      </c>
      <c r="K539" s="24">
        <f t="shared" si="441"/>
        <v>70.556617669773701</v>
      </c>
      <c r="L539" s="65">
        <f t="shared" si="441"/>
        <v>81.58117710845616</v>
      </c>
      <c r="M539" s="135"/>
      <c r="N539" s="135"/>
      <c r="P539" s="16" t="s">
        <v>57</v>
      </c>
      <c r="Q539" s="11" t="b">
        <f t="shared" si="387"/>
        <v>1</v>
      </c>
    </row>
    <row r="540" spans="1:17">
      <c r="A540" s="105" t="s">
        <v>15</v>
      </c>
      <c r="B540" s="24">
        <f t="shared" si="382"/>
        <v>79.422574145359931</v>
      </c>
      <c r="C540" s="24">
        <f t="shared" si="383"/>
        <v>6.9958917223390467</v>
      </c>
      <c r="D540" s="24">
        <f t="shared" si="383"/>
        <v>43.065412343239529</v>
      </c>
      <c r="E540" s="65">
        <f t="shared" si="383"/>
        <v>21.402422715222816</v>
      </c>
      <c r="F540" s="265">
        <f t="shared" si="383"/>
        <v>37.849563607423498</v>
      </c>
      <c r="G540" s="135">
        <f t="shared" si="384"/>
        <v>21.402422715222816</v>
      </c>
      <c r="H540" s="135">
        <f t="shared" si="385"/>
        <v>0</v>
      </c>
      <c r="I540" s="24">
        <f t="shared" ref="I540:L540" si="442">(I443-I$475)/I$476*100</f>
        <v>41.991433836751554</v>
      </c>
      <c r="J540" s="24">
        <f t="shared" si="442"/>
        <v>28.462006267331262</v>
      </c>
      <c r="K540" s="24">
        <f t="shared" si="442"/>
        <v>80.352655761872199</v>
      </c>
      <c r="L540" s="65">
        <f t="shared" si="442"/>
        <v>49.636132093977849</v>
      </c>
      <c r="M540" s="135"/>
      <c r="N540" s="135"/>
      <c r="P540" s="16" t="s">
        <v>15</v>
      </c>
      <c r="Q540" s="11" t="b">
        <f t="shared" si="387"/>
        <v>1</v>
      </c>
    </row>
    <row r="541" spans="1:17">
      <c r="A541" s="155" t="s">
        <v>284</v>
      </c>
      <c r="B541" s="24">
        <f t="shared" si="382"/>
        <v>95.88115474895605</v>
      </c>
      <c r="C541" s="24">
        <f t="shared" si="383"/>
        <v>82.298304872639491</v>
      </c>
      <c r="D541" s="24">
        <f t="shared" si="383"/>
        <v>96.292297661797789</v>
      </c>
      <c r="E541" s="65">
        <f t="shared" si="383"/>
        <v>86.686923001681492</v>
      </c>
      <c r="F541" s="265">
        <f t="shared" si="383"/>
        <v>96.20482809129588</v>
      </c>
      <c r="G541" s="135">
        <f t="shared" si="384"/>
        <v>86.686923001681492</v>
      </c>
      <c r="H541" s="135">
        <f t="shared" si="385"/>
        <v>0</v>
      </c>
      <c r="I541" s="24">
        <f t="shared" ref="I541:L541" si="443">(I444-I$475)/I$476*100</f>
        <v>100</v>
      </c>
      <c r="J541" s="24">
        <f t="shared" si="443"/>
        <v>77.647227535301624</v>
      </c>
      <c r="K541" s="24">
        <f t="shared" si="443"/>
        <v>92.65078932868596</v>
      </c>
      <c r="L541" s="65">
        <f t="shared" si="443"/>
        <v>95.449053709349158</v>
      </c>
      <c r="M541" s="135"/>
      <c r="N541" s="135"/>
      <c r="P541" s="162" t="s">
        <v>284</v>
      </c>
      <c r="Q541" s="11" t="b">
        <f t="shared" si="387"/>
        <v>1</v>
      </c>
    </row>
    <row r="542" spans="1:17">
      <c r="A542" s="155" t="s">
        <v>102</v>
      </c>
      <c r="B542" s="24">
        <f t="shared" si="382"/>
        <v>63.828528479884525</v>
      </c>
      <c r="C542" s="24">
        <f t="shared" si="383"/>
        <v>49.951610258719377</v>
      </c>
      <c r="D542" s="24">
        <f t="shared" si="383"/>
        <v>70.105098330203575</v>
      </c>
      <c r="E542" s="65">
        <f t="shared" si="383"/>
        <v>52.50151316699916</v>
      </c>
      <c r="F542" s="265">
        <f t="shared" si="383"/>
        <v>61.782473330296106</v>
      </c>
      <c r="G542" s="135">
        <f t="shared" si="384"/>
        <v>52.50151316699916</v>
      </c>
      <c r="H542" s="135">
        <f t="shared" si="385"/>
        <v>0</v>
      </c>
      <c r="I542" s="24">
        <f t="shared" ref="I542:L542" si="444">(I445-I$475)/I$476*100</f>
        <v>50.817266378925417</v>
      </c>
      <c r="J542" s="24">
        <f t="shared" si="444"/>
        <v>22.530484243213756</v>
      </c>
      <c r="K542" s="24">
        <f t="shared" si="444"/>
        <v>43.541477642052115</v>
      </c>
      <c r="L542" s="65">
        <f t="shared" si="444"/>
        <v>35.686348596243626</v>
      </c>
      <c r="M542" s="135"/>
      <c r="N542" s="135"/>
      <c r="P542" s="16" t="s">
        <v>102</v>
      </c>
      <c r="Q542" s="11" t="b">
        <f t="shared" si="387"/>
        <v>1</v>
      </c>
    </row>
    <row r="543" spans="1:17">
      <c r="A543" s="105" t="s">
        <v>103</v>
      </c>
      <c r="B543" s="24">
        <f t="shared" si="382"/>
        <v>26.024929096772286</v>
      </c>
      <c r="C543" s="24">
        <f t="shared" si="383"/>
        <v>14.748731150892322</v>
      </c>
      <c r="D543" s="24">
        <f t="shared" si="383"/>
        <v>24.569273275983143</v>
      </c>
      <c r="E543" s="65">
        <f t="shared" si="383"/>
        <v>23.153974968938034</v>
      </c>
      <c r="F543" s="265">
        <f t="shared" si="383"/>
        <v>20.673973417901578</v>
      </c>
      <c r="G543" s="135">
        <f t="shared" si="384"/>
        <v>23.153974968938034</v>
      </c>
      <c r="H543" s="135">
        <f t="shared" si="385"/>
        <v>0</v>
      </c>
      <c r="I543" s="24">
        <f t="shared" ref="I543:L543" si="445">(I446-I$475)/I$476*100</f>
        <v>4.0020990691067144</v>
      </c>
      <c r="J543" s="24">
        <f t="shared" si="445"/>
        <v>18.441227043198875</v>
      </c>
      <c r="K543" s="24">
        <f t="shared" si="445"/>
        <v>55.427815952318795</v>
      </c>
      <c r="L543" s="65">
        <f t="shared" si="445"/>
        <v>22.750199733299127</v>
      </c>
      <c r="M543" s="135"/>
      <c r="N543" s="135"/>
      <c r="P543" s="16" t="s">
        <v>103</v>
      </c>
      <c r="Q543" s="11" t="b">
        <f t="shared" si="387"/>
        <v>1</v>
      </c>
    </row>
    <row r="544" spans="1:17">
      <c r="A544" s="105" t="s">
        <v>104</v>
      </c>
      <c r="B544" s="24">
        <f t="shared" si="382"/>
        <v>55.104440971211531</v>
      </c>
      <c r="C544" s="24">
        <f t="shared" si="383"/>
        <v>0</v>
      </c>
      <c r="D544" s="24">
        <f t="shared" si="383"/>
        <v>39.593648510627013</v>
      </c>
      <c r="E544" s="65">
        <f t="shared" si="383"/>
        <v>16.830485060595354</v>
      </c>
      <c r="F544" s="265">
        <f t="shared" si="383"/>
        <v>27.190884036010736</v>
      </c>
      <c r="G544" s="135">
        <f t="shared" si="384"/>
        <v>16.830485060595354</v>
      </c>
      <c r="H544" s="135">
        <f t="shared" si="385"/>
        <v>0</v>
      </c>
      <c r="I544" s="24">
        <f t="shared" ref="I544:L544" si="446">(I447-I$475)/I$476*100</f>
        <v>48.911929089375398</v>
      </c>
      <c r="J544" s="24">
        <f t="shared" si="446"/>
        <v>0</v>
      </c>
      <c r="K544" s="24">
        <f t="shared" si="446"/>
        <v>68.630054713648363</v>
      </c>
      <c r="L544" s="65">
        <f t="shared" si="446"/>
        <v>34.979232899174967</v>
      </c>
      <c r="M544" s="135"/>
      <c r="N544" s="135"/>
      <c r="P544" s="16" t="s">
        <v>104</v>
      </c>
      <c r="Q544" s="11" t="b">
        <f t="shared" si="387"/>
        <v>1</v>
      </c>
    </row>
    <row r="545" spans="1:17">
      <c r="A545" s="105" t="s">
        <v>59</v>
      </c>
      <c r="B545" s="24">
        <f t="shared" si="382"/>
        <v>26.495262735083585</v>
      </c>
      <c r="C545" s="24">
        <f t="shared" si="383"/>
        <v>38.303608511956746</v>
      </c>
      <c r="D545" s="24">
        <f t="shared" si="383"/>
        <v>11.516630491710577</v>
      </c>
      <c r="E545" s="65">
        <f t="shared" ref="E545:F566" si="447">(E448-E$475)/E$476*100</f>
        <v>7.825033020573521</v>
      </c>
      <c r="F545" s="265">
        <f t="shared" si="447"/>
        <v>18.995671105818083</v>
      </c>
      <c r="G545" s="135">
        <f t="shared" si="384"/>
        <v>7.825033020573521</v>
      </c>
      <c r="H545" s="135">
        <f t="shared" si="385"/>
        <v>0</v>
      </c>
      <c r="I545" s="24">
        <f t="shared" ref="I545:L545" si="448">(I448-I$475)/I$476*100</f>
        <v>18.772675249809058</v>
      </c>
      <c r="J545" s="24">
        <f t="shared" si="448"/>
        <v>73.71492892327818</v>
      </c>
      <c r="K545" s="24">
        <f t="shared" si="448"/>
        <v>26.424793599719614</v>
      </c>
      <c r="L545" s="65">
        <f t="shared" si="448"/>
        <v>40.562698685286371</v>
      </c>
      <c r="M545" s="135"/>
      <c r="N545" s="135"/>
      <c r="P545" s="16" t="s">
        <v>59</v>
      </c>
      <c r="Q545" s="11" t="b">
        <f t="shared" si="387"/>
        <v>1</v>
      </c>
    </row>
    <row r="546" spans="1:17">
      <c r="A546" s="155" t="s">
        <v>177</v>
      </c>
      <c r="B546" s="24">
        <f t="shared" ref="B546:B566" si="449">(B449-B$475)/B$476*100</f>
        <v>11.627436419052701</v>
      </c>
      <c r="C546" s="24">
        <f t="shared" ref="C546:D566" si="450">(C449-C$475)/C$476*100</f>
        <v>38.351336699480711</v>
      </c>
      <c r="D546" s="24">
        <f t="shared" si="450"/>
        <v>5.1479738053663437</v>
      </c>
      <c r="E546" s="65">
        <f t="shared" si="447"/>
        <v>4.0661674103009515</v>
      </c>
      <c r="F546" s="265">
        <f t="shared" si="447"/>
        <v>12.112872387440939</v>
      </c>
      <c r="G546" s="135">
        <f t="shared" ref="G546:G566" si="451">((E449-$E$475)/$E$476)*100</f>
        <v>4.0661674103009515</v>
      </c>
      <c r="H546" s="135">
        <f t="shared" ref="H546:H566" si="452">G546-E546</f>
        <v>0</v>
      </c>
      <c r="I546" s="24"/>
      <c r="J546" s="24"/>
      <c r="K546" s="24"/>
      <c r="L546" s="65"/>
      <c r="M546" s="135"/>
      <c r="N546" s="135"/>
      <c r="P546" s="16" t="s">
        <v>177</v>
      </c>
      <c r="Q546" s="11" t="b">
        <f t="shared" ref="Q546:Q566" si="453">P546=A546</f>
        <v>1</v>
      </c>
    </row>
    <row r="547" spans="1:17">
      <c r="A547" s="105" t="s">
        <v>16</v>
      </c>
      <c r="B547" s="24">
        <f t="shared" si="449"/>
        <v>80.315971523791958</v>
      </c>
      <c r="C547" s="24">
        <f t="shared" si="450"/>
        <v>43.255159642943006</v>
      </c>
      <c r="D547" s="24">
        <f t="shared" si="450"/>
        <v>76.394414387042772</v>
      </c>
      <c r="E547" s="65">
        <f t="shared" si="447"/>
        <v>76.788319700310964</v>
      </c>
      <c r="F547" s="265">
        <f t="shared" si="447"/>
        <v>72.977112375175963</v>
      </c>
      <c r="G547" s="135">
        <f t="shared" si="451"/>
        <v>76.788319700310964</v>
      </c>
      <c r="H547" s="135">
        <f t="shared" si="452"/>
        <v>0</v>
      </c>
      <c r="I547" s="24">
        <f t="shared" ref="I547:L547" si="454">(I450-I$475)/I$476*100</f>
        <v>76.182014350207808</v>
      </c>
      <c r="J547" s="24">
        <f t="shared" si="454"/>
        <v>41.471838543888573</v>
      </c>
      <c r="K547" s="24">
        <f t="shared" si="454"/>
        <v>100</v>
      </c>
      <c r="L547" s="65">
        <f t="shared" si="454"/>
        <v>74.49119720812331</v>
      </c>
      <c r="M547" s="135"/>
      <c r="N547" s="135"/>
      <c r="P547" s="16" t="s">
        <v>16</v>
      </c>
      <c r="Q547" s="11" t="b">
        <f t="shared" si="453"/>
        <v>1</v>
      </c>
    </row>
    <row r="548" spans="1:17">
      <c r="A548" s="105" t="s">
        <v>17</v>
      </c>
      <c r="B548" s="24">
        <f t="shared" si="449"/>
        <v>50.713394371802657</v>
      </c>
      <c r="C548" s="24">
        <f t="shared" si="450"/>
        <v>61.449028102503576</v>
      </c>
      <c r="D548" s="24">
        <f t="shared" si="450"/>
        <v>35.985027965993247</v>
      </c>
      <c r="E548" s="65">
        <f t="shared" si="447"/>
        <v>30.345520877913206</v>
      </c>
      <c r="F548" s="265">
        <f t="shared" si="447"/>
        <v>45.127501878255103</v>
      </c>
      <c r="G548" s="135">
        <f t="shared" si="451"/>
        <v>30.345520877913206</v>
      </c>
      <c r="H548" s="135">
        <f t="shared" si="452"/>
        <v>0</v>
      </c>
      <c r="I548" s="24">
        <f t="shared" ref="I548:L548" si="455">(I451-I$475)/I$476*100</f>
        <v>40.957817671181552</v>
      </c>
      <c r="J548" s="24">
        <f t="shared" si="455"/>
        <v>78.235415267348486</v>
      </c>
      <c r="K548" s="24">
        <f t="shared" si="455"/>
        <v>36.951222051427926</v>
      </c>
      <c r="L548" s="65">
        <f t="shared" si="455"/>
        <v>54.113286194626433</v>
      </c>
      <c r="M548" s="135"/>
      <c r="N548" s="135"/>
      <c r="P548" s="16" t="s">
        <v>17</v>
      </c>
      <c r="Q548" s="11" t="b">
        <f t="shared" si="453"/>
        <v>1</v>
      </c>
    </row>
    <row r="549" spans="1:17">
      <c r="A549" s="105" t="s">
        <v>18</v>
      </c>
      <c r="B549" s="24">
        <f t="shared" si="449"/>
        <v>71.605115732443579</v>
      </c>
      <c r="C549" s="24">
        <f t="shared" si="450"/>
        <v>73.790222159073281</v>
      </c>
      <c r="D549" s="24">
        <f t="shared" si="450"/>
        <v>74.021608618338121</v>
      </c>
      <c r="E549" s="65">
        <f t="shared" si="447"/>
        <v>60.895601135249223</v>
      </c>
      <c r="F549" s="265">
        <f t="shared" si="447"/>
        <v>73.71788741906407</v>
      </c>
      <c r="G549" s="135">
        <f t="shared" si="451"/>
        <v>60.895601135249223</v>
      </c>
      <c r="H549" s="135">
        <f t="shared" si="452"/>
        <v>0</v>
      </c>
      <c r="I549" s="24">
        <f t="shared" ref="I549:L549" si="456">(I452-I$475)/I$476*100</f>
        <v>54.899659307779139</v>
      </c>
      <c r="J549" s="24">
        <f t="shared" si="456"/>
        <v>91.289949100339925</v>
      </c>
      <c r="K549" s="24">
        <f t="shared" si="456"/>
        <v>68.422961103677849</v>
      </c>
      <c r="L549" s="65">
        <f t="shared" si="456"/>
        <v>76.767413709747714</v>
      </c>
      <c r="M549" s="135"/>
      <c r="N549" s="135"/>
      <c r="P549" s="16" t="s">
        <v>18</v>
      </c>
      <c r="Q549" s="11" t="b">
        <f t="shared" si="453"/>
        <v>1</v>
      </c>
    </row>
    <row r="550" spans="1:17" s="55" customFormat="1">
      <c r="A550" s="153" t="s">
        <v>60</v>
      </c>
      <c r="B550" s="158">
        <f t="shared" si="449"/>
        <v>84.929849058020466</v>
      </c>
      <c r="C550" s="158">
        <f t="shared" si="450"/>
        <v>96.147155636620468</v>
      </c>
      <c r="D550" s="158">
        <f t="shared" si="450"/>
        <v>92.544375169925203</v>
      </c>
      <c r="E550" s="159">
        <f t="shared" si="447"/>
        <v>97.432831915351613</v>
      </c>
      <c r="F550" s="265">
        <f t="shared" si="447"/>
        <v>98.849367708698978</v>
      </c>
      <c r="G550" s="135">
        <f t="shared" si="451"/>
        <v>97.432831915351613</v>
      </c>
      <c r="H550" s="135">
        <f t="shared" si="452"/>
        <v>0</v>
      </c>
      <c r="I550" s="158">
        <f t="shared" ref="I550:L550" si="457">(I453-I$475)/I$476*100</f>
        <v>75.106780385288346</v>
      </c>
      <c r="J550" s="158">
        <f t="shared" si="457"/>
        <v>99.170569268415662</v>
      </c>
      <c r="K550" s="158">
        <f t="shared" si="457"/>
        <v>88.431569596244017</v>
      </c>
      <c r="L550" s="159">
        <f t="shared" si="457"/>
        <v>94.810719972836566</v>
      </c>
      <c r="M550" s="160"/>
      <c r="N550" s="160"/>
      <c r="P550" s="16" t="s">
        <v>60</v>
      </c>
      <c r="Q550" s="11" t="b">
        <f t="shared" si="453"/>
        <v>1</v>
      </c>
    </row>
    <row r="551" spans="1:17">
      <c r="A551" s="105" t="s">
        <v>61</v>
      </c>
      <c r="B551" s="24">
        <f t="shared" si="449"/>
        <v>79.498504051813924</v>
      </c>
      <c r="C551" s="24">
        <f t="shared" si="450"/>
        <v>84.246668129780986</v>
      </c>
      <c r="D551" s="24">
        <f t="shared" si="450"/>
        <v>76.874126287272929</v>
      </c>
      <c r="E551" s="65">
        <f t="shared" si="447"/>
        <v>83.894613206028424</v>
      </c>
      <c r="F551" s="265">
        <f t="shared" si="447"/>
        <v>85.832098639684517</v>
      </c>
      <c r="G551" s="135">
        <f t="shared" si="451"/>
        <v>83.894613206028424</v>
      </c>
      <c r="H551" s="135">
        <f t="shared" si="452"/>
        <v>0</v>
      </c>
      <c r="I551" s="24">
        <f t="shared" ref="I551:L551" si="458">(I454-I$475)/I$476*100</f>
        <v>79.801440378843708</v>
      </c>
      <c r="J551" s="24">
        <f t="shared" si="458"/>
        <v>98.230579810252564</v>
      </c>
      <c r="K551" s="24">
        <f t="shared" si="458"/>
        <v>71.488760364890382</v>
      </c>
      <c r="L551" s="65">
        <f t="shared" si="458"/>
        <v>89.384752701848498</v>
      </c>
      <c r="M551" s="135"/>
      <c r="N551" s="135"/>
      <c r="P551" s="16" t="s">
        <v>61</v>
      </c>
      <c r="Q551" s="11" t="b">
        <f t="shared" si="453"/>
        <v>1</v>
      </c>
    </row>
    <row r="552" spans="1:17">
      <c r="A552" s="105" t="s">
        <v>63</v>
      </c>
      <c r="B552" s="24">
        <f t="shared" si="449"/>
        <v>63.742677487526024</v>
      </c>
      <c r="C552" s="24">
        <f t="shared" si="450"/>
        <v>33.298537671121245</v>
      </c>
      <c r="D552" s="24">
        <f t="shared" si="450"/>
        <v>35.863982977810593</v>
      </c>
      <c r="E552" s="65">
        <f t="shared" si="447"/>
        <v>30.484504317082479</v>
      </c>
      <c r="F552" s="265">
        <f t="shared" si="447"/>
        <v>41.080091499453211</v>
      </c>
      <c r="G552" s="135">
        <f t="shared" si="451"/>
        <v>30.484504317082479</v>
      </c>
      <c r="H552" s="135">
        <f t="shared" si="452"/>
        <v>0</v>
      </c>
      <c r="I552" s="24">
        <f t="shared" ref="I552:L552" si="459">(I455-I$475)/I$476*100</f>
        <v>49.430662671222777</v>
      </c>
      <c r="J552" s="24">
        <f t="shared" si="459"/>
        <v>44.236230453541772</v>
      </c>
      <c r="K552" s="24">
        <f t="shared" si="459"/>
        <v>43.419597070090546</v>
      </c>
      <c r="L552" s="65">
        <f t="shared" si="459"/>
        <v>44.646650162793655</v>
      </c>
      <c r="M552" s="135"/>
      <c r="N552" s="135"/>
      <c r="P552" s="16" t="s">
        <v>63</v>
      </c>
      <c r="Q552" s="11" t="b">
        <f t="shared" si="453"/>
        <v>1</v>
      </c>
    </row>
    <row r="553" spans="1:17">
      <c r="A553" s="105" t="s">
        <v>64</v>
      </c>
      <c r="B553" s="24">
        <f t="shared" si="449"/>
        <v>58.287047039288012</v>
      </c>
      <c r="C553" s="24">
        <f t="shared" si="450"/>
        <v>58.281806035323335</v>
      </c>
      <c r="D553" s="24">
        <f t="shared" si="450"/>
        <v>52.222876229783509</v>
      </c>
      <c r="E553" s="65">
        <f t="shared" si="447"/>
        <v>37.651302786670662</v>
      </c>
      <c r="F553" s="265">
        <f t="shared" si="447"/>
        <v>53.129617294234777</v>
      </c>
      <c r="G553" s="135">
        <f t="shared" si="451"/>
        <v>37.651302786670662</v>
      </c>
      <c r="H553" s="135">
        <f t="shared" si="452"/>
        <v>0</v>
      </c>
      <c r="I553" s="24">
        <f t="shared" ref="I553:L553" si="460">(I456-I$475)/I$476*100</f>
        <v>41.373281258167388</v>
      </c>
      <c r="J553" s="24">
        <f t="shared" si="460"/>
        <v>57.550029846845518</v>
      </c>
      <c r="K553" s="24">
        <f t="shared" si="460"/>
        <v>40.315389648386947</v>
      </c>
      <c r="L553" s="65">
        <f t="shared" si="460"/>
        <v>46.533706680953095</v>
      </c>
      <c r="M553" s="135"/>
      <c r="N553" s="135"/>
      <c r="P553" s="16" t="s">
        <v>64</v>
      </c>
      <c r="Q553" s="11" t="b">
        <f t="shared" si="453"/>
        <v>1</v>
      </c>
    </row>
    <row r="554" spans="1:17">
      <c r="A554" s="105" t="s">
        <v>65</v>
      </c>
      <c r="B554" s="24">
        <f t="shared" si="449"/>
        <v>57.20861288230136</v>
      </c>
      <c r="C554" s="24">
        <f t="shared" si="450"/>
        <v>56.931964542669093</v>
      </c>
      <c r="D554" s="24">
        <f t="shared" si="450"/>
        <v>56.042823406761059</v>
      </c>
      <c r="E554" s="65">
        <f t="shared" si="447"/>
        <v>48.971674086776709</v>
      </c>
      <c r="F554" s="265">
        <f t="shared" si="447"/>
        <v>56.743783669217393</v>
      </c>
      <c r="G554" s="135">
        <f t="shared" si="451"/>
        <v>48.971674086776709</v>
      </c>
      <c r="H554" s="135">
        <f t="shared" si="452"/>
        <v>0</v>
      </c>
      <c r="I554" s="24">
        <f t="shared" ref="I554:L554" si="461">(I457-I$475)/I$476*100</f>
        <v>43.149489439932779</v>
      </c>
      <c r="J554" s="24">
        <f t="shared" si="461"/>
        <v>47.279071405470454</v>
      </c>
      <c r="K554" s="24">
        <f t="shared" si="461"/>
        <v>49.909343645068091</v>
      </c>
      <c r="L554" s="65">
        <f t="shared" si="461"/>
        <v>46.385049881233101</v>
      </c>
      <c r="M554" s="135"/>
      <c r="N554" s="135"/>
      <c r="P554" s="16" t="s">
        <v>65</v>
      </c>
      <c r="Q554" s="11" t="b">
        <f t="shared" si="453"/>
        <v>1</v>
      </c>
    </row>
    <row r="555" spans="1:17">
      <c r="A555" s="105" t="s">
        <v>66</v>
      </c>
      <c r="B555" s="24">
        <f t="shared" si="449"/>
        <v>21.567150088052621</v>
      </c>
      <c r="C555" s="24">
        <f t="shared" si="450"/>
        <v>38.869543966154716</v>
      </c>
      <c r="D555" s="24">
        <f t="shared" si="450"/>
        <v>17.8831134180401</v>
      </c>
      <c r="E555" s="65">
        <f t="shared" si="447"/>
        <v>17.787342016084935</v>
      </c>
      <c r="F555" s="265">
        <f t="shared" si="447"/>
        <v>22.471773423327317</v>
      </c>
      <c r="G555" s="135">
        <f t="shared" si="451"/>
        <v>17.787342016084935</v>
      </c>
      <c r="H555" s="135">
        <f t="shared" si="452"/>
        <v>0</v>
      </c>
      <c r="I555" s="24">
        <f t="shared" ref="I555:L555" si="462">(I458-I$475)/I$476*100</f>
        <v>4.0566688938953481</v>
      </c>
      <c r="J555" s="24">
        <f t="shared" si="462"/>
        <v>36.708758756625528</v>
      </c>
      <c r="K555" s="24">
        <f t="shared" si="462"/>
        <v>23.633673217652902</v>
      </c>
      <c r="L555" s="65">
        <f t="shared" si="462"/>
        <v>18.361223011026151</v>
      </c>
      <c r="M555" s="135"/>
      <c r="N555" s="135"/>
      <c r="P555" s="16" t="s">
        <v>66</v>
      </c>
      <c r="Q555" s="11" t="b">
        <f t="shared" si="453"/>
        <v>1</v>
      </c>
    </row>
    <row r="556" spans="1:17">
      <c r="A556" s="155" t="s">
        <v>178</v>
      </c>
      <c r="B556" s="24">
        <f t="shared" si="449"/>
        <v>58.904545442730594</v>
      </c>
      <c r="C556" s="24">
        <f t="shared" si="450"/>
        <v>60.741730104272762</v>
      </c>
      <c r="D556" s="24">
        <f t="shared" si="450"/>
        <v>34.518331716622406</v>
      </c>
      <c r="E556" s="65">
        <f t="shared" si="447"/>
        <v>30.533031890540922</v>
      </c>
      <c r="F556" s="265">
        <f t="shared" si="447"/>
        <v>46.743883793894149</v>
      </c>
      <c r="G556" s="135">
        <f t="shared" si="451"/>
        <v>30.533031890540922</v>
      </c>
      <c r="H556" s="135">
        <f t="shared" si="452"/>
        <v>0</v>
      </c>
      <c r="I556" s="24"/>
      <c r="J556" s="24"/>
      <c r="K556" s="24"/>
      <c r="L556" s="65"/>
      <c r="M556" s="135"/>
      <c r="N556" s="135"/>
      <c r="P556" s="16" t="s">
        <v>178</v>
      </c>
      <c r="Q556" s="11" t="b">
        <f t="shared" si="453"/>
        <v>1</v>
      </c>
    </row>
    <row r="557" spans="1:17">
      <c r="A557" s="105" t="s">
        <v>105</v>
      </c>
      <c r="B557" s="24">
        <f t="shared" si="449"/>
        <v>50.939172355414605</v>
      </c>
      <c r="C557" s="24">
        <f t="shared" si="450"/>
        <v>12.740317728765621</v>
      </c>
      <c r="D557" s="24">
        <f t="shared" si="450"/>
        <v>63.892800036527397</v>
      </c>
      <c r="E557" s="65">
        <f t="shared" si="447"/>
        <v>36.287285098519256</v>
      </c>
      <c r="F557" s="265">
        <f t="shared" si="447"/>
        <v>42.060984527128539</v>
      </c>
      <c r="G557" s="135">
        <f t="shared" si="451"/>
        <v>36.287285098519256</v>
      </c>
      <c r="H557" s="135">
        <f t="shared" si="452"/>
        <v>0</v>
      </c>
      <c r="I557" s="24">
        <f t="shared" ref="I557:L557" si="463">(I460-I$475)/I$476*100</f>
        <v>47.987311721858923</v>
      </c>
      <c r="J557" s="24">
        <f t="shared" si="463"/>
        <v>50.678111834632368</v>
      </c>
      <c r="K557" s="24">
        <f t="shared" si="463"/>
        <v>21.707410452869837</v>
      </c>
      <c r="L557" s="65">
        <f t="shared" si="463"/>
        <v>38.516783855221703</v>
      </c>
      <c r="M557" s="135"/>
      <c r="N557" s="135"/>
      <c r="P557" s="16" t="s">
        <v>105</v>
      </c>
      <c r="Q557" s="11" t="b">
        <f t="shared" si="453"/>
        <v>1</v>
      </c>
    </row>
    <row r="558" spans="1:17">
      <c r="A558" s="153" t="s">
        <v>285</v>
      </c>
      <c r="B558" s="158">
        <f t="shared" si="449"/>
        <v>82.825029171963877</v>
      </c>
      <c r="C558" s="158">
        <f t="shared" si="450"/>
        <v>85.157912074218842</v>
      </c>
      <c r="D558" s="158">
        <f t="shared" si="450"/>
        <v>100</v>
      </c>
      <c r="E558" s="159">
        <f t="shared" si="447"/>
        <v>100</v>
      </c>
      <c r="F558" s="265">
        <f t="shared" si="447"/>
        <v>98.264282573791661</v>
      </c>
      <c r="G558" s="135">
        <f t="shared" si="451"/>
        <v>100</v>
      </c>
      <c r="H558" s="135">
        <f t="shared" si="452"/>
        <v>0</v>
      </c>
      <c r="I558" s="24">
        <f t="shared" ref="I558:L558" si="464">(I461-I$475)/I$476*100</f>
        <v>77.709968117475668</v>
      </c>
      <c r="J558" s="24">
        <f t="shared" si="464"/>
        <v>92.644276728667307</v>
      </c>
      <c r="K558" s="24">
        <f t="shared" si="464"/>
        <v>93.591748087771961</v>
      </c>
      <c r="L558" s="65">
        <f t="shared" si="464"/>
        <v>94.848809305471676</v>
      </c>
      <c r="M558" s="135"/>
      <c r="N558" s="135"/>
      <c r="P558" s="16" t="s">
        <v>285</v>
      </c>
      <c r="Q558" s="11" t="b">
        <f t="shared" si="453"/>
        <v>1</v>
      </c>
    </row>
    <row r="559" spans="1:17">
      <c r="A559" s="155" t="s">
        <v>286</v>
      </c>
      <c r="B559" s="24">
        <f t="shared" si="449"/>
        <v>31.288321643440426</v>
      </c>
      <c r="C559" s="24">
        <f t="shared" si="450"/>
        <v>32.40876254847376</v>
      </c>
      <c r="D559" s="24">
        <f t="shared" si="450"/>
        <v>13.210443158828303</v>
      </c>
      <c r="E559" s="65">
        <f t="shared" si="447"/>
        <v>16.013547329292447</v>
      </c>
      <c r="F559" s="265">
        <f t="shared" si="447"/>
        <v>21.466386583732564</v>
      </c>
      <c r="G559" s="135">
        <f t="shared" si="451"/>
        <v>16.013547329292447</v>
      </c>
      <c r="H559" s="135">
        <f t="shared" si="452"/>
        <v>0</v>
      </c>
      <c r="I559" s="24">
        <f t="shared" ref="I559:L559" si="465">(I462-I$475)/I$476*100</f>
        <v>30.449900677562642</v>
      </c>
      <c r="J559" s="24">
        <f t="shared" si="465"/>
        <v>60.849353016780086</v>
      </c>
      <c r="K559" s="24">
        <f t="shared" si="465"/>
        <v>22.888222184574104</v>
      </c>
      <c r="L559" s="65">
        <f t="shared" si="465"/>
        <v>37.505315753325959</v>
      </c>
      <c r="M559" s="135"/>
      <c r="N559" s="135"/>
      <c r="P559" s="16" t="s">
        <v>286</v>
      </c>
      <c r="Q559" s="11" t="b">
        <f t="shared" si="453"/>
        <v>1</v>
      </c>
    </row>
    <row r="560" spans="1:17">
      <c r="A560" s="153" t="s">
        <v>287</v>
      </c>
      <c r="B560" s="158">
        <f t="shared" si="449"/>
        <v>75.604088051024789</v>
      </c>
      <c r="C560" s="158">
        <f t="shared" si="450"/>
        <v>84.917994469539437</v>
      </c>
      <c r="D560" s="158">
        <f t="shared" si="450"/>
        <v>98.240928155320631</v>
      </c>
      <c r="E560" s="159">
        <f t="shared" si="447"/>
        <v>98.994397379330508</v>
      </c>
      <c r="F560" s="265">
        <f t="shared" si="447"/>
        <v>95.472763622708015</v>
      </c>
      <c r="G560" s="135">
        <f t="shared" si="451"/>
        <v>98.994397379330508</v>
      </c>
      <c r="H560" s="135">
        <f t="shared" si="452"/>
        <v>0</v>
      </c>
      <c r="I560" s="24">
        <f t="shared" ref="I560:K560" si="466">(I463-I$475)/I$476*100</f>
        <v>65.430701156599525</v>
      </c>
      <c r="J560" s="24">
        <f t="shared" si="466"/>
        <v>91.922113331869753</v>
      </c>
      <c r="K560" s="24">
        <f t="shared" si="466"/>
        <v>87.00545089155149</v>
      </c>
      <c r="L560" s="65">
        <f>(L463-L$475)/L$476*100</f>
        <v>87.829679180024371</v>
      </c>
      <c r="M560" s="135"/>
      <c r="N560" s="135"/>
      <c r="P560" s="16" t="s">
        <v>287</v>
      </c>
      <c r="Q560" s="11" t="b">
        <f t="shared" si="453"/>
        <v>1</v>
      </c>
    </row>
    <row r="561" spans="1:17">
      <c r="A561" s="105" t="s">
        <v>106</v>
      </c>
      <c r="B561" s="24">
        <f t="shared" si="449"/>
        <v>59.783128813542696</v>
      </c>
      <c r="C561" s="24">
        <f t="shared" si="450"/>
        <v>70.872509854519976</v>
      </c>
      <c r="D561" s="24">
        <f t="shared" si="450"/>
        <v>70.594617111804865</v>
      </c>
      <c r="E561" s="65">
        <f t="shared" si="447"/>
        <v>49.73627851858636</v>
      </c>
      <c r="F561" s="265">
        <f t="shared" si="447"/>
        <v>65.677652485400117</v>
      </c>
      <c r="G561" s="135">
        <f t="shared" si="451"/>
        <v>49.73627851858636</v>
      </c>
      <c r="H561" s="135">
        <f t="shared" si="452"/>
        <v>0</v>
      </c>
      <c r="I561" s="24">
        <f t="shared" ref="I561:L561" si="467">(I464-I$475)/I$476*100</f>
        <v>42.110943413740706</v>
      </c>
      <c r="J561" s="24">
        <f t="shared" si="467"/>
        <v>93.237104446855426</v>
      </c>
      <c r="K561" s="24">
        <f t="shared" si="467"/>
        <v>57.363897044963444</v>
      </c>
      <c r="L561" s="65">
        <f t="shared" si="467"/>
        <v>68.999956897755382</v>
      </c>
      <c r="M561" s="135"/>
      <c r="N561" s="135"/>
      <c r="P561" s="16" t="s">
        <v>106</v>
      </c>
      <c r="Q561" s="11" t="b">
        <f t="shared" si="453"/>
        <v>1</v>
      </c>
    </row>
    <row r="562" spans="1:17">
      <c r="A562" s="155" t="s">
        <v>288</v>
      </c>
      <c r="B562" s="24">
        <f t="shared" si="449"/>
        <v>45.637474505410772</v>
      </c>
      <c r="C562" s="24">
        <f t="shared" si="450"/>
        <v>26.074131423947595</v>
      </c>
      <c r="D562" s="24">
        <f t="shared" si="450"/>
        <v>35.107854080926423</v>
      </c>
      <c r="E562" s="65">
        <f t="shared" si="447"/>
        <v>27.406759911810674</v>
      </c>
      <c r="F562" s="265">
        <f t="shared" si="447"/>
        <v>33.23667476095514</v>
      </c>
      <c r="G562" s="135">
        <f t="shared" si="451"/>
        <v>27.406759911810674</v>
      </c>
      <c r="H562" s="135">
        <f t="shared" si="452"/>
        <v>0</v>
      </c>
      <c r="I562" s="24">
        <f t="shared" ref="I562:L562" si="468">(I465-I$475)/I$476*100</f>
        <v>26.500679522564624</v>
      </c>
      <c r="J562" s="24">
        <f t="shared" si="468"/>
        <v>30.847106244649897</v>
      </c>
      <c r="K562" s="24">
        <f t="shared" si="468"/>
        <v>20.618982709351926</v>
      </c>
      <c r="L562" s="65">
        <f t="shared" si="468"/>
        <v>22.193641337825284</v>
      </c>
      <c r="M562" s="135"/>
      <c r="N562" s="135"/>
      <c r="P562" s="16" t="s">
        <v>288</v>
      </c>
      <c r="Q562" s="11" t="b">
        <f t="shared" si="453"/>
        <v>1</v>
      </c>
    </row>
    <row r="563" spans="1:17">
      <c r="A563" s="105" t="s">
        <v>70</v>
      </c>
      <c r="B563" s="24">
        <f t="shared" si="449"/>
        <v>52.350259602313507</v>
      </c>
      <c r="C563" s="24">
        <f t="shared" si="450"/>
        <v>10.872287031039164</v>
      </c>
      <c r="D563" s="24">
        <f t="shared" si="450"/>
        <v>27.936530343727267</v>
      </c>
      <c r="E563" s="65">
        <f t="shared" si="447"/>
        <v>20.291806862497939</v>
      </c>
      <c r="F563" s="265">
        <f t="shared" si="447"/>
        <v>26.872181894231151</v>
      </c>
      <c r="G563" s="135">
        <f t="shared" si="451"/>
        <v>20.291806862497939</v>
      </c>
      <c r="H563" s="135">
        <f t="shared" si="452"/>
        <v>0</v>
      </c>
      <c r="I563" s="24">
        <f t="shared" ref="I563:L563" si="469">(I466-I$475)/I$476*100</f>
        <v>43.640006594868659</v>
      </c>
      <c r="J563" s="24">
        <f t="shared" si="469"/>
        <v>6.9168466389107248</v>
      </c>
      <c r="K563" s="24">
        <f t="shared" si="469"/>
        <v>44.208109186653537</v>
      </c>
      <c r="L563" s="65">
        <f t="shared" si="469"/>
        <v>26.710939025704267</v>
      </c>
      <c r="M563" s="135"/>
      <c r="N563" s="135"/>
      <c r="P563" s="16" t="s">
        <v>70</v>
      </c>
      <c r="Q563" s="11" t="b">
        <f t="shared" si="453"/>
        <v>1</v>
      </c>
    </row>
    <row r="564" spans="1:17">
      <c r="A564" s="105" t="s">
        <v>71</v>
      </c>
      <c r="B564" s="24">
        <f t="shared" si="449"/>
        <v>7.5557740753285296</v>
      </c>
      <c r="C564" s="24">
        <f t="shared" si="450"/>
        <v>16.819208699724786</v>
      </c>
      <c r="D564" s="24">
        <f t="shared" si="450"/>
        <v>6.7522421997705848</v>
      </c>
      <c r="E564" s="65">
        <f t="shared" si="447"/>
        <v>6.677424452687565</v>
      </c>
      <c r="F564" s="265">
        <f t="shared" si="447"/>
        <v>6.4632426843253574</v>
      </c>
      <c r="G564" s="135">
        <f t="shared" si="451"/>
        <v>6.677424452687565</v>
      </c>
      <c r="H564" s="135">
        <f t="shared" si="452"/>
        <v>0</v>
      </c>
      <c r="I564" s="24">
        <f t="shared" ref="I564:L564" si="470">(I467-I$475)/I$476*100</f>
        <v>11.850631115260935</v>
      </c>
      <c r="J564" s="24">
        <f t="shared" si="470"/>
        <v>9.712422569760836</v>
      </c>
      <c r="K564" s="24">
        <f t="shared" si="470"/>
        <v>0</v>
      </c>
      <c r="L564" s="65">
        <f t="shared" si="470"/>
        <v>0</v>
      </c>
      <c r="M564" s="135"/>
      <c r="N564" s="135"/>
      <c r="P564" s="16" t="s">
        <v>71</v>
      </c>
      <c r="Q564" s="11" t="b">
        <f t="shared" si="453"/>
        <v>1</v>
      </c>
    </row>
    <row r="565" spans="1:17">
      <c r="A565" s="105" t="s">
        <v>107</v>
      </c>
      <c r="B565" s="24">
        <f t="shared" si="449"/>
        <v>25.283478642882844</v>
      </c>
      <c r="C565" s="24">
        <f t="shared" si="450"/>
        <v>44.199571353017888</v>
      </c>
      <c r="D565" s="24">
        <f t="shared" si="450"/>
        <v>9.9218370200365591</v>
      </c>
      <c r="E565" s="65">
        <f t="shared" si="447"/>
        <v>19.105029359130715</v>
      </c>
      <c r="F565" s="265">
        <f t="shared" si="447"/>
        <v>22.899023696326463</v>
      </c>
      <c r="G565" s="135">
        <f t="shared" si="451"/>
        <v>19.105029359130715</v>
      </c>
      <c r="H565" s="135">
        <f t="shared" si="452"/>
        <v>0</v>
      </c>
      <c r="I565" s="24">
        <f t="shared" ref="I565:L565" si="471">(I468-I$475)/I$476*100</f>
        <v>23.620786073841249</v>
      </c>
      <c r="J565" s="24">
        <f t="shared" si="471"/>
        <v>52.434362350465861</v>
      </c>
      <c r="K565" s="24">
        <f t="shared" si="471"/>
        <v>25.577410683386866</v>
      </c>
      <c r="L565" s="65">
        <f t="shared" si="471"/>
        <v>32.577308272090825</v>
      </c>
      <c r="M565" s="135"/>
      <c r="N565" s="135"/>
      <c r="P565" s="16" t="s">
        <v>107</v>
      </c>
      <c r="Q565" s="11" t="b">
        <f t="shared" si="453"/>
        <v>1</v>
      </c>
    </row>
    <row r="566" spans="1:17" ht="13" thickBot="1">
      <c r="A566" s="106" t="s">
        <v>72</v>
      </c>
      <c r="B566" s="24">
        <f t="shared" si="449"/>
        <v>30.849567375223934</v>
      </c>
      <c r="C566" s="114">
        <f t="shared" si="450"/>
        <v>29.671203668015067</v>
      </c>
      <c r="D566" s="114">
        <f t="shared" si="450"/>
        <v>13.78383600098069</v>
      </c>
      <c r="E566" s="115">
        <f t="shared" si="447"/>
        <v>14.59614518539642</v>
      </c>
      <c r="F566" s="265">
        <f t="shared" si="447"/>
        <v>20.394335999736381</v>
      </c>
      <c r="G566" s="135">
        <f t="shared" si="451"/>
        <v>14.59614518539642</v>
      </c>
      <c r="H566" s="135">
        <f t="shared" si="452"/>
        <v>0</v>
      </c>
      <c r="I566" s="114">
        <f t="shared" ref="I566:L566" si="472">(I469-I$475)/I$476*100</f>
        <v>16.282402610615346</v>
      </c>
      <c r="J566" s="114">
        <f t="shared" si="472"/>
        <v>24.829060013471675</v>
      </c>
      <c r="K566" s="114">
        <f t="shared" si="472"/>
        <v>16.147270738987711</v>
      </c>
      <c r="L566" s="115">
        <f t="shared" si="472"/>
        <v>14.380898857827033</v>
      </c>
      <c r="M566" s="135"/>
      <c r="N566" s="135"/>
      <c r="P566" s="16" t="s">
        <v>72</v>
      </c>
      <c r="Q566" s="11" t="b">
        <f t="shared" si="453"/>
        <v>1</v>
      </c>
    </row>
    <row r="571" spans="1:17" ht="36" customHeight="1" thickBot="1"/>
    <row r="572" spans="1:17" ht="13" hidden="1" thickBot="1"/>
    <row r="573" spans="1:17" ht="13" hidden="1" thickBot="1"/>
    <row r="574" spans="1:17" ht="13" hidden="1" thickBot="1"/>
    <row r="575" spans="1:17" ht="48" customHeight="1">
      <c r="A575" s="191" t="s">
        <v>314</v>
      </c>
      <c r="B575" s="11" t="s">
        <v>315</v>
      </c>
      <c r="C575" s="11" t="s">
        <v>316</v>
      </c>
    </row>
    <row r="576" spans="1:17" ht="33" customHeight="1">
      <c r="A576" s="105" t="s">
        <v>23</v>
      </c>
      <c r="B576" s="193">
        <f>F481</f>
        <v>59.049877851758517</v>
      </c>
      <c r="C576" s="25">
        <f>RANK(B576,$B$576:$B$661)</f>
        <v>32</v>
      </c>
      <c r="E576" s="16" t="s">
        <v>23</v>
      </c>
      <c r="F576" s="11" t="b">
        <f>E576=A576</f>
        <v>1</v>
      </c>
    </row>
    <row r="577" spans="1:6" ht="19" customHeight="1">
      <c r="A577" s="105" t="s">
        <v>8</v>
      </c>
      <c r="B577" s="193">
        <f t="shared" ref="B577:B640" si="473">F482</f>
        <v>87.355706298073798</v>
      </c>
      <c r="C577" s="25">
        <f t="shared" ref="C577:C640" si="474">RANK(B577,$B$576:$B$661)</f>
        <v>15</v>
      </c>
      <c r="E577" s="16" t="s">
        <v>8</v>
      </c>
      <c r="F577" s="11" t="b">
        <f t="shared" ref="F577:F640" si="475">E577=A577</f>
        <v>1</v>
      </c>
    </row>
    <row r="578" spans="1:6" ht="21" customHeight="1">
      <c r="A578" s="105" t="s">
        <v>87</v>
      </c>
      <c r="B578" s="193">
        <f t="shared" si="473"/>
        <v>88.879807236397284</v>
      </c>
      <c r="C578" s="25">
        <f t="shared" si="474"/>
        <v>14</v>
      </c>
      <c r="E578" s="16" t="s">
        <v>87</v>
      </c>
      <c r="F578" s="11" t="b">
        <f t="shared" si="475"/>
        <v>1</v>
      </c>
    </row>
    <row r="579" spans="1:6">
      <c r="A579" s="105" t="s">
        <v>88</v>
      </c>
      <c r="B579" s="193">
        <f t="shared" si="473"/>
        <v>37.976434390948583</v>
      </c>
      <c r="C579" s="25">
        <f t="shared" si="474"/>
        <v>54</v>
      </c>
      <c r="E579" s="16" t="s">
        <v>88</v>
      </c>
      <c r="F579" s="11" t="b">
        <f t="shared" si="475"/>
        <v>1</v>
      </c>
    </row>
    <row r="580" spans="1:6">
      <c r="A580" s="105" t="s">
        <v>24</v>
      </c>
      <c r="B580" s="193">
        <f t="shared" si="473"/>
        <v>30.974845619293163</v>
      </c>
      <c r="C580" s="25">
        <f t="shared" si="474"/>
        <v>59</v>
      </c>
      <c r="E580" s="16" t="s">
        <v>24</v>
      </c>
      <c r="F580" s="11" t="b">
        <f t="shared" si="475"/>
        <v>1</v>
      </c>
    </row>
    <row r="581" spans="1:6">
      <c r="A581" s="105" t="s">
        <v>89</v>
      </c>
      <c r="B581" s="193">
        <f t="shared" si="473"/>
        <v>91.042999543723653</v>
      </c>
      <c r="C581" s="25">
        <f t="shared" si="474"/>
        <v>11</v>
      </c>
      <c r="E581" s="16" t="s">
        <v>89</v>
      </c>
      <c r="F581" s="11" t="b">
        <f t="shared" si="475"/>
        <v>1</v>
      </c>
    </row>
    <row r="582" spans="1:6">
      <c r="A582" s="105" t="s">
        <v>25</v>
      </c>
      <c r="B582" s="193">
        <f t="shared" si="473"/>
        <v>15.126915782505021</v>
      </c>
      <c r="C582" s="25">
        <f t="shared" si="474"/>
        <v>77</v>
      </c>
      <c r="E582" s="16" t="s">
        <v>25</v>
      </c>
      <c r="F582" s="11" t="b">
        <f t="shared" si="475"/>
        <v>1</v>
      </c>
    </row>
    <row r="583" spans="1:6">
      <c r="A583" s="105" t="s">
        <v>90</v>
      </c>
      <c r="B583" s="193">
        <f t="shared" si="473"/>
        <v>29.134753697045728</v>
      </c>
      <c r="C583" s="25">
        <f t="shared" si="474"/>
        <v>61</v>
      </c>
      <c r="E583" s="16" t="s">
        <v>90</v>
      </c>
      <c r="F583" s="11" t="b">
        <f t="shared" si="475"/>
        <v>1</v>
      </c>
    </row>
    <row r="584" spans="1:6">
      <c r="A584" s="105" t="s">
        <v>26</v>
      </c>
      <c r="B584" s="193">
        <f t="shared" si="473"/>
        <v>58.217708194577611</v>
      </c>
      <c r="C584" s="25">
        <f t="shared" si="474"/>
        <v>34</v>
      </c>
      <c r="E584" s="16" t="s">
        <v>26</v>
      </c>
      <c r="F584" s="11" t="b">
        <f t="shared" si="475"/>
        <v>1</v>
      </c>
    </row>
    <row r="585" spans="1:6">
      <c r="A585" s="105" t="s">
        <v>27</v>
      </c>
      <c r="B585" s="193">
        <f t="shared" si="473"/>
        <v>11.812319910159017</v>
      </c>
      <c r="C585" s="25">
        <f t="shared" si="474"/>
        <v>81</v>
      </c>
      <c r="E585" s="16" t="s">
        <v>27</v>
      </c>
      <c r="F585" s="11" t="b">
        <f t="shared" si="475"/>
        <v>1</v>
      </c>
    </row>
    <row r="586" spans="1:6">
      <c r="A586" s="105" t="s">
        <v>28</v>
      </c>
      <c r="B586" s="193">
        <f t="shared" si="473"/>
        <v>9.2940817318225371</v>
      </c>
      <c r="C586" s="25">
        <f t="shared" si="474"/>
        <v>84</v>
      </c>
      <c r="E586" s="16" t="s">
        <v>28</v>
      </c>
      <c r="F586" s="11" t="b">
        <f t="shared" si="475"/>
        <v>1</v>
      </c>
    </row>
    <row r="587" spans="1:6">
      <c r="A587" s="105" t="s">
        <v>29</v>
      </c>
      <c r="B587" s="193">
        <f t="shared" si="473"/>
        <v>85.175284870487559</v>
      </c>
      <c r="C587" s="25">
        <f t="shared" si="474"/>
        <v>18</v>
      </c>
      <c r="E587" s="16" t="s">
        <v>29</v>
      </c>
      <c r="F587" s="11" t="b">
        <f t="shared" si="475"/>
        <v>1</v>
      </c>
    </row>
    <row r="588" spans="1:6">
      <c r="A588" s="105" t="s">
        <v>30</v>
      </c>
      <c r="B588" s="193">
        <f t="shared" si="473"/>
        <v>73.093500476310638</v>
      </c>
      <c r="C588" s="25">
        <f t="shared" si="474"/>
        <v>23</v>
      </c>
      <c r="E588" s="16" t="s">
        <v>30</v>
      </c>
      <c r="F588" s="11" t="b">
        <f t="shared" si="475"/>
        <v>1</v>
      </c>
    </row>
    <row r="589" spans="1:6">
      <c r="A589" s="153" t="s">
        <v>31</v>
      </c>
      <c r="B589" s="194">
        <f t="shared" si="473"/>
        <v>47.720178036456346</v>
      </c>
      <c r="C589" s="195">
        <f t="shared" si="474"/>
        <v>42</v>
      </c>
      <c r="E589" s="16" t="s">
        <v>31</v>
      </c>
      <c r="F589" s="11" t="b">
        <f t="shared" si="475"/>
        <v>1</v>
      </c>
    </row>
    <row r="590" spans="1:6">
      <c r="A590" s="105" t="s">
        <v>32</v>
      </c>
      <c r="B590" s="193">
        <f t="shared" si="473"/>
        <v>56.465878107830605</v>
      </c>
      <c r="C590" s="25">
        <f t="shared" si="474"/>
        <v>38</v>
      </c>
      <c r="E590" s="16" t="s">
        <v>32</v>
      </c>
      <c r="F590" s="11" t="b">
        <f t="shared" si="475"/>
        <v>1</v>
      </c>
    </row>
    <row r="591" spans="1:6">
      <c r="A591" s="105" t="s">
        <v>91</v>
      </c>
      <c r="B591" s="193">
        <f t="shared" si="473"/>
        <v>59.835485181310574</v>
      </c>
      <c r="C591" s="25">
        <f t="shared" si="474"/>
        <v>31</v>
      </c>
      <c r="E591" s="16" t="s">
        <v>91</v>
      </c>
      <c r="F591" s="11" t="b">
        <f t="shared" si="475"/>
        <v>1</v>
      </c>
    </row>
    <row r="592" spans="1:6">
      <c r="A592" s="105" t="s">
        <v>92</v>
      </c>
      <c r="B592" s="193">
        <f t="shared" si="473"/>
        <v>67.882438154758802</v>
      </c>
      <c r="C592" s="25">
        <f t="shared" si="474"/>
        <v>27</v>
      </c>
      <c r="E592" s="16" t="s">
        <v>92</v>
      </c>
      <c r="F592" s="11" t="b">
        <f t="shared" si="475"/>
        <v>1</v>
      </c>
    </row>
    <row r="593" spans="1:6">
      <c r="A593" s="153" t="s">
        <v>93</v>
      </c>
      <c r="B593" s="194">
        <f t="shared" si="473"/>
        <v>100</v>
      </c>
      <c r="C593" s="195">
        <f t="shared" si="474"/>
        <v>1</v>
      </c>
      <c r="E593" s="16" t="s">
        <v>93</v>
      </c>
      <c r="F593" s="11" t="b">
        <f t="shared" si="475"/>
        <v>1</v>
      </c>
    </row>
    <row r="594" spans="1:6">
      <c r="A594" s="105" t="s">
        <v>33</v>
      </c>
      <c r="B594" s="193">
        <f t="shared" si="473"/>
        <v>43.448674510246811</v>
      </c>
      <c r="C594" s="25">
        <f t="shared" si="474"/>
        <v>48</v>
      </c>
      <c r="E594" s="16" t="s">
        <v>33</v>
      </c>
      <c r="F594" s="11" t="b">
        <f t="shared" si="475"/>
        <v>1</v>
      </c>
    </row>
    <row r="595" spans="1:6">
      <c r="A595" s="105" t="s">
        <v>9</v>
      </c>
      <c r="B595" s="193">
        <f t="shared" si="473"/>
        <v>30.473286482635793</v>
      </c>
      <c r="C595" s="25">
        <f t="shared" si="474"/>
        <v>60</v>
      </c>
      <c r="E595" s="16" t="s">
        <v>9</v>
      </c>
      <c r="F595" s="11" t="b">
        <f t="shared" si="475"/>
        <v>1</v>
      </c>
    </row>
    <row r="596" spans="1:6">
      <c r="A596" s="105" t="s">
        <v>94</v>
      </c>
      <c r="B596" s="193">
        <f t="shared" si="473"/>
        <v>86.600386288211723</v>
      </c>
      <c r="C596" s="25">
        <f t="shared" si="474"/>
        <v>16</v>
      </c>
      <c r="E596" s="16" t="s">
        <v>94</v>
      </c>
      <c r="F596" s="11" t="b">
        <f t="shared" si="475"/>
        <v>1</v>
      </c>
    </row>
    <row r="597" spans="1:6">
      <c r="A597" s="105" t="s">
        <v>34</v>
      </c>
      <c r="B597" s="193">
        <f t="shared" si="473"/>
        <v>0</v>
      </c>
      <c r="C597" s="25">
        <f t="shared" si="474"/>
        <v>86</v>
      </c>
      <c r="E597" s="16" t="s">
        <v>34</v>
      </c>
      <c r="F597" s="11" t="b">
        <f t="shared" si="475"/>
        <v>1</v>
      </c>
    </row>
    <row r="598" spans="1:6">
      <c r="A598" s="153" t="s">
        <v>35</v>
      </c>
      <c r="B598" s="194">
        <f t="shared" si="473"/>
        <v>98.5575660574643</v>
      </c>
      <c r="C598" s="195">
        <f t="shared" si="474"/>
        <v>4</v>
      </c>
      <c r="E598" s="16" t="s">
        <v>35</v>
      </c>
      <c r="F598" s="11" t="b">
        <f t="shared" si="475"/>
        <v>1</v>
      </c>
    </row>
    <row r="599" spans="1:6">
      <c r="A599" s="105" t="s">
        <v>36</v>
      </c>
      <c r="B599" s="193">
        <f t="shared" si="473"/>
        <v>91.919208662024872</v>
      </c>
      <c r="C599" s="25">
        <f t="shared" si="474"/>
        <v>10</v>
      </c>
      <c r="E599" s="16" t="s">
        <v>36</v>
      </c>
      <c r="F599" s="11" t="b">
        <f t="shared" si="475"/>
        <v>1</v>
      </c>
    </row>
    <row r="600" spans="1:6">
      <c r="A600" s="105" t="s">
        <v>37</v>
      </c>
      <c r="B600" s="193">
        <f t="shared" si="473"/>
        <v>89.116145230589225</v>
      </c>
      <c r="C600" s="25">
        <f t="shared" si="474"/>
        <v>12</v>
      </c>
      <c r="E600" s="16" t="s">
        <v>37</v>
      </c>
      <c r="F600" s="11" t="b">
        <f t="shared" si="475"/>
        <v>1</v>
      </c>
    </row>
    <row r="601" spans="1:6">
      <c r="A601" s="105" t="s">
        <v>10</v>
      </c>
      <c r="B601" s="193">
        <f t="shared" si="473"/>
        <v>28.517507658433683</v>
      </c>
      <c r="C601" s="25">
        <f t="shared" si="474"/>
        <v>62</v>
      </c>
      <c r="E601" s="16" t="s">
        <v>10</v>
      </c>
      <c r="F601" s="11" t="b">
        <f t="shared" si="475"/>
        <v>1</v>
      </c>
    </row>
    <row r="602" spans="1:6">
      <c r="A602" s="105" t="s">
        <v>95</v>
      </c>
      <c r="B602" s="193">
        <f t="shared" si="473"/>
        <v>57.395018701147379</v>
      </c>
      <c r="C602" s="25">
        <f t="shared" si="474"/>
        <v>36</v>
      </c>
      <c r="E602" s="16" t="s">
        <v>95</v>
      </c>
      <c r="F602" s="11" t="b">
        <f t="shared" si="475"/>
        <v>1</v>
      </c>
    </row>
    <row r="603" spans="1:6">
      <c r="A603" s="155" t="s">
        <v>174</v>
      </c>
      <c r="B603" s="193">
        <f t="shared" si="473"/>
        <v>12.043635492203931</v>
      </c>
      <c r="C603" s="25">
        <f t="shared" si="474"/>
        <v>80</v>
      </c>
      <c r="E603" s="16" t="s">
        <v>174</v>
      </c>
      <c r="F603" s="11" t="b">
        <f t="shared" si="475"/>
        <v>1</v>
      </c>
    </row>
    <row r="604" spans="1:6">
      <c r="A604" s="105" t="s">
        <v>96</v>
      </c>
      <c r="B604" s="193">
        <f t="shared" si="473"/>
        <v>70.919577546600891</v>
      </c>
      <c r="C604" s="25">
        <f t="shared" si="474"/>
        <v>26</v>
      </c>
      <c r="E604" s="16" t="s">
        <v>96</v>
      </c>
      <c r="F604" s="11" t="b">
        <f t="shared" si="475"/>
        <v>1</v>
      </c>
    </row>
    <row r="605" spans="1:6" s="55" customFormat="1">
      <c r="A605" s="153" t="s">
        <v>38</v>
      </c>
      <c r="B605" s="194">
        <f t="shared" si="473"/>
        <v>95.586472556588532</v>
      </c>
      <c r="C605" s="195">
        <f t="shared" si="474"/>
        <v>7</v>
      </c>
      <c r="E605" s="16" t="s">
        <v>38</v>
      </c>
      <c r="F605" s="11" t="b">
        <f t="shared" si="475"/>
        <v>1</v>
      </c>
    </row>
    <row r="606" spans="1:6">
      <c r="A606" s="105" t="s">
        <v>11</v>
      </c>
      <c r="B606" s="193">
        <f t="shared" si="473"/>
        <v>44.810803445143478</v>
      </c>
      <c r="C606" s="25">
        <f t="shared" si="474"/>
        <v>47</v>
      </c>
      <c r="E606" s="16" t="s">
        <v>11</v>
      </c>
      <c r="F606" s="11" t="b">
        <f t="shared" si="475"/>
        <v>1</v>
      </c>
    </row>
    <row r="607" spans="1:6">
      <c r="A607" s="105" t="s">
        <v>39</v>
      </c>
      <c r="B607" s="193">
        <f t="shared" si="473"/>
        <v>39.736769059244196</v>
      </c>
      <c r="C607" s="25">
        <f t="shared" si="474"/>
        <v>52</v>
      </c>
      <c r="E607" s="16" t="s">
        <v>39</v>
      </c>
      <c r="F607" s="11" t="b">
        <f t="shared" si="475"/>
        <v>1</v>
      </c>
    </row>
    <row r="608" spans="1:6">
      <c r="A608" s="105" t="s">
        <v>40</v>
      </c>
      <c r="B608" s="193">
        <f t="shared" si="473"/>
        <v>78.05451754680216</v>
      </c>
      <c r="C608" s="25">
        <f t="shared" si="474"/>
        <v>20</v>
      </c>
      <c r="E608" s="16" t="s">
        <v>40</v>
      </c>
      <c r="F608" s="11" t="b">
        <f t="shared" si="475"/>
        <v>1</v>
      </c>
    </row>
    <row r="609" spans="1:6">
      <c r="A609" s="105" t="s">
        <v>41</v>
      </c>
      <c r="B609" s="193">
        <f t="shared" si="473"/>
        <v>76.743991972771866</v>
      </c>
      <c r="C609" s="25">
        <f t="shared" si="474"/>
        <v>21</v>
      </c>
      <c r="E609" s="16" t="s">
        <v>41</v>
      </c>
      <c r="F609" s="11" t="b">
        <f t="shared" si="475"/>
        <v>1</v>
      </c>
    </row>
    <row r="610" spans="1:6">
      <c r="A610" s="105" t="s">
        <v>12</v>
      </c>
      <c r="B610" s="193">
        <f t="shared" si="473"/>
        <v>64.319183404181203</v>
      </c>
      <c r="C610" s="25">
        <f t="shared" si="474"/>
        <v>29</v>
      </c>
      <c r="E610" s="16" t="s">
        <v>12</v>
      </c>
      <c r="F610" s="11" t="b">
        <f t="shared" si="475"/>
        <v>1</v>
      </c>
    </row>
    <row r="611" spans="1:6">
      <c r="A611" s="105" t="s">
        <v>97</v>
      </c>
      <c r="B611" s="193">
        <f t="shared" si="473"/>
        <v>42.733654988605799</v>
      </c>
      <c r="C611" s="25">
        <f t="shared" si="474"/>
        <v>49</v>
      </c>
      <c r="E611" s="16" t="s">
        <v>97</v>
      </c>
      <c r="F611" s="11" t="b">
        <f t="shared" si="475"/>
        <v>1</v>
      </c>
    </row>
    <row r="612" spans="1:6">
      <c r="A612" s="153" t="s">
        <v>13</v>
      </c>
      <c r="B612" s="194">
        <f t="shared" si="473"/>
        <v>79.608726420169035</v>
      </c>
      <c r="C612" s="195">
        <f t="shared" si="474"/>
        <v>19</v>
      </c>
      <c r="E612" s="16" t="s">
        <v>13</v>
      </c>
      <c r="F612" s="11" t="b">
        <f t="shared" si="475"/>
        <v>1</v>
      </c>
    </row>
    <row r="613" spans="1:6">
      <c r="A613" s="105" t="s">
        <v>42</v>
      </c>
      <c r="B613" s="193">
        <f t="shared" si="473"/>
        <v>27.064720856162548</v>
      </c>
      <c r="C613" s="25">
        <f t="shared" si="474"/>
        <v>65</v>
      </c>
      <c r="E613" s="16" t="s">
        <v>42</v>
      </c>
      <c r="F613" s="11" t="b">
        <f t="shared" si="475"/>
        <v>1</v>
      </c>
    </row>
    <row r="614" spans="1:6">
      <c r="A614" s="105" t="s">
        <v>43</v>
      </c>
      <c r="B614" s="193">
        <f t="shared" si="473"/>
        <v>35.112534931781802</v>
      </c>
      <c r="C614" s="25">
        <f t="shared" si="474"/>
        <v>57</v>
      </c>
      <c r="E614" s="16" t="s">
        <v>43</v>
      </c>
      <c r="F614" s="11" t="b">
        <f t="shared" si="475"/>
        <v>1</v>
      </c>
    </row>
    <row r="615" spans="1:6">
      <c r="A615" s="105" t="s">
        <v>44</v>
      </c>
      <c r="B615" s="193">
        <f t="shared" si="473"/>
        <v>37.059804424159815</v>
      </c>
      <c r="C615" s="25">
        <f t="shared" si="474"/>
        <v>56</v>
      </c>
      <c r="E615" s="16" t="s">
        <v>44</v>
      </c>
      <c r="F615" s="11" t="b">
        <f t="shared" si="475"/>
        <v>1</v>
      </c>
    </row>
    <row r="616" spans="1:6">
      <c r="A616" s="105" t="s">
        <v>98</v>
      </c>
      <c r="B616" s="193">
        <f t="shared" si="473"/>
        <v>19.50863787752662</v>
      </c>
      <c r="C616" s="25">
        <f t="shared" si="474"/>
        <v>74</v>
      </c>
      <c r="E616" s="16" t="s">
        <v>98</v>
      </c>
      <c r="F616" s="11" t="b">
        <f t="shared" si="475"/>
        <v>1</v>
      </c>
    </row>
    <row r="617" spans="1:6">
      <c r="A617" s="105" t="s">
        <v>99</v>
      </c>
      <c r="B617" s="193">
        <f t="shared" si="473"/>
        <v>50.54981807336052</v>
      </c>
      <c r="C617" s="25">
        <f t="shared" si="474"/>
        <v>40</v>
      </c>
      <c r="E617" s="16" t="s">
        <v>99</v>
      </c>
      <c r="F617" s="11" t="b">
        <f t="shared" si="475"/>
        <v>1</v>
      </c>
    </row>
    <row r="618" spans="1:6">
      <c r="A618" s="105" t="s">
        <v>46</v>
      </c>
      <c r="B618" s="193">
        <f t="shared" si="473"/>
        <v>9.8635672045927762</v>
      </c>
      <c r="C618" s="25">
        <f t="shared" si="474"/>
        <v>83</v>
      </c>
      <c r="E618" s="16" t="s">
        <v>46</v>
      </c>
      <c r="F618" s="11" t="b">
        <f t="shared" si="475"/>
        <v>1</v>
      </c>
    </row>
    <row r="619" spans="1:6">
      <c r="A619" s="105" t="s">
        <v>47</v>
      </c>
      <c r="B619" s="193">
        <f t="shared" si="473"/>
        <v>48.912302488259726</v>
      </c>
      <c r="C619" s="25">
        <f t="shared" si="474"/>
        <v>41</v>
      </c>
      <c r="E619" s="16" t="s">
        <v>47</v>
      </c>
      <c r="F619" s="11" t="b">
        <f t="shared" si="475"/>
        <v>1</v>
      </c>
    </row>
    <row r="620" spans="1:6">
      <c r="A620" s="105" t="s">
        <v>14</v>
      </c>
      <c r="B620" s="193">
        <f t="shared" si="473"/>
        <v>57.945616186707092</v>
      </c>
      <c r="C620" s="25">
        <f t="shared" si="474"/>
        <v>35</v>
      </c>
      <c r="E620" s="16" t="s">
        <v>14</v>
      </c>
      <c r="F620" s="11" t="b">
        <f t="shared" si="475"/>
        <v>1</v>
      </c>
    </row>
    <row r="621" spans="1:6">
      <c r="A621" s="105" t="s">
        <v>48</v>
      </c>
      <c r="B621" s="193">
        <f t="shared" si="473"/>
        <v>39.366830480365707</v>
      </c>
      <c r="C621" s="25">
        <f t="shared" si="474"/>
        <v>53</v>
      </c>
      <c r="E621" s="16" t="s">
        <v>48</v>
      </c>
      <c r="F621" s="11" t="b">
        <f t="shared" si="475"/>
        <v>1</v>
      </c>
    </row>
    <row r="622" spans="1:6">
      <c r="A622" s="155" t="s">
        <v>175</v>
      </c>
      <c r="B622" s="193">
        <f t="shared" si="473"/>
        <v>14.889540665564569</v>
      </c>
      <c r="C622" s="25">
        <f t="shared" si="474"/>
        <v>78</v>
      </c>
      <c r="E622" s="16" t="s">
        <v>175</v>
      </c>
      <c r="F622" s="11" t="b">
        <f t="shared" si="475"/>
        <v>1</v>
      </c>
    </row>
    <row r="623" spans="1:6">
      <c r="A623" s="155" t="s">
        <v>176</v>
      </c>
      <c r="B623" s="193">
        <f t="shared" si="473"/>
        <v>10.506908675400927</v>
      </c>
      <c r="C623" s="25">
        <f t="shared" si="474"/>
        <v>82</v>
      </c>
      <c r="E623" s="16" t="s">
        <v>176</v>
      </c>
      <c r="F623" s="11" t="b">
        <f t="shared" si="475"/>
        <v>1</v>
      </c>
    </row>
    <row r="624" spans="1:6">
      <c r="A624" s="105" t="s">
        <v>49</v>
      </c>
      <c r="B624" s="193">
        <f t="shared" si="473"/>
        <v>21.182199230089964</v>
      </c>
      <c r="C624" s="25">
        <f t="shared" si="474"/>
        <v>71</v>
      </c>
      <c r="E624" s="16" t="s">
        <v>49</v>
      </c>
      <c r="F624" s="11" t="b">
        <f t="shared" si="475"/>
        <v>1</v>
      </c>
    </row>
    <row r="625" spans="1:6">
      <c r="A625" s="105" t="s">
        <v>50</v>
      </c>
      <c r="B625" s="193">
        <f t="shared" si="473"/>
        <v>25.212564975596468</v>
      </c>
      <c r="C625" s="25">
        <f t="shared" si="474"/>
        <v>67</v>
      </c>
      <c r="E625" s="16" t="s">
        <v>50</v>
      </c>
      <c r="F625" s="11" t="b">
        <f t="shared" si="475"/>
        <v>1</v>
      </c>
    </row>
    <row r="626" spans="1:6" s="55" customFormat="1">
      <c r="A626" s="153" t="s">
        <v>100</v>
      </c>
      <c r="B626" s="194">
        <f t="shared" si="473"/>
        <v>93.268819249447546</v>
      </c>
      <c r="C626" s="195">
        <f t="shared" si="474"/>
        <v>9</v>
      </c>
      <c r="E626" s="148" t="s">
        <v>100</v>
      </c>
      <c r="F626" s="55" t="b">
        <f t="shared" si="475"/>
        <v>1</v>
      </c>
    </row>
    <row r="627" spans="1:6">
      <c r="A627" s="155" t="s">
        <v>51</v>
      </c>
      <c r="B627" s="239">
        <f t="shared" si="473"/>
        <v>88.89388705516383</v>
      </c>
      <c r="C627" s="240">
        <f t="shared" si="474"/>
        <v>13</v>
      </c>
      <c r="E627" s="16" t="s">
        <v>51</v>
      </c>
      <c r="F627" s="11" t="b">
        <f t="shared" si="475"/>
        <v>1</v>
      </c>
    </row>
    <row r="628" spans="1:6">
      <c r="A628" s="105" t="s">
        <v>52</v>
      </c>
      <c r="B628" s="193">
        <f t="shared" si="473"/>
        <v>27.927754748308935</v>
      </c>
      <c r="C628" s="25">
        <f t="shared" si="474"/>
        <v>63</v>
      </c>
      <c r="E628" s="16" t="s">
        <v>52</v>
      </c>
      <c r="F628" s="11" t="b">
        <f t="shared" si="475"/>
        <v>1</v>
      </c>
    </row>
    <row r="629" spans="1:6" s="55" customFormat="1">
      <c r="A629" s="153" t="s">
        <v>53</v>
      </c>
      <c r="B629" s="194">
        <f t="shared" si="473"/>
        <v>98.605038985912714</v>
      </c>
      <c r="C629" s="195">
        <f t="shared" si="474"/>
        <v>3</v>
      </c>
      <c r="E629" s="16" t="s">
        <v>53</v>
      </c>
      <c r="F629" s="11" t="b">
        <f t="shared" si="475"/>
        <v>1</v>
      </c>
    </row>
    <row r="630" spans="1:6">
      <c r="A630" s="202" t="s">
        <v>54</v>
      </c>
      <c r="B630" s="194">
        <f t="shared" si="473"/>
        <v>16.283955519222687</v>
      </c>
      <c r="C630" s="195">
        <f t="shared" si="474"/>
        <v>76</v>
      </c>
      <c r="E630" s="16" t="s">
        <v>54</v>
      </c>
      <c r="F630" s="11" t="b">
        <f t="shared" si="475"/>
        <v>1</v>
      </c>
    </row>
    <row r="631" spans="1:6">
      <c r="A631" s="105" t="s">
        <v>101</v>
      </c>
      <c r="B631" s="193">
        <f t="shared" si="473"/>
        <v>45.718743801530913</v>
      </c>
      <c r="C631" s="25">
        <f t="shared" si="474"/>
        <v>45</v>
      </c>
      <c r="E631" s="16" t="s">
        <v>101</v>
      </c>
      <c r="F631" s="11" t="b">
        <f t="shared" si="475"/>
        <v>1</v>
      </c>
    </row>
    <row r="632" spans="1:6">
      <c r="A632" s="105" t="s">
        <v>55</v>
      </c>
      <c r="B632" s="193">
        <f t="shared" si="473"/>
        <v>47.174839050074588</v>
      </c>
      <c r="C632" s="25">
        <f t="shared" si="474"/>
        <v>43</v>
      </c>
      <c r="E632" s="16" t="s">
        <v>55</v>
      </c>
      <c r="F632" s="11" t="b">
        <f t="shared" si="475"/>
        <v>1</v>
      </c>
    </row>
    <row r="633" spans="1:6">
      <c r="A633" s="105" t="s">
        <v>56</v>
      </c>
      <c r="B633" s="193">
        <f t="shared" si="473"/>
        <v>58.861804897550385</v>
      </c>
      <c r="C633" s="25">
        <f t="shared" si="474"/>
        <v>33</v>
      </c>
      <c r="E633" s="16" t="s">
        <v>56</v>
      </c>
      <c r="F633" s="11" t="b">
        <f t="shared" si="475"/>
        <v>1</v>
      </c>
    </row>
    <row r="634" spans="1:6">
      <c r="A634" s="105" t="s">
        <v>57</v>
      </c>
      <c r="B634" s="193">
        <f t="shared" si="473"/>
        <v>72.795055570211659</v>
      </c>
      <c r="C634" s="25">
        <f t="shared" si="474"/>
        <v>25</v>
      </c>
      <c r="E634" s="16" t="s">
        <v>57</v>
      </c>
      <c r="F634" s="11" t="b">
        <f t="shared" si="475"/>
        <v>1</v>
      </c>
    </row>
    <row r="635" spans="1:6">
      <c r="A635" s="105" t="s">
        <v>15</v>
      </c>
      <c r="B635" s="193">
        <f t="shared" si="473"/>
        <v>37.849563607423498</v>
      </c>
      <c r="C635" s="25">
        <f t="shared" si="474"/>
        <v>55</v>
      </c>
      <c r="E635" s="16" t="s">
        <v>15</v>
      </c>
      <c r="F635" s="11" t="b">
        <f t="shared" si="475"/>
        <v>1</v>
      </c>
    </row>
    <row r="636" spans="1:6">
      <c r="A636" s="202" t="s">
        <v>284</v>
      </c>
      <c r="B636" s="194">
        <f t="shared" si="473"/>
        <v>96.20482809129588</v>
      </c>
      <c r="C636" s="195">
        <f t="shared" si="474"/>
        <v>6</v>
      </c>
      <c r="E636" s="162" t="s">
        <v>284</v>
      </c>
      <c r="F636" s="11" t="b">
        <f t="shared" si="475"/>
        <v>1</v>
      </c>
    </row>
    <row r="637" spans="1:6">
      <c r="A637" s="155" t="s">
        <v>102</v>
      </c>
      <c r="B637" s="193">
        <f t="shared" si="473"/>
        <v>61.782473330296106</v>
      </c>
      <c r="C637" s="25">
        <f t="shared" si="474"/>
        <v>30</v>
      </c>
      <c r="E637" s="16" t="s">
        <v>102</v>
      </c>
      <c r="F637" s="11" t="b">
        <f t="shared" si="475"/>
        <v>1</v>
      </c>
    </row>
    <row r="638" spans="1:6">
      <c r="A638" s="105" t="s">
        <v>103</v>
      </c>
      <c r="B638" s="193">
        <f t="shared" si="473"/>
        <v>20.673973417901578</v>
      </c>
      <c r="C638" s="25">
        <f t="shared" si="474"/>
        <v>72</v>
      </c>
      <c r="E638" s="16" t="s">
        <v>103</v>
      </c>
      <c r="F638" s="11" t="b">
        <f t="shared" si="475"/>
        <v>1</v>
      </c>
    </row>
    <row r="639" spans="1:6">
      <c r="A639" s="105" t="s">
        <v>104</v>
      </c>
      <c r="B639" s="193">
        <f t="shared" si="473"/>
        <v>27.190884036010736</v>
      </c>
      <c r="C639" s="25">
        <f t="shared" si="474"/>
        <v>64</v>
      </c>
      <c r="E639" s="16" t="s">
        <v>104</v>
      </c>
      <c r="F639" s="11" t="b">
        <f t="shared" si="475"/>
        <v>1</v>
      </c>
    </row>
    <row r="640" spans="1:6">
      <c r="A640" s="105" t="s">
        <v>59</v>
      </c>
      <c r="B640" s="193">
        <f t="shared" si="473"/>
        <v>18.995671105818083</v>
      </c>
      <c r="C640" s="25">
        <f t="shared" si="474"/>
        <v>75</v>
      </c>
      <c r="E640" s="16" t="s">
        <v>59</v>
      </c>
      <c r="F640" s="11" t="b">
        <f t="shared" si="475"/>
        <v>1</v>
      </c>
    </row>
    <row r="641" spans="1:6">
      <c r="A641" s="155" t="s">
        <v>177</v>
      </c>
      <c r="B641" s="193">
        <f t="shared" ref="B641:B661" si="476">F546</f>
        <v>12.112872387440939</v>
      </c>
      <c r="C641" s="25">
        <f t="shared" ref="C641:C661" si="477">RANK(B641,$B$576:$B$661)</f>
        <v>79</v>
      </c>
      <c r="E641" s="16" t="s">
        <v>177</v>
      </c>
      <c r="F641" s="11" t="b">
        <f t="shared" ref="F641:F661" si="478">E641=A641</f>
        <v>1</v>
      </c>
    </row>
    <row r="642" spans="1:6">
      <c r="A642" s="105" t="s">
        <v>16</v>
      </c>
      <c r="B642" s="193">
        <f t="shared" si="476"/>
        <v>72.977112375175963</v>
      </c>
      <c r="C642" s="25">
        <f t="shared" si="477"/>
        <v>24</v>
      </c>
      <c r="E642" s="16" t="s">
        <v>16</v>
      </c>
      <c r="F642" s="11" t="b">
        <f t="shared" si="478"/>
        <v>1</v>
      </c>
    </row>
    <row r="643" spans="1:6">
      <c r="A643" s="105" t="s">
        <v>17</v>
      </c>
      <c r="B643" s="193">
        <f t="shared" si="476"/>
        <v>45.127501878255103</v>
      </c>
      <c r="C643" s="25">
        <f t="shared" si="477"/>
        <v>46</v>
      </c>
      <c r="E643" s="16" t="s">
        <v>17</v>
      </c>
      <c r="F643" s="11" t="b">
        <f t="shared" si="478"/>
        <v>1</v>
      </c>
    </row>
    <row r="644" spans="1:6">
      <c r="A644" s="105" t="s">
        <v>18</v>
      </c>
      <c r="B644" s="193">
        <f t="shared" si="476"/>
        <v>73.71788741906407</v>
      </c>
      <c r="C644" s="25">
        <f t="shared" si="477"/>
        <v>22</v>
      </c>
      <c r="E644" s="16" t="s">
        <v>18</v>
      </c>
      <c r="F644" s="11" t="b">
        <f t="shared" si="478"/>
        <v>1</v>
      </c>
    </row>
    <row r="645" spans="1:6">
      <c r="A645" s="153" t="s">
        <v>60</v>
      </c>
      <c r="B645" s="227">
        <f t="shared" si="476"/>
        <v>98.849367708698978</v>
      </c>
      <c r="C645" s="195">
        <f t="shared" si="477"/>
        <v>2</v>
      </c>
      <c r="E645" s="16" t="s">
        <v>60</v>
      </c>
      <c r="F645" s="11" t="b">
        <f t="shared" si="478"/>
        <v>1</v>
      </c>
    </row>
    <row r="646" spans="1:6">
      <c r="A646" s="105" t="s">
        <v>61</v>
      </c>
      <c r="B646" s="193">
        <f t="shared" si="476"/>
        <v>85.832098639684517</v>
      </c>
      <c r="C646" s="25">
        <f t="shared" si="477"/>
        <v>17</v>
      </c>
      <c r="E646" s="16" t="s">
        <v>61</v>
      </c>
      <c r="F646" s="11" t="b">
        <f t="shared" si="478"/>
        <v>1</v>
      </c>
    </row>
    <row r="647" spans="1:6">
      <c r="A647" s="105" t="s">
        <v>63</v>
      </c>
      <c r="B647" s="193">
        <f t="shared" si="476"/>
        <v>41.080091499453211</v>
      </c>
      <c r="C647" s="25">
        <f t="shared" si="477"/>
        <v>51</v>
      </c>
      <c r="E647" s="16" t="s">
        <v>63</v>
      </c>
      <c r="F647" s="11" t="b">
        <f t="shared" si="478"/>
        <v>1</v>
      </c>
    </row>
    <row r="648" spans="1:6">
      <c r="A648" s="105" t="s">
        <v>64</v>
      </c>
      <c r="B648" s="193">
        <f t="shared" si="476"/>
        <v>53.129617294234777</v>
      </c>
      <c r="C648" s="25">
        <f t="shared" si="477"/>
        <v>39</v>
      </c>
      <c r="E648" s="16" t="s">
        <v>64</v>
      </c>
      <c r="F648" s="11" t="b">
        <f t="shared" si="478"/>
        <v>1</v>
      </c>
    </row>
    <row r="649" spans="1:6">
      <c r="A649" s="105" t="s">
        <v>65</v>
      </c>
      <c r="B649" s="193">
        <f t="shared" si="476"/>
        <v>56.743783669217393</v>
      </c>
      <c r="C649" s="25">
        <f t="shared" si="477"/>
        <v>37</v>
      </c>
      <c r="E649" s="16" t="s">
        <v>65</v>
      </c>
      <c r="F649" s="11" t="b">
        <f t="shared" si="478"/>
        <v>1</v>
      </c>
    </row>
    <row r="650" spans="1:6">
      <c r="A650" s="105" t="s">
        <v>66</v>
      </c>
      <c r="B650" s="193">
        <f t="shared" si="476"/>
        <v>22.471773423327317</v>
      </c>
      <c r="C650" s="25">
        <f t="shared" si="477"/>
        <v>69</v>
      </c>
      <c r="E650" s="16" t="s">
        <v>66</v>
      </c>
      <c r="F650" s="11" t="b">
        <f t="shared" si="478"/>
        <v>1</v>
      </c>
    </row>
    <row r="651" spans="1:6">
      <c r="A651" s="155" t="s">
        <v>178</v>
      </c>
      <c r="B651" s="193">
        <f t="shared" si="476"/>
        <v>46.743883793894149</v>
      </c>
      <c r="C651" s="25">
        <f t="shared" si="477"/>
        <v>44</v>
      </c>
      <c r="E651" s="16" t="s">
        <v>178</v>
      </c>
      <c r="F651" s="11" t="b">
        <f t="shared" si="478"/>
        <v>1</v>
      </c>
    </row>
    <row r="652" spans="1:6">
      <c r="A652" s="105" t="s">
        <v>105</v>
      </c>
      <c r="B652" s="193">
        <f t="shared" si="476"/>
        <v>42.060984527128539</v>
      </c>
      <c r="C652" s="25">
        <f t="shared" si="477"/>
        <v>50</v>
      </c>
      <c r="E652" s="16" t="s">
        <v>105</v>
      </c>
      <c r="F652" s="11" t="b">
        <f t="shared" si="478"/>
        <v>1</v>
      </c>
    </row>
    <row r="653" spans="1:6">
      <c r="A653" s="202" t="s">
        <v>285</v>
      </c>
      <c r="B653" s="227">
        <f t="shared" si="476"/>
        <v>98.264282573791661</v>
      </c>
      <c r="C653" s="195">
        <f t="shared" si="477"/>
        <v>5</v>
      </c>
      <c r="E653" s="16" t="s">
        <v>285</v>
      </c>
      <c r="F653" s="11" t="b">
        <f t="shared" si="478"/>
        <v>1</v>
      </c>
    </row>
    <row r="654" spans="1:6">
      <c r="A654" s="155" t="s">
        <v>286</v>
      </c>
      <c r="B654" s="193">
        <f t="shared" si="476"/>
        <v>21.466386583732564</v>
      </c>
      <c r="C654" s="25">
        <f t="shared" si="477"/>
        <v>70</v>
      </c>
      <c r="E654" s="16" t="s">
        <v>286</v>
      </c>
      <c r="F654" s="11" t="b">
        <f t="shared" si="478"/>
        <v>1</v>
      </c>
    </row>
    <row r="655" spans="1:6">
      <c r="A655" s="153" t="s">
        <v>287</v>
      </c>
      <c r="B655" s="194">
        <f t="shared" si="476"/>
        <v>95.472763622708015</v>
      </c>
      <c r="C655" s="195">
        <f t="shared" si="477"/>
        <v>8</v>
      </c>
      <c r="E655" s="16" t="s">
        <v>287</v>
      </c>
      <c r="F655" s="11" t="b">
        <f t="shared" si="478"/>
        <v>1</v>
      </c>
    </row>
    <row r="656" spans="1:6">
      <c r="A656" s="105" t="s">
        <v>106</v>
      </c>
      <c r="B656" s="193">
        <f t="shared" si="476"/>
        <v>65.677652485400117</v>
      </c>
      <c r="C656" s="25">
        <f t="shared" si="477"/>
        <v>28</v>
      </c>
      <c r="E656" s="16" t="s">
        <v>106</v>
      </c>
      <c r="F656" s="11" t="b">
        <f t="shared" si="478"/>
        <v>1</v>
      </c>
    </row>
    <row r="657" spans="1:13">
      <c r="A657" s="155" t="s">
        <v>288</v>
      </c>
      <c r="B657" s="193">
        <f t="shared" si="476"/>
        <v>33.23667476095514</v>
      </c>
      <c r="C657" s="25">
        <f t="shared" si="477"/>
        <v>58</v>
      </c>
      <c r="E657" s="16" t="s">
        <v>288</v>
      </c>
      <c r="F657" s="11" t="b">
        <f t="shared" si="478"/>
        <v>1</v>
      </c>
    </row>
    <row r="658" spans="1:13">
      <c r="A658" s="105" t="s">
        <v>70</v>
      </c>
      <c r="B658" s="193">
        <f t="shared" si="476"/>
        <v>26.872181894231151</v>
      </c>
      <c r="C658" s="25">
        <f t="shared" si="477"/>
        <v>66</v>
      </c>
      <c r="E658" s="16" t="s">
        <v>70</v>
      </c>
      <c r="F658" s="11" t="b">
        <f t="shared" si="478"/>
        <v>1</v>
      </c>
    </row>
    <row r="659" spans="1:13">
      <c r="A659" s="105" t="s">
        <v>71</v>
      </c>
      <c r="B659" s="193">
        <f t="shared" si="476"/>
        <v>6.4632426843253574</v>
      </c>
      <c r="C659" s="25">
        <f t="shared" si="477"/>
        <v>85</v>
      </c>
      <c r="E659" s="16" t="s">
        <v>71</v>
      </c>
      <c r="F659" s="11" t="b">
        <f t="shared" si="478"/>
        <v>1</v>
      </c>
    </row>
    <row r="660" spans="1:13">
      <c r="A660" s="105" t="s">
        <v>107</v>
      </c>
      <c r="B660" s="193">
        <f t="shared" si="476"/>
        <v>22.899023696326463</v>
      </c>
      <c r="C660" s="25">
        <f t="shared" si="477"/>
        <v>68</v>
      </c>
      <c r="E660" s="16" t="s">
        <v>107</v>
      </c>
      <c r="F660" s="11" t="b">
        <f t="shared" si="478"/>
        <v>1</v>
      </c>
    </row>
    <row r="661" spans="1:13" ht="13" thickBot="1">
      <c r="A661" s="106" t="s">
        <v>72</v>
      </c>
      <c r="B661" s="193">
        <f t="shared" si="476"/>
        <v>20.394335999736381</v>
      </c>
      <c r="C661" s="25">
        <f t="shared" si="477"/>
        <v>73</v>
      </c>
      <c r="E661" s="16" t="s">
        <v>72</v>
      </c>
      <c r="F661" s="11" t="b">
        <f t="shared" si="478"/>
        <v>1</v>
      </c>
    </row>
    <row r="667" spans="1:13">
      <c r="A667" s="197" t="s">
        <v>314</v>
      </c>
      <c r="B667" s="197" t="s">
        <v>315</v>
      </c>
      <c r="C667" s="198" t="s">
        <v>317</v>
      </c>
      <c r="D667" s="55" t="s">
        <v>318</v>
      </c>
      <c r="F667" s="147" t="s">
        <v>300</v>
      </c>
      <c r="G667" s="11">
        <v>2013</v>
      </c>
      <c r="L667" s="11">
        <v>2012</v>
      </c>
      <c r="M667" s="11">
        <v>2013</v>
      </c>
    </row>
    <row r="668" spans="1:13">
      <c r="A668" s="105" t="s">
        <v>93</v>
      </c>
      <c r="B668" s="14">
        <v>100</v>
      </c>
      <c r="C668" s="196">
        <v>1</v>
      </c>
      <c r="D668" s="196" t="str">
        <f>A668</f>
        <v>Denmark</v>
      </c>
      <c r="E668" s="193"/>
      <c r="F668" s="11" t="s">
        <v>23</v>
      </c>
      <c r="G668" s="11">
        <v>59.9</v>
      </c>
      <c r="I668" s="16" t="s">
        <v>23</v>
      </c>
      <c r="L668" s="11">
        <v>55.8</v>
      </c>
      <c r="M668" s="11">
        <v>59.9</v>
      </c>
    </row>
    <row r="669" spans="1:13">
      <c r="A669" s="105" t="s">
        <v>60</v>
      </c>
      <c r="B669" s="14">
        <v>98.849367708698978</v>
      </c>
      <c r="C669" s="196">
        <v>2</v>
      </c>
      <c r="D669" s="196" t="str">
        <f t="shared" ref="D669:D732" si="479">A669</f>
        <v>Sweden</v>
      </c>
      <c r="F669" s="11" t="s">
        <v>8</v>
      </c>
      <c r="G669" s="11">
        <v>83</v>
      </c>
      <c r="I669" s="16" t="s">
        <v>8</v>
      </c>
      <c r="L669" s="11">
        <v>79</v>
      </c>
      <c r="M669" s="11">
        <v>83</v>
      </c>
    </row>
    <row r="670" spans="1:13">
      <c r="A670" s="105" t="s">
        <v>53</v>
      </c>
      <c r="B670" s="14">
        <v>98.605038985912714</v>
      </c>
      <c r="C670" s="196">
        <v>3</v>
      </c>
      <c r="D670" s="196" t="str">
        <f t="shared" si="479"/>
        <v>Norway</v>
      </c>
      <c r="F670" s="11" t="s">
        <v>87</v>
      </c>
      <c r="G670" s="11">
        <v>80.618799999999993</v>
      </c>
      <c r="I670" s="16" t="s">
        <v>87</v>
      </c>
      <c r="L670" s="11">
        <v>80.029993916990307</v>
      </c>
      <c r="M670" s="11">
        <v>80.618799999999993</v>
      </c>
    </row>
    <row r="671" spans="1:13">
      <c r="A671" s="105" t="s">
        <v>35</v>
      </c>
      <c r="B671" s="14">
        <v>98.5575660574643</v>
      </c>
      <c r="C671" s="196">
        <v>4</v>
      </c>
      <c r="D671" s="196" t="str">
        <f t="shared" si="479"/>
        <v>Finland</v>
      </c>
      <c r="F671" s="11" t="s">
        <v>88</v>
      </c>
      <c r="G671" s="11">
        <v>90</v>
      </c>
      <c r="I671" s="16" t="s">
        <v>88</v>
      </c>
      <c r="L671" s="11">
        <v>88</v>
      </c>
      <c r="M671" s="11">
        <v>90</v>
      </c>
    </row>
    <row r="672" spans="1:13">
      <c r="A672" s="105" t="s">
        <v>285</v>
      </c>
      <c r="B672" s="14">
        <v>98.264282573791661</v>
      </c>
      <c r="C672" s="196">
        <v>5</v>
      </c>
      <c r="D672" s="196" t="str">
        <f t="shared" si="479"/>
        <v>United Kingdom Of Great Britain And Northern Ireland</v>
      </c>
      <c r="F672" s="11" t="s">
        <v>24</v>
      </c>
      <c r="G672" s="11">
        <v>6.5</v>
      </c>
      <c r="I672" s="16" t="s">
        <v>24</v>
      </c>
      <c r="L672" s="11">
        <v>5.75</v>
      </c>
      <c r="M672" s="11">
        <v>6.5</v>
      </c>
    </row>
    <row r="673" spans="1:13">
      <c r="A673" s="105" t="s">
        <v>284</v>
      </c>
      <c r="B673" s="14">
        <v>96.20482809129588</v>
      </c>
      <c r="C673" s="196">
        <v>6</v>
      </c>
      <c r="D673" s="196" t="str">
        <f t="shared" si="479"/>
        <v>Republic Of Korea</v>
      </c>
      <c r="F673" s="11" t="s">
        <v>89</v>
      </c>
      <c r="G673" s="11">
        <v>82.170199999999994</v>
      </c>
      <c r="I673" s="16" t="s">
        <v>89</v>
      </c>
      <c r="L673" s="11">
        <v>80.719990548204194</v>
      </c>
      <c r="M673" s="11">
        <v>82.170199999999994</v>
      </c>
    </row>
    <row r="674" spans="1:13">
      <c r="A674" s="105" t="s">
        <v>38</v>
      </c>
      <c r="B674" s="14">
        <v>95.586472556588532</v>
      </c>
      <c r="C674" s="196">
        <v>7</v>
      </c>
      <c r="D674" s="196" t="str">
        <f t="shared" si="479"/>
        <v>Iceland</v>
      </c>
      <c r="F674" s="11" t="s">
        <v>25</v>
      </c>
      <c r="G674" s="11">
        <v>4.9000000000000004</v>
      </c>
      <c r="I674" s="16" t="s">
        <v>25</v>
      </c>
      <c r="L674" s="11">
        <v>4.5</v>
      </c>
      <c r="M674" s="11">
        <v>4.9000000000000004</v>
      </c>
    </row>
    <row r="675" spans="1:13">
      <c r="A675" s="105" t="s">
        <v>287</v>
      </c>
      <c r="B675" s="14">
        <v>95.472763622708015</v>
      </c>
      <c r="C675" s="196">
        <v>8</v>
      </c>
      <c r="D675" s="196" t="str">
        <f t="shared" si="479"/>
        <v>United States Of America</v>
      </c>
      <c r="F675" s="11" t="s">
        <v>90</v>
      </c>
      <c r="G675" s="11">
        <v>15</v>
      </c>
      <c r="I675" s="16" t="s">
        <v>90</v>
      </c>
      <c r="L675" s="11">
        <v>11.5</v>
      </c>
      <c r="M675" s="11">
        <v>15</v>
      </c>
    </row>
    <row r="676" spans="1:13">
      <c r="A676" s="105" t="s">
        <v>100</v>
      </c>
      <c r="B676" s="14">
        <v>93.268819249447546</v>
      </c>
      <c r="C676" s="196">
        <v>9</v>
      </c>
      <c r="D676" s="196" t="str">
        <f t="shared" si="479"/>
        <v>Netherlands</v>
      </c>
      <c r="F676" s="11" t="s">
        <v>26</v>
      </c>
      <c r="G676" s="11">
        <v>51.6</v>
      </c>
      <c r="I676" s="16" t="s">
        <v>26</v>
      </c>
      <c r="L676" s="11">
        <v>48.56</v>
      </c>
      <c r="M676" s="11">
        <v>51.6</v>
      </c>
    </row>
    <row r="677" spans="1:13">
      <c r="A677" s="105" t="s">
        <v>36</v>
      </c>
      <c r="B677" s="14">
        <v>91.919208662024872</v>
      </c>
      <c r="C677" s="196">
        <v>10</v>
      </c>
      <c r="D677" s="196" t="str">
        <f t="shared" si="479"/>
        <v>France</v>
      </c>
      <c r="F677" s="11" t="s">
        <v>27</v>
      </c>
      <c r="G677" s="11">
        <v>4.4000000000000004</v>
      </c>
      <c r="I677" s="16" t="s">
        <v>27</v>
      </c>
      <c r="L677" s="11">
        <v>3.72503491597675</v>
      </c>
      <c r="M677" s="11">
        <v>4.4000000000000004</v>
      </c>
    </row>
    <row r="678" spans="1:13">
      <c r="A678" s="105" t="s">
        <v>89</v>
      </c>
      <c r="B678" s="14">
        <v>91.042999543723653</v>
      </c>
      <c r="C678" s="196">
        <v>11</v>
      </c>
      <c r="D678" s="196" t="str">
        <f t="shared" si="479"/>
        <v>Belgium</v>
      </c>
      <c r="F678" s="11" t="s">
        <v>28</v>
      </c>
      <c r="G678" s="11">
        <v>6.4</v>
      </c>
      <c r="I678" s="16" t="s">
        <v>28</v>
      </c>
      <c r="L678" s="11">
        <v>5.6989872403649402</v>
      </c>
      <c r="M678" s="11">
        <v>6.4</v>
      </c>
    </row>
    <row r="679" spans="1:13">
      <c r="A679" s="105" t="s">
        <v>37</v>
      </c>
      <c r="B679" s="14">
        <v>89.116145230589225</v>
      </c>
      <c r="C679" s="196">
        <v>12</v>
      </c>
      <c r="D679" s="196" t="str">
        <f t="shared" si="479"/>
        <v>Germany</v>
      </c>
      <c r="F679" s="11" t="s">
        <v>29</v>
      </c>
      <c r="G679" s="11">
        <v>85.8</v>
      </c>
      <c r="I679" s="16" t="s">
        <v>29</v>
      </c>
      <c r="L679" s="11">
        <v>83</v>
      </c>
      <c r="M679" s="11">
        <v>85.8</v>
      </c>
    </row>
    <row r="680" spans="1:13">
      <c r="A680" s="105" t="s">
        <v>51</v>
      </c>
      <c r="B680" s="14">
        <v>88.89388705516383</v>
      </c>
      <c r="C680" s="196">
        <v>13</v>
      </c>
      <c r="D680" s="196" t="str">
        <f t="shared" si="479"/>
        <v>New Zealand</v>
      </c>
      <c r="F680" s="11" t="s">
        <v>30</v>
      </c>
      <c r="G680" s="11">
        <v>66.5</v>
      </c>
      <c r="I680" s="16" t="s">
        <v>30</v>
      </c>
      <c r="L680" s="11">
        <v>61.4181545577569</v>
      </c>
      <c r="M680" s="11">
        <v>66.5</v>
      </c>
    </row>
    <row r="681" spans="1:13">
      <c r="A681" s="105" t="s">
        <v>87</v>
      </c>
      <c r="B681" s="14">
        <v>88.879807236397284</v>
      </c>
      <c r="C681" s="196">
        <v>14</v>
      </c>
      <c r="D681" s="196" t="str">
        <f t="shared" si="479"/>
        <v>Austria</v>
      </c>
      <c r="F681" s="11" t="s">
        <v>31</v>
      </c>
      <c r="G681" s="11">
        <v>45.8</v>
      </c>
      <c r="I681" s="16" t="s">
        <v>31</v>
      </c>
      <c r="L681" s="11">
        <v>42.3001174855995</v>
      </c>
      <c r="M681" s="11">
        <v>45.8</v>
      </c>
    </row>
    <row r="682" spans="1:13">
      <c r="A682" s="153" t="s">
        <v>8</v>
      </c>
      <c r="B682" s="14">
        <v>87.355706298073798</v>
      </c>
      <c r="C682" s="196">
        <v>15</v>
      </c>
      <c r="D682" s="196" t="str">
        <f t="shared" si="479"/>
        <v>Australia</v>
      </c>
      <c r="F682" s="11" t="s">
        <v>32</v>
      </c>
      <c r="G682" s="11">
        <v>51.7</v>
      </c>
      <c r="I682" s="16" t="s">
        <v>32</v>
      </c>
      <c r="L682" s="11">
        <v>48.98</v>
      </c>
      <c r="M682" s="11">
        <v>51.7</v>
      </c>
    </row>
    <row r="683" spans="1:13">
      <c r="A683" s="105" t="s">
        <v>94</v>
      </c>
      <c r="B683" s="14">
        <v>86.600386288211723</v>
      </c>
      <c r="C683" s="196">
        <v>16</v>
      </c>
      <c r="D683" s="196" t="str">
        <f t="shared" si="479"/>
        <v>Estonia</v>
      </c>
      <c r="F683" s="11" t="s">
        <v>91</v>
      </c>
      <c r="G683" s="11">
        <v>45.96</v>
      </c>
      <c r="I683" s="16" t="s">
        <v>91</v>
      </c>
      <c r="L683" s="11">
        <v>47.5</v>
      </c>
      <c r="M683" s="11">
        <v>45.96</v>
      </c>
    </row>
    <row r="684" spans="1:13">
      <c r="A684" s="105" t="s">
        <v>61</v>
      </c>
      <c r="B684" s="14">
        <v>85.832098639684517</v>
      </c>
      <c r="C684" s="196">
        <v>17</v>
      </c>
      <c r="D684" s="196" t="str">
        <f t="shared" si="479"/>
        <v>Switzerland</v>
      </c>
      <c r="F684" s="11" t="s">
        <v>92</v>
      </c>
      <c r="G684" s="11">
        <v>74.110399999999998</v>
      </c>
      <c r="I684" s="16" t="s">
        <v>92</v>
      </c>
      <c r="L684" s="11">
        <v>73.430007824103598</v>
      </c>
      <c r="M684" s="11">
        <v>74.110399999999998</v>
      </c>
    </row>
    <row r="685" spans="1:13">
      <c r="A685" s="105" t="s">
        <v>29</v>
      </c>
      <c r="B685" s="14">
        <v>85.175284870487559</v>
      </c>
      <c r="C685" s="196">
        <v>18</v>
      </c>
      <c r="D685" s="196" t="str">
        <f t="shared" si="479"/>
        <v>Canada</v>
      </c>
      <c r="F685" s="55" t="s">
        <v>93</v>
      </c>
      <c r="G685" s="55">
        <v>94.6297</v>
      </c>
      <c r="I685" s="16" t="s">
        <v>93</v>
      </c>
      <c r="L685" s="11">
        <v>92.260011715301204</v>
      </c>
      <c r="M685" s="11">
        <v>94.6297</v>
      </c>
    </row>
    <row r="686" spans="1:13">
      <c r="A686" s="105" t="s">
        <v>13</v>
      </c>
      <c r="B686" s="14">
        <v>79.608726420169035</v>
      </c>
      <c r="C686" s="196">
        <v>19</v>
      </c>
      <c r="D686" s="196" t="str">
        <f t="shared" si="479"/>
        <v>Japan</v>
      </c>
      <c r="F686" s="11" t="s">
        <v>33</v>
      </c>
      <c r="G686" s="11">
        <v>40.353684227941798</v>
      </c>
      <c r="I686" s="16" t="s">
        <v>33</v>
      </c>
      <c r="L686" s="11">
        <v>35.135146454551602</v>
      </c>
      <c r="M686" s="11">
        <v>40.353684227941798</v>
      </c>
    </row>
    <row r="687" spans="1:13" s="119" customFormat="1">
      <c r="A687" s="105" t="s">
        <v>40</v>
      </c>
      <c r="B687" s="14">
        <v>78.05451754680216</v>
      </c>
      <c r="C687" s="196">
        <v>20</v>
      </c>
      <c r="D687" s="196" t="str">
        <f t="shared" si="479"/>
        <v>Ireland</v>
      </c>
      <c r="F687" s="119" t="s">
        <v>9</v>
      </c>
      <c r="G687" s="119">
        <v>49.56</v>
      </c>
      <c r="I687" s="16" t="s">
        <v>9</v>
      </c>
      <c r="L687" s="119">
        <v>44</v>
      </c>
      <c r="M687" s="119">
        <v>49.56</v>
      </c>
    </row>
    <row r="688" spans="1:13">
      <c r="A688" s="153" t="s">
        <v>41</v>
      </c>
      <c r="B688" s="14">
        <v>76.743991972771866</v>
      </c>
      <c r="C688" s="196">
        <v>21</v>
      </c>
      <c r="D688" s="196" t="str">
        <f t="shared" si="479"/>
        <v>Israel</v>
      </c>
      <c r="F688" s="11" t="s">
        <v>94</v>
      </c>
      <c r="G688" s="11">
        <v>80.004300000000001</v>
      </c>
      <c r="I688" s="16" t="s">
        <v>94</v>
      </c>
      <c r="L688" s="11">
        <v>78.389925925925894</v>
      </c>
      <c r="M688" s="11">
        <v>80.004300000000001</v>
      </c>
    </row>
    <row r="689" spans="1:13">
      <c r="A689" s="105" t="s">
        <v>18</v>
      </c>
      <c r="B689" s="14">
        <v>73.71788741906407</v>
      </c>
      <c r="C689" s="196">
        <v>22</v>
      </c>
      <c r="D689" s="196" t="str">
        <f t="shared" si="479"/>
        <v>Spain</v>
      </c>
      <c r="F689" s="55" t="s">
        <v>34</v>
      </c>
      <c r="G689" s="55">
        <v>1.9</v>
      </c>
      <c r="I689" s="16" t="s">
        <v>34</v>
      </c>
      <c r="L689" s="11">
        <v>1.48281013861396</v>
      </c>
      <c r="M689" s="11">
        <v>1.9</v>
      </c>
    </row>
    <row r="690" spans="1:13">
      <c r="A690" s="105" t="s">
        <v>30</v>
      </c>
      <c r="B690" s="14">
        <v>73.093500476310638</v>
      </c>
      <c r="C690" s="196">
        <v>23</v>
      </c>
      <c r="D690" s="196" t="str">
        <f t="shared" si="479"/>
        <v>Chile</v>
      </c>
      <c r="F690" s="11" t="s">
        <v>35</v>
      </c>
      <c r="G690" s="11">
        <v>91.514399999999995</v>
      </c>
      <c r="I690" s="16" t="s">
        <v>35</v>
      </c>
      <c r="L690" s="11">
        <v>89.879997974221993</v>
      </c>
      <c r="M690" s="11">
        <v>91.514399999999995</v>
      </c>
    </row>
    <row r="691" spans="1:13">
      <c r="A691" s="105" t="s">
        <v>16</v>
      </c>
      <c r="B691" s="14">
        <v>72.977112375175963</v>
      </c>
      <c r="C691" s="196">
        <v>24</v>
      </c>
      <c r="D691" s="196" t="str">
        <f t="shared" si="479"/>
        <v>Singapore</v>
      </c>
      <c r="F691" s="11" t="s">
        <v>36</v>
      </c>
      <c r="G691" s="11">
        <v>81.919799999999995</v>
      </c>
      <c r="I691" s="16" t="s">
        <v>36</v>
      </c>
      <c r="L691" s="11">
        <v>81.44</v>
      </c>
      <c r="M691" s="11">
        <v>81.919799999999995</v>
      </c>
    </row>
    <row r="692" spans="1:13">
      <c r="A692" s="105" t="s">
        <v>57</v>
      </c>
      <c r="B692" s="14">
        <v>72.795055570211659</v>
      </c>
      <c r="C692" s="196">
        <v>25</v>
      </c>
      <c r="D692" s="196" t="str">
        <f t="shared" si="479"/>
        <v>Portugal</v>
      </c>
      <c r="F692" s="11" t="s">
        <v>37</v>
      </c>
      <c r="G692" s="11">
        <v>83.961399999999998</v>
      </c>
      <c r="I692" s="16" t="s">
        <v>37</v>
      </c>
      <c r="L692" s="11">
        <v>82.349998473839193</v>
      </c>
      <c r="M692" s="11">
        <v>83.961399999999998</v>
      </c>
    </row>
    <row r="693" spans="1:13">
      <c r="A693" s="105" t="s">
        <v>96</v>
      </c>
      <c r="B693" s="14">
        <v>70.919577546600891</v>
      </c>
      <c r="C693" s="196">
        <v>26</v>
      </c>
      <c r="D693" s="196" t="str">
        <f t="shared" si="479"/>
        <v>Hungary</v>
      </c>
      <c r="F693" s="11" t="s">
        <v>10</v>
      </c>
      <c r="G693" s="11">
        <v>12.3</v>
      </c>
      <c r="I693" s="16" t="s">
        <v>10</v>
      </c>
      <c r="L693" s="11">
        <v>12.3</v>
      </c>
      <c r="M693" s="11">
        <v>12.3</v>
      </c>
    </row>
    <row r="694" spans="1:13">
      <c r="A694" s="105" t="s">
        <v>92</v>
      </c>
      <c r="B694" s="14">
        <v>67.882438154758802</v>
      </c>
      <c r="C694" s="196">
        <v>27</v>
      </c>
      <c r="D694" s="196" t="str">
        <f t="shared" si="479"/>
        <v>Czech Republic</v>
      </c>
      <c r="F694" s="11" t="s">
        <v>95</v>
      </c>
      <c r="G694" s="11">
        <v>59.866300000000003</v>
      </c>
      <c r="I694" s="16" t="s">
        <v>95</v>
      </c>
      <c r="L694" s="11">
        <v>55.069993441841099</v>
      </c>
      <c r="M694" s="11">
        <v>59.866300000000003</v>
      </c>
    </row>
    <row r="695" spans="1:13">
      <c r="A695" s="105" t="s">
        <v>106</v>
      </c>
      <c r="B695" s="14">
        <v>65.677652485400117</v>
      </c>
      <c r="C695" s="196">
        <v>28</v>
      </c>
      <c r="D695" s="196" t="str">
        <f t="shared" si="479"/>
        <v>Uruguay</v>
      </c>
      <c r="F695" s="11" t="s">
        <v>174</v>
      </c>
      <c r="G695" s="11">
        <v>10.6</v>
      </c>
      <c r="I695" s="16" t="s">
        <v>174</v>
      </c>
      <c r="L695" s="11">
        <v>9.8000000000000007</v>
      </c>
      <c r="M695" s="11">
        <v>10.6</v>
      </c>
    </row>
    <row r="696" spans="1:13">
      <c r="A696" s="105" t="s">
        <v>12</v>
      </c>
      <c r="B696" s="14">
        <v>64.319183404181203</v>
      </c>
      <c r="C696" s="196">
        <v>29</v>
      </c>
      <c r="D696" s="196" t="str">
        <f t="shared" si="479"/>
        <v>Italy</v>
      </c>
      <c r="F696" s="11" t="s">
        <v>96</v>
      </c>
      <c r="G696" s="11">
        <v>72.643900000000002</v>
      </c>
      <c r="I696" s="16" t="s">
        <v>96</v>
      </c>
      <c r="L696" s="11">
        <v>70.579998153838005</v>
      </c>
      <c r="M696" s="11">
        <v>72.643900000000002</v>
      </c>
    </row>
    <row r="697" spans="1:13">
      <c r="A697" s="105" t="s">
        <v>102</v>
      </c>
      <c r="B697" s="14">
        <v>61.782473330296106</v>
      </c>
      <c r="C697" s="196">
        <v>30</v>
      </c>
      <c r="D697" s="196" t="str">
        <f t="shared" si="479"/>
        <v>Russian Federation</v>
      </c>
      <c r="F697" s="55" t="s">
        <v>38</v>
      </c>
      <c r="G697" s="55">
        <v>96.546800000000005</v>
      </c>
      <c r="I697" s="16" t="s">
        <v>38</v>
      </c>
      <c r="L697" s="11">
        <v>96.209799554565706</v>
      </c>
      <c r="M697" s="11">
        <v>96.546800000000005</v>
      </c>
    </row>
    <row r="698" spans="1:13">
      <c r="A698" s="105" t="s">
        <v>91</v>
      </c>
      <c r="B698" s="14">
        <v>59.835485181310574</v>
      </c>
      <c r="C698" s="196">
        <v>31</v>
      </c>
      <c r="D698" s="196" t="str">
        <f t="shared" si="479"/>
        <v>Costa Rica</v>
      </c>
      <c r="F698" s="55" t="s">
        <v>11</v>
      </c>
      <c r="G698" s="55">
        <v>15.1</v>
      </c>
      <c r="I698" s="16" t="s">
        <v>11</v>
      </c>
      <c r="L698" s="11">
        <v>12.580060913895499</v>
      </c>
      <c r="M698" s="11">
        <v>15.1</v>
      </c>
    </row>
    <row r="699" spans="1:13">
      <c r="A699" s="105" t="s">
        <v>23</v>
      </c>
      <c r="B699" s="14">
        <v>59.049877851758517</v>
      </c>
      <c r="C699" s="196">
        <v>32</v>
      </c>
      <c r="D699" s="196" t="str">
        <f t="shared" si="479"/>
        <v>Argentina</v>
      </c>
      <c r="F699" s="11" t="s">
        <v>39</v>
      </c>
      <c r="G699" s="11">
        <v>15.82</v>
      </c>
      <c r="I699" s="16" t="s">
        <v>39</v>
      </c>
      <c r="L699" s="11">
        <v>14.7</v>
      </c>
      <c r="M699" s="11">
        <v>15.82</v>
      </c>
    </row>
    <row r="700" spans="1:13">
      <c r="A700" s="105" t="s">
        <v>56</v>
      </c>
      <c r="B700" s="14">
        <v>58.861804897550385</v>
      </c>
      <c r="C700" s="196">
        <v>33</v>
      </c>
      <c r="D700" s="196" t="str">
        <f t="shared" si="479"/>
        <v>Poland</v>
      </c>
      <c r="F700" s="11" t="s">
        <v>40</v>
      </c>
      <c r="G700" s="11">
        <v>78.247699999999995</v>
      </c>
      <c r="I700" s="16" t="s">
        <v>40</v>
      </c>
      <c r="L700" s="11">
        <v>76.919992540096999</v>
      </c>
      <c r="M700" s="11">
        <v>78.247699999999995</v>
      </c>
    </row>
    <row r="701" spans="1:13">
      <c r="A701" s="105" t="s">
        <v>26</v>
      </c>
      <c r="B701" s="14">
        <v>58.217708194577611</v>
      </c>
      <c r="C701" s="196">
        <v>34</v>
      </c>
      <c r="D701" s="196" t="str">
        <f t="shared" si="479"/>
        <v>Brazil</v>
      </c>
      <c r="F701" s="11" t="s">
        <v>41</v>
      </c>
      <c r="G701" s="11">
        <v>70.8</v>
      </c>
      <c r="I701" s="16" t="s">
        <v>41</v>
      </c>
      <c r="L701" s="11">
        <v>70.8</v>
      </c>
      <c r="M701" s="11">
        <v>70.8</v>
      </c>
    </row>
    <row r="702" spans="1:13">
      <c r="A702" s="105" t="s">
        <v>14</v>
      </c>
      <c r="B702" s="14">
        <v>57.945616186707092</v>
      </c>
      <c r="C702" s="196">
        <v>35</v>
      </c>
      <c r="D702" s="196" t="str">
        <f t="shared" si="479"/>
        <v>Mexico</v>
      </c>
      <c r="F702" s="11" t="s">
        <v>12</v>
      </c>
      <c r="G702" s="11">
        <v>58.459299999999999</v>
      </c>
      <c r="I702" s="16" t="s">
        <v>12</v>
      </c>
      <c r="L702" s="11">
        <v>55.829997993283001</v>
      </c>
      <c r="M702" s="11">
        <v>58.459299999999999</v>
      </c>
    </row>
    <row r="703" spans="1:13">
      <c r="A703" s="105" t="s">
        <v>95</v>
      </c>
      <c r="B703" s="14">
        <v>57.395018701147379</v>
      </c>
      <c r="C703" s="196">
        <v>36</v>
      </c>
      <c r="D703" s="196" t="str">
        <f t="shared" si="479"/>
        <v>Greece</v>
      </c>
      <c r="F703" s="11" t="s">
        <v>97</v>
      </c>
      <c r="G703" s="11">
        <v>37.799999999999997</v>
      </c>
      <c r="I703" s="16" t="s">
        <v>97</v>
      </c>
      <c r="L703" s="11">
        <v>33.79</v>
      </c>
      <c r="M703" s="11">
        <v>37.799999999999997</v>
      </c>
    </row>
    <row r="704" spans="1:13">
      <c r="A704" s="153" t="s">
        <v>65</v>
      </c>
      <c r="B704" s="14">
        <v>56.743783669217393</v>
      </c>
      <c r="C704" s="196">
        <v>37</v>
      </c>
      <c r="D704" s="196" t="str">
        <f t="shared" si="479"/>
        <v>Turkey</v>
      </c>
      <c r="F704" s="11" t="s">
        <v>13</v>
      </c>
      <c r="G704" s="11">
        <v>86.25</v>
      </c>
      <c r="I704" s="16" t="s">
        <v>13</v>
      </c>
      <c r="L704" s="11">
        <v>86.25</v>
      </c>
      <c r="M704" s="11">
        <v>86.25</v>
      </c>
    </row>
    <row r="705" spans="1:13">
      <c r="A705" s="105" t="s">
        <v>32</v>
      </c>
      <c r="B705" s="14">
        <v>56.465878107830605</v>
      </c>
      <c r="C705" s="196">
        <v>38</v>
      </c>
      <c r="D705" s="196" t="str">
        <f t="shared" si="479"/>
        <v>Colombia</v>
      </c>
      <c r="F705" s="11" t="s">
        <v>42</v>
      </c>
      <c r="G705" s="11">
        <v>44.2</v>
      </c>
      <c r="I705" s="16" t="s">
        <v>42</v>
      </c>
      <c r="L705" s="11">
        <v>41</v>
      </c>
      <c r="M705" s="11">
        <v>44.2</v>
      </c>
    </row>
    <row r="706" spans="1:13">
      <c r="A706" s="153" t="s">
        <v>64</v>
      </c>
      <c r="B706" s="14">
        <v>53.129617294234777</v>
      </c>
      <c r="C706" s="196">
        <v>39</v>
      </c>
      <c r="D706" s="196" t="str">
        <f t="shared" si="479"/>
        <v>Tunisia</v>
      </c>
      <c r="F706" s="11" t="s">
        <v>43</v>
      </c>
      <c r="G706" s="11">
        <v>54</v>
      </c>
      <c r="I706" s="16" t="s">
        <v>43</v>
      </c>
      <c r="L706" s="11">
        <v>53.315669122246398</v>
      </c>
      <c r="M706" s="11">
        <v>54</v>
      </c>
    </row>
    <row r="707" spans="1:13">
      <c r="A707" s="105" t="s">
        <v>99</v>
      </c>
      <c r="B707" s="14">
        <v>50.54981807336052</v>
      </c>
      <c r="C707" s="196">
        <v>40</v>
      </c>
      <c r="D707" s="196" t="str">
        <f t="shared" si="479"/>
        <v>Malaysia</v>
      </c>
      <c r="F707" s="11" t="s">
        <v>44</v>
      </c>
      <c r="G707" s="11">
        <v>39</v>
      </c>
      <c r="I707" s="16" t="s">
        <v>44</v>
      </c>
      <c r="L707" s="11">
        <v>32.1</v>
      </c>
      <c r="M707" s="11">
        <v>39</v>
      </c>
    </row>
    <row r="708" spans="1:13">
      <c r="A708" s="105" t="s">
        <v>47</v>
      </c>
      <c r="B708" s="14">
        <v>48.912302488259726</v>
      </c>
      <c r="C708" s="196">
        <v>41</v>
      </c>
      <c r="D708" s="196" t="str">
        <f t="shared" si="479"/>
        <v>Mauritius</v>
      </c>
      <c r="F708" s="11" t="s">
        <v>98</v>
      </c>
      <c r="G708" s="11">
        <v>5.4</v>
      </c>
      <c r="I708" s="16" t="s">
        <v>98</v>
      </c>
      <c r="L708" s="11">
        <v>4.3506</v>
      </c>
      <c r="M708" s="11">
        <v>5.4</v>
      </c>
    </row>
    <row r="709" spans="1:13">
      <c r="A709" s="105" t="s">
        <v>31</v>
      </c>
      <c r="B709" s="14">
        <v>47.720178036456346</v>
      </c>
      <c r="C709" s="196">
        <v>42</v>
      </c>
      <c r="D709" s="196" t="str">
        <f t="shared" si="479"/>
        <v>China</v>
      </c>
      <c r="F709" s="11" t="s">
        <v>99</v>
      </c>
      <c r="G709" s="11">
        <v>66.97</v>
      </c>
      <c r="I709" s="16" t="s">
        <v>99</v>
      </c>
      <c r="L709" s="11">
        <v>65.8</v>
      </c>
      <c r="M709" s="11">
        <v>66.97</v>
      </c>
    </row>
    <row r="710" spans="1:13">
      <c r="A710" s="105" t="s">
        <v>55</v>
      </c>
      <c r="B710" s="14">
        <v>47.174839050074588</v>
      </c>
      <c r="C710" s="196">
        <v>43</v>
      </c>
      <c r="D710" s="196" t="str">
        <f t="shared" si="479"/>
        <v>Philippines</v>
      </c>
      <c r="F710" s="55" t="s">
        <v>46</v>
      </c>
      <c r="G710" s="11">
        <v>2.2999999999999998</v>
      </c>
      <c r="I710" s="16" t="s">
        <v>46</v>
      </c>
      <c r="L710" s="11">
        <v>2.1688999999999998</v>
      </c>
      <c r="M710" s="11">
        <v>2.2999999999999998</v>
      </c>
    </row>
    <row r="711" spans="1:13">
      <c r="A711" s="105" t="s">
        <v>178</v>
      </c>
      <c r="B711" s="14">
        <v>46.743883793894149</v>
      </c>
      <c r="C711" s="196">
        <v>44</v>
      </c>
      <c r="D711" s="196" t="str">
        <f t="shared" si="479"/>
        <v>Ukraine</v>
      </c>
      <c r="F711" s="11" t="s">
        <v>47</v>
      </c>
      <c r="G711" s="11">
        <v>39</v>
      </c>
      <c r="I711" s="16" t="s">
        <v>47</v>
      </c>
      <c r="L711" s="11">
        <v>35.42</v>
      </c>
      <c r="M711" s="11">
        <v>39</v>
      </c>
    </row>
    <row r="712" spans="1:13">
      <c r="A712" s="105" t="s">
        <v>101</v>
      </c>
      <c r="B712" s="14">
        <v>45.718743801530913</v>
      </c>
      <c r="C712" s="196">
        <v>45</v>
      </c>
      <c r="D712" s="196" t="str">
        <f t="shared" si="479"/>
        <v>Peru</v>
      </c>
      <c r="F712" s="11" t="s">
        <v>14</v>
      </c>
      <c r="G712" s="11">
        <v>43.46</v>
      </c>
      <c r="I712" s="16" t="s">
        <v>14</v>
      </c>
      <c r="L712" s="11">
        <v>39.75</v>
      </c>
      <c r="M712" s="11">
        <v>43.46</v>
      </c>
    </row>
    <row r="713" spans="1:13">
      <c r="A713" s="105" t="s">
        <v>17</v>
      </c>
      <c r="B713" s="14">
        <v>45.127501878255103</v>
      </c>
      <c r="C713" s="196">
        <v>46</v>
      </c>
      <c r="D713" s="196" t="str">
        <f t="shared" si="479"/>
        <v>South Africa</v>
      </c>
      <c r="F713" s="55" t="s">
        <v>48</v>
      </c>
      <c r="G713" s="55">
        <v>56</v>
      </c>
      <c r="I713" s="16" t="s">
        <v>48</v>
      </c>
      <c r="L713" s="11">
        <v>55.416053191489397</v>
      </c>
      <c r="M713" s="11">
        <v>56</v>
      </c>
    </row>
    <row r="714" spans="1:13">
      <c r="A714" s="105" t="s">
        <v>11</v>
      </c>
      <c r="B714" s="14">
        <v>44.810803445143478</v>
      </c>
      <c r="C714" s="196">
        <v>47</v>
      </c>
      <c r="D714" s="196" t="str">
        <f t="shared" si="479"/>
        <v>India</v>
      </c>
      <c r="F714" s="11" t="s">
        <v>175</v>
      </c>
      <c r="G714" s="11">
        <v>5.4</v>
      </c>
      <c r="I714" s="16" t="s">
        <v>175</v>
      </c>
      <c r="L714" s="11">
        <v>4.8491</v>
      </c>
      <c r="M714" s="11">
        <v>5.4</v>
      </c>
    </row>
    <row r="715" spans="1:13">
      <c r="A715" s="105" t="s">
        <v>33</v>
      </c>
      <c r="B715" s="14">
        <v>43.448674510246811</v>
      </c>
      <c r="C715" s="196">
        <v>48</v>
      </c>
      <c r="D715" s="196" t="str">
        <f t="shared" si="479"/>
        <v>Ecuador</v>
      </c>
      <c r="F715" s="55" t="s">
        <v>176</v>
      </c>
      <c r="G715" s="55">
        <v>1.2</v>
      </c>
      <c r="I715" s="16" t="s">
        <v>176</v>
      </c>
      <c r="L715" s="11">
        <v>1.0690999999999999</v>
      </c>
      <c r="M715" s="11">
        <v>1.2</v>
      </c>
    </row>
    <row r="716" spans="1:13">
      <c r="A716" s="105" t="s">
        <v>97</v>
      </c>
      <c r="B716" s="14">
        <v>42.733654988605799</v>
      </c>
      <c r="C716" s="196">
        <v>49</v>
      </c>
      <c r="D716" s="196" t="str">
        <f t="shared" si="479"/>
        <v>Jamaica</v>
      </c>
      <c r="F716" s="11" t="s">
        <v>49</v>
      </c>
      <c r="G716" s="11">
        <v>13.9</v>
      </c>
      <c r="I716" s="16" t="s">
        <v>49</v>
      </c>
      <c r="L716" s="11">
        <v>12.9414</v>
      </c>
      <c r="M716" s="11">
        <v>13.9</v>
      </c>
    </row>
    <row r="717" spans="1:13">
      <c r="A717" s="105" t="s">
        <v>105</v>
      </c>
      <c r="B717" s="14">
        <v>42.060984527128539</v>
      </c>
      <c r="C717" s="196">
        <v>50</v>
      </c>
      <c r="D717" s="196" t="str">
        <f t="shared" si="479"/>
        <v>United Arab Emirates</v>
      </c>
      <c r="F717" s="11" t="s">
        <v>50</v>
      </c>
      <c r="G717" s="11">
        <v>13.3</v>
      </c>
      <c r="I717" s="16" t="s">
        <v>50</v>
      </c>
      <c r="L717" s="11">
        <v>11.1493</v>
      </c>
      <c r="M717" s="11">
        <v>13.3</v>
      </c>
    </row>
    <row r="718" spans="1:13">
      <c r="A718" s="105" t="s">
        <v>63</v>
      </c>
      <c r="B718" s="14">
        <v>41.080091499453211</v>
      </c>
      <c r="C718" s="196">
        <v>51</v>
      </c>
      <c r="D718" s="196" t="str">
        <f t="shared" si="479"/>
        <v>Thailand</v>
      </c>
      <c r="F718" s="11" t="s">
        <v>100</v>
      </c>
      <c r="G718" s="11">
        <v>93.956400000000002</v>
      </c>
      <c r="I718" s="16" t="s">
        <v>100</v>
      </c>
      <c r="L718" s="11">
        <v>92.859992359524995</v>
      </c>
      <c r="M718" s="11">
        <v>93.956400000000002</v>
      </c>
    </row>
    <row r="719" spans="1:13">
      <c r="A719" s="105" t="s">
        <v>39</v>
      </c>
      <c r="B719" s="14">
        <v>39.736769059244196</v>
      </c>
      <c r="C719" s="196">
        <v>52</v>
      </c>
      <c r="D719" s="196" t="str">
        <f t="shared" si="479"/>
        <v>Indonesia</v>
      </c>
      <c r="F719" s="11" t="s">
        <v>51</v>
      </c>
      <c r="G719" s="11">
        <v>82.78</v>
      </c>
      <c r="I719" s="16" t="s">
        <v>51</v>
      </c>
      <c r="L719" s="11">
        <v>82</v>
      </c>
      <c r="M719" s="11">
        <v>82.78</v>
      </c>
    </row>
    <row r="720" spans="1:13">
      <c r="A720" s="105" t="s">
        <v>48</v>
      </c>
      <c r="B720" s="14">
        <v>39.366830480365707</v>
      </c>
      <c r="C720" s="196">
        <v>53</v>
      </c>
      <c r="D720" s="196" t="str">
        <f t="shared" si="479"/>
        <v>Morocco</v>
      </c>
      <c r="F720" s="11" t="s">
        <v>52</v>
      </c>
      <c r="G720" s="11">
        <v>38</v>
      </c>
      <c r="I720" s="16" t="s">
        <v>52</v>
      </c>
      <c r="L720" s="11">
        <v>32.799999999999997</v>
      </c>
      <c r="M720" s="11">
        <v>38</v>
      </c>
    </row>
    <row r="721" spans="1:13">
      <c r="A721" s="153" t="s">
        <v>88</v>
      </c>
      <c r="B721" s="14">
        <v>37.976434390948583</v>
      </c>
      <c r="C721" s="196">
        <v>54</v>
      </c>
      <c r="D721" s="196" t="str">
        <f t="shared" si="479"/>
        <v>Bahrain</v>
      </c>
      <c r="F721" s="55" t="s">
        <v>53</v>
      </c>
      <c r="G721" s="11">
        <v>95.053399999999996</v>
      </c>
      <c r="I721" s="16" t="s">
        <v>53</v>
      </c>
      <c r="L721" s="11">
        <v>94.6499780533304</v>
      </c>
      <c r="M721" s="11">
        <v>95.053399999999996</v>
      </c>
    </row>
    <row r="722" spans="1:13">
      <c r="A722" s="105" t="s">
        <v>15</v>
      </c>
      <c r="B722" s="14">
        <v>37.849563607423498</v>
      </c>
      <c r="C722" s="196">
        <v>55</v>
      </c>
      <c r="D722" s="196" t="str">
        <f t="shared" si="479"/>
        <v>Qatar</v>
      </c>
      <c r="F722" s="11" t="s">
        <v>54</v>
      </c>
      <c r="G722" s="11">
        <v>10.9</v>
      </c>
      <c r="I722" s="16" t="s">
        <v>54</v>
      </c>
      <c r="L722" s="11">
        <v>9.9600000000000009</v>
      </c>
      <c r="M722" s="11">
        <v>10.9</v>
      </c>
    </row>
    <row r="723" spans="1:13">
      <c r="A723" s="105" t="s">
        <v>44</v>
      </c>
      <c r="B723" s="14">
        <v>37.059804424159815</v>
      </c>
      <c r="C723" s="196">
        <v>56</v>
      </c>
      <c r="D723" s="196" t="str">
        <f t="shared" si="479"/>
        <v>Kenya</v>
      </c>
      <c r="F723" s="11" t="s">
        <v>101</v>
      </c>
      <c r="G723" s="11">
        <v>39.200000000000003</v>
      </c>
      <c r="I723" s="16" t="s">
        <v>101</v>
      </c>
      <c r="L723" s="11">
        <v>38.200000000000003</v>
      </c>
      <c r="M723" s="11">
        <v>39.200000000000003</v>
      </c>
    </row>
    <row r="724" spans="1:13">
      <c r="A724" s="105" t="s">
        <v>43</v>
      </c>
      <c r="B724" s="14">
        <v>35.112534931781802</v>
      </c>
      <c r="C724" s="196">
        <v>57</v>
      </c>
      <c r="D724" s="196" t="str">
        <f t="shared" si="479"/>
        <v>Kazakhstan</v>
      </c>
      <c r="F724" s="11" t="s">
        <v>55</v>
      </c>
      <c r="G724" s="11">
        <v>37</v>
      </c>
      <c r="I724" s="16" t="s">
        <v>55</v>
      </c>
      <c r="L724" s="11">
        <v>36.235100000000003</v>
      </c>
      <c r="M724" s="11">
        <v>37</v>
      </c>
    </row>
    <row r="725" spans="1:13">
      <c r="A725" s="105" t="s">
        <v>288</v>
      </c>
      <c r="B725" s="14">
        <v>33.23667476095514</v>
      </c>
      <c r="C725" s="196">
        <v>58</v>
      </c>
      <c r="D725" s="196" t="str">
        <f t="shared" si="479"/>
        <v>Venezuela (Bolivarian Republic Of)</v>
      </c>
      <c r="F725" s="11" t="s">
        <v>56</v>
      </c>
      <c r="G725" s="11">
        <v>62.849200000000003</v>
      </c>
      <c r="I725" s="16" t="s">
        <v>56</v>
      </c>
      <c r="L725" s="11">
        <v>62.309997271469101</v>
      </c>
      <c r="M725" s="11">
        <v>62.849200000000003</v>
      </c>
    </row>
    <row r="726" spans="1:13">
      <c r="A726" s="105" t="s">
        <v>24</v>
      </c>
      <c r="B726" s="14">
        <v>30.974845619293163</v>
      </c>
      <c r="C726" s="196">
        <v>59</v>
      </c>
      <c r="D726" s="196" t="str">
        <f t="shared" si="479"/>
        <v>Bangladesh</v>
      </c>
      <c r="F726" s="11" t="s">
        <v>57</v>
      </c>
      <c r="G726" s="11">
        <v>62.095599999999997</v>
      </c>
      <c r="I726" s="16" t="s">
        <v>57</v>
      </c>
      <c r="L726" s="11">
        <v>60.3399974868057</v>
      </c>
      <c r="M726" s="11">
        <v>62.095599999999997</v>
      </c>
    </row>
    <row r="727" spans="1:13">
      <c r="A727" s="105" t="s">
        <v>9</v>
      </c>
      <c r="B727" s="14">
        <v>30.473286482635793</v>
      </c>
      <c r="C727" s="196">
        <v>60</v>
      </c>
      <c r="D727" s="196" t="str">
        <f t="shared" si="479"/>
        <v>Egypt</v>
      </c>
      <c r="F727" s="11" t="s">
        <v>15</v>
      </c>
      <c r="G727" s="11">
        <v>85.3</v>
      </c>
      <c r="I727" s="16" t="s">
        <v>15</v>
      </c>
      <c r="L727" s="11">
        <v>69.3</v>
      </c>
      <c r="M727" s="11">
        <v>85.3</v>
      </c>
    </row>
    <row r="728" spans="1:13">
      <c r="A728" s="105" t="s">
        <v>90</v>
      </c>
      <c r="B728" s="14">
        <v>29.134753697045728</v>
      </c>
      <c r="C728" s="196">
        <v>61</v>
      </c>
      <c r="D728" s="196" t="str">
        <f t="shared" si="479"/>
        <v>Botswana</v>
      </c>
      <c r="F728" s="11" t="s">
        <v>284</v>
      </c>
      <c r="G728" s="11">
        <v>84.77</v>
      </c>
      <c r="I728" s="162" t="s">
        <v>284</v>
      </c>
      <c r="L728" s="11">
        <v>84.073226495675101</v>
      </c>
      <c r="M728" s="11">
        <v>84.77</v>
      </c>
    </row>
    <row r="729" spans="1:13">
      <c r="A729" s="105" t="s">
        <v>10</v>
      </c>
      <c r="B729" s="14">
        <v>28.517507658433683</v>
      </c>
      <c r="C729" s="196">
        <v>62</v>
      </c>
      <c r="D729" s="196" t="str">
        <f t="shared" si="479"/>
        <v>Ghana</v>
      </c>
      <c r="F729" s="11" t="s">
        <v>102</v>
      </c>
      <c r="G729" s="11">
        <v>61.4</v>
      </c>
      <c r="I729" s="16" t="s">
        <v>102</v>
      </c>
      <c r="L729" s="11">
        <v>63.8</v>
      </c>
      <c r="M729" s="11">
        <v>61.4</v>
      </c>
    </row>
    <row r="730" spans="1:13">
      <c r="A730" s="105" t="s">
        <v>52</v>
      </c>
      <c r="B730" s="14">
        <v>27.927754748308935</v>
      </c>
      <c r="C730" s="196">
        <v>63</v>
      </c>
      <c r="D730" s="196" t="str">
        <f t="shared" si="479"/>
        <v>Nigeria</v>
      </c>
      <c r="F730" s="55" t="s">
        <v>103</v>
      </c>
      <c r="G730" s="55">
        <v>8.6999999999999993</v>
      </c>
      <c r="I730" s="16" t="s">
        <v>103</v>
      </c>
      <c r="L730" s="11">
        <v>8.0238542769476506</v>
      </c>
      <c r="M730" s="11">
        <v>8.6999999999999993</v>
      </c>
    </row>
    <row r="731" spans="1:13">
      <c r="A731" s="105" t="s">
        <v>104</v>
      </c>
      <c r="B731" s="14">
        <v>27.190884036010736</v>
      </c>
      <c r="C731" s="196">
        <v>64</v>
      </c>
      <c r="D731" s="196" t="str">
        <f t="shared" si="479"/>
        <v>Saudi Arabia</v>
      </c>
      <c r="F731" s="11" t="s">
        <v>104</v>
      </c>
      <c r="G731" s="11">
        <v>60.5</v>
      </c>
      <c r="I731" s="16" t="s">
        <v>104</v>
      </c>
      <c r="L731" s="11">
        <v>54</v>
      </c>
      <c r="M731" s="11">
        <v>60.5</v>
      </c>
    </row>
    <row r="732" spans="1:13">
      <c r="A732" s="105" t="s">
        <v>42</v>
      </c>
      <c r="B732" s="14">
        <v>27.064720856162548</v>
      </c>
      <c r="C732" s="196">
        <v>65</v>
      </c>
      <c r="D732" s="196" t="str">
        <f t="shared" si="479"/>
        <v>Jordan</v>
      </c>
      <c r="F732" s="11" t="s">
        <v>59</v>
      </c>
      <c r="G732" s="11">
        <v>20.9</v>
      </c>
      <c r="I732" s="16" t="s">
        <v>59</v>
      </c>
      <c r="L732" s="11">
        <v>19.203600000000002</v>
      </c>
      <c r="M732" s="11">
        <v>20.9</v>
      </c>
    </row>
    <row r="733" spans="1:13">
      <c r="A733" s="105" t="s">
        <v>70</v>
      </c>
      <c r="B733" s="14">
        <v>26.872181894231151</v>
      </c>
      <c r="C733" s="196">
        <v>66</v>
      </c>
      <c r="D733" s="196" t="str">
        <f t="shared" ref="D733:D753" si="480">A733</f>
        <v>Viet Nam</v>
      </c>
      <c r="F733" s="55" t="s">
        <v>177</v>
      </c>
      <c r="G733" s="55">
        <v>1.7</v>
      </c>
      <c r="I733" s="16" t="s">
        <v>177</v>
      </c>
      <c r="L733" s="11">
        <v>1.3</v>
      </c>
      <c r="M733" s="11">
        <v>1.7</v>
      </c>
    </row>
    <row r="734" spans="1:13">
      <c r="A734" s="105" t="s">
        <v>50</v>
      </c>
      <c r="B734" s="14">
        <v>25.212564975596468</v>
      </c>
      <c r="C734" s="196">
        <v>67</v>
      </c>
      <c r="D734" s="196" t="str">
        <f t="shared" si="480"/>
        <v>Nepal</v>
      </c>
      <c r="F734" s="11" t="s">
        <v>16</v>
      </c>
      <c r="G734" s="11">
        <v>73</v>
      </c>
      <c r="I734" s="16" t="s">
        <v>16</v>
      </c>
      <c r="L734" s="11">
        <v>72</v>
      </c>
      <c r="M734" s="11">
        <v>73</v>
      </c>
    </row>
    <row r="735" spans="1:13">
      <c r="A735" s="105" t="s">
        <v>107</v>
      </c>
      <c r="B735" s="14">
        <v>22.899023696326463</v>
      </c>
      <c r="C735" s="196">
        <v>68</v>
      </c>
      <c r="D735" s="196" t="str">
        <f t="shared" si="480"/>
        <v>Zambia</v>
      </c>
      <c r="F735" s="55" t="s">
        <v>17</v>
      </c>
      <c r="G735" s="55">
        <v>48.9</v>
      </c>
      <c r="I735" s="16" t="s">
        <v>17</v>
      </c>
      <c r="L735" s="11">
        <v>41</v>
      </c>
      <c r="M735" s="11">
        <v>48.9</v>
      </c>
    </row>
    <row r="736" spans="1:13">
      <c r="A736" s="105" t="s">
        <v>66</v>
      </c>
      <c r="B736" s="14">
        <v>22.471773423327317</v>
      </c>
      <c r="C736" s="196">
        <v>69</v>
      </c>
      <c r="D736" s="196" t="str">
        <f t="shared" si="480"/>
        <v>Uganda</v>
      </c>
      <c r="F736" s="11" t="s">
        <v>18</v>
      </c>
      <c r="G736" s="11">
        <v>71.571899999999999</v>
      </c>
      <c r="I736" s="16" t="s">
        <v>18</v>
      </c>
      <c r="L736" s="11">
        <v>69.809999942002406</v>
      </c>
      <c r="M736" s="11">
        <v>71.571899999999999</v>
      </c>
    </row>
    <row r="737" spans="1:13">
      <c r="A737" s="105" t="s">
        <v>286</v>
      </c>
      <c r="B737" s="14">
        <v>21.466386583732564</v>
      </c>
      <c r="C737" s="196">
        <v>70</v>
      </c>
      <c r="D737" s="196" t="str">
        <f t="shared" si="480"/>
        <v>United Republic Of Tanzania</v>
      </c>
      <c r="F737" s="55" t="s">
        <v>60</v>
      </c>
      <c r="G737" s="55">
        <v>94.783600000000007</v>
      </c>
      <c r="I737" s="16" t="s">
        <v>60</v>
      </c>
      <c r="L737" s="11">
        <v>93.179988006510797</v>
      </c>
      <c r="M737" s="11">
        <v>94.783600000000007</v>
      </c>
    </row>
    <row r="738" spans="1:13">
      <c r="A738" s="105" t="s">
        <v>49</v>
      </c>
      <c r="B738" s="14">
        <v>21.182199230089964</v>
      </c>
      <c r="C738" s="196">
        <v>71</v>
      </c>
      <c r="D738" s="196" t="str">
        <f t="shared" si="480"/>
        <v>Namibia</v>
      </c>
      <c r="F738" s="11" t="s">
        <v>61</v>
      </c>
      <c r="G738" s="11">
        <v>86.7</v>
      </c>
      <c r="I738" s="16" t="s">
        <v>61</v>
      </c>
      <c r="L738" s="11">
        <v>85.2</v>
      </c>
      <c r="M738" s="11">
        <v>86.7</v>
      </c>
    </row>
    <row r="739" spans="1:13">
      <c r="A739" s="105" t="s">
        <v>103</v>
      </c>
      <c r="B739" s="14">
        <v>20.673973417901578</v>
      </c>
      <c r="C739" s="196">
        <v>72</v>
      </c>
      <c r="D739" s="196" t="str">
        <f t="shared" si="480"/>
        <v>Rwanda</v>
      </c>
      <c r="F739" s="11" t="s">
        <v>63</v>
      </c>
      <c r="G739" s="11">
        <v>28.94</v>
      </c>
      <c r="I739" s="16" t="s">
        <v>63</v>
      </c>
      <c r="L739" s="11">
        <v>26.46</v>
      </c>
      <c r="M739" s="11">
        <v>28.94</v>
      </c>
    </row>
    <row r="740" spans="1:13">
      <c r="A740" s="105" t="s">
        <v>72</v>
      </c>
      <c r="B740" s="14">
        <v>20.394335999736381</v>
      </c>
      <c r="C740" s="196">
        <v>73</v>
      </c>
      <c r="D740" s="196" t="str">
        <f t="shared" si="480"/>
        <v>Zimbabwe</v>
      </c>
      <c r="F740" s="11" t="s">
        <v>64</v>
      </c>
      <c r="G740" s="11">
        <v>43.8</v>
      </c>
      <c r="I740" s="16" t="s">
        <v>64</v>
      </c>
      <c r="L740" s="11">
        <v>41.441600000000001</v>
      </c>
      <c r="M740" s="11">
        <v>43.8</v>
      </c>
    </row>
    <row r="741" spans="1:13">
      <c r="A741" s="105" t="s">
        <v>98</v>
      </c>
      <c r="B741" s="14">
        <v>19.50863787752662</v>
      </c>
      <c r="C741" s="196">
        <v>74</v>
      </c>
      <c r="D741" s="196" t="str">
        <f t="shared" si="480"/>
        <v>Malawi</v>
      </c>
      <c r="F741" s="11" t="s">
        <v>65</v>
      </c>
      <c r="G741" s="11">
        <v>46.25</v>
      </c>
      <c r="I741" s="16" t="s">
        <v>65</v>
      </c>
      <c r="L741" s="11">
        <v>45.13</v>
      </c>
      <c r="M741" s="11">
        <v>46.25</v>
      </c>
    </row>
    <row r="742" spans="1:13">
      <c r="A742" s="105" t="s">
        <v>59</v>
      </c>
      <c r="B742" s="14">
        <v>18.995671105818083</v>
      </c>
      <c r="C742" s="196">
        <v>75</v>
      </c>
      <c r="D742" s="196" t="str">
        <f t="shared" si="480"/>
        <v>Senegal</v>
      </c>
      <c r="F742" s="11" t="s">
        <v>66</v>
      </c>
      <c r="G742" s="11">
        <v>16.2</v>
      </c>
      <c r="I742" s="16" t="s">
        <v>66</v>
      </c>
      <c r="L742" s="11">
        <v>14.6896</v>
      </c>
      <c r="M742" s="11">
        <v>16.2</v>
      </c>
    </row>
    <row r="743" spans="1:13">
      <c r="A743" s="105" t="s">
        <v>54</v>
      </c>
      <c r="B743" s="14">
        <v>16.283955519222687</v>
      </c>
      <c r="C743" s="196">
        <v>76</v>
      </c>
      <c r="D743" s="196" t="str">
        <f t="shared" si="480"/>
        <v>Pakistan</v>
      </c>
      <c r="F743" s="11" t="s">
        <v>178</v>
      </c>
      <c r="G743" s="11">
        <v>41.8</v>
      </c>
      <c r="I743" s="16" t="s">
        <v>178</v>
      </c>
      <c r="L743" s="11">
        <v>35.270000000000003</v>
      </c>
      <c r="M743" s="11">
        <v>41.8</v>
      </c>
    </row>
    <row r="744" spans="1:13">
      <c r="A744" s="105" t="s">
        <v>25</v>
      </c>
      <c r="B744" s="14">
        <v>15.126915782505021</v>
      </c>
      <c r="C744" s="196">
        <v>77</v>
      </c>
      <c r="D744" s="196" t="str">
        <f t="shared" si="480"/>
        <v>Benin</v>
      </c>
      <c r="F744" s="11" t="s">
        <v>105</v>
      </c>
      <c r="G744" s="11">
        <v>88</v>
      </c>
      <c r="I744" s="16" t="s">
        <v>105</v>
      </c>
      <c r="L744" s="11">
        <v>84.999991504949193</v>
      </c>
      <c r="M744" s="11">
        <v>88</v>
      </c>
    </row>
    <row r="745" spans="1:13">
      <c r="A745" s="105" t="s">
        <v>175</v>
      </c>
      <c r="B745" s="14">
        <v>14.889540665564569</v>
      </c>
      <c r="C745" s="196">
        <v>78</v>
      </c>
      <c r="D745" s="196" t="str">
        <f t="shared" si="480"/>
        <v>Mozambique</v>
      </c>
      <c r="F745" s="55" t="s">
        <v>285</v>
      </c>
      <c r="G745" s="55">
        <v>89.844099999999997</v>
      </c>
      <c r="I745" s="16" t="s">
        <v>285</v>
      </c>
      <c r="L745" s="11">
        <v>87.479998424211104</v>
      </c>
      <c r="M745" s="11">
        <v>89.844099999999997</v>
      </c>
    </row>
    <row r="746" spans="1:13">
      <c r="A746" s="105" t="s">
        <v>177</v>
      </c>
      <c r="B746" s="14">
        <v>12.112872387440939</v>
      </c>
      <c r="C746" s="196">
        <v>79</v>
      </c>
      <c r="D746" s="196" t="str">
        <f t="shared" si="480"/>
        <v>Sierra Leone</v>
      </c>
      <c r="F746" s="11" t="s">
        <v>286</v>
      </c>
      <c r="G746" s="11">
        <v>4.4000000000000004</v>
      </c>
      <c r="I746" s="16" t="s">
        <v>286</v>
      </c>
      <c r="L746" s="11">
        <v>3.95</v>
      </c>
      <c r="M746" s="11">
        <v>4.4000000000000004</v>
      </c>
    </row>
    <row r="747" spans="1:13">
      <c r="A747" s="105" t="s">
        <v>174</v>
      </c>
      <c r="B747" s="14">
        <v>12.043635492203931</v>
      </c>
      <c r="C747" s="196">
        <v>80</v>
      </c>
      <c r="D747" s="196" t="str">
        <f t="shared" si="480"/>
        <v>Haiti</v>
      </c>
      <c r="F747" s="55" t="s">
        <v>287</v>
      </c>
      <c r="G747" s="55">
        <v>84.2</v>
      </c>
      <c r="I747" s="16" t="s">
        <v>287</v>
      </c>
      <c r="L747" s="11">
        <v>79.3</v>
      </c>
      <c r="M747" s="11">
        <v>84.2</v>
      </c>
    </row>
    <row r="748" spans="1:13">
      <c r="A748" s="105" t="s">
        <v>27</v>
      </c>
      <c r="B748" s="14">
        <v>11.812319910159017</v>
      </c>
      <c r="C748" s="196">
        <v>81</v>
      </c>
      <c r="D748" s="196" t="str">
        <f t="shared" si="480"/>
        <v>Burkina Faso</v>
      </c>
      <c r="F748" s="11" t="s">
        <v>106</v>
      </c>
      <c r="G748" s="11">
        <v>58.1</v>
      </c>
      <c r="I748" s="16" t="s">
        <v>106</v>
      </c>
      <c r="L748" s="11">
        <v>54.453768680746002</v>
      </c>
      <c r="M748" s="11">
        <v>58.1</v>
      </c>
    </row>
    <row r="749" spans="1:13">
      <c r="A749" s="105" t="s">
        <v>176</v>
      </c>
      <c r="B749" s="14">
        <v>10.506908675400927</v>
      </c>
      <c r="C749" s="196">
        <v>82</v>
      </c>
      <c r="D749" s="196" t="str">
        <f t="shared" si="480"/>
        <v>Myanmar</v>
      </c>
      <c r="F749" s="11" t="s">
        <v>288</v>
      </c>
      <c r="G749" s="11">
        <v>54.9</v>
      </c>
      <c r="I749" s="16" t="s">
        <v>288</v>
      </c>
      <c r="L749" s="11">
        <v>49.050083072986098</v>
      </c>
      <c r="M749" s="11">
        <v>54.9</v>
      </c>
    </row>
    <row r="750" spans="1:13">
      <c r="A750" s="105" t="s">
        <v>46</v>
      </c>
      <c r="B750" s="14">
        <v>9.8635672045927762</v>
      </c>
      <c r="C750" s="196">
        <v>83</v>
      </c>
      <c r="D750" s="196" t="str">
        <f t="shared" si="480"/>
        <v>Mali</v>
      </c>
      <c r="F750" s="11" t="s">
        <v>70</v>
      </c>
      <c r="G750" s="11">
        <v>43.9</v>
      </c>
      <c r="I750" s="16" t="s">
        <v>70</v>
      </c>
      <c r="L750" s="11">
        <v>39.49</v>
      </c>
      <c r="M750" s="11">
        <v>43.9</v>
      </c>
    </row>
    <row r="751" spans="1:13">
      <c r="A751" s="201" t="s">
        <v>28</v>
      </c>
      <c r="B751" s="118">
        <v>9.2940817318225371</v>
      </c>
      <c r="C751" s="196">
        <v>84</v>
      </c>
      <c r="D751" s="196" t="str">
        <f t="shared" si="480"/>
        <v>Cameroon</v>
      </c>
      <c r="F751" s="11" t="s">
        <v>71</v>
      </c>
      <c r="G751" s="11">
        <v>20</v>
      </c>
      <c r="I751" s="16" t="s">
        <v>71</v>
      </c>
      <c r="L751" s="11">
        <v>17.4465</v>
      </c>
      <c r="M751" s="11">
        <v>20</v>
      </c>
    </row>
    <row r="752" spans="1:13">
      <c r="A752" s="105" t="s">
        <v>71</v>
      </c>
      <c r="B752" s="14">
        <v>6.4632426843253574</v>
      </c>
      <c r="C752" s="196">
        <v>85</v>
      </c>
      <c r="D752" s="196" t="str">
        <f t="shared" si="480"/>
        <v>Yemen</v>
      </c>
      <c r="F752" s="11" t="s">
        <v>107</v>
      </c>
      <c r="G752" s="11">
        <v>15.4</v>
      </c>
      <c r="I752" s="16" t="s">
        <v>107</v>
      </c>
      <c r="L752" s="11">
        <v>13.4682</v>
      </c>
      <c r="M752" s="11">
        <v>15.4</v>
      </c>
    </row>
    <row r="753" spans="1:13" ht="13" thickBot="1">
      <c r="A753" s="106" t="s">
        <v>34</v>
      </c>
      <c r="B753" s="14">
        <v>0</v>
      </c>
      <c r="C753" s="196">
        <v>86</v>
      </c>
      <c r="D753" s="196" t="str">
        <f t="shared" si="480"/>
        <v>Ethiopia</v>
      </c>
      <c r="F753" s="11" t="s">
        <v>72</v>
      </c>
      <c r="G753" s="11">
        <v>18.5</v>
      </c>
      <c r="I753" s="16" t="s">
        <v>72</v>
      </c>
      <c r="L753" s="11">
        <v>17.09</v>
      </c>
      <c r="M753" s="11">
        <v>18.5</v>
      </c>
    </row>
    <row r="755" spans="1:13">
      <c r="F755" s="11" t="s">
        <v>319</v>
      </c>
      <c r="G755" s="11">
        <v>49.430940514278383</v>
      </c>
      <c r="L755" s="11">
        <v>47.197390902998443</v>
      </c>
      <c r="M755" s="11">
        <v>49.430940514278383</v>
      </c>
    </row>
    <row r="757" spans="1:13">
      <c r="F757" s="11" t="s">
        <v>154</v>
      </c>
      <c r="G757" s="11">
        <v>30.392554525607373</v>
      </c>
      <c r="L757" s="11">
        <v>30.109041709010018</v>
      </c>
      <c r="M757" s="11">
        <v>30.392554525607373</v>
      </c>
    </row>
    <row r="758" spans="1:13">
      <c r="F758" s="147" t="s">
        <v>321</v>
      </c>
      <c r="G758" s="199">
        <f>MAX(G668:G753)</f>
        <v>96.546800000000005</v>
      </c>
    </row>
    <row r="759" spans="1:13">
      <c r="F759" s="11" t="s">
        <v>320</v>
      </c>
      <c r="G759" s="18">
        <v>86</v>
      </c>
      <c r="L759" s="11">
        <v>86</v>
      </c>
      <c r="M759" s="11">
        <v>86</v>
      </c>
    </row>
    <row r="760" spans="1:13">
      <c r="F760" s="147" t="s">
        <v>322</v>
      </c>
      <c r="G760" s="199">
        <f>MIN(G668:G753)</f>
        <v>1.2</v>
      </c>
    </row>
    <row r="764" spans="1:13">
      <c r="F764" s="11">
        <f>LARGE(G668:G753,1)</f>
        <v>96.546800000000005</v>
      </c>
    </row>
    <row r="765" spans="1:13">
      <c r="F765" s="11">
        <f>LARGE(G668:G753,2)</f>
        <v>95.053399999999996</v>
      </c>
    </row>
    <row r="766" spans="1:13">
      <c r="F766" s="11">
        <f>LARGE($G$668:$G$753,3)</f>
        <v>94.783600000000007</v>
      </c>
    </row>
    <row r="767" spans="1:13">
      <c r="F767" s="11">
        <f>LARGE($G$668:$G$753,4)</f>
        <v>94.6297</v>
      </c>
    </row>
    <row r="768" spans="1:13">
      <c r="F768" s="11">
        <f>LARGE($G$668:$G$753,5)</f>
        <v>93.956400000000002</v>
      </c>
    </row>
    <row r="769" spans="1:6">
      <c r="F769" s="11">
        <f>SMALL($G$668:$G$753,1)</f>
        <v>1.2</v>
      </c>
    </row>
    <row r="770" spans="1:6">
      <c r="F770" s="11">
        <f>SMALL($G$668:$G$753,2)</f>
        <v>1.7</v>
      </c>
    </row>
    <row r="771" spans="1:6">
      <c r="F771" s="11">
        <f>SMALL($G$668:$G$753,3)</f>
        <v>1.9</v>
      </c>
    </row>
    <row r="772" spans="1:6">
      <c r="F772" s="11">
        <f>SMALL($G$668:$G$753,4)</f>
        <v>2.2999999999999998</v>
      </c>
    </row>
    <row r="773" spans="1:6">
      <c r="F773" s="11">
        <f>SMALL($G$668:$G$753,5)</f>
        <v>4.4000000000000004</v>
      </c>
    </row>
    <row r="776" spans="1:6">
      <c r="A776" s="11" t="s">
        <v>332</v>
      </c>
    </row>
    <row r="778" spans="1:6">
      <c r="A778" t="s">
        <v>333</v>
      </c>
      <c r="B778" t="s">
        <v>334</v>
      </c>
    </row>
    <row r="779" spans="1:6">
      <c r="A779" s="232" t="s">
        <v>93</v>
      </c>
      <c r="B779" s="232">
        <v>1</v>
      </c>
      <c r="C779" s="11" t="b">
        <f>E779=A779</f>
        <v>1</v>
      </c>
      <c r="D779" s="11">
        <v>1</v>
      </c>
      <c r="E779" s="11" t="s">
        <v>93</v>
      </c>
    </row>
    <row r="780" spans="1:6">
      <c r="A780" s="232" t="s">
        <v>60</v>
      </c>
      <c r="B780" s="232">
        <v>2</v>
      </c>
      <c r="C780" s="11" t="b">
        <f t="shared" ref="C780:C843" si="481">E780=A780</f>
        <v>1</v>
      </c>
      <c r="D780" s="11">
        <v>2</v>
      </c>
      <c r="E780" s="11" t="s">
        <v>60</v>
      </c>
    </row>
    <row r="781" spans="1:6">
      <c r="A781" s="232" t="s">
        <v>285</v>
      </c>
      <c r="B781" s="232">
        <v>3</v>
      </c>
      <c r="C781" s="11" t="b">
        <f t="shared" si="481"/>
        <v>1</v>
      </c>
      <c r="D781" s="11">
        <v>3</v>
      </c>
      <c r="E781" s="11" t="s">
        <v>285</v>
      </c>
    </row>
    <row r="782" spans="1:6">
      <c r="A782" t="s">
        <v>35</v>
      </c>
      <c r="B782">
        <v>4</v>
      </c>
      <c r="C782" s="11" t="b">
        <f t="shared" si="481"/>
        <v>1</v>
      </c>
      <c r="D782" s="11">
        <v>4</v>
      </c>
      <c r="E782" s="11" t="s">
        <v>35</v>
      </c>
    </row>
    <row r="783" spans="1:6">
      <c r="A783" t="s">
        <v>53</v>
      </c>
      <c r="B783">
        <v>5</v>
      </c>
      <c r="C783" s="11" t="b">
        <f t="shared" si="481"/>
        <v>1</v>
      </c>
      <c r="D783" s="11">
        <v>5</v>
      </c>
      <c r="E783" s="11" t="s">
        <v>53</v>
      </c>
    </row>
    <row r="784" spans="1:6">
      <c r="A784" t="s">
        <v>38</v>
      </c>
      <c r="B784">
        <v>6</v>
      </c>
      <c r="C784" s="11" t="b">
        <f t="shared" si="481"/>
        <v>1</v>
      </c>
      <c r="D784" s="11">
        <v>6</v>
      </c>
      <c r="E784" s="11" t="s">
        <v>38</v>
      </c>
    </row>
    <row r="785" spans="1:5">
      <c r="A785" t="s">
        <v>100</v>
      </c>
      <c r="B785">
        <v>7</v>
      </c>
      <c r="C785" s="11" t="b">
        <f t="shared" si="481"/>
        <v>0</v>
      </c>
      <c r="D785" s="11">
        <v>7</v>
      </c>
      <c r="E785" s="11" t="s">
        <v>287</v>
      </c>
    </row>
    <row r="786" spans="1:5">
      <c r="A786" t="s">
        <v>287</v>
      </c>
      <c r="B786">
        <v>8</v>
      </c>
      <c r="C786" s="11" t="b">
        <f t="shared" si="481"/>
        <v>0</v>
      </c>
      <c r="D786" s="11">
        <v>8</v>
      </c>
      <c r="E786" s="11" t="s">
        <v>100</v>
      </c>
    </row>
    <row r="787" spans="1:5">
      <c r="A787" t="s">
        <v>284</v>
      </c>
      <c r="B787">
        <v>9</v>
      </c>
      <c r="C787" s="11" t="b">
        <f t="shared" si="481"/>
        <v>1</v>
      </c>
      <c r="D787" s="11">
        <v>9</v>
      </c>
      <c r="E787" s="11" t="s">
        <v>284</v>
      </c>
    </row>
    <row r="788" spans="1:5">
      <c r="A788" t="s">
        <v>89</v>
      </c>
      <c r="B788">
        <v>10</v>
      </c>
      <c r="C788" s="11" t="b">
        <f t="shared" si="481"/>
        <v>1</v>
      </c>
      <c r="D788" s="11">
        <v>10</v>
      </c>
      <c r="E788" s="11" t="s">
        <v>89</v>
      </c>
    </row>
    <row r="789" spans="1:5">
      <c r="A789" t="s">
        <v>36</v>
      </c>
      <c r="B789">
        <v>11</v>
      </c>
      <c r="C789" s="11" t="b">
        <f t="shared" si="481"/>
        <v>1</v>
      </c>
      <c r="D789" s="11">
        <v>11</v>
      </c>
      <c r="E789" s="11" t="s">
        <v>36</v>
      </c>
    </row>
    <row r="790" spans="1:5">
      <c r="A790" t="s">
        <v>87</v>
      </c>
      <c r="B790">
        <v>12</v>
      </c>
      <c r="C790" s="11" t="b">
        <f t="shared" si="481"/>
        <v>1</v>
      </c>
      <c r="D790" s="11">
        <v>12</v>
      </c>
      <c r="E790" s="11" t="s">
        <v>87</v>
      </c>
    </row>
    <row r="791" spans="1:5">
      <c r="A791" t="s">
        <v>37</v>
      </c>
      <c r="B791">
        <v>13</v>
      </c>
      <c r="C791" s="11" t="b">
        <f t="shared" si="481"/>
        <v>1</v>
      </c>
      <c r="D791" s="11">
        <v>13</v>
      </c>
      <c r="E791" s="11" t="s">
        <v>37</v>
      </c>
    </row>
    <row r="792" spans="1:5">
      <c r="A792" t="s">
        <v>61</v>
      </c>
      <c r="B792">
        <v>14</v>
      </c>
      <c r="C792" s="11" t="b">
        <f t="shared" si="481"/>
        <v>0</v>
      </c>
      <c r="D792" s="11">
        <v>14</v>
      </c>
      <c r="E792" s="11" t="s">
        <v>8</v>
      </c>
    </row>
    <row r="793" spans="1:5">
      <c r="A793" t="s">
        <v>8</v>
      </c>
      <c r="B793">
        <v>15</v>
      </c>
      <c r="C793" s="11" t="b">
        <f t="shared" si="481"/>
        <v>0</v>
      </c>
      <c r="D793" s="11">
        <v>15</v>
      </c>
      <c r="E793" s="11" t="s">
        <v>61</v>
      </c>
    </row>
    <row r="794" spans="1:5">
      <c r="A794" t="s">
        <v>94</v>
      </c>
      <c r="B794">
        <v>16</v>
      </c>
      <c r="C794" s="11" t="b">
        <f t="shared" si="481"/>
        <v>0</v>
      </c>
      <c r="D794" s="11">
        <v>16</v>
      </c>
      <c r="E794" s="11" t="s">
        <v>29</v>
      </c>
    </row>
    <row r="795" spans="1:5">
      <c r="A795" t="s">
        <v>29</v>
      </c>
      <c r="B795">
        <v>17</v>
      </c>
      <c r="C795" s="11" t="b">
        <f t="shared" si="481"/>
        <v>0</v>
      </c>
      <c r="D795" s="11">
        <v>17</v>
      </c>
      <c r="E795" s="11" t="s">
        <v>94</v>
      </c>
    </row>
    <row r="796" spans="1:5">
      <c r="A796" t="s">
        <v>51</v>
      </c>
      <c r="B796">
        <v>18</v>
      </c>
      <c r="C796" s="11" t="b">
        <f t="shared" si="481"/>
        <v>1</v>
      </c>
      <c r="D796" s="11">
        <v>18</v>
      </c>
      <c r="E796" s="11" t="s">
        <v>51</v>
      </c>
    </row>
    <row r="797" spans="1:5">
      <c r="A797" t="s">
        <v>13</v>
      </c>
      <c r="B797">
        <v>19</v>
      </c>
      <c r="C797" s="11" t="b">
        <f t="shared" si="481"/>
        <v>1</v>
      </c>
      <c r="D797" s="11">
        <v>19</v>
      </c>
      <c r="E797" s="11" t="s">
        <v>13</v>
      </c>
    </row>
    <row r="798" spans="1:5">
      <c r="A798" t="s">
        <v>41</v>
      </c>
      <c r="B798">
        <v>20</v>
      </c>
      <c r="C798" s="11" t="b">
        <f t="shared" si="481"/>
        <v>0</v>
      </c>
      <c r="D798" s="11">
        <v>20</v>
      </c>
      <c r="E798" s="11" t="s">
        <v>40</v>
      </c>
    </row>
    <row r="799" spans="1:5">
      <c r="A799" t="s">
        <v>16</v>
      </c>
      <c r="B799">
        <v>21</v>
      </c>
      <c r="C799" s="11" t="b">
        <f t="shared" si="481"/>
        <v>0</v>
      </c>
      <c r="D799" s="11">
        <v>21</v>
      </c>
      <c r="E799" s="11" t="s">
        <v>41</v>
      </c>
    </row>
    <row r="800" spans="1:5">
      <c r="A800" t="s">
        <v>40</v>
      </c>
      <c r="B800">
        <v>22</v>
      </c>
      <c r="C800" s="11" t="b">
        <f t="shared" si="481"/>
        <v>0</v>
      </c>
      <c r="D800" s="11">
        <v>22</v>
      </c>
      <c r="E800" s="11" t="s">
        <v>16</v>
      </c>
    </row>
    <row r="801" spans="1:5">
      <c r="A801" t="s">
        <v>18</v>
      </c>
      <c r="B801">
        <v>23</v>
      </c>
      <c r="C801" s="11" t="b">
        <f t="shared" si="481"/>
        <v>1</v>
      </c>
      <c r="D801" s="11">
        <v>23</v>
      </c>
      <c r="E801" s="11" t="s">
        <v>18</v>
      </c>
    </row>
    <row r="802" spans="1:5">
      <c r="A802" t="s">
        <v>57</v>
      </c>
      <c r="B802">
        <v>24</v>
      </c>
      <c r="C802" s="11" t="b">
        <f t="shared" si="481"/>
        <v>1</v>
      </c>
      <c r="D802" s="11">
        <v>24</v>
      </c>
      <c r="E802" s="11" t="s">
        <v>57</v>
      </c>
    </row>
    <row r="803" spans="1:5">
      <c r="A803" t="s">
        <v>30</v>
      </c>
      <c r="B803">
        <v>25</v>
      </c>
      <c r="C803" s="11" t="b">
        <f t="shared" si="481"/>
        <v>1</v>
      </c>
      <c r="D803" s="11">
        <v>25</v>
      </c>
      <c r="E803" s="11" t="s">
        <v>30</v>
      </c>
    </row>
    <row r="804" spans="1:5">
      <c r="A804" t="s">
        <v>96</v>
      </c>
      <c r="B804">
        <v>26</v>
      </c>
      <c r="C804" s="11" t="b">
        <f t="shared" si="481"/>
        <v>1</v>
      </c>
      <c r="D804" s="11">
        <v>26</v>
      </c>
      <c r="E804" s="11" t="s">
        <v>96</v>
      </c>
    </row>
    <row r="805" spans="1:5">
      <c r="A805" t="s">
        <v>92</v>
      </c>
      <c r="B805">
        <v>27</v>
      </c>
      <c r="C805" s="11" t="b">
        <f t="shared" si="481"/>
        <v>1</v>
      </c>
      <c r="D805" s="11">
        <v>27</v>
      </c>
      <c r="E805" s="11" t="s">
        <v>92</v>
      </c>
    </row>
    <row r="806" spans="1:5">
      <c r="A806" t="s">
        <v>106</v>
      </c>
      <c r="B806">
        <v>28</v>
      </c>
      <c r="C806" s="11" t="b">
        <f t="shared" si="481"/>
        <v>1</v>
      </c>
      <c r="D806" s="11">
        <v>28</v>
      </c>
      <c r="E806" s="11" t="s">
        <v>106</v>
      </c>
    </row>
    <row r="807" spans="1:5">
      <c r="A807" t="s">
        <v>12</v>
      </c>
      <c r="B807">
        <v>29</v>
      </c>
      <c r="C807" s="11" t="b">
        <f t="shared" si="481"/>
        <v>1</v>
      </c>
      <c r="D807" s="11">
        <v>29</v>
      </c>
      <c r="E807" s="11" t="s">
        <v>12</v>
      </c>
    </row>
    <row r="808" spans="1:5">
      <c r="A808" t="s">
        <v>102</v>
      </c>
      <c r="B808">
        <v>30</v>
      </c>
      <c r="C808" s="11" t="b">
        <f t="shared" si="481"/>
        <v>1</v>
      </c>
      <c r="D808" s="11">
        <v>30</v>
      </c>
      <c r="E808" s="11" t="s">
        <v>102</v>
      </c>
    </row>
    <row r="809" spans="1:5">
      <c r="A809" t="s">
        <v>26</v>
      </c>
      <c r="B809">
        <v>31</v>
      </c>
      <c r="C809" s="11" t="b">
        <f t="shared" si="481"/>
        <v>1</v>
      </c>
      <c r="D809" s="11">
        <v>31</v>
      </c>
      <c r="E809" s="11" t="s">
        <v>26</v>
      </c>
    </row>
    <row r="810" spans="1:5">
      <c r="A810" t="s">
        <v>91</v>
      </c>
      <c r="B810">
        <v>32</v>
      </c>
      <c r="C810" s="11" t="b">
        <f t="shared" si="481"/>
        <v>1</v>
      </c>
      <c r="D810" s="11">
        <v>32</v>
      </c>
      <c r="E810" s="11" t="s">
        <v>91</v>
      </c>
    </row>
    <row r="811" spans="1:5">
      <c r="A811" t="s">
        <v>56</v>
      </c>
      <c r="B811">
        <v>33</v>
      </c>
      <c r="C811" s="11" t="b">
        <f t="shared" si="481"/>
        <v>1</v>
      </c>
      <c r="D811" s="11">
        <v>33</v>
      </c>
      <c r="E811" s="11" t="s">
        <v>56</v>
      </c>
    </row>
    <row r="812" spans="1:5">
      <c r="A812" t="s">
        <v>23</v>
      </c>
      <c r="B812">
        <v>34</v>
      </c>
      <c r="C812" s="11" t="b">
        <f t="shared" si="481"/>
        <v>0</v>
      </c>
      <c r="D812" s="11">
        <v>34</v>
      </c>
      <c r="E812" s="11" t="s">
        <v>14</v>
      </c>
    </row>
    <row r="813" spans="1:5">
      <c r="A813" t="s">
        <v>14</v>
      </c>
      <c r="B813">
        <v>35</v>
      </c>
      <c r="C813" s="11" t="b">
        <f t="shared" si="481"/>
        <v>0</v>
      </c>
      <c r="D813" s="11">
        <v>35</v>
      </c>
      <c r="E813" s="11" t="s">
        <v>23</v>
      </c>
    </row>
    <row r="814" spans="1:5">
      <c r="A814" t="s">
        <v>95</v>
      </c>
      <c r="B814">
        <v>36</v>
      </c>
      <c r="C814" s="11" t="b">
        <f t="shared" si="481"/>
        <v>0</v>
      </c>
      <c r="D814" s="11">
        <v>36</v>
      </c>
      <c r="E814" s="11" t="s">
        <v>65</v>
      </c>
    </row>
    <row r="815" spans="1:5">
      <c r="A815" t="s">
        <v>32</v>
      </c>
      <c r="B815">
        <v>37</v>
      </c>
      <c r="C815" s="11" t="b">
        <f t="shared" si="481"/>
        <v>0</v>
      </c>
      <c r="D815" s="11">
        <v>37</v>
      </c>
      <c r="E815" s="11" t="s">
        <v>95</v>
      </c>
    </row>
    <row r="816" spans="1:5">
      <c r="A816" t="s">
        <v>65</v>
      </c>
      <c r="B816">
        <v>38</v>
      </c>
      <c r="C816" s="11" t="b">
        <f t="shared" si="481"/>
        <v>0</v>
      </c>
      <c r="D816" s="11">
        <v>38</v>
      </c>
      <c r="E816" s="11" t="s">
        <v>32</v>
      </c>
    </row>
    <row r="817" spans="1:5">
      <c r="A817" t="s">
        <v>64</v>
      </c>
      <c r="B817">
        <v>39</v>
      </c>
      <c r="C817" s="11" t="b">
        <f t="shared" si="481"/>
        <v>1</v>
      </c>
      <c r="D817" s="11">
        <v>39</v>
      </c>
      <c r="E817" s="11" t="s">
        <v>64</v>
      </c>
    </row>
    <row r="818" spans="1:5">
      <c r="A818" t="s">
        <v>99</v>
      </c>
      <c r="B818">
        <v>40</v>
      </c>
      <c r="C818" s="11" t="b">
        <f t="shared" si="481"/>
        <v>1</v>
      </c>
      <c r="D818" s="11">
        <v>40</v>
      </c>
      <c r="E818" s="11" t="s">
        <v>99</v>
      </c>
    </row>
    <row r="819" spans="1:5">
      <c r="A819" t="s">
        <v>47</v>
      </c>
      <c r="B819">
        <v>41</v>
      </c>
      <c r="C819" s="11" t="b">
        <f t="shared" si="481"/>
        <v>0</v>
      </c>
      <c r="D819" s="11">
        <v>41</v>
      </c>
      <c r="E819" s="11" t="s">
        <v>31</v>
      </c>
    </row>
    <row r="820" spans="1:5">
      <c r="A820" t="s">
        <v>31</v>
      </c>
      <c r="B820">
        <v>42</v>
      </c>
      <c r="C820" s="11" t="b">
        <f t="shared" si="481"/>
        <v>0</v>
      </c>
      <c r="D820" s="11">
        <v>42</v>
      </c>
      <c r="E820" s="11" t="s">
        <v>47</v>
      </c>
    </row>
    <row r="821" spans="1:5">
      <c r="A821" t="s">
        <v>105</v>
      </c>
      <c r="B821">
        <v>43</v>
      </c>
      <c r="C821" s="11" t="b">
        <f t="shared" si="481"/>
        <v>0</v>
      </c>
      <c r="D821" s="11">
        <v>43</v>
      </c>
      <c r="E821" s="11" t="s">
        <v>55</v>
      </c>
    </row>
    <row r="822" spans="1:5">
      <c r="A822" t="s">
        <v>55</v>
      </c>
      <c r="B822">
        <v>44</v>
      </c>
      <c r="C822" s="11" t="b">
        <f t="shared" si="481"/>
        <v>0</v>
      </c>
      <c r="D822" s="11">
        <v>44</v>
      </c>
      <c r="E822" s="11" t="s">
        <v>101</v>
      </c>
    </row>
    <row r="823" spans="1:5">
      <c r="A823" t="s">
        <v>17</v>
      </c>
      <c r="B823">
        <v>45</v>
      </c>
      <c r="C823" s="11" t="b">
        <f t="shared" si="481"/>
        <v>1</v>
      </c>
      <c r="D823" s="11">
        <v>45</v>
      </c>
      <c r="E823" s="11" t="s">
        <v>17</v>
      </c>
    </row>
    <row r="824" spans="1:5">
      <c r="A824" t="s">
        <v>178</v>
      </c>
      <c r="B824">
        <v>46</v>
      </c>
      <c r="C824" s="11" t="b">
        <f t="shared" si="481"/>
        <v>0</v>
      </c>
      <c r="D824" s="11">
        <v>46</v>
      </c>
      <c r="E824" s="11" t="s">
        <v>11</v>
      </c>
    </row>
    <row r="825" spans="1:5">
      <c r="A825" t="s">
        <v>101</v>
      </c>
      <c r="B825">
        <v>47</v>
      </c>
      <c r="C825" s="11" t="b">
        <f t="shared" si="481"/>
        <v>0</v>
      </c>
      <c r="D825" s="11">
        <v>47</v>
      </c>
      <c r="E825" s="11" t="s">
        <v>178</v>
      </c>
    </row>
    <row r="826" spans="1:5">
      <c r="A826" t="s">
        <v>11</v>
      </c>
      <c r="B826">
        <v>48</v>
      </c>
      <c r="C826" s="11" t="b">
        <f t="shared" si="481"/>
        <v>0</v>
      </c>
      <c r="D826" s="11">
        <v>48</v>
      </c>
      <c r="E826" s="11" t="s">
        <v>105</v>
      </c>
    </row>
    <row r="827" spans="1:5">
      <c r="A827" t="s">
        <v>33</v>
      </c>
      <c r="B827">
        <v>49</v>
      </c>
      <c r="C827" s="11" t="b">
        <f t="shared" si="481"/>
        <v>1</v>
      </c>
      <c r="D827" s="11">
        <v>49</v>
      </c>
      <c r="E827" s="11" t="s">
        <v>33</v>
      </c>
    </row>
    <row r="828" spans="1:5">
      <c r="A828" t="s">
        <v>39</v>
      </c>
      <c r="B828">
        <v>50</v>
      </c>
      <c r="C828" s="11" t="b">
        <f t="shared" si="481"/>
        <v>0</v>
      </c>
      <c r="D828" s="11">
        <v>50</v>
      </c>
      <c r="E828" s="11" t="s">
        <v>97</v>
      </c>
    </row>
    <row r="829" spans="1:5">
      <c r="A829" t="s">
        <v>97</v>
      </c>
      <c r="B829">
        <v>51</v>
      </c>
      <c r="C829" s="11" t="b">
        <f t="shared" si="481"/>
        <v>0</v>
      </c>
      <c r="D829" s="11">
        <v>51</v>
      </c>
      <c r="E829" s="11" t="s">
        <v>48</v>
      </c>
    </row>
    <row r="830" spans="1:5">
      <c r="A830" t="s">
        <v>63</v>
      </c>
      <c r="B830">
        <v>52</v>
      </c>
      <c r="C830" s="11" t="b">
        <f t="shared" si="481"/>
        <v>0</v>
      </c>
      <c r="D830" s="11">
        <v>52</v>
      </c>
      <c r="E830" s="11" t="s">
        <v>39</v>
      </c>
    </row>
    <row r="831" spans="1:5">
      <c r="A831" t="s">
        <v>48</v>
      </c>
      <c r="B831">
        <v>53</v>
      </c>
      <c r="C831" s="11" t="b">
        <f t="shared" si="481"/>
        <v>0</v>
      </c>
      <c r="D831" s="11">
        <v>53</v>
      </c>
      <c r="E831" s="11" t="s">
        <v>63</v>
      </c>
    </row>
    <row r="832" spans="1:5">
      <c r="A832" t="s">
        <v>43</v>
      </c>
      <c r="B832">
        <v>54</v>
      </c>
      <c r="C832" s="11" t="b">
        <f t="shared" si="481"/>
        <v>0</v>
      </c>
      <c r="D832" s="11">
        <v>54</v>
      </c>
      <c r="E832" s="11" t="s">
        <v>44</v>
      </c>
    </row>
    <row r="833" spans="1:5">
      <c r="A833" t="s">
        <v>44</v>
      </c>
      <c r="B833">
        <v>55</v>
      </c>
      <c r="C833" s="11" t="b">
        <f t="shared" si="481"/>
        <v>0</v>
      </c>
      <c r="D833" s="11">
        <v>55</v>
      </c>
      <c r="E833" s="11" t="s">
        <v>88</v>
      </c>
    </row>
    <row r="834" spans="1:5">
      <c r="A834" t="s">
        <v>88</v>
      </c>
      <c r="B834">
        <v>56</v>
      </c>
      <c r="C834" s="11" t="b">
        <f t="shared" si="481"/>
        <v>0</v>
      </c>
      <c r="D834" s="11">
        <v>56</v>
      </c>
      <c r="E834" s="11" t="s">
        <v>43</v>
      </c>
    </row>
    <row r="835" spans="1:5">
      <c r="A835" t="s">
        <v>15</v>
      </c>
      <c r="B835">
        <v>57</v>
      </c>
      <c r="C835" s="11" t="b">
        <f t="shared" si="481"/>
        <v>0</v>
      </c>
      <c r="D835" s="11">
        <v>57</v>
      </c>
      <c r="E835" s="11" t="s">
        <v>288</v>
      </c>
    </row>
    <row r="836" spans="1:5">
      <c r="A836" t="s">
        <v>288</v>
      </c>
      <c r="B836">
        <v>58</v>
      </c>
      <c r="C836" s="11" t="b">
        <f t="shared" si="481"/>
        <v>0</v>
      </c>
      <c r="D836" s="11">
        <v>58</v>
      </c>
      <c r="E836" s="11" t="s">
        <v>15</v>
      </c>
    </row>
    <row r="837" spans="1:5">
      <c r="A837" t="s">
        <v>10</v>
      </c>
      <c r="B837">
        <v>59</v>
      </c>
      <c r="C837" s="11" t="b">
        <f t="shared" si="481"/>
        <v>0</v>
      </c>
      <c r="D837" s="11">
        <v>59</v>
      </c>
      <c r="E837" s="11" t="s">
        <v>90</v>
      </c>
    </row>
    <row r="838" spans="1:5">
      <c r="A838" t="s">
        <v>90</v>
      </c>
      <c r="B838">
        <v>60</v>
      </c>
      <c r="C838" s="11" t="b">
        <f t="shared" si="481"/>
        <v>0</v>
      </c>
      <c r="D838" s="11">
        <v>60</v>
      </c>
      <c r="E838" s="11" t="s">
        <v>9</v>
      </c>
    </row>
    <row r="839" spans="1:5">
      <c r="A839" t="s">
        <v>9</v>
      </c>
      <c r="B839">
        <v>61</v>
      </c>
      <c r="C839" s="11" t="b">
        <f t="shared" si="481"/>
        <v>0</v>
      </c>
      <c r="D839" s="11">
        <v>61</v>
      </c>
      <c r="E839" s="11" t="s">
        <v>24</v>
      </c>
    </row>
    <row r="840" spans="1:5">
      <c r="A840" t="s">
        <v>24</v>
      </c>
      <c r="B840">
        <v>62</v>
      </c>
      <c r="C840" s="11" t="b">
        <f t="shared" si="481"/>
        <v>0</v>
      </c>
      <c r="D840" s="11">
        <v>62</v>
      </c>
      <c r="E840" s="11" t="s">
        <v>10</v>
      </c>
    </row>
    <row r="841" spans="1:5">
      <c r="A841" t="s">
        <v>104</v>
      </c>
      <c r="B841">
        <v>63</v>
      </c>
      <c r="C841" s="11" t="b">
        <f t="shared" si="481"/>
        <v>0</v>
      </c>
      <c r="D841" s="11">
        <v>63</v>
      </c>
      <c r="E841" s="11" t="s">
        <v>52</v>
      </c>
    </row>
    <row r="842" spans="1:5">
      <c r="A842" t="s">
        <v>52</v>
      </c>
      <c r="B842">
        <v>64</v>
      </c>
      <c r="C842" s="11" t="b">
        <f t="shared" si="481"/>
        <v>0</v>
      </c>
      <c r="D842" s="11">
        <v>64</v>
      </c>
      <c r="E842" s="11" t="s">
        <v>70</v>
      </c>
    </row>
    <row r="843" spans="1:5">
      <c r="A843" t="s">
        <v>42</v>
      </c>
      <c r="B843">
        <v>65</v>
      </c>
      <c r="C843" s="11" t="b">
        <f t="shared" si="481"/>
        <v>0</v>
      </c>
      <c r="D843" s="11">
        <v>65</v>
      </c>
      <c r="E843" s="11" t="s">
        <v>104</v>
      </c>
    </row>
    <row r="844" spans="1:5">
      <c r="A844" t="s">
        <v>107</v>
      </c>
      <c r="B844">
        <v>66</v>
      </c>
      <c r="C844" s="11" t="b">
        <f t="shared" ref="C844:C864" si="482">E844=A844</f>
        <v>0</v>
      </c>
      <c r="D844" s="11">
        <v>66</v>
      </c>
      <c r="E844" s="11" t="s">
        <v>42</v>
      </c>
    </row>
    <row r="845" spans="1:5">
      <c r="A845" t="s">
        <v>70</v>
      </c>
      <c r="B845">
        <v>67</v>
      </c>
      <c r="C845" s="11" t="b">
        <f t="shared" si="482"/>
        <v>0</v>
      </c>
      <c r="D845" s="11">
        <v>67</v>
      </c>
      <c r="E845" s="11" t="s">
        <v>107</v>
      </c>
    </row>
    <row r="846" spans="1:5">
      <c r="A846" t="s">
        <v>50</v>
      </c>
      <c r="B846">
        <v>68</v>
      </c>
      <c r="C846" s="11" t="b">
        <f t="shared" si="482"/>
        <v>1</v>
      </c>
      <c r="D846" s="11">
        <v>68</v>
      </c>
      <c r="E846" s="11" t="s">
        <v>50</v>
      </c>
    </row>
    <row r="847" spans="1:5">
      <c r="A847" t="s">
        <v>66</v>
      </c>
      <c r="B847">
        <v>69</v>
      </c>
      <c r="C847" s="11" t="b">
        <f t="shared" si="482"/>
        <v>1</v>
      </c>
      <c r="D847" s="11">
        <v>69</v>
      </c>
      <c r="E847" s="11" t="s">
        <v>66</v>
      </c>
    </row>
    <row r="848" spans="1:5">
      <c r="A848" t="s">
        <v>72</v>
      </c>
      <c r="B848">
        <v>70</v>
      </c>
      <c r="C848" s="11" t="b">
        <f t="shared" si="482"/>
        <v>1</v>
      </c>
      <c r="D848" s="11">
        <v>70</v>
      </c>
      <c r="E848" s="11" t="s">
        <v>72</v>
      </c>
    </row>
    <row r="849" spans="1:5">
      <c r="A849" t="s">
        <v>49</v>
      </c>
      <c r="B849">
        <v>71</v>
      </c>
      <c r="C849" s="11" t="b">
        <f t="shared" si="482"/>
        <v>1</v>
      </c>
      <c r="D849" s="11">
        <v>71</v>
      </c>
      <c r="E849" s="11" t="s">
        <v>49</v>
      </c>
    </row>
    <row r="850" spans="1:5">
      <c r="A850" t="s">
        <v>98</v>
      </c>
      <c r="B850">
        <v>72</v>
      </c>
      <c r="C850" s="11" t="b">
        <f t="shared" si="482"/>
        <v>0</v>
      </c>
      <c r="D850" s="11">
        <v>72</v>
      </c>
      <c r="E850" s="11" t="s">
        <v>286</v>
      </c>
    </row>
    <row r="851" spans="1:5">
      <c r="A851" t="s">
        <v>25</v>
      </c>
      <c r="B851">
        <v>73</v>
      </c>
      <c r="C851" s="11" t="b">
        <f t="shared" si="482"/>
        <v>0</v>
      </c>
      <c r="D851" s="11">
        <v>73</v>
      </c>
      <c r="E851" s="11" t="s">
        <v>103</v>
      </c>
    </row>
    <row r="852" spans="1:5">
      <c r="A852" t="s">
        <v>286</v>
      </c>
      <c r="B852">
        <v>74</v>
      </c>
      <c r="C852" s="11" t="b">
        <f t="shared" si="482"/>
        <v>0</v>
      </c>
      <c r="D852" s="11">
        <v>74</v>
      </c>
      <c r="E852" s="11" t="s">
        <v>98</v>
      </c>
    </row>
    <row r="853" spans="1:5">
      <c r="A853" t="s">
        <v>103</v>
      </c>
      <c r="B853">
        <v>75</v>
      </c>
      <c r="C853" s="11" t="b">
        <f t="shared" si="482"/>
        <v>0</v>
      </c>
      <c r="D853" s="11">
        <v>75</v>
      </c>
      <c r="E853" s="11" t="s">
        <v>25</v>
      </c>
    </row>
    <row r="854" spans="1:5">
      <c r="A854" t="s">
        <v>59</v>
      </c>
      <c r="B854">
        <v>76</v>
      </c>
      <c r="C854" s="11" t="b">
        <f t="shared" si="482"/>
        <v>1</v>
      </c>
      <c r="D854" s="11">
        <v>76</v>
      </c>
      <c r="E854" s="11" t="s">
        <v>59</v>
      </c>
    </row>
    <row r="855" spans="1:5">
      <c r="A855" t="s">
        <v>54</v>
      </c>
      <c r="B855">
        <v>77</v>
      </c>
      <c r="C855" s="11" t="b">
        <f t="shared" si="482"/>
        <v>1</v>
      </c>
      <c r="D855" s="11">
        <v>77</v>
      </c>
      <c r="E855" s="11" t="s">
        <v>54</v>
      </c>
    </row>
    <row r="856" spans="1:5">
      <c r="A856" t="s">
        <v>175</v>
      </c>
      <c r="B856">
        <v>78</v>
      </c>
      <c r="C856" s="11" t="b">
        <f t="shared" si="482"/>
        <v>1</v>
      </c>
      <c r="D856" s="11">
        <v>78</v>
      </c>
      <c r="E856" s="11" t="s">
        <v>175</v>
      </c>
    </row>
    <row r="857" spans="1:5">
      <c r="A857" t="s">
        <v>177</v>
      </c>
      <c r="B857">
        <v>79</v>
      </c>
      <c r="C857" s="11" t="b">
        <f t="shared" si="482"/>
        <v>1</v>
      </c>
      <c r="D857" s="11">
        <v>79</v>
      </c>
      <c r="E857" s="11" t="s">
        <v>177</v>
      </c>
    </row>
    <row r="858" spans="1:5">
      <c r="A858" t="s">
        <v>174</v>
      </c>
      <c r="B858">
        <v>80</v>
      </c>
      <c r="C858" s="11" t="b">
        <f t="shared" si="482"/>
        <v>1</v>
      </c>
      <c r="D858" s="11">
        <v>80</v>
      </c>
      <c r="E858" s="11" t="s">
        <v>174</v>
      </c>
    </row>
    <row r="859" spans="1:5">
      <c r="A859" t="s">
        <v>27</v>
      </c>
      <c r="B859">
        <v>81</v>
      </c>
      <c r="C859" s="11" t="b">
        <f t="shared" si="482"/>
        <v>0</v>
      </c>
      <c r="D859" s="11">
        <v>81</v>
      </c>
      <c r="E859" s="11" t="s">
        <v>46</v>
      </c>
    </row>
    <row r="860" spans="1:5">
      <c r="A860" t="s">
        <v>28</v>
      </c>
      <c r="B860">
        <v>82</v>
      </c>
      <c r="C860" s="11" t="b">
        <f t="shared" si="482"/>
        <v>0</v>
      </c>
      <c r="D860" s="11">
        <v>82</v>
      </c>
      <c r="E860" s="11" t="s">
        <v>27</v>
      </c>
    </row>
    <row r="861" spans="1:5">
      <c r="A861" t="s">
        <v>46</v>
      </c>
      <c r="B861">
        <v>83</v>
      </c>
      <c r="C861" s="11" t="b">
        <f t="shared" si="482"/>
        <v>0</v>
      </c>
      <c r="D861" s="11">
        <v>83</v>
      </c>
      <c r="E861" s="11" t="s">
        <v>28</v>
      </c>
    </row>
    <row r="862" spans="1:5">
      <c r="A862" t="s">
        <v>176</v>
      </c>
      <c r="B862">
        <v>84</v>
      </c>
      <c r="C862" s="11" t="b">
        <f t="shared" si="482"/>
        <v>1</v>
      </c>
      <c r="D862" s="11">
        <v>84</v>
      </c>
      <c r="E862" s="11" t="s">
        <v>176</v>
      </c>
    </row>
    <row r="863" spans="1:5">
      <c r="A863" t="s">
        <v>71</v>
      </c>
      <c r="B863">
        <v>85</v>
      </c>
      <c r="C863" s="11" t="b">
        <f t="shared" si="482"/>
        <v>1</v>
      </c>
      <c r="D863" s="11">
        <v>85</v>
      </c>
      <c r="E863" s="11" t="s">
        <v>71</v>
      </c>
    </row>
    <row r="864" spans="1:5">
      <c r="A864" t="s">
        <v>34</v>
      </c>
      <c r="B864">
        <v>86</v>
      </c>
      <c r="C864" s="11" t="b">
        <f t="shared" si="482"/>
        <v>1</v>
      </c>
      <c r="D864" s="11">
        <v>86</v>
      </c>
      <c r="E864" s="11" t="s">
        <v>34</v>
      </c>
    </row>
    <row r="869" spans="1:4">
      <c r="A869" s="11" t="s">
        <v>350</v>
      </c>
      <c r="B869" s="11" t="s">
        <v>333</v>
      </c>
    </row>
    <row r="870" spans="1:4">
      <c r="A870" s="11">
        <v>1.2119636414756223</v>
      </c>
      <c r="B870" s="11" t="s">
        <v>93</v>
      </c>
      <c r="D870" s="11" t="b">
        <f>B870=D668</f>
        <v>1</v>
      </c>
    </row>
    <row r="871" spans="1:4">
      <c r="A871" s="11">
        <v>1.1841503189392109</v>
      </c>
      <c r="B871" s="11" t="s">
        <v>285</v>
      </c>
      <c r="D871" s="11" t="b">
        <f t="shared" ref="D871:D934" si="483">B871=D669</f>
        <v>0</v>
      </c>
    </row>
    <row r="872" spans="1:4">
      <c r="A872" s="11">
        <v>1.183217008662957</v>
      </c>
      <c r="B872" s="11" t="s">
        <v>60</v>
      </c>
      <c r="D872" s="11" t="b">
        <f t="shared" si="483"/>
        <v>0</v>
      </c>
    </row>
    <row r="873" spans="1:4">
      <c r="A873" s="11">
        <v>1.1771441111419421</v>
      </c>
      <c r="B873" s="11" t="s">
        <v>53</v>
      </c>
      <c r="D873" s="11" t="b">
        <f t="shared" si="483"/>
        <v>0</v>
      </c>
    </row>
    <row r="874" spans="1:4">
      <c r="A874" s="11">
        <v>1.1760151034768562</v>
      </c>
      <c r="B874" s="11" t="s">
        <v>35</v>
      </c>
      <c r="D874" s="11" t="b">
        <f t="shared" si="483"/>
        <v>0</v>
      </c>
    </row>
    <row r="875" spans="1:4">
      <c r="A875" s="11">
        <v>1.1185481840098792</v>
      </c>
      <c r="B875" s="11" t="s">
        <v>287</v>
      </c>
      <c r="D875" s="11" t="b">
        <f t="shared" si="483"/>
        <v>0</v>
      </c>
    </row>
    <row r="876" spans="1:4">
      <c r="A876" s="11">
        <v>1.1173792824845723</v>
      </c>
      <c r="B876" s="11" t="s">
        <v>284</v>
      </c>
      <c r="D876" s="11" t="b">
        <f t="shared" si="483"/>
        <v>0</v>
      </c>
    </row>
    <row r="877" spans="1:4">
      <c r="A877" s="11">
        <v>1.1018851568694388</v>
      </c>
      <c r="B877" s="11" t="s">
        <v>38</v>
      </c>
      <c r="D877" s="11" t="b">
        <f t="shared" si="483"/>
        <v>0</v>
      </c>
    </row>
    <row r="878" spans="1:4">
      <c r="A878" s="11">
        <v>1.0443446016988571</v>
      </c>
      <c r="B878" s="11" t="s">
        <v>100</v>
      </c>
      <c r="D878" s="11" t="b">
        <f t="shared" si="483"/>
        <v>1</v>
      </c>
    </row>
    <row r="879" spans="1:4">
      <c r="A879" s="11">
        <v>1.0106443675934398</v>
      </c>
      <c r="B879" s="11" t="s">
        <v>36</v>
      </c>
      <c r="D879" s="11" t="b">
        <f t="shared" si="483"/>
        <v>1</v>
      </c>
    </row>
    <row r="880" spans="1:4">
      <c r="A880" s="11">
        <v>0.98905720316069889</v>
      </c>
      <c r="B880" s="11" t="s">
        <v>89</v>
      </c>
      <c r="D880" s="11" t="b">
        <f t="shared" si="483"/>
        <v>1</v>
      </c>
    </row>
    <row r="881" spans="1:4">
      <c r="A881" s="11">
        <v>0.93571208678754791</v>
      </c>
      <c r="B881" s="11" t="s">
        <v>51</v>
      </c>
      <c r="D881" s="11" t="b">
        <f t="shared" si="483"/>
        <v>0</v>
      </c>
    </row>
    <row r="882" spans="1:4">
      <c r="A882" s="11">
        <v>0.93503540729213774</v>
      </c>
      <c r="B882" s="11" t="s">
        <v>87</v>
      </c>
      <c r="D882" s="11" t="b">
        <f t="shared" si="483"/>
        <v>0</v>
      </c>
    </row>
    <row r="883" spans="1:4">
      <c r="A883" s="11">
        <v>0.93390227835610584</v>
      </c>
      <c r="B883" s="11" t="s">
        <v>37</v>
      </c>
      <c r="D883" s="11" t="b">
        <f t="shared" si="483"/>
        <v>0</v>
      </c>
    </row>
    <row r="884" spans="1:4">
      <c r="A884" s="11">
        <v>0.89715087157343176</v>
      </c>
      <c r="B884" s="11" t="s">
        <v>8</v>
      </c>
      <c r="D884" s="11" t="b">
        <f t="shared" si="483"/>
        <v>1</v>
      </c>
    </row>
    <row r="885" spans="1:4">
      <c r="A885" s="11">
        <v>0.87809750739713111</v>
      </c>
      <c r="B885" s="11" t="s">
        <v>94</v>
      </c>
      <c r="D885" s="11" t="b">
        <f t="shared" si="483"/>
        <v>1</v>
      </c>
    </row>
    <row r="886" spans="1:4">
      <c r="A886" s="11">
        <v>0.85941705488787024</v>
      </c>
      <c r="B886" s="11" t="s">
        <v>61</v>
      </c>
      <c r="D886" s="11" t="b">
        <f t="shared" si="483"/>
        <v>1</v>
      </c>
    </row>
    <row r="887" spans="1:4">
      <c r="A887" s="11">
        <v>0.84274775071853303</v>
      </c>
      <c r="B887" s="11" t="s">
        <v>29</v>
      </c>
      <c r="D887" s="11" t="b">
        <f t="shared" si="483"/>
        <v>1</v>
      </c>
    </row>
    <row r="888" spans="1:4">
      <c r="A888" s="11">
        <v>0.70409948552438917</v>
      </c>
      <c r="B888" s="11" t="s">
        <v>13</v>
      </c>
      <c r="D888" s="11" t="b">
        <f t="shared" si="483"/>
        <v>1</v>
      </c>
    </row>
    <row r="889" spans="1:4">
      <c r="A889" s="11">
        <v>0.66553577985354007</v>
      </c>
      <c r="B889" s="11" t="s">
        <v>40</v>
      </c>
      <c r="D889" s="11" t="b">
        <f t="shared" si="483"/>
        <v>1</v>
      </c>
    </row>
    <row r="890" spans="1:4">
      <c r="A890" s="11">
        <v>0.63270644033540391</v>
      </c>
      <c r="B890" s="11" t="s">
        <v>41</v>
      </c>
      <c r="D890" s="11" t="b">
        <f t="shared" si="483"/>
        <v>1</v>
      </c>
    </row>
    <row r="891" spans="1:4">
      <c r="A891" s="11">
        <v>0.55778719769218932</v>
      </c>
      <c r="B891" s="11" t="s">
        <v>18</v>
      </c>
      <c r="D891" s="11" t="b">
        <f t="shared" si="483"/>
        <v>1</v>
      </c>
    </row>
    <row r="892" spans="1:4">
      <c r="A892" s="11">
        <v>0.54186421899142034</v>
      </c>
      <c r="B892" s="11" t="s">
        <v>30</v>
      </c>
      <c r="D892" s="11" t="b">
        <f t="shared" si="483"/>
        <v>1</v>
      </c>
    </row>
    <row r="893" spans="1:4">
      <c r="A893" s="11">
        <v>0.53873877087572342</v>
      </c>
      <c r="B893" s="11" t="s">
        <v>16</v>
      </c>
      <c r="D893" s="11" t="b">
        <f t="shared" si="483"/>
        <v>1</v>
      </c>
    </row>
    <row r="894" spans="1:4">
      <c r="A894" s="11">
        <v>0.53462053248062547</v>
      </c>
      <c r="B894" s="11" t="s">
        <v>57</v>
      </c>
      <c r="D894" s="11" t="b">
        <f t="shared" si="483"/>
        <v>1</v>
      </c>
    </row>
    <row r="895" spans="1:4">
      <c r="A895" s="11">
        <v>0.48778161359018002</v>
      </c>
      <c r="B895" s="11" t="s">
        <v>96</v>
      </c>
      <c r="D895" s="11" t="b">
        <f t="shared" si="483"/>
        <v>1</v>
      </c>
    </row>
    <row r="896" spans="1:4">
      <c r="A896" s="11">
        <v>0.41218918718286918</v>
      </c>
      <c r="B896" s="11" t="s">
        <v>92</v>
      </c>
      <c r="D896" s="11" t="b">
        <f t="shared" si="483"/>
        <v>1</v>
      </c>
    </row>
    <row r="897" spans="1:4">
      <c r="A897" s="11">
        <v>0.35760452068158388</v>
      </c>
      <c r="B897" s="11" t="s">
        <v>106</v>
      </c>
      <c r="D897" s="11" t="b">
        <f t="shared" si="483"/>
        <v>1</v>
      </c>
    </row>
    <row r="898" spans="1:4">
      <c r="A898" s="11">
        <v>0.32369401195560255</v>
      </c>
      <c r="B898" s="11" t="s">
        <v>12</v>
      </c>
      <c r="D898" s="11" t="b">
        <f t="shared" si="483"/>
        <v>1</v>
      </c>
    </row>
    <row r="899" spans="1:4">
      <c r="A899" s="11">
        <v>0.26033311053920904</v>
      </c>
      <c r="B899" s="11" t="s">
        <v>102</v>
      </c>
      <c r="D899" s="11" t="b">
        <f t="shared" si="483"/>
        <v>1</v>
      </c>
    </row>
    <row r="900" spans="1:4">
      <c r="A900" s="11">
        <v>0.211795839898483</v>
      </c>
      <c r="B900" s="11" t="s">
        <v>91</v>
      </c>
      <c r="D900" s="11" t="b">
        <f t="shared" si="483"/>
        <v>1</v>
      </c>
    </row>
    <row r="901" spans="1:4">
      <c r="A901" s="11">
        <v>0.19244976671990141</v>
      </c>
      <c r="B901" s="11" t="s">
        <v>23</v>
      </c>
      <c r="D901" s="11" t="b">
        <f t="shared" si="483"/>
        <v>1</v>
      </c>
    </row>
    <row r="902" spans="1:4">
      <c r="A902" s="11">
        <v>0.18764689930301548</v>
      </c>
      <c r="B902" s="11" t="s">
        <v>56</v>
      </c>
      <c r="D902" s="11" t="b">
        <f t="shared" si="483"/>
        <v>1</v>
      </c>
    </row>
    <row r="903" spans="1:4">
      <c r="A903" s="11">
        <v>0.17124002303763056</v>
      </c>
      <c r="B903" s="11" t="s">
        <v>26</v>
      </c>
      <c r="D903" s="11" t="b">
        <f t="shared" si="483"/>
        <v>1</v>
      </c>
    </row>
    <row r="904" spans="1:4">
      <c r="A904" s="11">
        <v>0.16481901313599195</v>
      </c>
      <c r="B904" s="11" t="s">
        <v>14</v>
      </c>
      <c r="D904" s="11" t="b">
        <f t="shared" si="483"/>
        <v>1</v>
      </c>
    </row>
    <row r="905" spans="1:4">
      <c r="A905" s="11">
        <v>0.15103645725775997</v>
      </c>
      <c r="B905" s="11" t="s">
        <v>95</v>
      </c>
      <c r="D905" s="11" t="b">
        <f t="shared" si="483"/>
        <v>1</v>
      </c>
    </row>
    <row r="906" spans="1:4">
      <c r="A906" s="11">
        <v>0.13479960734962626</v>
      </c>
      <c r="B906" s="11" t="s">
        <v>65</v>
      </c>
      <c r="D906" s="11" t="b">
        <f t="shared" si="483"/>
        <v>1</v>
      </c>
    </row>
    <row r="907" spans="1:4">
      <c r="A907" s="11">
        <v>0.12773307543533349</v>
      </c>
      <c r="B907" s="11" t="s">
        <v>32</v>
      </c>
      <c r="D907" s="11" t="b">
        <f t="shared" si="483"/>
        <v>1</v>
      </c>
    </row>
    <row r="908" spans="1:4">
      <c r="A908" s="11">
        <v>4.4799216359906517E-2</v>
      </c>
      <c r="B908" s="11" t="s">
        <v>64</v>
      </c>
      <c r="D908" s="11" t="b">
        <f t="shared" si="483"/>
        <v>1</v>
      </c>
    </row>
    <row r="909" spans="1:4">
      <c r="A909" s="11">
        <v>-1.9716885697395804E-2</v>
      </c>
      <c r="B909" s="11" t="s">
        <v>99</v>
      </c>
      <c r="D909" s="11" t="b">
        <f t="shared" si="483"/>
        <v>1</v>
      </c>
    </row>
    <row r="910" spans="1:4">
      <c r="A910" s="11">
        <v>-5.9835138595018822E-2</v>
      </c>
      <c r="B910" s="11" t="s">
        <v>47</v>
      </c>
      <c r="D910" s="11" t="b">
        <f t="shared" si="483"/>
        <v>1</v>
      </c>
    </row>
    <row r="911" spans="1:4">
      <c r="A911" s="11">
        <v>-8.9852175707388904E-2</v>
      </c>
      <c r="B911" s="11" t="s">
        <v>31</v>
      </c>
      <c r="D911" s="11" t="b">
        <f t="shared" si="483"/>
        <v>1</v>
      </c>
    </row>
    <row r="912" spans="1:4">
      <c r="A912" s="11">
        <v>-0.10359014465543749</v>
      </c>
      <c r="B912" s="11" t="s">
        <v>55</v>
      </c>
      <c r="D912" s="11" t="b">
        <f t="shared" si="483"/>
        <v>1</v>
      </c>
    </row>
    <row r="913" spans="1:4">
      <c r="A913" s="11">
        <v>-0.11392979009577031</v>
      </c>
      <c r="B913" s="11" t="s">
        <v>178</v>
      </c>
      <c r="D913" s="11" t="b">
        <f t="shared" si="483"/>
        <v>1</v>
      </c>
    </row>
    <row r="914" spans="1:4">
      <c r="A914" s="11">
        <v>-0.13996638981948839</v>
      </c>
      <c r="B914" s="11" t="s">
        <v>101</v>
      </c>
      <c r="D914" s="11" t="b">
        <f t="shared" si="483"/>
        <v>1</v>
      </c>
    </row>
    <row r="915" spans="1:4">
      <c r="A915" s="11">
        <v>-0.15428327921174245</v>
      </c>
      <c r="B915" s="11" t="s">
        <v>17</v>
      </c>
      <c r="D915" s="11" t="b">
        <f t="shared" si="483"/>
        <v>1</v>
      </c>
    </row>
    <row r="916" spans="1:4">
      <c r="A916" s="11">
        <v>-0.162379793198554</v>
      </c>
      <c r="B916" s="11" t="s">
        <v>11</v>
      </c>
      <c r="D916" s="11" t="b">
        <f t="shared" si="483"/>
        <v>1</v>
      </c>
    </row>
    <row r="917" spans="1:4">
      <c r="A917" s="11">
        <v>-0.19600804760125093</v>
      </c>
      <c r="B917" s="11" t="s">
        <v>33</v>
      </c>
      <c r="D917" s="11" t="b">
        <f t="shared" si="483"/>
        <v>1</v>
      </c>
    </row>
    <row r="918" spans="1:4">
      <c r="A918" s="11">
        <v>-0.21394444716292282</v>
      </c>
      <c r="B918" s="11" t="s">
        <v>97</v>
      </c>
      <c r="D918" s="11" t="b">
        <f t="shared" si="483"/>
        <v>1</v>
      </c>
    </row>
    <row r="919" spans="1:4">
      <c r="A919" s="11">
        <v>-0.23065491201771626</v>
      </c>
      <c r="B919" s="11" t="s">
        <v>105</v>
      </c>
      <c r="D919" s="11" t="b">
        <f t="shared" si="483"/>
        <v>1</v>
      </c>
    </row>
    <row r="920" spans="1:4">
      <c r="A920" s="11">
        <v>-0.25526867512894597</v>
      </c>
      <c r="B920" s="11" t="s">
        <v>63</v>
      </c>
      <c r="D920" s="11" t="b">
        <f t="shared" si="483"/>
        <v>1</v>
      </c>
    </row>
    <row r="921" spans="1:4">
      <c r="A921" s="11">
        <v>-0.28835498204436605</v>
      </c>
      <c r="B921" s="11" t="s">
        <v>39</v>
      </c>
      <c r="D921" s="11" t="b">
        <f t="shared" si="483"/>
        <v>1</v>
      </c>
    </row>
    <row r="922" spans="1:4">
      <c r="A922" s="11">
        <v>-0.29797468726673498</v>
      </c>
      <c r="B922" s="11" t="s">
        <v>48</v>
      </c>
      <c r="D922" s="11" t="b">
        <f t="shared" si="483"/>
        <v>1</v>
      </c>
    </row>
    <row r="923" spans="1:4">
      <c r="A923" s="11">
        <v>-0.33234511404072747</v>
      </c>
      <c r="B923" s="11" t="s">
        <v>88</v>
      </c>
      <c r="D923" s="11" t="b">
        <f t="shared" si="483"/>
        <v>1</v>
      </c>
    </row>
    <row r="924" spans="1:4">
      <c r="A924" s="11">
        <v>-0.33550755104544394</v>
      </c>
      <c r="B924" s="11" t="s">
        <v>15</v>
      </c>
      <c r="D924" s="11" t="b">
        <f t="shared" si="483"/>
        <v>1</v>
      </c>
    </row>
    <row r="925" spans="1:4">
      <c r="A925" s="11">
        <v>-0.35538883785530606</v>
      </c>
      <c r="B925" s="11" t="s">
        <v>44</v>
      </c>
      <c r="D925" s="11" t="b">
        <f t="shared" si="483"/>
        <v>1</v>
      </c>
    </row>
    <row r="926" spans="1:4">
      <c r="A926" s="11">
        <v>-0.40392735470652708</v>
      </c>
      <c r="B926" s="11" t="s">
        <v>43</v>
      </c>
      <c r="D926" s="11" t="b">
        <f t="shared" si="483"/>
        <v>1</v>
      </c>
    </row>
    <row r="927" spans="1:4">
      <c r="A927" s="11">
        <v>-0.45065443572481168</v>
      </c>
      <c r="B927" s="11" t="s">
        <v>288</v>
      </c>
      <c r="D927" s="11" t="b">
        <f t="shared" si="483"/>
        <v>1</v>
      </c>
    </row>
    <row r="928" spans="1:4">
      <c r="A928" s="11">
        <v>-0.50691321598653705</v>
      </c>
      <c r="B928" s="11" t="s">
        <v>24</v>
      </c>
      <c r="D928" s="11" t="b">
        <f t="shared" si="483"/>
        <v>1</v>
      </c>
    </row>
    <row r="929" spans="1:4">
      <c r="A929" s="11">
        <v>-0.51927458657515912</v>
      </c>
      <c r="B929" s="11" t="s">
        <v>9</v>
      </c>
      <c r="D929" s="11" t="b">
        <f t="shared" si="483"/>
        <v>1</v>
      </c>
    </row>
    <row r="930" spans="1:4">
      <c r="A930" s="11">
        <v>-0.55269949219888981</v>
      </c>
      <c r="B930" s="11" t="s">
        <v>90</v>
      </c>
      <c r="D930" s="11" t="b">
        <f t="shared" si="483"/>
        <v>1</v>
      </c>
    </row>
    <row r="931" spans="1:4">
      <c r="A931" s="11">
        <v>-0.56819532212096513</v>
      </c>
      <c r="B931" s="11" t="s">
        <v>10</v>
      </c>
      <c r="D931" s="11" t="b">
        <f t="shared" si="483"/>
        <v>1</v>
      </c>
    </row>
    <row r="932" spans="1:4">
      <c r="A932" s="11">
        <v>-0.58257278756023967</v>
      </c>
      <c r="B932" s="11" t="s">
        <v>52</v>
      </c>
      <c r="D932" s="11" t="b">
        <f t="shared" si="483"/>
        <v>1</v>
      </c>
    </row>
    <row r="933" spans="1:4">
      <c r="A933" s="11">
        <v>-0.60074102620959202</v>
      </c>
      <c r="B933" s="11" t="s">
        <v>104</v>
      </c>
      <c r="D933" s="11" t="b">
        <f t="shared" si="483"/>
        <v>1</v>
      </c>
    </row>
    <row r="934" spans="1:4">
      <c r="A934" s="11">
        <v>-0.60412673659586158</v>
      </c>
      <c r="B934" s="11" t="s">
        <v>42</v>
      </c>
      <c r="D934" s="11" t="b">
        <f t="shared" si="483"/>
        <v>1</v>
      </c>
    </row>
    <row r="935" spans="1:4">
      <c r="A935" s="11">
        <v>-0.60875433788664046</v>
      </c>
      <c r="B935" s="11" t="s">
        <v>70</v>
      </c>
      <c r="D935" s="11" t="b">
        <f t="shared" ref="D935:D955" si="484">B935=D733</f>
        <v>1</v>
      </c>
    </row>
    <row r="936" spans="1:4">
      <c r="A936" s="11">
        <v>-0.65068484106503011</v>
      </c>
      <c r="B936" s="11" t="s">
        <v>50</v>
      </c>
      <c r="D936" s="11" t="b">
        <f t="shared" si="484"/>
        <v>1</v>
      </c>
    </row>
    <row r="937" spans="1:4">
      <c r="A937" s="11">
        <v>-0.7082677796680209</v>
      </c>
      <c r="B937" s="11" t="s">
        <v>107</v>
      </c>
      <c r="D937" s="11" t="b">
        <f t="shared" si="484"/>
        <v>1</v>
      </c>
    </row>
    <row r="938" spans="1:4">
      <c r="A938" s="11">
        <v>-0.71869348840513259</v>
      </c>
      <c r="B938" s="11" t="s">
        <v>66</v>
      </c>
      <c r="D938" s="11" t="b">
        <f t="shared" si="484"/>
        <v>1</v>
      </c>
    </row>
    <row r="939" spans="1:4">
      <c r="A939" s="11">
        <v>-0.74359114695085748</v>
      </c>
      <c r="B939" s="11" t="s">
        <v>286</v>
      </c>
      <c r="D939" s="11" t="b">
        <f t="shared" si="484"/>
        <v>1</v>
      </c>
    </row>
    <row r="940" spans="1:4">
      <c r="A940" s="11">
        <v>-0.75043505259267329</v>
      </c>
      <c r="B940" s="11" t="s">
        <v>49</v>
      </c>
      <c r="D940" s="11" t="b">
        <f t="shared" si="484"/>
        <v>1</v>
      </c>
    </row>
    <row r="941" spans="1:4">
      <c r="A941" s="11">
        <v>-0.76346089250111426</v>
      </c>
      <c r="B941" s="11" t="s">
        <v>103</v>
      </c>
      <c r="D941" s="11" t="b">
        <f t="shared" si="484"/>
        <v>1</v>
      </c>
    </row>
    <row r="942" spans="1:4">
      <c r="A942" s="11">
        <v>-0.77041095722359387</v>
      </c>
      <c r="B942" s="11" t="s">
        <v>72</v>
      </c>
      <c r="D942" s="11" t="b">
        <f t="shared" si="484"/>
        <v>1</v>
      </c>
    </row>
    <row r="943" spans="1:4">
      <c r="A943" s="11">
        <v>-0.79247336529648071</v>
      </c>
      <c r="B943" s="11" t="s">
        <v>98</v>
      </c>
      <c r="D943" s="11" t="b">
        <f t="shared" si="484"/>
        <v>1</v>
      </c>
    </row>
    <row r="944" spans="1:4">
      <c r="A944" s="11">
        <v>-0.80509589458676589</v>
      </c>
      <c r="B944" s="11" t="s">
        <v>59</v>
      </c>
      <c r="D944" s="11" t="b">
        <f t="shared" si="484"/>
        <v>1</v>
      </c>
    </row>
    <row r="945" spans="1:4">
      <c r="A945" s="11">
        <v>-0.87288968487610052</v>
      </c>
      <c r="B945" s="11" t="s">
        <v>54</v>
      </c>
      <c r="D945" s="11" t="b">
        <f t="shared" si="484"/>
        <v>1</v>
      </c>
    </row>
    <row r="946" spans="1:4">
      <c r="A946" s="11">
        <v>-0.90164189300638098</v>
      </c>
      <c r="B946" s="11" t="s">
        <v>25</v>
      </c>
      <c r="D946" s="11" t="b">
        <f t="shared" si="484"/>
        <v>1</v>
      </c>
    </row>
    <row r="947" spans="1:4">
      <c r="A947" s="11">
        <v>-0.907461840718081</v>
      </c>
      <c r="B947" s="11" t="s">
        <v>175</v>
      </c>
      <c r="D947" s="11" t="b">
        <f t="shared" si="484"/>
        <v>1</v>
      </c>
    </row>
    <row r="948" spans="1:4">
      <c r="A948" s="11">
        <v>-0.97663836334959231</v>
      </c>
      <c r="B948" s="11" t="s">
        <v>177</v>
      </c>
      <c r="D948" s="11" t="b">
        <f t="shared" si="484"/>
        <v>1</v>
      </c>
    </row>
    <row r="949" spans="1:4">
      <c r="A949" s="11">
        <v>-0.97875944309424678</v>
      </c>
      <c r="B949" s="11" t="s">
        <v>174</v>
      </c>
      <c r="D949" s="11" t="b">
        <f t="shared" si="484"/>
        <v>1</v>
      </c>
    </row>
    <row r="950" spans="1:4">
      <c r="A950" s="11">
        <v>-0.98406762575304263</v>
      </c>
      <c r="B950" s="11" t="s">
        <v>27</v>
      </c>
      <c r="D950" s="11" t="b">
        <f t="shared" si="484"/>
        <v>1</v>
      </c>
    </row>
    <row r="951" spans="1:4">
      <c r="A951" s="11">
        <v>-1.0164961138093693</v>
      </c>
      <c r="B951" s="11" t="s">
        <v>176</v>
      </c>
      <c r="D951" s="11" t="b">
        <f t="shared" si="484"/>
        <v>1</v>
      </c>
    </row>
    <row r="952" spans="1:4">
      <c r="A952" s="11">
        <v>-1.0325897749236459</v>
      </c>
      <c r="B952" s="11" t="s">
        <v>46</v>
      </c>
      <c r="D952" s="11" t="b">
        <f t="shared" si="484"/>
        <v>1</v>
      </c>
    </row>
    <row r="953" spans="1:4">
      <c r="A953" s="11">
        <v>-1.0470945069800415</v>
      </c>
      <c r="B953" s="11" t="s">
        <v>28</v>
      </c>
      <c r="D953" s="11" t="b">
        <f t="shared" si="484"/>
        <v>1</v>
      </c>
    </row>
    <row r="954" spans="1:4">
      <c r="A954" s="11">
        <v>-1.1172353486882198</v>
      </c>
      <c r="B954" s="11" t="s">
        <v>71</v>
      </c>
      <c r="D954" s="11" t="b">
        <f t="shared" si="484"/>
        <v>1</v>
      </c>
    </row>
    <row r="955" spans="1:4">
      <c r="A955" s="11">
        <v>-1.2783095613538635</v>
      </c>
      <c r="B955" s="11" t="s">
        <v>34</v>
      </c>
      <c r="D955" s="11" t="b">
        <f t="shared" si="484"/>
        <v>1</v>
      </c>
    </row>
  </sheetData>
  <sortState ref="A668:B753">
    <sortCondition descending="1" ref="B668:B753"/>
  </sortState>
  <mergeCells count="19">
    <mergeCell ref="Q292:R292"/>
    <mergeCell ref="S292:T292"/>
    <mergeCell ref="U292:V292"/>
    <mergeCell ref="B292:C292"/>
    <mergeCell ref="I479:L479"/>
    <mergeCell ref="M479:N479"/>
    <mergeCell ref="I382:L382"/>
    <mergeCell ref="M382:N382"/>
    <mergeCell ref="B382:D382"/>
    <mergeCell ref="F382:H382"/>
    <mergeCell ref="O190:T190"/>
    <mergeCell ref="O191:P191"/>
    <mergeCell ref="Q191:R191"/>
    <mergeCell ref="S191:T191"/>
    <mergeCell ref="B291:G291"/>
    <mergeCell ref="Q291:V291"/>
    <mergeCell ref="B191:D191"/>
    <mergeCell ref="G191:I191"/>
    <mergeCell ref="B190:G190"/>
  </mergeCells>
  <phoneticPr fontId="1" type="noConversion"/>
  <conditionalFormatting sqref="B8:AF98">
    <cfRule type="cellIs" dxfId="16" priority="18" stopIfTrue="1" operator="equal">
      <formula>0</formula>
    </cfRule>
  </conditionalFormatting>
  <conditionalFormatting sqref="A7:XFD7">
    <cfRule type="cellIs" dxfId="15" priority="17" operator="lessThan">
      <formula>1</formula>
    </cfRule>
  </conditionalFormatting>
  <conditionalFormatting sqref="B8:B94">
    <cfRule type="cellIs" dxfId="14" priority="15" operator="equal">
      <formula>0</formula>
    </cfRule>
  </conditionalFormatting>
  <conditionalFormatting sqref="C9:L94 C8:BC93">
    <cfRule type="cellIs" dxfId="13" priority="14" operator="equal">
      <formula>0</formula>
    </cfRule>
  </conditionalFormatting>
  <conditionalFormatting sqref="D101:BC186">
    <cfRule type="cellIs" dxfId="12" priority="13" operator="equal">
      <formula>0</formula>
    </cfRule>
  </conditionalFormatting>
  <conditionalFormatting sqref="B101:BC186">
    <cfRule type="cellIs" dxfId="11" priority="10" operator="equal">
      <formula>0</formula>
    </cfRule>
    <cfRule type="cellIs" dxfId="10" priority="12" operator="equal">
      <formula>0</formula>
    </cfRule>
  </conditionalFormatting>
  <conditionalFormatting sqref="B8:BC93">
    <cfRule type="cellIs" dxfId="9" priority="11" operator="equal">
      <formula>0</formula>
    </cfRule>
  </conditionalFormatting>
  <conditionalFormatting sqref="BD101:BD186">
    <cfRule type="cellIs" dxfId="8" priority="9" operator="equal">
      <formula>0</formula>
    </cfRule>
  </conditionalFormatting>
  <conditionalFormatting sqref="BD101:BD186">
    <cfRule type="cellIs" dxfId="7" priority="7" operator="equal">
      <formula>0</formula>
    </cfRule>
    <cfRule type="cellIs" dxfId="6" priority="8" operator="equal">
      <formula>0</formula>
    </cfRule>
  </conditionalFormatting>
  <conditionalFormatting sqref="BE101:BE186">
    <cfRule type="cellIs" dxfId="5" priority="6" operator="equal">
      <formula>0</formula>
    </cfRule>
  </conditionalFormatting>
  <conditionalFormatting sqref="BE101:BE186">
    <cfRule type="cellIs" dxfId="4" priority="4" operator="equal">
      <formula>0</formula>
    </cfRule>
    <cfRule type="cellIs" dxfId="3" priority="5" operator="equal">
      <formula>0</formula>
    </cfRule>
  </conditionalFormatting>
  <conditionalFormatting sqref="BD8:BD93">
    <cfRule type="cellIs" dxfId="2" priority="3" operator="equal">
      <formula>0</formula>
    </cfRule>
  </conditionalFormatting>
  <conditionalFormatting sqref="BE8:BE93">
    <cfRule type="cellIs" dxfId="1" priority="2" operator="equal">
      <formula>0</formula>
    </cfRule>
  </conditionalFormatting>
  <conditionalFormatting sqref="BD101:BD187">
    <cfRule type="cellIs" dxfId="0" priority="1" operator="equal">
      <formula>0</formula>
    </cfRule>
  </conditionalFormatting>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9"/>
  <sheetViews>
    <sheetView workbookViewId="0">
      <selection activeCell="H86" sqref="H86"/>
    </sheetView>
  </sheetViews>
  <sheetFormatPr baseColWidth="10" defaultColWidth="8.83203125" defaultRowHeight="12" x14ac:dyDescent="0"/>
  <cols>
    <col min="2" max="2" width="14.33203125" bestFit="1" customWidth="1"/>
    <col min="3" max="6" width="13" customWidth="1"/>
    <col min="7" max="7" width="17.1640625" customWidth="1"/>
    <col min="8" max="8" width="18.1640625" customWidth="1"/>
  </cols>
  <sheetData>
    <row r="1" spans="2:8">
      <c r="G1" t="s">
        <v>78</v>
      </c>
      <c r="H1" t="s">
        <v>79</v>
      </c>
    </row>
    <row r="2" spans="2:8" ht="32.25" customHeight="1">
      <c r="B2" s="29" t="s">
        <v>80</v>
      </c>
      <c r="C2" s="30" t="s">
        <v>20</v>
      </c>
      <c r="D2" s="31" t="s">
        <v>22</v>
      </c>
      <c r="E2" s="32" t="s">
        <v>4</v>
      </c>
      <c r="F2" s="33"/>
      <c r="G2" s="34" t="s">
        <v>19</v>
      </c>
      <c r="H2" s="34" t="s">
        <v>19</v>
      </c>
    </row>
    <row r="3" spans="2:8">
      <c r="B3" s="35" t="s">
        <v>23</v>
      </c>
      <c r="C3" s="36">
        <f>'IndexComputation 2014'!B384</f>
        <v>0.17622432944723632</v>
      </c>
      <c r="D3" s="37" t="e">
        <f>'IndexComputation 2014'!#REF!</f>
        <v>#REF!</v>
      </c>
      <c r="E3" s="37">
        <f>'IndexComputation 2014'!D384</f>
        <v>0.48667937489950103</v>
      </c>
      <c r="F3" s="37"/>
      <c r="G3" s="38" t="e">
        <f>SUMPRODUCT(C3:E3,#REF!)</f>
        <v>#REF!</v>
      </c>
      <c r="H3" s="38" t="e">
        <f>SUMPRODUCT(C3:E3,#REF!)</f>
        <v>#REF!</v>
      </c>
    </row>
    <row r="4" spans="2:8">
      <c r="B4" s="26" t="s">
        <v>8</v>
      </c>
      <c r="C4" s="39">
        <f>'IndexComputation 2014'!B385</f>
        <v>0.78714659820700716</v>
      </c>
      <c r="D4" s="40" t="e">
        <f>'IndexComputation 2014'!#REF!</f>
        <v>#REF!</v>
      </c>
      <c r="E4" s="40">
        <f>'IndexComputation 2014'!D385</f>
        <v>1.2270723508616124</v>
      </c>
      <c r="F4" s="40"/>
      <c r="G4" s="41" t="e">
        <f>SUMPRODUCT(C4:E4,#REF!)</f>
        <v>#REF!</v>
      </c>
      <c r="H4" s="41" t="e">
        <f>SUMPRODUCT(C4:E4,#REF!)</f>
        <v>#REF!</v>
      </c>
    </row>
    <row r="5" spans="2:8">
      <c r="B5" s="26" t="s">
        <v>24</v>
      </c>
      <c r="C5" s="39">
        <f>'IndexComputation 2014'!B386</f>
        <v>0.55869663385301349</v>
      </c>
      <c r="D5" s="40" t="e">
        <f>'IndexComputation 2014'!#REF!</f>
        <v>#REF!</v>
      </c>
      <c r="E5" s="40">
        <f>'IndexComputation 2014'!D386</f>
        <v>1.0078035223079969</v>
      </c>
      <c r="F5" s="40"/>
      <c r="G5" s="41" t="e">
        <f>SUMPRODUCT(C5:E5,#REF!)</f>
        <v>#REF!</v>
      </c>
      <c r="H5" s="41" t="e">
        <f>SUMPRODUCT(C5:E5,#REF!)</f>
        <v>#REF!</v>
      </c>
    </row>
    <row r="6" spans="2:8">
      <c r="B6" s="26" t="s">
        <v>25</v>
      </c>
      <c r="C6" s="39">
        <f>'IndexComputation 2014'!B387</f>
        <v>0.11255284039655943</v>
      </c>
      <c r="D6" s="40" t="e">
        <f>'IndexComputation 2014'!#REF!</f>
        <v>#REF!</v>
      </c>
      <c r="E6" s="40">
        <f>'IndexComputation 2014'!D387</f>
        <v>0.12848542502083654</v>
      </c>
      <c r="F6" s="40"/>
      <c r="G6" s="41" t="e">
        <f>SUMPRODUCT(C6:E6,#REF!)</f>
        <v>#REF!</v>
      </c>
      <c r="H6" s="41" t="e">
        <f>SUMPRODUCT(C6:E6,#REF!)</f>
        <v>#REF!</v>
      </c>
    </row>
    <row r="7" spans="2:8">
      <c r="B7" s="26" t="s">
        <v>26</v>
      </c>
      <c r="C7" s="39">
        <f>'IndexComputation 2014'!B388</f>
        <v>-0.29281875551772041</v>
      </c>
      <c r="D7" s="40" t="e">
        <f>'IndexComputation 2014'!#REF!</f>
        <v>#REF!</v>
      </c>
      <c r="E7" s="40">
        <f>'IndexComputation 2014'!D388</f>
        <v>-0.86053756125672021</v>
      </c>
      <c r="F7" s="40"/>
      <c r="G7" s="41" t="e">
        <f>SUMPRODUCT(C7:E7,#REF!)</f>
        <v>#REF!</v>
      </c>
      <c r="H7" s="41" t="e">
        <f>SUMPRODUCT(C7:E7,#REF!)</f>
        <v>#REF!</v>
      </c>
    </row>
    <row r="8" spans="2:8">
      <c r="B8" s="26" t="s">
        <v>27</v>
      </c>
      <c r="C8" s="39">
        <f>'IndexComputation 2014'!B389</f>
        <v>0.85029163338718206</v>
      </c>
      <c r="D8" s="40" t="e">
        <f>'IndexComputation 2014'!#REF!</f>
        <v>#REF!</v>
      </c>
      <c r="E8" s="40">
        <f>'IndexComputation 2014'!D389</f>
        <v>1.1721768870584877</v>
      </c>
      <c r="F8" s="40"/>
      <c r="G8" s="41" t="e">
        <f>SUMPRODUCT(C8:E8,#REF!)</f>
        <v>#REF!</v>
      </c>
      <c r="H8" s="41" t="e">
        <f>SUMPRODUCT(C8:E8,#REF!)</f>
        <v>#REF!</v>
      </c>
    </row>
    <row r="9" spans="2:8">
      <c r="B9" s="26" t="s">
        <v>28</v>
      </c>
      <c r="C9" s="39">
        <f>'IndexComputation 2014'!B390</f>
        <v>-0.86874779733566521</v>
      </c>
      <c r="D9" s="40" t="e">
        <f>'IndexComputation 2014'!#REF!</f>
        <v>#REF!</v>
      </c>
      <c r="E9" s="40">
        <f>'IndexComputation 2014'!D390</f>
        <v>-1.3641535067251105</v>
      </c>
      <c r="F9" s="40"/>
      <c r="G9" s="41" t="e">
        <f>SUMPRODUCT(C9:E9,#REF!)</f>
        <v>#REF!</v>
      </c>
      <c r="H9" s="41" t="e">
        <f>SUMPRODUCT(C9:E9,#REF!)</f>
        <v>#REF!</v>
      </c>
    </row>
    <row r="10" spans="2:8">
      <c r="B10" s="26" t="s">
        <v>29</v>
      </c>
      <c r="C10" s="39">
        <f>'IndexComputation 2014'!B391</f>
        <v>-0.23854544054138235</v>
      </c>
      <c r="D10" s="40" t="e">
        <f>'IndexComputation 2014'!#REF!</f>
        <v>#REF!</v>
      </c>
      <c r="E10" s="40">
        <f>'IndexComputation 2014'!D391</f>
        <v>-0.95221331960257727</v>
      </c>
      <c r="F10" s="40"/>
      <c r="G10" s="41" t="e">
        <f>SUMPRODUCT(C10:E10,#REF!)</f>
        <v>#REF!</v>
      </c>
      <c r="H10" s="41" t="e">
        <f>SUMPRODUCT(C10:E10,#REF!)</f>
        <v>#REF!</v>
      </c>
    </row>
    <row r="11" spans="2:8">
      <c r="B11" s="26" t="s">
        <v>30</v>
      </c>
      <c r="C11" s="39">
        <f>'IndexComputation 2014'!B392</f>
        <v>-0.22995360460093081</v>
      </c>
      <c r="D11" s="40" t="e">
        <f>'IndexComputation 2014'!#REF!</f>
        <v>#REF!</v>
      </c>
      <c r="E11" s="40">
        <f>'IndexComputation 2014'!D392</f>
        <v>0.42469819657306279</v>
      </c>
      <c r="F11" s="40"/>
      <c r="G11" s="41" t="e">
        <f>SUMPRODUCT(C11:E11,#REF!)</f>
        <v>#REF!</v>
      </c>
      <c r="H11" s="41" t="e">
        <f>SUMPRODUCT(C11:E11,#REF!)</f>
        <v>#REF!</v>
      </c>
    </row>
    <row r="12" spans="2:8">
      <c r="B12" s="26" t="s">
        <v>31</v>
      </c>
      <c r="C12" s="39">
        <f>'IndexComputation 2014'!B393</f>
        <v>-1.415406341302309</v>
      </c>
      <c r="D12" s="40" t="e">
        <f>'IndexComputation 2014'!#REF!</f>
        <v>#REF!</v>
      </c>
      <c r="E12" s="40">
        <f>'IndexComputation 2014'!D393</f>
        <v>-1.0640468153697002</v>
      </c>
      <c r="F12" s="40"/>
      <c r="G12" s="41" t="e">
        <f>SUMPRODUCT(C12:E12,#REF!)</f>
        <v>#REF!</v>
      </c>
      <c r="H12" s="41" t="e">
        <f>SUMPRODUCT(C12:E12,#REF!)</f>
        <v>#REF!</v>
      </c>
    </row>
    <row r="13" spans="2:8">
      <c r="B13" s="26" t="s">
        <v>32</v>
      </c>
      <c r="C13" s="39">
        <f>'IndexComputation 2014'!B394</f>
        <v>-0.96183886160724941</v>
      </c>
      <c r="D13" s="40" t="e">
        <f>'IndexComputation 2014'!#REF!</f>
        <v>#REF!</v>
      </c>
      <c r="E13" s="40">
        <f>'IndexComputation 2014'!D394</f>
        <v>-1.2385647615014497</v>
      </c>
      <c r="F13" s="40"/>
      <c r="G13" s="41" t="e">
        <f>SUMPRODUCT(C13:E13,#REF!)</f>
        <v>#REF!</v>
      </c>
      <c r="H13" s="41" t="e">
        <f>SUMPRODUCT(C13:E13,#REF!)</f>
        <v>#REF!</v>
      </c>
    </row>
    <row r="14" spans="2:8">
      <c r="B14" s="26" t="s">
        <v>33</v>
      </c>
      <c r="C14" s="39">
        <f>'IndexComputation 2014'!B395</f>
        <v>0.40218997430308751</v>
      </c>
      <c r="D14" s="40" t="e">
        <f>'IndexComputation 2014'!#REF!</f>
        <v>#REF!</v>
      </c>
      <c r="E14" s="40">
        <f>'IndexComputation 2014'!D395</f>
        <v>1.1800188122351762</v>
      </c>
      <c r="F14" s="40"/>
      <c r="G14" s="41" t="e">
        <f>SUMPRODUCT(C14:E14,#REF!)</f>
        <v>#REF!</v>
      </c>
      <c r="H14" s="41" t="e">
        <f>SUMPRODUCT(C14:E14,#REF!)</f>
        <v>#REF!</v>
      </c>
    </row>
    <row r="15" spans="2:8">
      <c r="B15" s="26" t="s">
        <v>9</v>
      </c>
      <c r="C15" s="39">
        <f>'IndexComputation 2014'!B396</f>
        <v>0.13543822030652014</v>
      </c>
      <c r="D15" s="40" t="e">
        <f>'IndexComputation 2014'!#REF!</f>
        <v>#REF!</v>
      </c>
      <c r="E15" s="40">
        <f>'IndexComputation 2014'!D396</f>
        <v>0.92981602492335025</v>
      </c>
      <c r="F15" s="40"/>
      <c r="G15" s="41" t="e">
        <f>SUMPRODUCT(C15:E15,#REF!)</f>
        <v>#REF!</v>
      </c>
      <c r="H15" s="41" t="e">
        <f>SUMPRODUCT(C15:E15,#REF!)</f>
        <v>#REF!</v>
      </c>
    </row>
    <row r="16" spans="2:8">
      <c r="B16" s="26" t="s">
        <v>34</v>
      </c>
      <c r="C16" s="39">
        <f>'IndexComputation 2014'!B397</f>
        <v>0.14043312721695572</v>
      </c>
      <c r="D16" s="40" t="e">
        <f>'IndexComputation 2014'!#REF!</f>
        <v>#REF!</v>
      </c>
      <c r="E16" s="40">
        <f>'IndexComputation 2014'!D397</f>
        <v>3.7427802182212956E-2</v>
      </c>
      <c r="F16" s="40"/>
      <c r="G16" s="41" t="e">
        <f>SUMPRODUCT(C16:E16,#REF!)</f>
        <v>#REF!</v>
      </c>
      <c r="H16" s="41" t="e">
        <f>SUMPRODUCT(C16:E16,#REF!)</f>
        <v>#REF!</v>
      </c>
    </row>
    <row r="17" spans="2:8">
      <c r="B17" s="26" t="s">
        <v>35</v>
      </c>
      <c r="C17" s="39">
        <f>'IndexComputation 2014'!B398</f>
        <v>8.2945696683740022E-2</v>
      </c>
      <c r="D17" s="40" t="e">
        <f>'IndexComputation 2014'!#REF!</f>
        <v>#REF!</v>
      </c>
      <c r="E17" s="40">
        <f>'IndexComputation 2014'!D398</f>
        <v>0.26796014632263443</v>
      </c>
      <c r="F17" s="40"/>
      <c r="G17" s="41" t="e">
        <f>SUMPRODUCT(C17:E17,#REF!)</f>
        <v>#REF!</v>
      </c>
      <c r="H17" s="41" t="e">
        <f>SUMPRODUCT(C17:E17,#REF!)</f>
        <v>#REF!</v>
      </c>
    </row>
    <row r="18" spans="2:8">
      <c r="B18" s="26" t="s">
        <v>36</v>
      </c>
      <c r="C18" s="39">
        <f>'IndexComputation 2014'!B399</f>
        <v>3.5821514837396054E-2</v>
      </c>
      <c r="D18" s="40" t="e">
        <f>'IndexComputation 2014'!#REF!</f>
        <v>#REF!</v>
      </c>
      <c r="E18" s="40">
        <f>'IndexComputation 2014'!D399</f>
        <v>0.259392355256437</v>
      </c>
      <c r="F18" s="40"/>
      <c r="G18" s="41" t="e">
        <f>SUMPRODUCT(C18:E18,#REF!)</f>
        <v>#REF!</v>
      </c>
      <c r="H18" s="41" t="e">
        <f>SUMPRODUCT(C18:E18,#REF!)</f>
        <v>#REF!</v>
      </c>
    </row>
    <row r="19" spans="2:8">
      <c r="B19" s="26" t="s">
        <v>37</v>
      </c>
      <c r="C19" s="39">
        <f>'IndexComputation 2014'!B400</f>
        <v>0.31661659930604857</v>
      </c>
      <c r="D19" s="40" t="e">
        <f>'IndexComputation 2014'!#REF!</f>
        <v>#REF!</v>
      </c>
      <c r="E19" s="40">
        <f>'IndexComputation 2014'!D400</f>
        <v>0.17566461391083629</v>
      </c>
      <c r="F19" s="40"/>
      <c r="G19" s="41" t="e">
        <f>SUMPRODUCT(C19:E19,#REF!)</f>
        <v>#REF!</v>
      </c>
      <c r="H19" s="41" t="e">
        <f>SUMPRODUCT(C19:E19,#REF!)</f>
        <v>#REF!</v>
      </c>
    </row>
    <row r="20" spans="2:8">
      <c r="B20" s="26" t="s">
        <v>10</v>
      </c>
      <c r="C20" s="39">
        <f>'IndexComputation 2014'!B401</f>
        <v>1.2002818796971808</v>
      </c>
      <c r="D20" s="40" t="e">
        <f>'IndexComputation 2014'!#REF!</f>
        <v>#REF!</v>
      </c>
      <c r="E20" s="40">
        <f>'IndexComputation 2014'!D401</f>
        <v>1.2604528443223619</v>
      </c>
      <c r="F20" s="40"/>
      <c r="G20" s="41" t="e">
        <f>SUMPRODUCT(C20:E20,#REF!)</f>
        <v>#REF!</v>
      </c>
      <c r="H20" s="41" t="e">
        <f>SUMPRODUCT(C20:E20,#REF!)</f>
        <v>#REF!</v>
      </c>
    </row>
    <row r="21" spans="2:8">
      <c r="B21" s="26" t="s">
        <v>38</v>
      </c>
      <c r="C21" s="39">
        <f>'IndexComputation 2014'!B402</f>
        <v>-1.4977413893526748E-2</v>
      </c>
      <c r="D21" s="40" t="e">
        <f>'IndexComputation 2014'!#REF!</f>
        <v>#REF!</v>
      </c>
      <c r="E21" s="40">
        <f>'IndexComputation 2014'!D402</f>
        <v>-0.21531283012400948</v>
      </c>
      <c r="F21" s="40"/>
      <c r="G21" s="41" t="e">
        <f>SUMPRODUCT(C21:E21,#REF!)</f>
        <v>#REF!</v>
      </c>
      <c r="H21" s="41" t="e">
        <f>SUMPRODUCT(C21:E21,#REF!)</f>
        <v>#REF!</v>
      </c>
    </row>
    <row r="22" spans="2:8">
      <c r="B22" s="26" t="s">
        <v>11</v>
      </c>
      <c r="C22" s="39">
        <f>'IndexComputation 2014'!B403</f>
        <v>-0.25474702453483328</v>
      </c>
      <c r="D22" s="40" t="e">
        <f>'IndexComputation 2014'!#REF!</f>
        <v>#REF!</v>
      </c>
      <c r="E22" s="40">
        <f>'IndexComputation 2014'!D403</f>
        <v>-0.45877385656954744</v>
      </c>
      <c r="F22" s="40"/>
      <c r="G22" s="41" t="e">
        <f>SUMPRODUCT(C22:E22,#REF!)</f>
        <v>#REF!</v>
      </c>
      <c r="H22" s="41" t="e">
        <f>SUMPRODUCT(C22:E22,#REF!)</f>
        <v>#REF!</v>
      </c>
    </row>
    <row r="23" spans="2:8">
      <c r="B23" s="26" t="s">
        <v>39</v>
      </c>
      <c r="C23" s="39">
        <f>'IndexComputation 2014'!B404</f>
        <v>0.7786438119596617</v>
      </c>
      <c r="D23" s="40" t="e">
        <f>'IndexComputation 2014'!#REF!</f>
        <v>#REF!</v>
      </c>
      <c r="E23" s="40">
        <f>'IndexComputation 2014'!D404</f>
        <v>0.76816320130384996</v>
      </c>
      <c r="F23" s="40"/>
      <c r="G23" s="41" t="e">
        <f>SUMPRODUCT(C23:E23,#REF!)</f>
        <v>#REF!</v>
      </c>
      <c r="H23" s="41" t="e">
        <f>SUMPRODUCT(C23:E23,#REF!)</f>
        <v>#REF!</v>
      </c>
    </row>
    <row r="24" spans="2:8">
      <c r="B24" s="26" t="s">
        <v>40</v>
      </c>
      <c r="C24" s="39">
        <f>'IndexComputation 2014'!B405</f>
        <v>-1.4610334379475647</v>
      </c>
      <c r="D24" s="40" t="e">
        <f>'IndexComputation 2014'!#REF!</f>
        <v>#REF!</v>
      </c>
      <c r="E24" s="40">
        <f>'IndexComputation 2014'!D405</f>
        <v>-1.2758571728058685</v>
      </c>
      <c r="F24" s="40"/>
      <c r="G24" s="41" t="e">
        <f>SUMPRODUCT(C24:E24,#REF!)</f>
        <v>#REF!</v>
      </c>
      <c r="H24" s="41" t="e">
        <f>SUMPRODUCT(C24:E24,#REF!)</f>
        <v>#REF!</v>
      </c>
    </row>
    <row r="25" spans="2:8">
      <c r="B25" s="26" t="s">
        <v>41</v>
      </c>
      <c r="C25" s="39">
        <f>'IndexComputation 2014'!B406</f>
        <v>0.89031897562740681</v>
      </c>
      <c r="D25" s="40" t="e">
        <f>'IndexComputation 2014'!#REF!</f>
        <v>#REF!</v>
      </c>
      <c r="E25" s="40">
        <f>'IndexComputation 2014'!D406</f>
        <v>1.20834575024237</v>
      </c>
      <c r="F25" s="40"/>
      <c r="G25" s="41" t="e">
        <f>SUMPRODUCT(C25:E25,#REF!)</f>
        <v>#REF!</v>
      </c>
      <c r="H25" s="41" t="e">
        <f>SUMPRODUCT(C25:E25,#REF!)</f>
        <v>#REF!</v>
      </c>
    </row>
    <row r="26" spans="2:8">
      <c r="B26" s="26" t="s">
        <v>12</v>
      </c>
      <c r="C26" s="39">
        <f>'IndexComputation 2014'!B407</f>
        <v>0.50069353222127522</v>
      </c>
      <c r="D26" s="40" t="e">
        <f>'IndexComputation 2014'!#REF!</f>
        <v>#REF!</v>
      </c>
      <c r="E26" s="40">
        <f>'IndexComputation 2014'!D407</f>
        <v>1.3971300163166511</v>
      </c>
      <c r="F26" s="40"/>
      <c r="G26" s="41" t="e">
        <f>SUMPRODUCT(C26:E26,#REF!)</f>
        <v>#REF!</v>
      </c>
      <c r="H26" s="41" t="e">
        <f>SUMPRODUCT(C26:E26,#REF!)</f>
        <v>#REF!</v>
      </c>
    </row>
    <row r="27" spans="2:8">
      <c r="B27" s="26" t="s">
        <v>13</v>
      </c>
      <c r="C27" s="39">
        <f>'IndexComputation 2014'!B408</f>
        <v>0.66217262478789396</v>
      </c>
      <c r="D27" s="40" t="e">
        <f>'IndexComputation 2014'!#REF!</f>
        <v>#REF!</v>
      </c>
      <c r="E27" s="40">
        <f>'IndexComputation 2014'!D408</f>
        <v>0.94958722689983632</v>
      </c>
      <c r="F27" s="40"/>
      <c r="G27" s="41" t="e">
        <f>SUMPRODUCT(C27:E27,#REF!)</f>
        <v>#REF!</v>
      </c>
      <c r="H27" s="41" t="e">
        <f>SUMPRODUCT(C27:E27,#REF!)</f>
        <v>#REF!</v>
      </c>
    </row>
    <row r="28" spans="2:8">
      <c r="B28" s="26" t="s">
        <v>42</v>
      </c>
      <c r="C28" s="39">
        <f>'IndexComputation 2014'!B409</f>
        <v>-0.41940828373971251</v>
      </c>
      <c r="D28" s="40" t="e">
        <f>'IndexComputation 2014'!#REF!</f>
        <v>#REF!</v>
      </c>
      <c r="E28" s="40">
        <f>'IndexComputation 2014'!D409</f>
        <v>-0.85883455612573989</v>
      </c>
      <c r="F28" s="40"/>
      <c r="G28" s="41" t="e">
        <f>SUMPRODUCT(C28:E28,#REF!)</f>
        <v>#REF!</v>
      </c>
      <c r="H28" s="41" t="e">
        <f>SUMPRODUCT(C28:E28,#REF!)</f>
        <v>#REF!</v>
      </c>
    </row>
    <row r="29" spans="2:8">
      <c r="B29" s="26" t="s">
        <v>43</v>
      </c>
      <c r="C29" s="39">
        <f>'IndexComputation 2014'!B410</f>
        <v>0.14631407004679406</v>
      </c>
      <c r="D29" s="40" t="e">
        <f>'IndexComputation 2014'!#REF!</f>
        <v>#REF!</v>
      </c>
      <c r="E29" s="40">
        <f>'IndexComputation 2014'!D410</f>
        <v>0.3513592780003405</v>
      </c>
      <c r="F29" s="40"/>
      <c r="G29" s="41" t="e">
        <f>SUMPRODUCT(C29:E29,#REF!)</f>
        <v>#REF!</v>
      </c>
      <c r="H29" s="41" t="e">
        <f>SUMPRODUCT(C29:E29,#REF!)</f>
        <v>#REF!</v>
      </c>
    </row>
    <row r="30" spans="2:8">
      <c r="B30" s="26" t="s">
        <v>44</v>
      </c>
      <c r="C30" s="39">
        <f>'IndexComputation 2014'!B412</f>
        <v>0.32927694519123973</v>
      </c>
      <c r="D30" s="40" t="e">
        <f>'IndexComputation 2014'!#REF!</f>
        <v>#REF!</v>
      </c>
      <c r="E30" s="40">
        <f>'IndexComputation 2014'!D412</f>
        <v>0.50762113134230147</v>
      </c>
      <c r="F30" s="40"/>
      <c r="G30" s="41" t="e">
        <f>SUMPRODUCT(C30:E30,#REF!)</f>
        <v>#REF!</v>
      </c>
      <c r="H30" s="41" t="e">
        <f>SUMPRODUCT(C30:E30,#REF!)</f>
        <v>#REF!</v>
      </c>
    </row>
    <row r="31" spans="2:8">
      <c r="B31" s="26" t="s">
        <v>45</v>
      </c>
      <c r="C31" s="39">
        <f>'IndexComputation 2014'!B413</f>
        <v>1.1189203540836881</v>
      </c>
      <c r="D31" s="40" t="e">
        <f>'IndexComputation 2014'!#REF!</f>
        <v>#REF!</v>
      </c>
      <c r="E31" s="40">
        <f>'IndexComputation 2014'!D413</f>
        <v>1.0846632260531317</v>
      </c>
      <c r="F31" s="40"/>
      <c r="G31" s="41" t="e">
        <f>SUMPRODUCT(C31:E31,#REF!)</f>
        <v>#REF!</v>
      </c>
      <c r="H31" s="41" t="e">
        <f>SUMPRODUCT(C31:E31,#REF!)</f>
        <v>#REF!</v>
      </c>
    </row>
    <row r="32" spans="2:8">
      <c r="B32" s="26" t="s">
        <v>46</v>
      </c>
      <c r="C32" s="39">
        <f>'IndexComputation 2014'!B414</f>
        <v>-0.30274908439065312</v>
      </c>
      <c r="D32" s="40" t="e">
        <f>'IndexComputation 2014'!#REF!</f>
        <v>#REF!</v>
      </c>
      <c r="E32" s="40">
        <f>'IndexComputation 2014'!D414</f>
        <v>-0.47241897030729801</v>
      </c>
      <c r="F32" s="40"/>
      <c r="G32" s="41" t="e">
        <f>SUMPRODUCT(C32:E32,#REF!)</f>
        <v>#REF!</v>
      </c>
      <c r="H32" s="41" t="e">
        <f>SUMPRODUCT(C32:E32,#REF!)</f>
        <v>#REF!</v>
      </c>
    </row>
    <row r="33" spans="2:8">
      <c r="B33" s="26" t="s">
        <v>47</v>
      </c>
      <c r="C33" s="39">
        <f>'IndexComputation 2014'!B415</f>
        <v>-4.8726636800407105E-2</v>
      </c>
      <c r="D33" s="40" t="e">
        <f>'IndexComputation 2014'!#REF!</f>
        <v>#REF!</v>
      </c>
      <c r="E33" s="40">
        <f>'IndexComputation 2014'!D415</f>
        <v>-0.34119296491234213</v>
      </c>
      <c r="F33" s="40"/>
      <c r="G33" s="41" t="e">
        <f>SUMPRODUCT(C33:E33,#REF!)</f>
        <v>#REF!</v>
      </c>
      <c r="H33" s="41" t="e">
        <f>SUMPRODUCT(C33:E33,#REF!)</f>
        <v>#REF!</v>
      </c>
    </row>
    <row r="34" spans="2:8">
      <c r="B34" s="26" t="s">
        <v>14</v>
      </c>
      <c r="C34" s="39">
        <f>'IndexComputation 2014'!B416</f>
        <v>0.84713098568642753</v>
      </c>
      <c r="D34" s="40" t="e">
        <f>'IndexComputation 2014'!#REF!</f>
        <v>#REF!</v>
      </c>
      <c r="E34" s="40">
        <f>'IndexComputation 2014'!D416</f>
        <v>0.60009385191186249</v>
      </c>
      <c r="F34" s="40"/>
      <c r="G34" s="41" t="e">
        <f>SUMPRODUCT(C34:E34,#REF!)</f>
        <v>#REF!</v>
      </c>
      <c r="H34" s="41" t="e">
        <f>SUMPRODUCT(C34:E34,#REF!)</f>
        <v>#REF!</v>
      </c>
    </row>
    <row r="35" spans="2:8">
      <c r="B35" s="26" t="s">
        <v>48</v>
      </c>
      <c r="C35" s="39">
        <f>'IndexComputation 2014'!B417</f>
        <v>0.43177416810420755</v>
      </c>
      <c r="D35" s="40" t="e">
        <f>'IndexComputation 2014'!#REF!</f>
        <v>#REF!</v>
      </c>
      <c r="E35" s="40">
        <f>'IndexComputation 2014'!D417</f>
        <v>0.85733460748154666</v>
      </c>
      <c r="F35" s="40"/>
      <c r="G35" s="41" t="e">
        <f>SUMPRODUCT(C35:E35,#REF!)</f>
        <v>#REF!</v>
      </c>
      <c r="H35" s="41" t="e">
        <f>SUMPRODUCT(C35:E35,#REF!)</f>
        <v>#REF!</v>
      </c>
    </row>
    <row r="36" spans="2:8">
      <c r="B36" s="26" t="s">
        <v>49</v>
      </c>
      <c r="C36" s="39">
        <f>'IndexComputation 2014'!B418</f>
        <v>0.18729171956342083</v>
      </c>
      <c r="D36" s="40" t="e">
        <f>'IndexComputation 2014'!#REF!</f>
        <v>#REF!</v>
      </c>
      <c r="E36" s="40">
        <f>'IndexComputation 2014'!D418</f>
        <v>0.24672172825275726</v>
      </c>
      <c r="F36" s="40"/>
      <c r="G36" s="41" t="e">
        <f>SUMPRODUCT(C36:E36,#REF!)</f>
        <v>#REF!</v>
      </c>
      <c r="H36" s="41" t="e">
        <f>SUMPRODUCT(C36:E36,#REF!)</f>
        <v>#REF!</v>
      </c>
    </row>
    <row r="37" spans="2:8">
      <c r="B37" s="26" t="s">
        <v>50</v>
      </c>
      <c r="C37" s="39">
        <f>'IndexComputation 2014'!B419</f>
        <v>-0.19616654715085433</v>
      </c>
      <c r="D37" s="40" t="e">
        <f>'IndexComputation 2014'!#REF!</f>
        <v>#REF!</v>
      </c>
      <c r="E37" s="40">
        <f>'IndexComputation 2014'!D419</f>
        <v>-0.33560876259885425</v>
      </c>
      <c r="F37" s="40"/>
      <c r="G37" s="41" t="e">
        <f>SUMPRODUCT(C37:E37,#REF!)</f>
        <v>#REF!</v>
      </c>
      <c r="H37" s="41" t="e">
        <f>SUMPRODUCT(C37:E37,#REF!)</f>
        <v>#REF!</v>
      </c>
    </row>
    <row r="38" spans="2:8">
      <c r="B38" s="26" t="s">
        <v>51</v>
      </c>
      <c r="C38" s="39">
        <f>'IndexComputation 2014'!B420</f>
        <v>0.61172934854828576</v>
      </c>
      <c r="D38" s="40" t="e">
        <f>'IndexComputation 2014'!#REF!</f>
        <v>#REF!</v>
      </c>
      <c r="E38" s="40">
        <f>'IndexComputation 2014'!D420</f>
        <v>0.82340266221388203</v>
      </c>
      <c r="F38" s="40"/>
      <c r="G38" s="41" t="e">
        <f>SUMPRODUCT(C38:E38,#REF!)</f>
        <v>#REF!</v>
      </c>
      <c r="H38" s="41" t="e">
        <f>SUMPRODUCT(C38:E38,#REF!)</f>
        <v>#REF!</v>
      </c>
    </row>
    <row r="39" spans="2:8">
      <c r="B39" s="26" t="s">
        <v>52</v>
      </c>
      <c r="C39" s="39">
        <f>'IndexComputation 2014'!B421</f>
        <v>-0.31202443474209673</v>
      </c>
      <c r="D39" s="40" t="e">
        <f>'IndexComputation 2014'!#REF!</f>
        <v>#REF!</v>
      </c>
      <c r="E39" s="40">
        <f>'IndexComputation 2014'!D421</f>
        <v>-0.26330961328542557</v>
      </c>
      <c r="F39" s="40"/>
      <c r="G39" s="41" t="e">
        <f>SUMPRODUCT(C39:E39,#REF!)</f>
        <v>#REF!</v>
      </c>
      <c r="H39" s="41" t="e">
        <f>SUMPRODUCT(C39:E39,#REF!)</f>
        <v>#REF!</v>
      </c>
    </row>
    <row r="40" spans="2:8">
      <c r="B40" s="26" t="s">
        <v>53</v>
      </c>
      <c r="C40" s="39">
        <f>'IndexComputation 2014'!B422</f>
        <v>-0.13502877874172342</v>
      </c>
      <c r="D40" s="40" t="e">
        <f>'IndexComputation 2014'!#REF!</f>
        <v>#REF!</v>
      </c>
      <c r="E40" s="40">
        <f>'IndexComputation 2014'!D422</f>
        <v>-2.8398778286136499E-2</v>
      </c>
      <c r="F40" s="40"/>
      <c r="G40" s="41" t="e">
        <f>SUMPRODUCT(C40:E40,#REF!)</f>
        <v>#REF!</v>
      </c>
      <c r="H40" s="41" t="e">
        <f>SUMPRODUCT(C40:E40,#REF!)</f>
        <v>#REF!</v>
      </c>
    </row>
    <row r="41" spans="2:8">
      <c r="B41" s="26" t="s">
        <v>54</v>
      </c>
      <c r="C41" s="39">
        <f>'IndexComputation 2014'!B423</f>
        <v>-0.49244690243479328</v>
      </c>
      <c r="D41" s="40" t="e">
        <f>'IndexComputation 2014'!#REF!</f>
        <v>#REF!</v>
      </c>
      <c r="E41" s="40">
        <f>'IndexComputation 2014'!D423</f>
        <v>-0.48949517967083961</v>
      </c>
      <c r="F41" s="40"/>
      <c r="G41" s="41" t="e">
        <f>SUMPRODUCT(C41:E41,#REF!)</f>
        <v>#REF!</v>
      </c>
      <c r="H41" s="41" t="e">
        <f>SUMPRODUCT(C41:E41,#REF!)</f>
        <v>#REF!</v>
      </c>
    </row>
    <row r="42" spans="2:8">
      <c r="B42" s="26" t="s">
        <v>55</v>
      </c>
      <c r="C42" s="39">
        <f>'IndexComputation 2014'!B424</f>
        <v>-0.78963689211779853</v>
      </c>
      <c r="D42" s="40" t="e">
        <f>'IndexComputation 2014'!#REF!</f>
        <v>#REF!</v>
      </c>
      <c r="E42" s="40">
        <f>'IndexComputation 2014'!D424</f>
        <v>-0.85507055843728919</v>
      </c>
      <c r="F42" s="40"/>
      <c r="G42" s="41" t="e">
        <f>SUMPRODUCT(C42:E42,#REF!)</f>
        <v>#REF!</v>
      </c>
      <c r="H42" s="41" t="e">
        <f>SUMPRODUCT(C42:E42,#REF!)</f>
        <v>#REF!</v>
      </c>
    </row>
    <row r="43" spans="2:8">
      <c r="B43" s="26" t="s">
        <v>56</v>
      </c>
      <c r="C43" s="39">
        <f>'IndexComputation 2014'!B425</f>
        <v>-1.7844734793160372E-2</v>
      </c>
      <c r="D43" s="40" t="e">
        <f>'IndexComputation 2014'!#REF!</f>
        <v>#REF!</v>
      </c>
      <c r="E43" s="40">
        <f>'IndexComputation 2014'!D425</f>
        <v>0.30217713449221167</v>
      </c>
      <c r="F43" s="40"/>
      <c r="G43" s="41" t="e">
        <f>SUMPRODUCT(C43:E43,#REF!)</f>
        <v>#REF!</v>
      </c>
      <c r="H43" s="41" t="e">
        <f>SUMPRODUCT(C43:E43,#REF!)</f>
        <v>#REF!</v>
      </c>
    </row>
    <row r="44" spans="2:8">
      <c r="B44" s="26" t="s">
        <v>57</v>
      </c>
      <c r="C44" s="39">
        <f>'IndexComputation 2014'!B426</f>
        <v>-1.1594224256787589</v>
      </c>
      <c r="D44" s="40" t="e">
        <f>'IndexComputation 2014'!#REF!</f>
        <v>#REF!</v>
      </c>
      <c r="E44" s="40">
        <f>'IndexComputation 2014'!D426</f>
        <v>-1.366210643065811</v>
      </c>
      <c r="F44" s="40"/>
      <c r="G44" s="41" t="e">
        <f>SUMPRODUCT(C44:E44,#REF!)</f>
        <v>#REF!</v>
      </c>
      <c r="H44" s="41" t="e">
        <f>SUMPRODUCT(C44:E44,#REF!)</f>
        <v>#REF!</v>
      </c>
    </row>
    <row r="45" spans="2:8">
      <c r="B45" s="26" t="s">
        <v>15</v>
      </c>
      <c r="C45" s="39">
        <f>'IndexComputation 2014'!B427</f>
        <v>0.22539854750280719</v>
      </c>
      <c r="D45" s="40" t="e">
        <f>'IndexComputation 2014'!#REF!</f>
        <v>#REF!</v>
      </c>
      <c r="E45" s="40">
        <f>'IndexComputation 2014'!D427</f>
        <v>-0.3703871258447704</v>
      </c>
      <c r="F45" s="40"/>
      <c r="G45" s="41" t="e">
        <f>SUMPRODUCT(C45:E45,#REF!)</f>
        <v>#REF!</v>
      </c>
      <c r="H45" s="41" t="e">
        <f>SUMPRODUCT(C45:E45,#REF!)</f>
        <v>#REF!</v>
      </c>
    </row>
    <row r="46" spans="2:8">
      <c r="B46" s="26" t="s">
        <v>58</v>
      </c>
      <c r="C46" s="39">
        <f>'IndexComputation 2014'!B428</f>
        <v>-0.13574109377521534</v>
      </c>
      <c r="D46" s="40" t="e">
        <f>'IndexComputation 2014'!#REF!</f>
        <v>#REF!</v>
      </c>
      <c r="E46" s="40">
        <f>'IndexComputation 2014'!D428</f>
        <v>0.61305621972802715</v>
      </c>
      <c r="F46" s="40"/>
      <c r="G46" s="41" t="e">
        <f>SUMPRODUCT(C46:E46,#REF!)</f>
        <v>#REF!</v>
      </c>
      <c r="H46" s="41" t="e">
        <f>SUMPRODUCT(C46:E46,#REF!)</f>
        <v>#REF!</v>
      </c>
    </row>
    <row r="47" spans="2:8">
      <c r="B47" s="26" t="s">
        <v>59</v>
      </c>
      <c r="C47" s="39">
        <f>'IndexComputation 2014'!B429</f>
        <v>-0.62945729196682421</v>
      </c>
      <c r="D47" s="40" t="e">
        <f>'IndexComputation 2014'!#REF!</f>
        <v>#REF!</v>
      </c>
      <c r="E47" s="40">
        <f>'IndexComputation 2014'!D429</f>
        <v>-0.23285907545697648</v>
      </c>
      <c r="F47" s="40"/>
      <c r="G47" s="41" t="e">
        <f>SUMPRODUCT(C47:E47,#REF!)</f>
        <v>#REF!</v>
      </c>
      <c r="H47" s="41" t="e">
        <f>SUMPRODUCT(C47:E47,#REF!)</f>
        <v>#REF!</v>
      </c>
    </row>
    <row r="48" spans="2:8">
      <c r="B48" s="26" t="s">
        <v>16</v>
      </c>
      <c r="C48" s="39">
        <f>'IndexComputation 2014'!B430</f>
        <v>-0.96745697017408117</v>
      </c>
      <c r="D48" s="40" t="e">
        <f>'IndexComputation 2014'!#REF!</f>
        <v>#REF!</v>
      </c>
      <c r="E48" s="40">
        <f>'IndexComputation 2014'!D430</f>
        <v>-1.2881707475336031</v>
      </c>
      <c r="F48" s="40"/>
      <c r="G48" s="41" t="e">
        <f>SUMPRODUCT(C48:E48,#REF!)</f>
        <v>#REF!</v>
      </c>
      <c r="H48" s="41" t="e">
        <f>SUMPRODUCT(C48:E48,#REF!)</f>
        <v>#REF!</v>
      </c>
    </row>
    <row r="49" spans="2:8">
      <c r="B49" s="26" t="s">
        <v>17</v>
      </c>
      <c r="C49" s="39">
        <f>'IndexComputation 2014'!B433</f>
        <v>-0.76649921005865362</v>
      </c>
      <c r="D49" s="40" t="e">
        <f>'IndexComputation 2014'!#REF!</f>
        <v>#REF!</v>
      </c>
      <c r="E49" s="40">
        <f>'IndexComputation 2014'!D433</f>
        <v>-0.89223706098238564</v>
      </c>
      <c r="F49" s="40"/>
      <c r="G49" s="41" t="e">
        <f>SUMPRODUCT(C49:E49,#REF!)</f>
        <v>#REF!</v>
      </c>
      <c r="H49" s="41" t="e">
        <f>SUMPRODUCT(C49:E49,#REF!)</f>
        <v>#REF!</v>
      </c>
    </row>
    <row r="50" spans="2:8">
      <c r="B50" s="26" t="s">
        <v>18</v>
      </c>
      <c r="C50" s="39">
        <f>'IndexComputation 2014'!B434</f>
        <v>0.92550180474133825</v>
      </c>
      <c r="D50" s="40" t="e">
        <f>'IndexComputation 2014'!#REF!</f>
        <v>#REF!</v>
      </c>
      <c r="E50" s="40">
        <f>'IndexComputation 2014'!D434</f>
        <v>1.1797472612272404</v>
      </c>
      <c r="F50" s="40"/>
      <c r="G50" s="41" t="e">
        <f>SUMPRODUCT(C50:E50,#REF!)</f>
        <v>#REF!</v>
      </c>
      <c r="H50" s="41" t="e">
        <f>SUMPRODUCT(C50:E50,#REF!)</f>
        <v>#REF!</v>
      </c>
    </row>
    <row r="51" spans="2:8">
      <c r="B51" s="26" t="s">
        <v>60</v>
      </c>
      <c r="C51" s="39">
        <f>'IndexComputation 2014'!B435</f>
        <v>0.85859396942371857</v>
      </c>
      <c r="D51" s="40" t="e">
        <f>'IndexComputation 2014'!#REF!</f>
        <v>#REF!</v>
      </c>
      <c r="E51" s="40">
        <f>'IndexComputation 2014'!D435</f>
        <v>1.1700302601762016</v>
      </c>
      <c r="F51" s="40"/>
      <c r="G51" s="41" t="e">
        <f>SUMPRODUCT(C51:E51,#REF!)</f>
        <v>#REF!</v>
      </c>
      <c r="H51" s="41" t="e">
        <f>SUMPRODUCT(C51:E51,#REF!)</f>
        <v>#REF!</v>
      </c>
    </row>
    <row r="52" spans="2:8">
      <c r="B52" s="26" t="s">
        <v>61</v>
      </c>
      <c r="C52" s="39">
        <f>'IndexComputation 2014'!B436</f>
        <v>-0.52687427399583697</v>
      </c>
      <c r="D52" s="40" t="e">
        <f>'IndexComputation 2014'!#REF!</f>
        <v>#REF!</v>
      </c>
      <c r="E52" s="40">
        <f>'IndexComputation 2014'!D436</f>
        <v>-0.85542171164713865</v>
      </c>
      <c r="F52" s="40"/>
      <c r="G52" s="41" t="e">
        <f>SUMPRODUCT(C52:E52,#REF!)</f>
        <v>#REF!</v>
      </c>
      <c r="H52" s="41" t="e">
        <f>SUMPRODUCT(C52:E52,#REF!)</f>
        <v>#REF!</v>
      </c>
    </row>
    <row r="53" spans="2:8">
      <c r="B53" s="26" t="s">
        <v>62</v>
      </c>
      <c r="C53" s="39">
        <f>'IndexComputation 2014'!B437</f>
        <v>0.877065207516458</v>
      </c>
      <c r="D53" s="40" t="e">
        <f>'IndexComputation 2014'!#REF!</f>
        <v>#REF!</v>
      </c>
      <c r="E53" s="40">
        <f>'IndexComputation 2014'!D437</f>
        <v>1.3836756235264136</v>
      </c>
      <c r="F53" s="40"/>
      <c r="G53" s="41" t="e">
        <f>SUMPRODUCT(C53:E53,#REF!)</f>
        <v>#REF!</v>
      </c>
      <c r="H53" s="41" t="e">
        <f>SUMPRODUCT(C53:E53,#REF!)</f>
        <v>#REF!</v>
      </c>
    </row>
    <row r="54" spans="2:8">
      <c r="B54" s="26" t="s">
        <v>63</v>
      </c>
      <c r="C54" s="39">
        <f>'IndexComputation 2014'!B438</f>
        <v>-0.82626467963841965</v>
      </c>
      <c r="D54" s="40" t="e">
        <f>'IndexComputation 2014'!#REF!</f>
        <v>#REF!</v>
      </c>
      <c r="E54" s="40">
        <f>'IndexComputation 2014'!D438</f>
        <v>-1.0585509355054674</v>
      </c>
      <c r="F54" s="40"/>
      <c r="G54" s="41" t="e">
        <f>SUMPRODUCT(C54:E54,#REF!)</f>
        <v>#REF!</v>
      </c>
      <c r="H54" s="41" t="e">
        <f>SUMPRODUCT(C54:E54,#REF!)</f>
        <v>#REF!</v>
      </c>
    </row>
    <row r="55" spans="2:8">
      <c r="B55" s="26" t="s">
        <v>64</v>
      </c>
      <c r="C55" s="39">
        <f>'IndexComputation 2014'!B439</f>
        <v>-0.19016972907873986</v>
      </c>
      <c r="D55" s="40" t="e">
        <f>'IndexComputation 2014'!#REF!</f>
        <v>#REF!</v>
      </c>
      <c r="E55" s="40">
        <f>'IndexComputation 2014'!D439</f>
        <v>-0.35278123309316894</v>
      </c>
      <c r="F55" s="40"/>
      <c r="G55" s="41" t="e">
        <f>SUMPRODUCT(C55:E55,#REF!)</f>
        <v>#REF!</v>
      </c>
      <c r="H55" s="41" t="e">
        <f>SUMPRODUCT(C55:E55,#REF!)</f>
        <v>#REF!</v>
      </c>
    </row>
    <row r="56" spans="2:8">
      <c r="B56" s="26" t="s">
        <v>65</v>
      </c>
      <c r="C56" s="39">
        <f>'IndexComputation 2014'!B440</f>
        <v>-0.11536036027360472</v>
      </c>
      <c r="D56" s="40" t="e">
        <f>'IndexComputation 2014'!#REF!</f>
        <v>#REF!</v>
      </c>
      <c r="E56" s="40">
        <f>'IndexComputation 2014'!D440</f>
        <v>-0.11458256420353619</v>
      </c>
      <c r="F56" s="40"/>
      <c r="G56" s="41" t="e">
        <f>SUMPRODUCT(C56:E56,#REF!)</f>
        <v>#REF!</v>
      </c>
      <c r="H56" s="41" t="e">
        <f>SUMPRODUCT(C56:E56,#REF!)</f>
        <v>#REF!</v>
      </c>
    </row>
    <row r="57" spans="2:8">
      <c r="B57" s="26" t="s">
        <v>66</v>
      </c>
      <c r="C57" s="39">
        <f>'IndexComputation 2014'!B441</f>
        <v>0.30283374634949001</v>
      </c>
      <c r="D57" s="40" t="e">
        <f>'IndexComputation 2014'!#REF!</f>
        <v>#REF!</v>
      </c>
      <c r="E57" s="40">
        <f>'IndexComputation 2014'!D441</f>
        <v>-5.0059761829488521E-2</v>
      </c>
      <c r="F57" s="40"/>
      <c r="G57" s="41" t="e">
        <f>SUMPRODUCT(C57:E57,#REF!)</f>
        <v>#REF!</v>
      </c>
      <c r="H57" s="41" t="e">
        <f>SUMPRODUCT(C57:E57,#REF!)</f>
        <v>#REF!</v>
      </c>
    </row>
    <row r="58" spans="2:8">
      <c r="B58" s="26" t="s">
        <v>67</v>
      </c>
      <c r="C58" s="39">
        <f>'IndexComputation 2014'!B442</f>
        <v>0.48929913563177585</v>
      </c>
      <c r="D58" s="40" t="e">
        <f>'IndexComputation 2014'!#REF!</f>
        <v>#REF!</v>
      </c>
      <c r="E58" s="40">
        <f>'IndexComputation 2014'!D442</f>
        <v>0.63995921957927548</v>
      </c>
      <c r="F58" s="40"/>
      <c r="G58" s="41" t="e">
        <f>SUMPRODUCT(C58:E58,#REF!)</f>
        <v>#REF!</v>
      </c>
      <c r="H58" s="41" t="e">
        <f>SUMPRODUCT(C58:E58,#REF!)</f>
        <v>#REF!</v>
      </c>
    </row>
    <row r="59" spans="2:8">
      <c r="B59" s="26" t="s">
        <v>68</v>
      </c>
      <c r="C59" s="39">
        <f>'IndexComputation 2014'!B443</f>
        <v>0.65265169345065444</v>
      </c>
      <c r="D59" s="40" t="e">
        <f>'IndexComputation 2014'!#REF!</f>
        <v>#REF!</v>
      </c>
      <c r="E59" s="40">
        <f>'IndexComputation 2014'!D443</f>
        <v>-0.19329710811157066</v>
      </c>
      <c r="F59" s="40"/>
      <c r="G59" s="41" t="e">
        <f>SUMPRODUCT(C59:E59,#REF!)</f>
        <v>#REF!</v>
      </c>
      <c r="H59" s="41" t="e">
        <f>SUMPRODUCT(C59:E59,#REF!)</f>
        <v>#REF!</v>
      </c>
    </row>
    <row r="60" spans="2:8">
      <c r="B60" s="26" t="s">
        <v>69</v>
      </c>
      <c r="C60" s="39">
        <f>'IndexComputation 2014'!B444</f>
        <v>1.0906664201210645</v>
      </c>
      <c r="D60" s="40" t="e">
        <f>'IndexComputation 2014'!#REF!</f>
        <v>#REF!</v>
      </c>
      <c r="E60" s="40">
        <f>'IndexComputation 2014'!D444</f>
        <v>1.3760723522215701</v>
      </c>
      <c r="F60" s="40"/>
      <c r="G60" s="41" t="e">
        <f>SUMPRODUCT(C60:E60,#REF!)</f>
        <v>#REF!</v>
      </c>
      <c r="H60" s="41" t="e">
        <f>SUMPRODUCT(C60:E60,#REF!)</f>
        <v>#REF!</v>
      </c>
    </row>
    <row r="61" spans="2:8">
      <c r="B61" s="26" t="s">
        <v>70</v>
      </c>
      <c r="C61" s="39">
        <f>'IndexComputation 2014'!B445</f>
        <v>0.23764496751484093</v>
      </c>
      <c r="D61" s="40" t="e">
        <f>'IndexComputation 2014'!#REF!</f>
        <v>#REF!</v>
      </c>
      <c r="E61" s="40">
        <f>'IndexComputation 2014'!D445</f>
        <v>0.60395520434233385</v>
      </c>
      <c r="F61" s="40"/>
      <c r="G61" s="41" t="e">
        <f>SUMPRODUCT(C61:E61,#REF!)</f>
        <v>#REF!</v>
      </c>
      <c r="H61" s="41" t="e">
        <f>SUMPRODUCT(C61:E61,#REF!)</f>
        <v>#REF!</v>
      </c>
    </row>
    <row r="62" spans="2:8">
      <c r="B62" s="26" t="s">
        <v>71</v>
      </c>
      <c r="C62" s="39">
        <f>'IndexComputation 2014'!B446</f>
        <v>-0.7684280134889796</v>
      </c>
      <c r="D62" s="40" t="e">
        <f>'IndexComputation 2014'!#REF!</f>
        <v>#REF!</v>
      </c>
      <c r="E62" s="40">
        <f>'IndexComputation 2014'!D446</f>
        <v>-0.73864699308983228</v>
      </c>
      <c r="F62" s="40"/>
      <c r="G62" s="41" t="e">
        <f>SUMPRODUCT(C62:E62,#REF!)</f>
        <v>#REF!</v>
      </c>
      <c r="H62" s="41" t="e">
        <f>SUMPRODUCT(C62:E62,#REF!)</f>
        <v>#REF!</v>
      </c>
    </row>
    <row r="63" spans="2:8">
      <c r="B63" s="42" t="s">
        <v>72</v>
      </c>
      <c r="C63" s="43">
        <f>'IndexComputation 2014'!B447</f>
        <v>5.4694903217946123E-3</v>
      </c>
      <c r="D63" s="44" t="e">
        <f>'IndexComputation 2014'!#REF!</f>
        <v>#REF!</v>
      </c>
      <c r="E63" s="44">
        <f>'IndexComputation 2014'!D447</f>
        <v>-0.29566041755157535</v>
      </c>
      <c r="F63" s="44"/>
      <c r="G63" s="45" t="e">
        <f>SUMPRODUCT(C63:E63,#REF!)</f>
        <v>#REF!</v>
      </c>
      <c r="H63" s="45" t="e">
        <f>SUMPRODUCT(C63:E63,#REF!)</f>
        <v>#REF!</v>
      </c>
    </row>
    <row r="65" spans="2:8">
      <c r="F65" s="46" t="s">
        <v>81</v>
      </c>
      <c r="G65" s="47" t="e">
        <f>MAX(G3:G63)</f>
        <v>#REF!</v>
      </c>
      <c r="H65" s="47" t="e">
        <f>MAX(H3:H63)</f>
        <v>#REF!</v>
      </c>
    </row>
    <row r="66" spans="2:8">
      <c r="F66" s="46" t="s">
        <v>82</v>
      </c>
      <c r="G66" s="47" t="e">
        <f>MIN(G3:G63)</f>
        <v>#REF!</v>
      </c>
      <c r="H66" s="47" t="e">
        <f>MIN(H3:H63)</f>
        <v>#REF!</v>
      </c>
    </row>
    <row r="67" spans="2:8">
      <c r="F67" s="46" t="s">
        <v>75</v>
      </c>
      <c r="G67" s="47" t="e">
        <f>G65-G66</f>
        <v>#REF!</v>
      </c>
      <c r="H67" s="47" t="e">
        <f>H65-H66</f>
        <v>#REF!</v>
      </c>
    </row>
    <row r="69" spans="2:8">
      <c r="B69" t="str">
        <f>B3</f>
        <v>Argentina</v>
      </c>
      <c r="G69" s="48" t="e">
        <f t="shared" ref="G69:H97" si="0">(G3-G$66)/G$67*100</f>
        <v>#REF!</v>
      </c>
      <c r="H69" s="48" t="e">
        <f t="shared" si="0"/>
        <v>#REF!</v>
      </c>
    </row>
    <row r="70" spans="2:8">
      <c r="B70" t="str">
        <f>B4</f>
        <v>Australia</v>
      </c>
      <c r="G70" s="48" t="e">
        <f t="shared" si="0"/>
        <v>#REF!</v>
      </c>
      <c r="H70" s="48" t="e">
        <f t="shared" si="0"/>
        <v>#REF!</v>
      </c>
    </row>
    <row r="71" spans="2:8">
      <c r="B71" t="str">
        <f>B5</f>
        <v>Bangladesh</v>
      </c>
      <c r="G71" s="48" t="e">
        <f t="shared" si="0"/>
        <v>#REF!</v>
      </c>
      <c r="H71" s="48" t="e">
        <f t="shared" si="0"/>
        <v>#REF!</v>
      </c>
    </row>
    <row r="72" spans="2:8">
      <c r="B72" t="str">
        <f>B6</f>
        <v>Benin</v>
      </c>
      <c r="G72" s="48" t="e">
        <f t="shared" si="0"/>
        <v>#REF!</v>
      </c>
      <c r="H72" s="48" t="e">
        <f t="shared" si="0"/>
        <v>#REF!</v>
      </c>
    </row>
    <row r="73" spans="2:8">
      <c r="B73" t="str">
        <f t="shared" ref="B73:B86" si="1">B7</f>
        <v>Brazil</v>
      </c>
      <c r="G73" s="48" t="e">
        <f t="shared" si="0"/>
        <v>#REF!</v>
      </c>
      <c r="H73" s="48" t="e">
        <f t="shared" si="0"/>
        <v>#REF!</v>
      </c>
    </row>
    <row r="74" spans="2:8">
      <c r="B74" t="str">
        <f t="shared" si="1"/>
        <v>Burkina Faso</v>
      </c>
      <c r="G74" s="48" t="e">
        <f t="shared" si="0"/>
        <v>#REF!</v>
      </c>
      <c r="H74" s="48" t="e">
        <f t="shared" si="0"/>
        <v>#REF!</v>
      </c>
    </row>
    <row r="75" spans="2:8">
      <c r="B75" t="str">
        <f t="shared" si="1"/>
        <v>Cameroon</v>
      </c>
      <c r="G75" s="48" t="e">
        <f t="shared" si="0"/>
        <v>#REF!</v>
      </c>
      <c r="H75" s="48" t="e">
        <f t="shared" si="0"/>
        <v>#REF!</v>
      </c>
    </row>
    <row r="76" spans="2:8">
      <c r="B76" t="str">
        <f t="shared" si="1"/>
        <v>Canada</v>
      </c>
      <c r="G76" s="48" t="e">
        <f t="shared" si="0"/>
        <v>#REF!</v>
      </c>
      <c r="H76" s="48" t="e">
        <f t="shared" si="0"/>
        <v>#REF!</v>
      </c>
    </row>
    <row r="77" spans="2:8">
      <c r="B77" t="str">
        <f t="shared" si="1"/>
        <v>Chile</v>
      </c>
      <c r="G77" s="48" t="e">
        <f t="shared" si="0"/>
        <v>#REF!</v>
      </c>
      <c r="H77" s="48" t="e">
        <f t="shared" si="0"/>
        <v>#REF!</v>
      </c>
    </row>
    <row r="78" spans="2:8">
      <c r="B78" t="str">
        <f t="shared" si="1"/>
        <v>China</v>
      </c>
      <c r="G78" s="48" t="e">
        <f t="shared" si="0"/>
        <v>#REF!</v>
      </c>
      <c r="H78" s="48" t="e">
        <f t="shared" si="0"/>
        <v>#REF!</v>
      </c>
    </row>
    <row r="79" spans="2:8">
      <c r="B79" t="str">
        <f t="shared" si="1"/>
        <v>Colombia</v>
      </c>
      <c r="G79" s="48" t="e">
        <f t="shared" si="0"/>
        <v>#REF!</v>
      </c>
      <c r="H79" s="48" t="e">
        <f t="shared" si="0"/>
        <v>#REF!</v>
      </c>
    </row>
    <row r="80" spans="2:8">
      <c r="B80" t="str">
        <f t="shared" si="1"/>
        <v>Ecuador</v>
      </c>
      <c r="G80" s="48" t="e">
        <f t="shared" si="0"/>
        <v>#REF!</v>
      </c>
      <c r="H80" s="48" t="e">
        <f t="shared" si="0"/>
        <v>#REF!</v>
      </c>
    </row>
    <row r="81" spans="2:8">
      <c r="B81" t="str">
        <f t="shared" si="1"/>
        <v>Egypt</v>
      </c>
      <c r="G81" s="48" t="e">
        <f t="shared" si="0"/>
        <v>#REF!</v>
      </c>
      <c r="H81" s="48" t="e">
        <f t="shared" si="0"/>
        <v>#REF!</v>
      </c>
    </row>
    <row r="82" spans="2:8">
      <c r="B82" t="str">
        <f t="shared" si="1"/>
        <v>Ethiopia</v>
      </c>
      <c r="G82" s="48" t="e">
        <f t="shared" si="0"/>
        <v>#REF!</v>
      </c>
      <c r="H82" s="48" t="e">
        <f t="shared" si="0"/>
        <v>#REF!</v>
      </c>
    </row>
    <row r="83" spans="2:8">
      <c r="B83" t="str">
        <f t="shared" si="1"/>
        <v>Finland</v>
      </c>
      <c r="G83" s="48" t="e">
        <f t="shared" si="0"/>
        <v>#REF!</v>
      </c>
      <c r="H83" s="48" t="e">
        <f t="shared" si="0"/>
        <v>#REF!</v>
      </c>
    </row>
    <row r="84" spans="2:8">
      <c r="B84" t="str">
        <f t="shared" si="1"/>
        <v>France</v>
      </c>
      <c r="G84" s="48" t="e">
        <f t="shared" si="0"/>
        <v>#REF!</v>
      </c>
      <c r="H84" s="48" t="e">
        <f t="shared" si="0"/>
        <v>#REF!</v>
      </c>
    </row>
    <row r="85" spans="2:8">
      <c r="B85" t="str">
        <f t="shared" si="1"/>
        <v>Germany</v>
      </c>
      <c r="G85" s="48" t="e">
        <f t="shared" si="0"/>
        <v>#REF!</v>
      </c>
      <c r="H85" s="48" t="e">
        <f t="shared" si="0"/>
        <v>#REF!</v>
      </c>
    </row>
    <row r="86" spans="2:8">
      <c r="B86" t="str">
        <f t="shared" si="1"/>
        <v>Ghana</v>
      </c>
      <c r="G86" s="48" t="e">
        <f t="shared" si="0"/>
        <v>#REF!</v>
      </c>
      <c r="H86" s="48" t="e">
        <f t="shared" si="0"/>
        <v>#REF!</v>
      </c>
    </row>
    <row r="87" spans="2:8">
      <c r="B87" t="str">
        <f t="shared" ref="B87:B97" si="2">B21</f>
        <v>Iceland</v>
      </c>
      <c r="G87" s="48" t="e">
        <f t="shared" si="0"/>
        <v>#REF!</v>
      </c>
      <c r="H87" s="48" t="e">
        <f t="shared" si="0"/>
        <v>#REF!</v>
      </c>
    </row>
    <row r="88" spans="2:8">
      <c r="B88" t="str">
        <f t="shared" si="2"/>
        <v>India</v>
      </c>
      <c r="G88" s="48" t="e">
        <f t="shared" si="0"/>
        <v>#REF!</v>
      </c>
      <c r="H88" s="48" t="e">
        <f t="shared" si="0"/>
        <v>#REF!</v>
      </c>
    </row>
    <row r="89" spans="2:8">
      <c r="B89" t="str">
        <f t="shared" si="2"/>
        <v>Indonesia</v>
      </c>
      <c r="G89" s="48" t="e">
        <f t="shared" si="0"/>
        <v>#REF!</v>
      </c>
      <c r="H89" s="48" t="e">
        <f t="shared" si="0"/>
        <v>#REF!</v>
      </c>
    </row>
    <row r="90" spans="2:8">
      <c r="B90" t="str">
        <f t="shared" si="2"/>
        <v>Ireland</v>
      </c>
      <c r="G90" s="48" t="e">
        <f t="shared" si="0"/>
        <v>#REF!</v>
      </c>
      <c r="H90" s="48" t="e">
        <f t="shared" si="0"/>
        <v>#REF!</v>
      </c>
    </row>
    <row r="91" spans="2:8">
      <c r="B91" t="str">
        <f t="shared" si="2"/>
        <v>Israel</v>
      </c>
      <c r="G91" s="48" t="e">
        <f t="shared" si="0"/>
        <v>#REF!</v>
      </c>
      <c r="H91" s="48" t="e">
        <f t="shared" si="0"/>
        <v>#REF!</v>
      </c>
    </row>
    <row r="92" spans="2:8">
      <c r="B92" t="str">
        <f t="shared" si="2"/>
        <v>Italy</v>
      </c>
      <c r="G92" s="48" t="e">
        <f t="shared" si="0"/>
        <v>#REF!</v>
      </c>
      <c r="H92" s="48" t="e">
        <f t="shared" si="0"/>
        <v>#REF!</v>
      </c>
    </row>
    <row r="93" spans="2:8">
      <c r="B93" t="str">
        <f t="shared" si="2"/>
        <v>Japan</v>
      </c>
      <c r="G93" s="48" t="e">
        <f t="shared" si="0"/>
        <v>#REF!</v>
      </c>
      <c r="H93" s="48" t="e">
        <f t="shared" si="0"/>
        <v>#REF!</v>
      </c>
    </row>
    <row r="94" spans="2:8">
      <c r="B94" t="str">
        <f t="shared" si="2"/>
        <v>Jordan</v>
      </c>
      <c r="G94" s="48" t="e">
        <f t="shared" si="0"/>
        <v>#REF!</v>
      </c>
      <c r="H94" s="48" t="e">
        <f t="shared" si="0"/>
        <v>#REF!</v>
      </c>
    </row>
    <row r="95" spans="2:8">
      <c r="B95" t="str">
        <f t="shared" si="2"/>
        <v>Kazakhstan</v>
      </c>
      <c r="G95" s="48" t="e">
        <f t="shared" si="0"/>
        <v>#REF!</v>
      </c>
      <c r="H95" s="48" t="e">
        <f t="shared" si="0"/>
        <v>#REF!</v>
      </c>
    </row>
    <row r="96" spans="2:8">
      <c r="B96" t="str">
        <f t="shared" si="2"/>
        <v>Kenya</v>
      </c>
      <c r="G96" s="48" t="e">
        <f t="shared" si="0"/>
        <v>#REF!</v>
      </c>
      <c r="H96" s="48" t="e">
        <f t="shared" si="0"/>
        <v>#REF!</v>
      </c>
    </row>
    <row r="97" spans="2:8">
      <c r="B97" t="str">
        <f t="shared" si="2"/>
        <v>Korea (Rep. of)</v>
      </c>
      <c r="G97" s="48" t="e">
        <f t="shared" si="0"/>
        <v>#REF!</v>
      </c>
      <c r="H97" s="48" t="e">
        <f t="shared" si="0"/>
        <v>#REF!</v>
      </c>
    </row>
    <row r="98" spans="2:8">
      <c r="B98" t="str">
        <f t="shared" ref="B98:B126" si="3">B32</f>
        <v>Mali</v>
      </c>
      <c r="G98" s="48" t="e">
        <f t="shared" ref="G98:H113" si="4">(G32-G$66)/G$67*100</f>
        <v>#REF!</v>
      </c>
      <c r="H98" s="48" t="e">
        <f t="shared" si="4"/>
        <v>#REF!</v>
      </c>
    </row>
    <row r="99" spans="2:8">
      <c r="B99" t="str">
        <f t="shared" si="3"/>
        <v>Mauritius</v>
      </c>
      <c r="G99" s="48" t="e">
        <f t="shared" si="4"/>
        <v>#REF!</v>
      </c>
      <c r="H99" s="48" t="e">
        <f t="shared" si="4"/>
        <v>#REF!</v>
      </c>
    </row>
    <row r="100" spans="2:8">
      <c r="B100" t="str">
        <f t="shared" si="3"/>
        <v>Mexico</v>
      </c>
      <c r="G100" s="48" t="e">
        <f t="shared" si="4"/>
        <v>#REF!</v>
      </c>
      <c r="H100" s="48" t="e">
        <f t="shared" si="4"/>
        <v>#REF!</v>
      </c>
    </row>
    <row r="101" spans="2:8">
      <c r="B101" t="str">
        <f t="shared" si="3"/>
        <v>Morocco</v>
      </c>
      <c r="G101" s="48" t="e">
        <f t="shared" si="4"/>
        <v>#REF!</v>
      </c>
      <c r="H101" s="48" t="e">
        <f t="shared" si="4"/>
        <v>#REF!</v>
      </c>
    </row>
    <row r="102" spans="2:8">
      <c r="B102" t="str">
        <f t="shared" si="3"/>
        <v>Namibia</v>
      </c>
      <c r="G102" s="48" t="e">
        <f t="shared" si="4"/>
        <v>#REF!</v>
      </c>
      <c r="H102" s="48" t="e">
        <f t="shared" si="4"/>
        <v>#REF!</v>
      </c>
    </row>
    <row r="103" spans="2:8">
      <c r="B103" t="str">
        <f t="shared" si="3"/>
        <v>Nepal</v>
      </c>
      <c r="G103" s="48" t="e">
        <f t="shared" si="4"/>
        <v>#REF!</v>
      </c>
      <c r="H103" s="48" t="e">
        <f t="shared" si="4"/>
        <v>#REF!</v>
      </c>
    </row>
    <row r="104" spans="2:8">
      <c r="B104" t="str">
        <f t="shared" si="3"/>
        <v>New Zealand</v>
      </c>
      <c r="G104" s="48" t="e">
        <f t="shared" si="4"/>
        <v>#REF!</v>
      </c>
      <c r="H104" s="48" t="e">
        <f t="shared" si="4"/>
        <v>#REF!</v>
      </c>
    </row>
    <row r="105" spans="2:8">
      <c r="B105" t="str">
        <f t="shared" si="3"/>
        <v>Nigeria</v>
      </c>
      <c r="G105" s="48" t="e">
        <f t="shared" si="4"/>
        <v>#REF!</v>
      </c>
      <c r="H105" s="48" t="e">
        <f t="shared" si="4"/>
        <v>#REF!</v>
      </c>
    </row>
    <row r="106" spans="2:8">
      <c r="B106" t="str">
        <f t="shared" si="3"/>
        <v>Norway</v>
      </c>
      <c r="G106" s="48" t="e">
        <f t="shared" si="4"/>
        <v>#REF!</v>
      </c>
      <c r="H106" s="48" t="e">
        <f t="shared" si="4"/>
        <v>#REF!</v>
      </c>
    </row>
    <row r="107" spans="2:8">
      <c r="B107" t="str">
        <f t="shared" si="3"/>
        <v>Pakistan</v>
      </c>
      <c r="G107" s="48" t="e">
        <f t="shared" si="4"/>
        <v>#REF!</v>
      </c>
      <c r="H107" s="48" t="e">
        <f t="shared" si="4"/>
        <v>#REF!</v>
      </c>
    </row>
    <row r="108" spans="2:8">
      <c r="B108" t="str">
        <f t="shared" si="3"/>
        <v>Philippines</v>
      </c>
      <c r="G108" s="48" t="e">
        <f t="shared" si="4"/>
        <v>#REF!</v>
      </c>
      <c r="H108" s="48" t="e">
        <f t="shared" si="4"/>
        <v>#REF!</v>
      </c>
    </row>
    <row r="109" spans="2:8">
      <c r="B109" t="str">
        <f t="shared" si="3"/>
        <v>Poland</v>
      </c>
      <c r="G109" s="48" t="e">
        <f t="shared" si="4"/>
        <v>#REF!</v>
      </c>
      <c r="H109" s="48" t="e">
        <f t="shared" si="4"/>
        <v>#REF!</v>
      </c>
    </row>
    <row r="110" spans="2:8">
      <c r="B110" t="str">
        <f t="shared" si="3"/>
        <v>Portugal</v>
      </c>
      <c r="G110" s="48" t="e">
        <f t="shared" si="4"/>
        <v>#REF!</v>
      </c>
      <c r="H110" s="48" t="e">
        <f t="shared" si="4"/>
        <v>#REF!</v>
      </c>
    </row>
    <row r="111" spans="2:8">
      <c r="B111" t="str">
        <f t="shared" si="3"/>
        <v>Qatar</v>
      </c>
      <c r="G111" s="48" t="e">
        <f t="shared" si="4"/>
        <v>#REF!</v>
      </c>
      <c r="H111" s="48" t="e">
        <f t="shared" si="4"/>
        <v>#REF!</v>
      </c>
    </row>
    <row r="112" spans="2:8">
      <c r="B112" t="str">
        <f t="shared" si="3"/>
        <v>Russia</v>
      </c>
      <c r="G112" s="48" t="e">
        <f t="shared" si="4"/>
        <v>#REF!</v>
      </c>
      <c r="H112" s="48" t="e">
        <f t="shared" si="4"/>
        <v>#REF!</v>
      </c>
    </row>
    <row r="113" spans="2:8">
      <c r="B113" t="str">
        <f>B47</f>
        <v>Senegal</v>
      </c>
      <c r="G113" s="48" t="e">
        <f t="shared" si="4"/>
        <v>#REF!</v>
      </c>
      <c r="H113" s="48" t="e">
        <f t="shared" si="4"/>
        <v>#REF!</v>
      </c>
    </row>
    <row r="114" spans="2:8">
      <c r="B114" t="str">
        <f t="shared" si="3"/>
        <v>Singapore</v>
      </c>
      <c r="G114" s="48" t="e">
        <f t="shared" ref="G114:H129" si="5">(G48-G$66)/G$67*100</f>
        <v>#REF!</v>
      </c>
      <c r="H114" s="48" t="e">
        <f t="shared" si="5"/>
        <v>#REF!</v>
      </c>
    </row>
    <row r="115" spans="2:8">
      <c r="B115" t="str">
        <f t="shared" si="3"/>
        <v>South Africa</v>
      </c>
      <c r="G115" s="48" t="e">
        <f t="shared" si="5"/>
        <v>#REF!</v>
      </c>
      <c r="H115" s="48" t="e">
        <f t="shared" si="5"/>
        <v>#REF!</v>
      </c>
    </row>
    <row r="116" spans="2:8">
      <c r="B116" t="str">
        <f t="shared" si="3"/>
        <v>Spain</v>
      </c>
      <c r="G116" s="48" t="e">
        <f t="shared" si="5"/>
        <v>#REF!</v>
      </c>
      <c r="H116" s="48" t="e">
        <f t="shared" si="5"/>
        <v>#REF!</v>
      </c>
    </row>
    <row r="117" spans="2:8">
      <c r="B117" t="str">
        <f t="shared" si="3"/>
        <v>Sweden</v>
      </c>
      <c r="G117" s="48" t="e">
        <f t="shared" si="5"/>
        <v>#REF!</v>
      </c>
      <c r="H117" s="48" t="e">
        <f t="shared" si="5"/>
        <v>#REF!</v>
      </c>
    </row>
    <row r="118" spans="2:8">
      <c r="B118" t="str">
        <f t="shared" si="3"/>
        <v>Switzerland</v>
      </c>
      <c r="G118" s="48" t="e">
        <f t="shared" si="5"/>
        <v>#REF!</v>
      </c>
      <c r="H118" s="48" t="e">
        <f t="shared" si="5"/>
        <v>#REF!</v>
      </c>
    </row>
    <row r="119" spans="2:8">
      <c r="B119" t="str">
        <f t="shared" si="3"/>
        <v>Tanzania</v>
      </c>
      <c r="G119" s="48" t="e">
        <f t="shared" si="5"/>
        <v>#REF!</v>
      </c>
      <c r="H119" s="48" t="e">
        <f t="shared" si="5"/>
        <v>#REF!</v>
      </c>
    </row>
    <row r="120" spans="2:8">
      <c r="B120" t="str">
        <f>B54</f>
        <v>Thailand</v>
      </c>
      <c r="G120" s="48" t="e">
        <f t="shared" si="5"/>
        <v>#REF!</v>
      </c>
      <c r="H120" s="48" t="e">
        <f t="shared" si="5"/>
        <v>#REF!</v>
      </c>
    </row>
    <row r="121" spans="2:8">
      <c r="B121" t="str">
        <f t="shared" si="3"/>
        <v>Tunisia</v>
      </c>
      <c r="G121" s="48" t="e">
        <f t="shared" si="5"/>
        <v>#REF!</v>
      </c>
      <c r="H121" s="48" t="e">
        <f t="shared" si="5"/>
        <v>#REF!</v>
      </c>
    </row>
    <row r="122" spans="2:8">
      <c r="B122" t="str">
        <f t="shared" si="3"/>
        <v>Turkey</v>
      </c>
      <c r="G122" s="48" t="e">
        <f t="shared" si="5"/>
        <v>#REF!</v>
      </c>
      <c r="H122" s="48" t="e">
        <f t="shared" si="5"/>
        <v>#REF!</v>
      </c>
    </row>
    <row r="123" spans="2:8">
      <c r="B123" t="str">
        <f t="shared" si="3"/>
        <v>Uganda</v>
      </c>
      <c r="G123" s="48" t="e">
        <f t="shared" si="5"/>
        <v>#REF!</v>
      </c>
      <c r="H123" s="48" t="e">
        <f t="shared" si="5"/>
        <v>#REF!</v>
      </c>
    </row>
    <row r="124" spans="2:8">
      <c r="B124" t="str">
        <f t="shared" si="3"/>
        <v>United Kingdom</v>
      </c>
      <c r="G124" s="48" t="e">
        <f t="shared" si="5"/>
        <v>#REF!</v>
      </c>
      <c r="H124" s="48" t="e">
        <f t="shared" si="5"/>
        <v>#REF!</v>
      </c>
    </row>
    <row r="125" spans="2:8">
      <c r="B125" t="str">
        <f>B59</f>
        <v>United States</v>
      </c>
      <c r="G125" s="48" t="e">
        <f t="shared" si="5"/>
        <v>#REF!</v>
      </c>
      <c r="H125" s="48" t="e">
        <f t="shared" si="5"/>
        <v>#REF!</v>
      </c>
    </row>
    <row r="126" spans="2:8">
      <c r="B126" t="str">
        <f t="shared" si="3"/>
        <v>Venezuela</v>
      </c>
      <c r="G126" s="48" t="e">
        <f t="shared" si="5"/>
        <v>#REF!</v>
      </c>
      <c r="H126" s="48" t="e">
        <f t="shared" si="5"/>
        <v>#REF!</v>
      </c>
    </row>
    <row r="127" spans="2:8">
      <c r="B127" t="str">
        <f>B61</f>
        <v>Viet Nam</v>
      </c>
      <c r="G127" s="48" t="e">
        <f t="shared" si="5"/>
        <v>#REF!</v>
      </c>
      <c r="H127" s="48" t="e">
        <f t="shared" si="5"/>
        <v>#REF!</v>
      </c>
    </row>
    <row r="128" spans="2:8">
      <c r="B128" t="str">
        <f>B62</f>
        <v>Yemen</v>
      </c>
      <c r="G128" s="48" t="e">
        <f t="shared" si="5"/>
        <v>#REF!</v>
      </c>
      <c r="H128" s="48" t="e">
        <f t="shared" si="5"/>
        <v>#REF!</v>
      </c>
    </row>
    <row r="129" spans="2:8">
      <c r="B129" t="str">
        <f>B63</f>
        <v>Zimbabwe</v>
      </c>
      <c r="G129" s="48" t="e">
        <f t="shared" si="5"/>
        <v>#REF!</v>
      </c>
      <c r="H129" s="48" t="e">
        <f t="shared" si="5"/>
        <v>#REF!</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3"/>
  <sheetViews>
    <sheetView workbookViewId="0">
      <selection activeCell="G21" sqref="G21"/>
    </sheetView>
  </sheetViews>
  <sheetFormatPr baseColWidth="10" defaultColWidth="9.1640625" defaultRowHeight="12" x14ac:dyDescent="0"/>
  <cols>
    <col min="1" max="1" width="9.1640625" style="11"/>
    <col min="2" max="2" width="14.33203125" style="12" bestFit="1" customWidth="1"/>
    <col min="3" max="9" width="14.5" style="11" customWidth="1"/>
    <col min="10" max="10" width="9.1640625" style="11"/>
    <col min="11" max="12" width="11.6640625" style="11" customWidth="1"/>
    <col min="13" max="13" width="9.1640625" style="11"/>
    <col min="14" max="14" width="11.83203125" style="11" customWidth="1"/>
    <col min="15" max="15" width="9.1640625" style="11"/>
    <col min="16" max="16" width="11.5" style="11" customWidth="1"/>
    <col min="17" max="16384" width="9.1640625" style="11"/>
  </cols>
  <sheetData>
    <row r="2" spans="2:16" ht="27" customHeight="1">
      <c r="K2" s="6" t="s">
        <v>78</v>
      </c>
      <c r="L2" s="6" t="s">
        <v>79</v>
      </c>
      <c r="M2" s="6" t="s">
        <v>78</v>
      </c>
      <c r="N2" s="6" t="s">
        <v>79</v>
      </c>
      <c r="O2" s="6" t="s">
        <v>78</v>
      </c>
      <c r="P2" s="6" t="s">
        <v>79</v>
      </c>
    </row>
    <row r="3" spans="2:16">
      <c r="C3" s="283" t="str">
        <f>'IndexComputation 2014'!B190</f>
        <v>ARITHMETIC MEAN CALCS</v>
      </c>
      <c r="D3" s="283"/>
      <c r="E3" s="283"/>
      <c r="F3" s="283"/>
      <c r="G3" s="283"/>
      <c r="H3" s="283"/>
      <c r="I3" s="283"/>
    </row>
    <row r="4" spans="2:16">
      <c r="B4" s="12" t="str">
        <f>'IndexComputation 2014'!A191</f>
        <v>SubIndex</v>
      </c>
      <c r="C4" s="283" t="s">
        <v>20</v>
      </c>
      <c r="D4" s="283"/>
      <c r="E4" s="283" t="s">
        <v>22</v>
      </c>
      <c r="F4" s="283"/>
      <c r="G4" s="283" t="s">
        <v>4</v>
      </c>
      <c r="H4" s="283"/>
      <c r="I4" s="283"/>
    </row>
    <row r="5" spans="2:16">
      <c r="B5" s="12" t="str">
        <f>'IndexComputation 2014'!A192</f>
        <v>component</v>
      </c>
      <c r="C5" s="10" t="str">
        <f>'IndexComputation 2014'!B192</f>
        <v>Communications Infrastructure</v>
      </c>
      <c r="D5" s="10" t="e">
        <f>'IndexComputation 2014'!#REF!</f>
        <v>#REF!</v>
      </c>
      <c r="E5" s="10" t="str">
        <f>'IndexComputation 2014'!F192</f>
        <v>Content &amp; use</v>
      </c>
      <c r="F5" s="10" t="e">
        <f>'IndexComputation 2014'!#REF!</f>
        <v>#REF!</v>
      </c>
      <c r="G5" s="10" t="str">
        <f>'IndexComputation 2014'!G192</f>
        <v>Economic</v>
      </c>
      <c r="H5" s="10" t="e">
        <f>'IndexComputation 2014'!#REF!</f>
        <v>#REF!</v>
      </c>
      <c r="I5" s="10" t="str">
        <f>'IndexComputation 2014'!I192</f>
        <v>Social and Environmental</v>
      </c>
      <c r="K5" s="30" t="s">
        <v>20</v>
      </c>
      <c r="L5" s="30" t="s">
        <v>20</v>
      </c>
      <c r="M5" s="31" t="s">
        <v>22</v>
      </c>
      <c r="N5" s="31" t="s">
        <v>22</v>
      </c>
      <c r="O5" s="32" t="s">
        <v>4</v>
      </c>
      <c r="P5" s="32" t="s">
        <v>4</v>
      </c>
    </row>
    <row r="6" spans="2:16">
      <c r="B6" s="12" t="str">
        <f>'IndexComputation 2014'!A193</f>
        <v>Argentina</v>
      </c>
      <c r="C6" s="22">
        <f>'IndexComputation 2014'!B193</f>
        <v>-7.2634926036568737E-2</v>
      </c>
      <c r="D6" s="22" t="e">
        <f>'IndexComputation 2014'!#REF!</f>
        <v>#REF!</v>
      </c>
      <c r="E6" s="22">
        <f>'IndexComputation 2014'!F193</f>
        <v>0.48667937489950103</v>
      </c>
      <c r="F6" s="22" t="e">
        <f>'IndexComputation 2014'!#REF!</f>
        <v>#REF!</v>
      </c>
      <c r="G6" s="22">
        <f>'IndexComputation 2014'!G193</f>
        <v>-0.12318224384721793</v>
      </c>
      <c r="H6" s="22" t="e">
        <f>'IndexComputation 2014'!#REF!</f>
        <v>#REF!</v>
      </c>
      <c r="I6" s="22">
        <f>'IndexComputation 2014'!I193</f>
        <v>0.41743843523829882</v>
      </c>
      <c r="K6" s="38" t="e">
        <f>SUMPRODUCT(C6:D6,#REF!)</f>
        <v>#REF!</v>
      </c>
      <c r="L6" s="38" t="e">
        <f>SUMPRODUCT(C6:D6,#REF!)</f>
        <v>#REF!</v>
      </c>
      <c r="M6" s="38" t="e">
        <f>SUMPRODUCT(E6:F6,#REF!)</f>
        <v>#REF!</v>
      </c>
      <c r="N6" s="38" t="e">
        <f>SUMPRODUCT(E6:F6,#REF!)</f>
        <v>#REF!</v>
      </c>
      <c r="O6" s="38" t="e">
        <f>SUMPRODUCT($G6:$I6,#REF!)</f>
        <v>#REF!</v>
      </c>
      <c r="P6" s="38" t="e">
        <f>SUMPRODUCT($G6:$I6,#REF!)</f>
        <v>#REF!</v>
      </c>
    </row>
    <row r="7" spans="2:16">
      <c r="B7" s="12" t="str">
        <f>'IndexComputation 2014'!A194</f>
        <v>Australia</v>
      </c>
      <c r="C7" s="22">
        <f>'IndexComputation 2014'!B194</f>
        <v>0.61463414205172506</v>
      </c>
      <c r="D7" s="22" t="e">
        <f>'IndexComputation 2014'!#REF!</f>
        <v>#REF!</v>
      </c>
      <c r="E7" s="22">
        <f>'IndexComputation 2014'!F194</f>
        <v>1.2270723508616124</v>
      </c>
      <c r="F7" s="22" t="e">
        <f>'IndexComputation 2014'!#REF!</f>
        <v>#REF!</v>
      </c>
      <c r="G7" s="22">
        <f>'IndexComputation 2014'!G194</f>
        <v>0.90650090204607714</v>
      </c>
      <c r="H7" s="22" t="e">
        <f>'IndexComputation 2014'!#REF!</f>
        <v>#REF!</v>
      </c>
      <c r="I7" s="22">
        <f>'IndexComputation 2014'!I194</f>
        <v>1.1304977518118353</v>
      </c>
      <c r="K7" s="41" t="e">
        <f>SUMPRODUCT(C7:D7,#REF!)</f>
        <v>#REF!</v>
      </c>
      <c r="L7" s="41" t="e">
        <f>SUMPRODUCT(C7:D7,#REF!)</f>
        <v>#REF!</v>
      </c>
      <c r="M7" s="41" t="e">
        <f>SUMPRODUCT(E7:F7,#REF!)</f>
        <v>#REF!</v>
      </c>
      <c r="N7" s="41" t="e">
        <f>SUMPRODUCT(E7:F7,#REF!)</f>
        <v>#REF!</v>
      </c>
      <c r="O7" s="41" t="e">
        <f>SUMPRODUCT($G7:$I7,#REF!)</f>
        <v>#REF!</v>
      </c>
      <c r="P7" s="41" t="e">
        <f>SUMPRODUCT($G7:$I7,#REF!)</f>
        <v>#REF!</v>
      </c>
    </row>
    <row r="8" spans="2:16">
      <c r="B8" s="12" t="str">
        <f>'IndexComputation 2014'!A195</f>
        <v>Austria</v>
      </c>
      <c r="C8" s="22">
        <f>'IndexComputation 2014'!B195</f>
        <v>0.54802904137463571</v>
      </c>
      <c r="D8" s="22" t="e">
        <f>'IndexComputation 2014'!#REF!</f>
        <v>#REF!</v>
      </c>
      <c r="E8" s="22">
        <f>'IndexComputation 2014'!F195</f>
        <v>1.0078035223079969</v>
      </c>
      <c r="F8" s="22" t="e">
        <f>'IndexComputation 2014'!#REF!</f>
        <v>#REF!</v>
      </c>
      <c r="G8" s="22">
        <f>'IndexComputation 2014'!G195</f>
        <v>1.2064462815361525</v>
      </c>
      <c r="H8" s="22" t="e">
        <f>'IndexComputation 2014'!#REF!</f>
        <v>#REF!</v>
      </c>
      <c r="I8" s="22">
        <f>'IndexComputation 2014'!I195</f>
        <v>1.4249347968380117</v>
      </c>
      <c r="K8" s="41" t="e">
        <f>SUMPRODUCT(C8:D8,#REF!)</f>
        <v>#REF!</v>
      </c>
      <c r="L8" s="41" t="e">
        <f>SUMPRODUCT(C8:D8,#REF!)</f>
        <v>#REF!</v>
      </c>
      <c r="M8" s="41" t="e">
        <f>SUMPRODUCT(E8:F8,#REF!)</f>
        <v>#REF!</v>
      </c>
      <c r="N8" s="41" t="e">
        <f>SUMPRODUCT(E8:F8,#REF!)</f>
        <v>#REF!</v>
      </c>
      <c r="O8" s="41" t="e">
        <f>SUMPRODUCT($G8:$I8,#REF!)</f>
        <v>#REF!</v>
      </c>
      <c r="P8" s="41" t="e">
        <f>SUMPRODUCT($G8:$I8,#REF!)</f>
        <v>#REF!</v>
      </c>
    </row>
    <row r="9" spans="2:16">
      <c r="B9" s="12" t="str">
        <f>'IndexComputation 2014'!A196</f>
        <v>Bahrain</v>
      </c>
      <c r="C9" s="22">
        <f>'IndexComputation 2014'!B196</f>
        <v>1.4201495116399857E-2</v>
      </c>
      <c r="D9" s="22" t="e">
        <f>'IndexComputation 2014'!#REF!</f>
        <v>#REF!</v>
      </c>
      <c r="E9" s="22">
        <f>'IndexComputation 2014'!F196</f>
        <v>0.12848542502083654</v>
      </c>
      <c r="F9" s="22" t="e">
        <f>'IndexComputation 2014'!#REF!</f>
        <v>#REF!</v>
      </c>
      <c r="G9" s="22">
        <f>'IndexComputation 2014'!G196</f>
        <v>-0.46012162275653096</v>
      </c>
      <c r="H9" s="22" t="e">
        <f>'IndexComputation 2014'!#REF!</f>
        <v>#REF!</v>
      </c>
      <c r="I9" s="22">
        <f>'IndexComputation 2014'!I196</f>
        <v>-0.89661465784445915</v>
      </c>
      <c r="K9" s="41" t="e">
        <f>SUMPRODUCT(C9:D9,#REF!)</f>
        <v>#REF!</v>
      </c>
      <c r="L9" s="41" t="e">
        <f>SUMPRODUCT(C9:D9,#REF!)</f>
        <v>#REF!</v>
      </c>
      <c r="M9" s="41" t="e">
        <f>SUMPRODUCT(E9:F9,#REF!)</f>
        <v>#REF!</v>
      </c>
      <c r="N9" s="41" t="e">
        <f>SUMPRODUCT(E9:F9,#REF!)</f>
        <v>#REF!</v>
      </c>
      <c r="O9" s="41" t="e">
        <f>SUMPRODUCT($G9:$I9,#REF!)</f>
        <v>#REF!</v>
      </c>
      <c r="P9" s="41" t="e">
        <f>SUMPRODUCT($G9:$I9,#REF!)</f>
        <v>#REF!</v>
      </c>
    </row>
    <row r="10" spans="2:16">
      <c r="B10" s="12" t="str">
        <f>'IndexComputation 2014'!A197</f>
        <v>Bangladesh</v>
      </c>
      <c r="C10" s="22">
        <f>'IndexComputation 2014'!B197</f>
        <v>-7.7996222273545995E-2</v>
      </c>
      <c r="D10" s="22" t="e">
        <f>'IndexComputation 2014'!#REF!</f>
        <v>#REF!</v>
      </c>
      <c r="E10" s="22">
        <f>'IndexComputation 2014'!F197</f>
        <v>-0.86053756125672021</v>
      </c>
      <c r="F10" s="22" t="e">
        <f>'IndexComputation 2014'!#REF!</f>
        <v>#REF!</v>
      </c>
      <c r="G10" s="22">
        <f>'IndexComputation 2014'!G197</f>
        <v>-0.91281412406808038</v>
      </c>
      <c r="H10" s="22" t="e">
        <f>'IndexComputation 2014'!#REF!</f>
        <v>#REF!</v>
      </c>
      <c r="I10" s="22">
        <f>'IndexComputation 2014'!I197</f>
        <v>-0.53778807310667887</v>
      </c>
      <c r="K10" s="41" t="e">
        <f>SUMPRODUCT(C10:D10,#REF!)</f>
        <v>#REF!</v>
      </c>
      <c r="L10" s="41" t="e">
        <f>SUMPRODUCT(C10:D10,#REF!)</f>
        <v>#REF!</v>
      </c>
      <c r="M10" s="41" t="e">
        <f>SUMPRODUCT(E10:F10,#REF!)</f>
        <v>#REF!</v>
      </c>
      <c r="N10" s="41" t="e">
        <f>SUMPRODUCT(E10:F10,#REF!)</f>
        <v>#REF!</v>
      </c>
      <c r="O10" s="41" t="e">
        <f>SUMPRODUCT($G10:$I10,#REF!)</f>
        <v>#REF!</v>
      </c>
      <c r="P10" s="41" t="e">
        <f>SUMPRODUCT($G10:$I10,#REF!)</f>
        <v>#REF!</v>
      </c>
    </row>
    <row r="11" spans="2:16">
      <c r="B11" s="12" t="str">
        <f>'IndexComputation 2014'!A198</f>
        <v>Belgium</v>
      </c>
      <c r="C11" s="22">
        <f>'IndexComputation 2014'!B198</f>
        <v>1.029982138587322</v>
      </c>
      <c r="D11" s="22" t="e">
        <f>'IndexComputation 2014'!#REF!</f>
        <v>#REF!</v>
      </c>
      <c r="E11" s="22">
        <f>'IndexComputation 2014'!F198</f>
        <v>1.1721768870584877</v>
      </c>
      <c r="F11" s="22" t="e">
        <f>'IndexComputation 2014'!#REF!</f>
        <v>#REF!</v>
      </c>
      <c r="G11" s="22">
        <f>'IndexComputation 2014'!G198</f>
        <v>1.0286479195573655</v>
      </c>
      <c r="H11" s="22" t="e">
        <f>'IndexComputation 2014'!#REF!</f>
        <v>#REF!</v>
      </c>
      <c r="I11" s="22">
        <f>'IndexComputation 2014'!I198</f>
        <v>1.1328579980344164</v>
      </c>
      <c r="K11" s="41" t="e">
        <f>SUMPRODUCT(C11:D11,#REF!)</f>
        <v>#REF!</v>
      </c>
      <c r="L11" s="41" t="e">
        <f>SUMPRODUCT(C11:D11,#REF!)</f>
        <v>#REF!</v>
      </c>
      <c r="M11" s="41" t="e">
        <f>SUMPRODUCT(E11:F11,#REF!)</f>
        <v>#REF!</v>
      </c>
      <c r="N11" s="41" t="e">
        <f>SUMPRODUCT(E11:F11,#REF!)</f>
        <v>#REF!</v>
      </c>
      <c r="O11" s="41" t="e">
        <f>SUMPRODUCT($G11:$I11,#REF!)</f>
        <v>#REF!</v>
      </c>
      <c r="P11" s="41" t="e">
        <f>SUMPRODUCT($G11:$I11,#REF!)</f>
        <v>#REF!</v>
      </c>
    </row>
    <row r="12" spans="2:16">
      <c r="B12" s="12" t="str">
        <f>'IndexComputation 2014'!A199</f>
        <v>Benin</v>
      </c>
      <c r="C12" s="22">
        <f>'IndexComputation 2014'!B199</f>
        <v>-7.0814896028719959E-2</v>
      </c>
      <c r="D12" s="22" t="e">
        <f>'IndexComputation 2014'!#REF!</f>
        <v>#REF!</v>
      </c>
      <c r="E12" s="22">
        <f>'IndexComputation 2014'!F199</f>
        <v>-1.3641535067251105</v>
      </c>
      <c r="F12" s="22" t="e">
        <f>'IndexComputation 2014'!#REF!</f>
        <v>#REF!</v>
      </c>
      <c r="G12" s="22">
        <f>'IndexComputation 2014'!G199</f>
        <v>-1.150295922782467</v>
      </c>
      <c r="H12" s="22" t="e">
        <f>'IndexComputation 2014'!#REF!</f>
        <v>#REF!</v>
      </c>
      <c r="I12" s="22">
        <f>'IndexComputation 2014'!I199</f>
        <v>-0.88390265287908731</v>
      </c>
      <c r="K12" s="41" t="e">
        <f>SUMPRODUCT(C12:D12,#REF!)</f>
        <v>#REF!</v>
      </c>
      <c r="L12" s="41" t="e">
        <f>SUMPRODUCT(C12:D12,#REF!)</f>
        <v>#REF!</v>
      </c>
      <c r="M12" s="41" t="e">
        <f>SUMPRODUCT(E12:F12,#REF!)</f>
        <v>#REF!</v>
      </c>
      <c r="N12" s="41" t="e">
        <f>SUMPRODUCT(E12:F12,#REF!)</f>
        <v>#REF!</v>
      </c>
      <c r="O12" s="41" t="e">
        <f>SUMPRODUCT($G12:$I12,#REF!)</f>
        <v>#REF!</v>
      </c>
      <c r="P12" s="41" t="e">
        <f>SUMPRODUCT($G12:$I12,#REF!)</f>
        <v>#REF!</v>
      </c>
    </row>
    <row r="13" spans="2:16">
      <c r="B13" s="12" t="str">
        <f>'IndexComputation 2014'!A200</f>
        <v>Botswana</v>
      </c>
      <c r="C13" s="22">
        <f>'IndexComputation 2014'!B200</f>
        <v>-0.11962802707233519</v>
      </c>
      <c r="D13" s="22" t="e">
        <f>'IndexComputation 2014'!#REF!</f>
        <v>#REF!</v>
      </c>
      <c r="E13" s="22">
        <f>'IndexComputation 2014'!F200</f>
        <v>-0.95221331960257727</v>
      </c>
      <c r="F13" s="22" t="e">
        <f>'IndexComputation 2014'!#REF!</f>
        <v>#REF!</v>
      </c>
      <c r="G13" s="22">
        <f>'IndexComputation 2014'!G200</f>
        <v>-0.73327006677862905</v>
      </c>
      <c r="H13" s="22" t="e">
        <f>'IndexComputation 2014'!#REF!</f>
        <v>#REF!</v>
      </c>
      <c r="I13" s="22">
        <f>'IndexComputation 2014'!I200</f>
        <v>-0.4430429436771009</v>
      </c>
      <c r="K13" s="41" t="e">
        <f>SUMPRODUCT(C13:D13,#REF!)</f>
        <v>#REF!</v>
      </c>
      <c r="L13" s="41" t="e">
        <f>SUMPRODUCT(C13:D13,#REF!)</f>
        <v>#REF!</v>
      </c>
      <c r="M13" s="41" t="e">
        <f>SUMPRODUCT(E13:F13,#REF!)</f>
        <v>#REF!</v>
      </c>
      <c r="N13" s="41" t="e">
        <f>SUMPRODUCT(E13:F13,#REF!)</f>
        <v>#REF!</v>
      </c>
      <c r="O13" s="41" t="e">
        <f>SUMPRODUCT($G13:$I13,#REF!)</f>
        <v>#REF!</v>
      </c>
      <c r="P13" s="41" t="e">
        <f>SUMPRODUCT($G13:$I13,#REF!)</f>
        <v>#REF!</v>
      </c>
    </row>
    <row r="14" spans="2:16">
      <c r="B14" s="12" t="str">
        <f>'IndexComputation 2014'!A201</f>
        <v>Brazil</v>
      </c>
      <c r="C14" s="22">
        <f>'IndexComputation 2014'!B201</f>
        <v>-1.8489972126943227E-2</v>
      </c>
      <c r="D14" s="22" t="e">
        <f>'IndexComputation 2014'!#REF!</f>
        <v>#REF!</v>
      </c>
      <c r="E14" s="22">
        <f>'IndexComputation 2014'!F201</f>
        <v>0.42469819657306279</v>
      </c>
      <c r="F14" s="22" t="e">
        <f>'IndexComputation 2014'!#REF!</f>
        <v>#REF!</v>
      </c>
      <c r="G14" s="22">
        <f>'IndexComputation 2014'!G201</f>
        <v>-5.8159133054457891E-2</v>
      </c>
      <c r="H14" s="22" t="e">
        <f>'IndexComputation 2014'!#REF!</f>
        <v>#REF!</v>
      </c>
      <c r="I14" s="22">
        <f>'IndexComputation 2014'!I201</f>
        <v>0.33903247366856692</v>
      </c>
      <c r="K14" s="41" t="e">
        <f>SUMPRODUCT(C14:D14,#REF!)</f>
        <v>#REF!</v>
      </c>
      <c r="L14" s="41" t="e">
        <f>SUMPRODUCT(C14:D14,#REF!)</f>
        <v>#REF!</v>
      </c>
      <c r="M14" s="41" t="e">
        <f>SUMPRODUCT(E14:F14,#REF!)</f>
        <v>#REF!</v>
      </c>
      <c r="N14" s="41" t="e">
        <f>SUMPRODUCT(E14:F14,#REF!)</f>
        <v>#REF!</v>
      </c>
      <c r="O14" s="41" t="e">
        <f>SUMPRODUCT($G14:$I14,#REF!)</f>
        <v>#REF!</v>
      </c>
      <c r="P14" s="41" t="e">
        <f>SUMPRODUCT($G14:$I14,#REF!)</f>
        <v>#REF!</v>
      </c>
    </row>
    <row r="15" spans="2:16">
      <c r="B15" s="12" t="str">
        <f>'IndexComputation 2014'!A202</f>
        <v>Burkina Faso</v>
      </c>
      <c r="C15" s="22">
        <f>'IndexComputation 2014'!B202</f>
        <v>-1.0638454371804831</v>
      </c>
      <c r="D15" s="22" t="e">
        <f>'IndexComputation 2014'!#REF!</f>
        <v>#REF!</v>
      </c>
      <c r="E15" s="22">
        <f>'IndexComputation 2014'!F202</f>
        <v>-1.0640468153697002</v>
      </c>
      <c r="F15" s="22" t="e">
        <f>'IndexComputation 2014'!#REF!</f>
        <v>#REF!</v>
      </c>
      <c r="G15" s="22">
        <f>'IndexComputation 2014'!G202</f>
        <v>-0.9360147727857232</v>
      </c>
      <c r="H15" s="22" t="e">
        <f>'IndexComputation 2014'!#REF!</f>
        <v>#REF!</v>
      </c>
      <c r="I15" s="22">
        <f>'IndexComputation 2014'!I202</f>
        <v>-1.3055349857929597</v>
      </c>
      <c r="K15" s="41" t="e">
        <f>SUMPRODUCT(C15:D15,#REF!)</f>
        <v>#REF!</v>
      </c>
      <c r="L15" s="41" t="e">
        <f>SUMPRODUCT(C15:D15,#REF!)</f>
        <v>#REF!</v>
      </c>
      <c r="M15" s="41" t="e">
        <f>SUMPRODUCT(E15:F15,#REF!)</f>
        <v>#REF!</v>
      </c>
      <c r="N15" s="41" t="e">
        <f>SUMPRODUCT(E15:F15,#REF!)</f>
        <v>#REF!</v>
      </c>
      <c r="O15" s="41" t="e">
        <f>SUMPRODUCT($G15:$I15,#REF!)</f>
        <v>#REF!</v>
      </c>
      <c r="P15" s="41" t="e">
        <f>SUMPRODUCT($G15:$I15,#REF!)</f>
        <v>#REF!</v>
      </c>
    </row>
    <row r="16" spans="2:16">
      <c r="B16" s="12" t="str">
        <f>'IndexComputation 2014'!A203</f>
        <v>Cameroon</v>
      </c>
      <c r="C16" s="22">
        <f>'IndexComputation 2014'!B203</f>
        <v>-1.0635084701519377</v>
      </c>
      <c r="D16" s="22" t="e">
        <f>'IndexComputation 2014'!#REF!</f>
        <v>#REF!</v>
      </c>
      <c r="E16" s="22">
        <f>'IndexComputation 2014'!F203</f>
        <v>-1.2385647615014497</v>
      </c>
      <c r="F16" s="22" t="e">
        <f>'IndexComputation 2014'!#REF!</f>
        <v>#REF!</v>
      </c>
      <c r="G16" s="22">
        <f>'IndexComputation 2014'!G203</f>
        <v>-0.8542180511076567</v>
      </c>
      <c r="H16" s="22" t="e">
        <f>'IndexComputation 2014'!#REF!</f>
        <v>#REF!</v>
      </c>
      <c r="I16" s="22">
        <f>'IndexComputation 2014'!I203</f>
        <v>-0.65122711699884805</v>
      </c>
      <c r="K16" s="41" t="e">
        <f>SUMPRODUCT(C16:D16,#REF!)</f>
        <v>#REF!</v>
      </c>
      <c r="L16" s="41" t="e">
        <f>SUMPRODUCT(C16:D16,#REF!)</f>
        <v>#REF!</v>
      </c>
      <c r="M16" s="41" t="e">
        <f>SUMPRODUCT(E16:F16,#REF!)</f>
        <v>#REF!</v>
      </c>
      <c r="N16" s="41" t="e">
        <f>SUMPRODUCT(E16:F16,#REF!)</f>
        <v>#REF!</v>
      </c>
      <c r="O16" s="41" t="e">
        <f>SUMPRODUCT($G16:$I16,#REF!)</f>
        <v>#REF!</v>
      </c>
      <c r="P16" s="41" t="e">
        <f>SUMPRODUCT($G16:$I16,#REF!)</f>
        <v>#REF!</v>
      </c>
    </row>
    <row r="17" spans="2:16">
      <c r="B17" s="12" t="str">
        <f>'IndexComputation 2014'!A204</f>
        <v>Canada</v>
      </c>
      <c r="C17" s="22">
        <f>'IndexComputation 2014'!B204</f>
        <v>0.44952471454324205</v>
      </c>
      <c r="D17" s="22" t="e">
        <f>'IndexComputation 2014'!#REF!</f>
        <v>#REF!</v>
      </c>
      <c r="E17" s="22">
        <f>'IndexComputation 2014'!F204</f>
        <v>1.1800188122351762</v>
      </c>
      <c r="F17" s="22" t="e">
        <f>'IndexComputation 2014'!#REF!</f>
        <v>#REF!</v>
      </c>
      <c r="G17" s="22">
        <f>'IndexComputation 2014'!G204</f>
        <v>0.89012181880377794</v>
      </c>
      <c r="H17" s="22" t="e">
        <f>'IndexComputation 2014'!#REF!</f>
        <v>#REF!</v>
      </c>
      <c r="I17" s="22">
        <f>'IndexComputation 2014'!I204</f>
        <v>1.2246842598859642</v>
      </c>
      <c r="K17" s="41" t="e">
        <f>SUMPRODUCT(C17:D17,#REF!)</f>
        <v>#REF!</v>
      </c>
      <c r="L17" s="41" t="e">
        <f>SUMPRODUCT(C17:D17,#REF!)</f>
        <v>#REF!</v>
      </c>
      <c r="M17" s="41" t="e">
        <f>SUMPRODUCT(E17:F17,#REF!)</f>
        <v>#REF!</v>
      </c>
      <c r="N17" s="41" t="e">
        <f>SUMPRODUCT(E17:F17,#REF!)</f>
        <v>#REF!</v>
      </c>
      <c r="O17" s="41" t="e">
        <f>SUMPRODUCT($G17:$I17,#REF!)</f>
        <v>#REF!</v>
      </c>
      <c r="P17" s="41" t="e">
        <f>SUMPRODUCT($G17:$I17,#REF!)</f>
        <v>#REF!</v>
      </c>
    </row>
    <row r="18" spans="2:16">
      <c r="B18" s="12" t="str">
        <f>'IndexComputation 2014'!A205</f>
        <v>Chile</v>
      </c>
      <c r="C18" s="22">
        <f>'IndexComputation 2014'!B205</f>
        <v>-1.0204331521104504E-2</v>
      </c>
      <c r="D18" s="22" t="e">
        <f>'IndexComputation 2014'!#REF!</f>
        <v>#REF!</v>
      </c>
      <c r="E18" s="22">
        <f>'IndexComputation 2014'!F205</f>
        <v>0.92981602492335025</v>
      </c>
      <c r="F18" s="22" t="e">
        <f>'IndexComputation 2014'!#REF!</f>
        <v>#REF!</v>
      </c>
      <c r="G18" s="22">
        <f>'IndexComputation 2014'!G205</f>
        <v>0.3140659807579006</v>
      </c>
      <c r="H18" s="22" t="e">
        <f>'IndexComputation 2014'!#REF!</f>
        <v>#REF!</v>
      </c>
      <c r="I18" s="22">
        <f>'IndexComputation 2014'!I205</f>
        <v>8.7695883515940973E-2</v>
      </c>
      <c r="K18" s="41" t="e">
        <f>SUMPRODUCT(C18:D18,#REF!)</f>
        <v>#REF!</v>
      </c>
      <c r="L18" s="41" t="e">
        <f>SUMPRODUCT(C18:D18,#REF!)</f>
        <v>#REF!</v>
      </c>
      <c r="M18" s="41" t="e">
        <f>SUMPRODUCT(E18:F18,#REF!)</f>
        <v>#REF!</v>
      </c>
      <c r="N18" s="41" t="e">
        <f>SUMPRODUCT(E18:F18,#REF!)</f>
        <v>#REF!</v>
      </c>
      <c r="O18" s="41" t="e">
        <f>SUMPRODUCT($G18:$I18,#REF!)</f>
        <v>#REF!</v>
      </c>
      <c r="P18" s="41" t="e">
        <f>SUMPRODUCT($G18:$I18,#REF!)</f>
        <v>#REF!</v>
      </c>
    </row>
    <row r="19" spans="2:16">
      <c r="B19" s="12" t="str">
        <f>'IndexComputation 2014'!A206</f>
        <v>China</v>
      </c>
      <c r="C19" s="22">
        <f>'IndexComputation 2014'!B206</f>
        <v>-4.8381175500036983E-2</v>
      </c>
      <c r="D19" s="22" t="e">
        <f>'IndexComputation 2014'!#REF!</f>
        <v>#REF!</v>
      </c>
      <c r="E19" s="22">
        <f>'IndexComputation 2014'!F206</f>
        <v>3.7427802182212956E-2</v>
      </c>
      <c r="F19" s="22" t="e">
        <f>'IndexComputation 2014'!#REF!</f>
        <v>#REF!</v>
      </c>
      <c r="G19" s="22">
        <f>'IndexComputation 2014'!G206</f>
        <v>0.28223146074627892</v>
      </c>
      <c r="H19" s="22" t="e">
        <f>'IndexComputation 2014'!#REF!</f>
        <v>#REF!</v>
      </c>
      <c r="I19" s="22">
        <f>'IndexComputation 2014'!I206</f>
        <v>0.68049312845753851</v>
      </c>
      <c r="K19" s="41" t="e">
        <f>SUMPRODUCT(C19:D19,#REF!)</f>
        <v>#REF!</v>
      </c>
      <c r="L19" s="41" t="e">
        <f>SUMPRODUCT(C19:D19,#REF!)</f>
        <v>#REF!</v>
      </c>
      <c r="M19" s="41" t="e">
        <f>SUMPRODUCT(E19:F19,#REF!)</f>
        <v>#REF!</v>
      </c>
      <c r="N19" s="41" t="e">
        <f>SUMPRODUCT(E19:F19,#REF!)</f>
        <v>#REF!</v>
      </c>
      <c r="O19" s="41" t="e">
        <f>SUMPRODUCT($G19:$I19,#REF!)</f>
        <v>#REF!</v>
      </c>
      <c r="P19" s="41" t="e">
        <f>SUMPRODUCT($G19:$I19,#REF!)</f>
        <v>#REF!</v>
      </c>
    </row>
    <row r="20" spans="2:16">
      <c r="B20" s="12" t="str">
        <f>'IndexComputation 2014'!A207</f>
        <v>Colombia</v>
      </c>
      <c r="C20" s="22">
        <f>'IndexComputation 2014'!B207</f>
        <v>-2.7544076628916225E-2</v>
      </c>
      <c r="D20" s="22" t="e">
        <f>'IndexComputation 2014'!#REF!</f>
        <v>#REF!</v>
      </c>
      <c r="E20" s="22">
        <f>'IndexComputation 2014'!F207</f>
        <v>0.26796014632263443</v>
      </c>
      <c r="F20" s="22" t="e">
        <f>'IndexComputation 2014'!#REF!</f>
        <v>#REF!</v>
      </c>
      <c r="G20" s="22">
        <f>'IndexComputation 2014'!G207</f>
        <v>0.1351276414953643</v>
      </c>
      <c r="H20" s="22" t="e">
        <f>'IndexComputation 2014'!#REF!</f>
        <v>#REF!</v>
      </c>
      <c r="I20" s="22">
        <f>'IndexComputation 2014'!I207</f>
        <v>0.11721314052508355</v>
      </c>
      <c r="K20" s="41" t="e">
        <f>SUMPRODUCT(C20:D20,#REF!)</f>
        <v>#REF!</v>
      </c>
      <c r="L20" s="41" t="e">
        <f>SUMPRODUCT(C20:D20,#REF!)</f>
        <v>#REF!</v>
      </c>
      <c r="M20" s="41" t="e">
        <f>SUMPRODUCT(E20:F20,#REF!)</f>
        <v>#REF!</v>
      </c>
      <c r="N20" s="41" t="e">
        <f>SUMPRODUCT(E20:F20,#REF!)</f>
        <v>#REF!</v>
      </c>
      <c r="O20" s="41" t="e">
        <f>SUMPRODUCT($G20:$I20,#REF!)</f>
        <v>#REF!</v>
      </c>
      <c r="P20" s="41" t="e">
        <f>SUMPRODUCT($G20:$I20,#REF!)</f>
        <v>#REF!</v>
      </c>
    </row>
    <row r="21" spans="2:16">
      <c r="B21" s="12" t="str">
        <f>'IndexComputation 2014'!A208</f>
        <v>Costa Rica</v>
      </c>
      <c r="C21" s="22">
        <f>'IndexComputation 2014'!B208</f>
        <v>-0.5563733161658091</v>
      </c>
      <c r="D21" s="22" t="e">
        <f>'IndexComputation 2014'!#REF!</f>
        <v>#REF!</v>
      </c>
      <c r="E21" s="22">
        <f>'IndexComputation 2014'!F208</f>
        <v>0.259392355256437</v>
      </c>
      <c r="F21" s="22" t="e">
        <f>'IndexComputation 2014'!#REF!</f>
        <v>#REF!</v>
      </c>
      <c r="G21" s="22">
        <f>'IndexComputation 2014'!G208</f>
        <v>0.24677866316160768</v>
      </c>
      <c r="H21" s="22" t="e">
        <f>'IndexComputation 2014'!#REF!</f>
        <v>#REF!</v>
      </c>
      <c r="I21" s="22">
        <f>'IndexComputation 2014'!I208</f>
        <v>0.14897270043395722</v>
      </c>
      <c r="K21" s="41" t="e">
        <f>SUMPRODUCT(C21:D21,#REF!)</f>
        <v>#REF!</v>
      </c>
      <c r="L21" s="41" t="e">
        <f>SUMPRODUCT(C21:D21,#REF!)</f>
        <v>#REF!</v>
      </c>
      <c r="M21" s="41" t="e">
        <f>SUMPRODUCT(E21:F21,#REF!)</f>
        <v>#REF!</v>
      </c>
      <c r="N21" s="41" t="e">
        <f>SUMPRODUCT(E21:F21,#REF!)</f>
        <v>#REF!</v>
      </c>
      <c r="O21" s="41" t="e">
        <f>SUMPRODUCT($G21:$I21,#REF!)</f>
        <v>#REF!</v>
      </c>
      <c r="P21" s="41" t="e">
        <f>SUMPRODUCT($G21:$I21,#REF!)</f>
        <v>#REF!</v>
      </c>
    </row>
    <row r="22" spans="2:16">
      <c r="B22" s="12" t="str">
        <f>'IndexComputation 2014'!A209</f>
        <v>Czech Republic</v>
      </c>
      <c r="C22" s="22">
        <f>'IndexComputation 2014'!B209</f>
        <v>0.20027748809798657</v>
      </c>
      <c r="D22" s="22" t="e">
        <f>'IndexComputation 2014'!#REF!</f>
        <v>#REF!</v>
      </c>
      <c r="E22" s="22">
        <f>'IndexComputation 2014'!F209</f>
        <v>0.17566461391083629</v>
      </c>
      <c r="F22" s="22" t="e">
        <f>'IndexComputation 2014'!#REF!</f>
        <v>#REF!</v>
      </c>
      <c r="G22" s="22">
        <f>'IndexComputation 2014'!G209</f>
        <v>0.5709037972821972</v>
      </c>
      <c r="H22" s="22" t="e">
        <f>'IndexComputation 2014'!#REF!</f>
        <v>#REF!</v>
      </c>
      <c r="I22" s="22">
        <f>'IndexComputation 2014'!I209</f>
        <v>-0.11133676627879825</v>
      </c>
      <c r="K22" s="41" t="e">
        <f>SUMPRODUCT(C22:D22,#REF!)</f>
        <v>#REF!</v>
      </c>
      <c r="L22" s="41" t="e">
        <f>SUMPRODUCT(C22:D22,#REF!)</f>
        <v>#REF!</v>
      </c>
      <c r="M22" s="41" t="e">
        <f>SUMPRODUCT(E22:F22,#REF!)</f>
        <v>#REF!</v>
      </c>
      <c r="N22" s="41" t="e">
        <f>SUMPRODUCT(E22:F22,#REF!)</f>
        <v>#REF!</v>
      </c>
      <c r="O22" s="41" t="e">
        <f>SUMPRODUCT($G22:$I22,#REF!)</f>
        <v>#REF!</v>
      </c>
      <c r="P22" s="41" t="e">
        <f>SUMPRODUCT($G22:$I22,#REF!)</f>
        <v>#REF!</v>
      </c>
    </row>
    <row r="23" spans="2:16">
      <c r="B23" s="12" t="str">
        <f>'IndexComputation 2014'!A210</f>
        <v>Denmark</v>
      </c>
      <c r="C23" s="22">
        <f>'IndexComputation 2014'!B210</f>
        <v>1.5825985747232059</v>
      </c>
      <c r="D23" s="22" t="e">
        <f>'IndexComputation 2014'!#REF!</f>
        <v>#REF!</v>
      </c>
      <c r="E23" s="22">
        <f>'IndexComputation 2014'!F210</f>
        <v>1.2604528443223619</v>
      </c>
      <c r="F23" s="22" t="e">
        <f>'IndexComputation 2014'!#REF!</f>
        <v>#REF!</v>
      </c>
      <c r="G23" s="22">
        <f>'IndexComputation 2014'!G210</f>
        <v>1.613952469749141</v>
      </c>
      <c r="H23" s="22" t="e">
        <f>'IndexComputation 2014'!#REF!</f>
        <v>#REF!</v>
      </c>
      <c r="I23" s="22">
        <f>'IndexComputation 2014'!I210</f>
        <v>1.6523045813595609</v>
      </c>
      <c r="K23" s="41" t="e">
        <f>SUMPRODUCT(C23:D23,#REF!)</f>
        <v>#REF!</v>
      </c>
      <c r="L23" s="41" t="e">
        <f>SUMPRODUCT(C23:D23,#REF!)</f>
        <v>#REF!</v>
      </c>
      <c r="M23" s="41" t="e">
        <f>SUMPRODUCT(E23:F23,#REF!)</f>
        <v>#REF!</v>
      </c>
      <c r="N23" s="41" t="e">
        <f>SUMPRODUCT(E23:F23,#REF!)</f>
        <v>#REF!</v>
      </c>
      <c r="O23" s="41" t="e">
        <f>SUMPRODUCT($G23:$I23,#REF!)</f>
        <v>#REF!</v>
      </c>
      <c r="P23" s="41" t="e">
        <f>SUMPRODUCT($G23:$I23,#REF!)</f>
        <v>#REF!</v>
      </c>
    </row>
    <row r="24" spans="2:16">
      <c r="B24" s="12" t="str">
        <f>'IndexComputation 2014'!A211</f>
        <v>Ecuador</v>
      </c>
      <c r="C24" s="22">
        <f>'IndexComputation 2014'!B211</f>
        <v>-7.3015042456810841E-2</v>
      </c>
      <c r="D24" s="22" t="e">
        <f>'IndexComputation 2014'!#REF!</f>
        <v>#REF!</v>
      </c>
      <c r="E24" s="22">
        <f>'IndexComputation 2014'!F211</f>
        <v>-0.21531283012400948</v>
      </c>
      <c r="F24" s="22" t="e">
        <f>'IndexComputation 2014'!#REF!</f>
        <v>#REF!</v>
      </c>
      <c r="G24" s="22">
        <f>'IndexComputation 2014'!G211</f>
        <v>-0.45720609317683519</v>
      </c>
      <c r="H24" s="22" t="e">
        <f>'IndexComputation 2014'!#REF!</f>
        <v>#REF!</v>
      </c>
      <c r="I24" s="22">
        <f>'IndexComputation 2014'!I211</f>
        <v>-0.18967255706718672</v>
      </c>
      <c r="K24" s="41" t="e">
        <f>SUMPRODUCT(C24:D24,#REF!)</f>
        <v>#REF!</v>
      </c>
      <c r="L24" s="41" t="e">
        <f>SUMPRODUCT(C24:D24,#REF!)</f>
        <v>#REF!</v>
      </c>
      <c r="M24" s="41" t="e">
        <f>SUMPRODUCT(E24:F24,#REF!)</f>
        <v>#REF!</v>
      </c>
      <c r="N24" s="41" t="e">
        <f>SUMPRODUCT(E24:F24,#REF!)</f>
        <v>#REF!</v>
      </c>
      <c r="O24" s="41" t="e">
        <f>SUMPRODUCT($G24:$I24,#REF!)</f>
        <v>#REF!</v>
      </c>
      <c r="P24" s="41" t="e">
        <f>SUMPRODUCT($G24:$I24,#REF!)</f>
        <v>#REF!</v>
      </c>
    </row>
    <row r="25" spans="2:16">
      <c r="B25" s="12" t="str">
        <f>'IndexComputation 2014'!A212</f>
        <v>Egypt</v>
      </c>
      <c r="C25" s="22">
        <f>'IndexComputation 2014'!B212</f>
        <v>-6.2707378120717722E-2</v>
      </c>
      <c r="D25" s="22" t="e">
        <f>'IndexComputation 2014'!#REF!</f>
        <v>#REF!</v>
      </c>
      <c r="E25" s="22">
        <f>'IndexComputation 2014'!F212</f>
        <v>-0.45877385656954744</v>
      </c>
      <c r="F25" s="22" t="e">
        <f>'IndexComputation 2014'!#REF!</f>
        <v>#REF!</v>
      </c>
      <c r="G25" s="22">
        <f>'IndexComputation 2014'!G212</f>
        <v>-0.66472685384089114</v>
      </c>
      <c r="H25" s="22" t="e">
        <f>'IndexComputation 2014'!#REF!</f>
        <v>#REF!</v>
      </c>
      <c r="I25" s="22">
        <f>'IndexComputation 2014'!I212</f>
        <v>-0.42270607960054429</v>
      </c>
      <c r="K25" s="41" t="e">
        <f>SUMPRODUCT(C25:D25,#REF!)</f>
        <v>#REF!</v>
      </c>
      <c r="L25" s="41" t="e">
        <f>SUMPRODUCT(C25:D25,#REF!)</f>
        <v>#REF!</v>
      </c>
      <c r="M25" s="41" t="e">
        <f>SUMPRODUCT(E25:F25,#REF!)</f>
        <v>#REF!</v>
      </c>
      <c r="N25" s="41" t="e">
        <f>SUMPRODUCT(E25:F25,#REF!)</f>
        <v>#REF!</v>
      </c>
      <c r="O25" s="41" t="e">
        <f>SUMPRODUCT($G25:$I25,#REF!)</f>
        <v>#REF!</v>
      </c>
      <c r="P25" s="41" t="e">
        <f>SUMPRODUCT($G25:$I25,#REF!)</f>
        <v>#REF!</v>
      </c>
    </row>
    <row r="26" spans="2:16">
      <c r="B26" s="12" t="str">
        <f>'IndexComputation 2014'!A213</f>
        <v>Estonia</v>
      </c>
      <c r="C26" s="22">
        <f>'IndexComputation 2014'!B213</f>
        <v>0.35652766945404973</v>
      </c>
      <c r="D26" s="22" t="e">
        <f>'IndexComputation 2014'!#REF!</f>
        <v>#REF!</v>
      </c>
      <c r="E26" s="22">
        <f>'IndexComputation 2014'!F213</f>
        <v>0.76816320130384996</v>
      </c>
      <c r="F26" s="22" t="e">
        <f>'IndexComputation 2014'!#REF!</f>
        <v>#REF!</v>
      </c>
      <c r="G26" s="22">
        <f>'IndexComputation 2014'!G213</f>
        <v>1.3041725542182763</v>
      </c>
      <c r="H26" s="22" t="e">
        <f>'IndexComputation 2014'!#REF!</f>
        <v>#REF!</v>
      </c>
      <c r="I26" s="22">
        <f>'IndexComputation 2014'!I213</f>
        <v>0.99412243347090445</v>
      </c>
      <c r="K26" s="41" t="e">
        <f>SUMPRODUCT(C26:D26,#REF!)</f>
        <v>#REF!</v>
      </c>
      <c r="L26" s="41" t="e">
        <f>SUMPRODUCT(C26:D26,#REF!)</f>
        <v>#REF!</v>
      </c>
      <c r="M26" s="41" t="e">
        <f>SUMPRODUCT(E26:F26,#REF!)</f>
        <v>#REF!</v>
      </c>
      <c r="N26" s="41" t="e">
        <f>SUMPRODUCT(E26:F26,#REF!)</f>
        <v>#REF!</v>
      </c>
      <c r="O26" s="41" t="e">
        <f>SUMPRODUCT($G26:$I26,#REF!)</f>
        <v>#REF!</v>
      </c>
      <c r="P26" s="41" t="e">
        <f>SUMPRODUCT($G26:$I26,#REF!)</f>
        <v>#REF!</v>
      </c>
    </row>
    <row r="27" spans="2:16">
      <c r="B27" s="12" t="str">
        <f>'IndexComputation 2014'!A214</f>
        <v>Ethiopia</v>
      </c>
      <c r="C27" s="22">
        <f>'IndexComputation 2014'!B214</f>
        <v>-1.1640210793071812</v>
      </c>
      <c r="D27" s="22" t="e">
        <f>'IndexComputation 2014'!#REF!</f>
        <v>#REF!</v>
      </c>
      <c r="E27" s="22">
        <f>'IndexComputation 2014'!F214</f>
        <v>-1.2758571728058685</v>
      </c>
      <c r="F27" s="22" t="e">
        <f>'IndexComputation 2014'!#REF!</f>
        <v>#REF!</v>
      </c>
      <c r="G27" s="22">
        <f>'IndexComputation 2014'!G214</f>
        <v>-1.2816823812755327</v>
      </c>
      <c r="H27" s="22" t="e">
        <f>'IndexComputation 2014'!#REF!</f>
        <v>#REF!</v>
      </c>
      <c r="I27" s="22">
        <f>'IndexComputation 2014'!I214</f>
        <v>-0.93482688636481692</v>
      </c>
      <c r="K27" s="41" t="e">
        <f>SUMPRODUCT(C27:D27,#REF!)</f>
        <v>#REF!</v>
      </c>
      <c r="L27" s="41" t="e">
        <f>SUMPRODUCT(C27:D27,#REF!)</f>
        <v>#REF!</v>
      </c>
      <c r="M27" s="41" t="e">
        <f>SUMPRODUCT(E27:F27,#REF!)</f>
        <v>#REF!</v>
      </c>
      <c r="N27" s="41" t="e">
        <f>SUMPRODUCT(E27:F27,#REF!)</f>
        <v>#REF!</v>
      </c>
      <c r="O27" s="41" t="e">
        <f>SUMPRODUCT($G27:$I27,#REF!)</f>
        <v>#REF!</v>
      </c>
      <c r="P27" s="41" t="e">
        <f>SUMPRODUCT($G27:$I27,#REF!)</f>
        <v>#REF!</v>
      </c>
    </row>
    <row r="28" spans="2:16">
      <c r="B28" s="12" t="str">
        <f>'IndexComputation 2014'!A215</f>
        <v>Finland</v>
      </c>
      <c r="C28" s="22">
        <f>'IndexComputation 2014'!B215</f>
        <v>0.79118434630536583</v>
      </c>
      <c r="D28" s="22" t="e">
        <f>'IndexComputation 2014'!#REF!</f>
        <v>#REF!</v>
      </c>
      <c r="E28" s="22">
        <f>'IndexComputation 2014'!F215</f>
        <v>1.20834575024237</v>
      </c>
      <c r="F28" s="22" t="e">
        <f>'IndexComputation 2014'!#REF!</f>
        <v>#REF!</v>
      </c>
      <c r="G28" s="22">
        <f>'IndexComputation 2014'!G215</f>
        <v>1.7987040371126508</v>
      </c>
      <c r="H28" s="22" t="e">
        <f>'IndexComputation 2014'!#REF!</f>
        <v>#REF!</v>
      </c>
      <c r="I28" s="22">
        <f>'IndexComputation 2014'!I215</f>
        <v>1.468480453089595</v>
      </c>
      <c r="K28" s="41" t="e">
        <f>SUMPRODUCT(C28:D28,#REF!)</f>
        <v>#REF!</v>
      </c>
      <c r="L28" s="41" t="e">
        <f>SUMPRODUCT(C28:D28,#REF!)</f>
        <v>#REF!</v>
      </c>
      <c r="M28" s="41" t="e">
        <f>SUMPRODUCT(E28:F28,#REF!)</f>
        <v>#REF!</v>
      </c>
      <c r="N28" s="41" t="e">
        <f>SUMPRODUCT(E28:F28,#REF!)</f>
        <v>#REF!</v>
      </c>
      <c r="O28" s="41" t="e">
        <f>SUMPRODUCT($G28:$I28,#REF!)</f>
        <v>#REF!</v>
      </c>
      <c r="P28" s="41" t="e">
        <f>SUMPRODUCT($G28:$I28,#REF!)</f>
        <v>#REF!</v>
      </c>
    </row>
    <row r="29" spans="2:16">
      <c r="B29" s="12" t="str">
        <f>'IndexComputation 2014'!A216</f>
        <v>France</v>
      </c>
      <c r="C29" s="22">
        <f>'IndexComputation 2014'!B216</f>
        <v>0.31955977592987106</v>
      </c>
      <c r="D29" s="22" t="e">
        <f>'IndexComputation 2014'!#REF!</f>
        <v>#REF!</v>
      </c>
      <c r="E29" s="22">
        <f>'IndexComputation 2014'!F216</f>
        <v>1.3971300163166511</v>
      </c>
      <c r="F29" s="22" t="e">
        <f>'IndexComputation 2014'!#REF!</f>
        <v>#REF!</v>
      </c>
      <c r="G29" s="22">
        <f>'IndexComputation 2014'!G216</f>
        <v>1.2769707858709622</v>
      </c>
      <c r="H29" s="22" t="e">
        <f>'IndexComputation 2014'!#REF!</f>
        <v>#REF!</v>
      </c>
      <c r="I29" s="22">
        <f>'IndexComputation 2014'!I216</f>
        <v>1.3667342515521981</v>
      </c>
      <c r="K29" s="41" t="e">
        <f>SUMPRODUCT(C29:D29,#REF!)</f>
        <v>#REF!</v>
      </c>
      <c r="L29" s="41" t="e">
        <f>SUMPRODUCT(C29:D29,#REF!)</f>
        <v>#REF!</v>
      </c>
      <c r="M29" s="41" t="e">
        <f>SUMPRODUCT(E29:F29,#REF!)</f>
        <v>#REF!</v>
      </c>
      <c r="N29" s="41" t="e">
        <f>SUMPRODUCT(E29:F29,#REF!)</f>
        <v>#REF!</v>
      </c>
      <c r="O29" s="41" t="e">
        <f>SUMPRODUCT($G29:$I29,#REF!)</f>
        <v>#REF!</v>
      </c>
      <c r="P29" s="41" t="e">
        <f>SUMPRODUCT($G29:$I29,#REF!)</f>
        <v>#REF!</v>
      </c>
    </row>
    <row r="30" spans="2:16">
      <c r="B30" s="12" t="str">
        <f>'IndexComputation 2014'!A217</f>
        <v>Germany</v>
      </c>
      <c r="C30" s="22">
        <f>'IndexComputation 2014'!B217</f>
        <v>0.76221085994169946</v>
      </c>
      <c r="D30" s="22" t="e">
        <f>'IndexComputation 2014'!#REF!</f>
        <v>#REF!</v>
      </c>
      <c r="E30" s="22">
        <f>'IndexComputation 2014'!F217</f>
        <v>0.94958722689983632</v>
      </c>
      <c r="F30" s="22" t="e">
        <f>'IndexComputation 2014'!#REF!</f>
        <v>#REF!</v>
      </c>
      <c r="G30" s="22">
        <f>'IndexComputation 2014'!G217</f>
        <v>1.0927000304824905</v>
      </c>
      <c r="H30" s="22" t="e">
        <f>'IndexComputation 2014'!#REF!</f>
        <v>#REF!</v>
      </c>
      <c r="I30" s="22">
        <f>'IndexComputation 2014'!I217</f>
        <v>1.1043407420741482</v>
      </c>
      <c r="K30" s="41" t="e">
        <f>SUMPRODUCT(C30:D30,#REF!)</f>
        <v>#REF!</v>
      </c>
      <c r="L30" s="41" t="e">
        <f>SUMPRODUCT(C30:D30,#REF!)</f>
        <v>#REF!</v>
      </c>
      <c r="M30" s="41" t="e">
        <f>SUMPRODUCT(E30:F30,#REF!)</f>
        <v>#REF!</v>
      </c>
      <c r="N30" s="41" t="e">
        <f>SUMPRODUCT(E30:F30,#REF!)</f>
        <v>#REF!</v>
      </c>
      <c r="O30" s="41" t="e">
        <f>SUMPRODUCT($G30:$I30,#REF!)</f>
        <v>#REF!</v>
      </c>
      <c r="P30" s="41" t="e">
        <f>SUMPRODUCT($G30:$I30,#REF!)</f>
        <v>#REF!</v>
      </c>
    </row>
    <row r="31" spans="2:16">
      <c r="B31" s="12" t="str">
        <f>'IndexComputation 2014'!A218</f>
        <v>Ghana</v>
      </c>
      <c r="C31" s="22">
        <f>'IndexComputation 2014'!B218</f>
        <v>-0.18498352083407399</v>
      </c>
      <c r="D31" s="22" t="e">
        <f>'IndexComputation 2014'!#REF!</f>
        <v>#REF!</v>
      </c>
      <c r="E31" s="22">
        <f>'IndexComputation 2014'!F218</f>
        <v>-0.85883455612573989</v>
      </c>
      <c r="F31" s="22" t="e">
        <f>'IndexComputation 2014'!#REF!</f>
        <v>#REF!</v>
      </c>
      <c r="G31" s="22">
        <f>'IndexComputation 2014'!G218</f>
        <v>-0.9395932453951068</v>
      </c>
      <c r="H31" s="22" t="e">
        <f>'IndexComputation 2014'!#REF!</f>
        <v>#REF!</v>
      </c>
      <c r="I31" s="22">
        <f>'IndexComputation 2014'!I218</f>
        <v>-1.0742887597991484</v>
      </c>
      <c r="K31" s="41" t="e">
        <f>SUMPRODUCT(C31:D31,#REF!)</f>
        <v>#REF!</v>
      </c>
      <c r="L31" s="41" t="e">
        <f>SUMPRODUCT(C31:D31,#REF!)</f>
        <v>#REF!</v>
      </c>
      <c r="M31" s="41" t="e">
        <f>SUMPRODUCT(E31:F31,#REF!)</f>
        <v>#REF!</v>
      </c>
      <c r="N31" s="41" t="e">
        <f>SUMPRODUCT(E31:F31,#REF!)</f>
        <v>#REF!</v>
      </c>
      <c r="O31" s="41" t="e">
        <f>SUMPRODUCT($G31:$I31,#REF!)</f>
        <v>#REF!</v>
      </c>
      <c r="P31" s="41" t="e">
        <f>SUMPRODUCT($G31:$I31,#REF!)</f>
        <v>#REF!</v>
      </c>
    </row>
    <row r="32" spans="2:16">
      <c r="B32" s="12" t="str">
        <f>'IndexComputation 2014'!A219</f>
        <v>Greece</v>
      </c>
      <c r="C32" s="22">
        <f>'IndexComputation 2014'!B219</f>
        <v>9.1815066661746256E-2</v>
      </c>
      <c r="D32" s="22" t="e">
        <f>'IndexComputation 2014'!#REF!</f>
        <v>#REF!</v>
      </c>
      <c r="E32" s="22">
        <f>'IndexComputation 2014'!F219</f>
        <v>0.3513592780003405</v>
      </c>
      <c r="F32" s="22" t="e">
        <f>'IndexComputation 2014'!#REF!</f>
        <v>#REF!</v>
      </c>
      <c r="G32" s="22">
        <f>'IndexComputation 2014'!G219</f>
        <v>-0.44130580975147587</v>
      </c>
      <c r="H32" s="22" t="e">
        <f>'IndexComputation 2014'!#REF!</f>
        <v>#REF!</v>
      </c>
      <c r="I32" s="22">
        <f>'IndexComputation 2014'!I219</f>
        <v>-0.20472301758824329</v>
      </c>
      <c r="K32" s="41" t="e">
        <f>SUMPRODUCT(C32:D32,#REF!)</f>
        <v>#REF!</v>
      </c>
      <c r="L32" s="41" t="e">
        <f>SUMPRODUCT(C32:D32,#REF!)</f>
        <v>#REF!</v>
      </c>
      <c r="M32" s="41" t="e">
        <f>SUMPRODUCT(E32:F32,#REF!)</f>
        <v>#REF!</v>
      </c>
      <c r="N32" s="41" t="e">
        <f>SUMPRODUCT(E32:F32,#REF!)</f>
        <v>#REF!</v>
      </c>
      <c r="O32" s="41" t="e">
        <f>SUMPRODUCT($G32:$I32,#REF!)</f>
        <v>#REF!</v>
      </c>
      <c r="P32" s="41" t="e">
        <f>SUMPRODUCT($G32:$I32,#REF!)</f>
        <v>#REF!</v>
      </c>
    </row>
    <row r="33" spans="2:16">
      <c r="B33" s="12" t="str">
        <f>'IndexComputation 2014'!A221</f>
        <v>Hungary</v>
      </c>
      <c r="C33" s="22">
        <f>'IndexComputation 2014'!B221</f>
        <v>0.28276596809346721</v>
      </c>
      <c r="D33" s="22" t="e">
        <f>'IndexComputation 2014'!#REF!</f>
        <v>#REF!</v>
      </c>
      <c r="E33" s="22">
        <f>'IndexComputation 2014'!F221</f>
        <v>0.50762113134230147</v>
      </c>
      <c r="F33" s="22" t="e">
        <f>'IndexComputation 2014'!#REF!</f>
        <v>#REF!</v>
      </c>
      <c r="G33" s="22">
        <f>'IndexComputation 2014'!G221</f>
        <v>0.21038876454552446</v>
      </c>
      <c r="H33" s="22" t="e">
        <f>'IndexComputation 2014'!#REF!</f>
        <v>#REF!</v>
      </c>
      <c r="I33" s="22">
        <f>'IndexComputation 2014'!I221</f>
        <v>0.476245028254772</v>
      </c>
      <c r="K33" s="41" t="e">
        <f>SUMPRODUCT(C33:D33,#REF!)</f>
        <v>#REF!</v>
      </c>
      <c r="L33" s="41" t="e">
        <f>SUMPRODUCT(C33:D33,#REF!)</f>
        <v>#REF!</v>
      </c>
      <c r="M33" s="41" t="e">
        <f>SUMPRODUCT(E33:F33,#REF!)</f>
        <v>#REF!</v>
      </c>
      <c r="N33" s="41" t="e">
        <f>SUMPRODUCT(E33:F33,#REF!)</f>
        <v>#REF!</v>
      </c>
      <c r="O33" s="41" t="e">
        <f>SUMPRODUCT($G33:$I33,#REF!)</f>
        <v>#REF!</v>
      </c>
      <c r="P33" s="41" t="e">
        <f>SUMPRODUCT($G33:$I33,#REF!)</f>
        <v>#REF!</v>
      </c>
    </row>
    <row r="34" spans="2:16">
      <c r="B34" s="12" t="str">
        <f>'IndexComputation 2014'!A222</f>
        <v>Iceland</v>
      </c>
      <c r="C34" s="22">
        <f>'IndexComputation 2014'!B222</f>
        <v>1.366655920473949</v>
      </c>
      <c r="D34" s="22" t="e">
        <f>'IndexComputation 2014'!#REF!</f>
        <v>#REF!</v>
      </c>
      <c r="E34" s="22">
        <f>'IndexComputation 2014'!F222</f>
        <v>1.0846632260531317</v>
      </c>
      <c r="F34" s="22" t="e">
        <f>'IndexComputation 2014'!#REF!</f>
        <v>#REF!</v>
      </c>
      <c r="G34" s="22">
        <f>'IndexComputation 2014'!G222</f>
        <v>1.2854313085948172</v>
      </c>
      <c r="H34" s="22" t="e">
        <f>'IndexComputation 2014'!#REF!</f>
        <v>#REF!</v>
      </c>
      <c r="I34" s="22">
        <f>'IndexComputation 2014'!I222</f>
        <v>0.94256310106427732</v>
      </c>
      <c r="K34" s="41" t="e">
        <f>SUMPRODUCT(C34:D34,#REF!)</f>
        <v>#REF!</v>
      </c>
      <c r="L34" s="41" t="e">
        <f>SUMPRODUCT(C34:D34,#REF!)</f>
        <v>#REF!</v>
      </c>
      <c r="M34" s="41" t="e">
        <f>SUMPRODUCT(E34:F34,#REF!)</f>
        <v>#REF!</v>
      </c>
      <c r="N34" s="41" t="e">
        <f>SUMPRODUCT(E34:F34,#REF!)</f>
        <v>#REF!</v>
      </c>
      <c r="O34" s="41" t="e">
        <f>SUMPRODUCT($G34:$I34,#REF!)</f>
        <v>#REF!</v>
      </c>
      <c r="P34" s="41" t="e">
        <f>SUMPRODUCT($G34:$I34,#REF!)</f>
        <v>#REF!</v>
      </c>
    </row>
    <row r="35" spans="2:16">
      <c r="B35" s="12" t="str">
        <f>'IndexComputation 2014'!A223</f>
        <v>India</v>
      </c>
      <c r="C35" s="22">
        <f>'IndexComputation 2014'!B223</f>
        <v>-0.30871780696869089</v>
      </c>
      <c r="D35" s="22" t="e">
        <f>'IndexComputation 2014'!#REF!</f>
        <v>#REF!</v>
      </c>
      <c r="E35" s="22">
        <f>'IndexComputation 2014'!F223</f>
        <v>-0.47241897030729801</v>
      </c>
      <c r="F35" s="22" t="e">
        <f>'IndexComputation 2014'!#REF!</f>
        <v>#REF!</v>
      </c>
      <c r="G35" s="22">
        <f>'IndexComputation 2014'!G223</f>
        <v>-1.8854819062056476E-2</v>
      </c>
      <c r="H35" s="22" t="e">
        <f>'IndexComputation 2014'!#REF!</f>
        <v>#REF!</v>
      </c>
      <c r="I35" s="22">
        <f>'IndexComputation 2014'!I223</f>
        <v>-6.737863863899192E-2</v>
      </c>
      <c r="K35" s="41" t="e">
        <f>SUMPRODUCT(C35:D35,#REF!)</f>
        <v>#REF!</v>
      </c>
      <c r="L35" s="41" t="e">
        <f>SUMPRODUCT(C35:D35,#REF!)</f>
        <v>#REF!</v>
      </c>
      <c r="M35" s="41" t="e">
        <f>SUMPRODUCT(E35:F35,#REF!)</f>
        <v>#REF!</v>
      </c>
      <c r="N35" s="41" t="e">
        <f>SUMPRODUCT(E35:F35,#REF!)</f>
        <v>#REF!</v>
      </c>
      <c r="O35" s="41" t="e">
        <f>SUMPRODUCT($G35:$I35,#REF!)</f>
        <v>#REF!</v>
      </c>
      <c r="P35" s="41" t="e">
        <f>SUMPRODUCT($G35:$I35,#REF!)</f>
        <v>#REF!</v>
      </c>
    </row>
    <row r="36" spans="2:16">
      <c r="B36" s="12" t="str">
        <f>'IndexComputation 2014'!A224</f>
        <v>Indonesia</v>
      </c>
      <c r="C36" s="22">
        <f>'IndexComputation 2014'!B224</f>
        <v>-5.5704064904065681E-2</v>
      </c>
      <c r="D36" s="22" t="e">
        <f>'IndexComputation 2014'!#REF!</f>
        <v>#REF!</v>
      </c>
      <c r="E36" s="22">
        <f>'IndexComputation 2014'!F224</f>
        <v>-0.34119296491234213</v>
      </c>
      <c r="F36" s="22" t="e">
        <f>'IndexComputation 2014'!#REF!</f>
        <v>#REF!</v>
      </c>
      <c r="G36" s="22">
        <f>'IndexComputation 2014'!G224</f>
        <v>-0.62438426911856737</v>
      </c>
      <c r="H36" s="22" t="e">
        <f>'IndexComputation 2014'!#REF!</f>
        <v>#REF!</v>
      </c>
      <c r="I36" s="22">
        <f>'IndexComputation 2014'!I224</f>
        <v>-0.31274282391084751</v>
      </c>
      <c r="K36" s="41" t="e">
        <f>SUMPRODUCT(C36:D36,#REF!)</f>
        <v>#REF!</v>
      </c>
      <c r="L36" s="41" t="e">
        <f>SUMPRODUCT(C36:D36,#REF!)</f>
        <v>#REF!</v>
      </c>
      <c r="M36" s="41" t="e">
        <f>SUMPRODUCT(E36:F36,#REF!)</f>
        <v>#REF!</v>
      </c>
      <c r="N36" s="41" t="e">
        <f>SUMPRODUCT(E36:F36,#REF!)</f>
        <v>#REF!</v>
      </c>
      <c r="O36" s="41" t="e">
        <f>SUMPRODUCT($G36:$I36,#REF!)</f>
        <v>#REF!</v>
      </c>
      <c r="P36" s="41" t="e">
        <f>SUMPRODUCT($G36:$I36,#REF!)</f>
        <v>#REF!</v>
      </c>
    </row>
    <row r="37" spans="2:16">
      <c r="B37" s="12" t="str">
        <f>'IndexComputation 2014'!A225</f>
        <v>Ireland</v>
      </c>
      <c r="C37" s="22">
        <f>'IndexComputation 2014'!B225</f>
        <v>1.5505264255941968</v>
      </c>
      <c r="D37" s="22" t="e">
        <f>'IndexComputation 2014'!#REF!</f>
        <v>#REF!</v>
      </c>
      <c r="E37" s="22">
        <f>'IndexComputation 2014'!F225</f>
        <v>0.60009385191186249</v>
      </c>
      <c r="F37" s="22" t="e">
        <f>'IndexComputation 2014'!#REF!</f>
        <v>#REF!</v>
      </c>
      <c r="G37" s="22">
        <f>'IndexComputation 2014'!G225</f>
        <v>0.70684593189045219</v>
      </c>
      <c r="H37" s="22" t="e">
        <f>'IndexComputation 2014'!#REF!</f>
        <v>#REF!</v>
      </c>
      <c r="I37" s="22">
        <f>'IndexComputation 2014'!I225</f>
        <v>0.33106499076102824</v>
      </c>
      <c r="K37" s="41" t="e">
        <f>SUMPRODUCT(C37:D37,#REF!)</f>
        <v>#REF!</v>
      </c>
      <c r="L37" s="41" t="e">
        <f>SUMPRODUCT(C37:D37,#REF!)</f>
        <v>#REF!</v>
      </c>
      <c r="M37" s="41" t="e">
        <f>SUMPRODUCT(E37:F37,#REF!)</f>
        <v>#REF!</v>
      </c>
      <c r="N37" s="41" t="e">
        <f>SUMPRODUCT(E37:F37,#REF!)</f>
        <v>#REF!</v>
      </c>
      <c r="O37" s="41" t="e">
        <f>SUMPRODUCT($G37:$I37,#REF!)</f>
        <v>#REF!</v>
      </c>
      <c r="P37" s="41" t="e">
        <f>SUMPRODUCT($G37:$I37,#REF!)</f>
        <v>#REF!</v>
      </c>
    </row>
    <row r="38" spans="2:16">
      <c r="B38" s="12" t="str">
        <f>'IndexComputation 2014'!A226</f>
        <v>Israel</v>
      </c>
      <c r="C38" s="22">
        <f>'IndexComputation 2014'!B226</f>
        <v>0.15493090977672369</v>
      </c>
      <c r="D38" s="22" t="e">
        <f>'IndexComputation 2014'!#REF!</f>
        <v>#REF!</v>
      </c>
      <c r="E38" s="22">
        <f>'IndexComputation 2014'!F226</f>
        <v>0.85733460748154666</v>
      </c>
      <c r="F38" s="22" t="e">
        <f>'IndexComputation 2014'!#REF!</f>
        <v>#REF!</v>
      </c>
      <c r="G38" s="22">
        <f>'IndexComputation 2014'!G226</f>
        <v>0.74978718912003783</v>
      </c>
      <c r="H38" s="22" t="e">
        <f>'IndexComputation 2014'!#REF!</f>
        <v>#REF!</v>
      </c>
      <c r="I38" s="22">
        <f>'IndexComputation 2014'!I226</f>
        <v>0.64754834170393161</v>
      </c>
      <c r="K38" s="41" t="e">
        <f>SUMPRODUCT(C38:D38,#REF!)</f>
        <v>#REF!</v>
      </c>
      <c r="L38" s="41" t="e">
        <f>SUMPRODUCT(C38:D38,#REF!)</f>
        <v>#REF!</v>
      </c>
      <c r="M38" s="41" t="e">
        <f>SUMPRODUCT(E38:F38,#REF!)</f>
        <v>#REF!</v>
      </c>
      <c r="N38" s="41" t="e">
        <f>SUMPRODUCT(E38:F38,#REF!)</f>
        <v>#REF!</v>
      </c>
      <c r="O38" s="41" t="e">
        <f>SUMPRODUCT($G38:$I38,#REF!)</f>
        <v>#REF!</v>
      </c>
      <c r="P38" s="41" t="e">
        <f>SUMPRODUCT($G38:$I38,#REF!)</f>
        <v>#REF!</v>
      </c>
    </row>
    <row r="39" spans="2:16">
      <c r="B39" s="12" t="str">
        <f>'IndexComputation 2014'!A227</f>
        <v>Italy</v>
      </c>
      <c r="C39" s="22">
        <f>'IndexComputation 2014'!B227</f>
        <v>0.18342473487601302</v>
      </c>
      <c r="D39" s="22" t="e">
        <f>'IndexComputation 2014'!#REF!</f>
        <v>#REF!</v>
      </c>
      <c r="E39" s="22">
        <f>'IndexComputation 2014'!F227</f>
        <v>0.24672172825275726</v>
      </c>
      <c r="F39" s="22" t="e">
        <f>'IndexComputation 2014'!#REF!</f>
        <v>#REF!</v>
      </c>
      <c r="G39" s="22">
        <f>'IndexComputation 2014'!G227</f>
        <v>0.49136684516486429</v>
      </c>
      <c r="H39" s="22" t="e">
        <f>'IndexComputation 2014'!#REF!</f>
        <v>#REF!</v>
      </c>
      <c r="I39" s="22">
        <f>'IndexComputation 2014'!I227</f>
        <v>4.1621534400799617E-2</v>
      </c>
      <c r="K39" s="41" t="e">
        <f>SUMPRODUCT(C39:D39,#REF!)</f>
        <v>#REF!</v>
      </c>
      <c r="L39" s="41" t="e">
        <f>SUMPRODUCT(C39:D39,#REF!)</f>
        <v>#REF!</v>
      </c>
      <c r="M39" s="41" t="e">
        <f>SUMPRODUCT(E39:F39,#REF!)</f>
        <v>#REF!</v>
      </c>
      <c r="N39" s="41" t="e">
        <f>SUMPRODUCT(E39:F39,#REF!)</f>
        <v>#REF!</v>
      </c>
      <c r="O39" s="41" t="e">
        <f>SUMPRODUCT($G39:$I39,#REF!)</f>
        <v>#REF!</v>
      </c>
      <c r="P39" s="41" t="e">
        <f>SUMPRODUCT($G39:$I39,#REF!)</f>
        <v>#REF!</v>
      </c>
    </row>
    <row r="40" spans="2:16">
      <c r="B40" s="12" t="str">
        <f>'IndexComputation 2014'!A228</f>
        <v>Jamaica</v>
      </c>
      <c r="C40" s="22">
        <f>'IndexComputation 2014'!B228</f>
        <v>-0.74930561156547593</v>
      </c>
      <c r="D40" s="22" t="e">
        <f>'IndexComputation 2014'!#REF!</f>
        <v>#REF!</v>
      </c>
      <c r="E40" s="22">
        <f>'IndexComputation 2014'!F228</f>
        <v>-0.33560876259885425</v>
      </c>
      <c r="F40" s="22" t="e">
        <f>'IndexComputation 2014'!#REF!</f>
        <v>#REF!</v>
      </c>
      <c r="G40" s="22">
        <f>'IndexComputation 2014'!G228</f>
        <v>-0.21707932559336698</v>
      </c>
      <c r="H40" s="22" t="e">
        <f>'IndexComputation 2014'!#REF!</f>
        <v>#REF!</v>
      </c>
      <c r="I40" s="22">
        <f>'IndexComputation 2014'!I228</f>
        <v>-0.43693853677913763</v>
      </c>
      <c r="K40" s="41" t="e">
        <f>SUMPRODUCT(C40:D40,#REF!)</f>
        <v>#REF!</v>
      </c>
      <c r="L40" s="41" t="e">
        <f>SUMPRODUCT(C40:D40,#REF!)</f>
        <v>#REF!</v>
      </c>
      <c r="M40" s="41" t="e">
        <f>SUMPRODUCT(E40:F40,#REF!)</f>
        <v>#REF!</v>
      </c>
      <c r="N40" s="41" t="e">
        <f>SUMPRODUCT(E40:F40,#REF!)</f>
        <v>#REF!</v>
      </c>
      <c r="O40" s="41" t="e">
        <f>SUMPRODUCT($G40:$I40,#REF!)</f>
        <v>#REF!</v>
      </c>
      <c r="P40" s="41" t="e">
        <f>SUMPRODUCT($G40:$I40,#REF!)</f>
        <v>#REF!</v>
      </c>
    </row>
    <row r="41" spans="2:16">
      <c r="B41" s="12" t="str">
        <f>'IndexComputation 2014'!A229</f>
        <v>Japan</v>
      </c>
      <c r="C41" s="22">
        <f>'IndexComputation 2014'!B229</f>
        <v>0.54048480922946052</v>
      </c>
      <c r="D41" s="22" t="e">
        <f>'IndexComputation 2014'!#REF!</f>
        <v>#REF!</v>
      </c>
      <c r="E41" s="22">
        <f>'IndexComputation 2014'!F229</f>
        <v>0.82340266221388203</v>
      </c>
      <c r="F41" s="22" t="e">
        <f>'IndexComputation 2014'!#REF!</f>
        <v>#REF!</v>
      </c>
      <c r="G41" s="22">
        <f>'IndexComputation 2014'!G229</f>
        <v>0.6291149684450007</v>
      </c>
      <c r="H41" s="22" t="e">
        <f>'IndexComputation 2014'!#REF!</f>
        <v>#REF!</v>
      </c>
      <c r="I41" s="22">
        <f>'IndexComputation 2014'!I229</f>
        <v>1.0213726766700018</v>
      </c>
      <c r="K41" s="41" t="e">
        <f>SUMPRODUCT(C41:D41,#REF!)</f>
        <v>#REF!</v>
      </c>
      <c r="L41" s="41" t="e">
        <f>SUMPRODUCT(C41:D41,#REF!)</f>
        <v>#REF!</v>
      </c>
      <c r="M41" s="41" t="e">
        <f>SUMPRODUCT(E41:F41,#REF!)</f>
        <v>#REF!</v>
      </c>
      <c r="N41" s="41" t="e">
        <f>SUMPRODUCT(E41:F41,#REF!)</f>
        <v>#REF!</v>
      </c>
      <c r="O41" s="41" t="e">
        <f>SUMPRODUCT($G41:$I41,#REF!)</f>
        <v>#REF!</v>
      </c>
      <c r="P41" s="41" t="e">
        <f>SUMPRODUCT($G41:$I41,#REF!)</f>
        <v>#REF!</v>
      </c>
    </row>
    <row r="42" spans="2:16">
      <c r="B42" s="12" t="str">
        <f>'IndexComputation 2014'!A230</f>
        <v>Jordan</v>
      </c>
      <c r="C42" s="22">
        <f>'IndexComputation 2014'!B230</f>
        <v>-0.68622234955743766</v>
      </c>
      <c r="D42" s="22" t="e">
        <f>'IndexComputation 2014'!#REF!</f>
        <v>#REF!</v>
      </c>
      <c r="E42" s="22">
        <f>'IndexComputation 2014'!F230</f>
        <v>-0.26330961328542557</v>
      </c>
      <c r="F42" s="22" t="e">
        <f>'IndexComputation 2014'!#REF!</f>
        <v>#REF!</v>
      </c>
      <c r="G42" s="22">
        <f>'IndexComputation 2014'!G230</f>
        <v>-0.67050678271714081</v>
      </c>
      <c r="H42" s="22" t="e">
        <f>'IndexComputation 2014'!#REF!</f>
        <v>#REF!</v>
      </c>
      <c r="I42" s="22">
        <f>'IndexComputation 2014'!I230</f>
        <v>-0.88830939081635507</v>
      </c>
      <c r="K42" s="41" t="e">
        <f>SUMPRODUCT(C42:D42,#REF!)</f>
        <v>#REF!</v>
      </c>
      <c r="L42" s="41" t="e">
        <f>SUMPRODUCT(C42:D42,#REF!)</f>
        <v>#REF!</v>
      </c>
      <c r="M42" s="41" t="e">
        <f>SUMPRODUCT(E42:F42,#REF!)</f>
        <v>#REF!</v>
      </c>
      <c r="N42" s="41" t="e">
        <f>SUMPRODUCT(E42:F42,#REF!)</f>
        <v>#REF!</v>
      </c>
      <c r="O42" s="41" t="e">
        <f>SUMPRODUCT($G42:$I42,#REF!)</f>
        <v>#REF!</v>
      </c>
      <c r="P42" s="41" t="e">
        <f>SUMPRODUCT($G42:$I42,#REF!)</f>
        <v>#REF!</v>
      </c>
    </row>
    <row r="43" spans="2:16">
      <c r="B43" s="12" t="str">
        <f>'IndexComputation 2014'!A231</f>
        <v>Kazakhstan</v>
      </c>
      <c r="C43" s="22">
        <f>'IndexComputation 2014'!B231</f>
        <v>-0.76285349949726067</v>
      </c>
      <c r="D43" s="22" t="e">
        <f>'IndexComputation 2014'!#REF!</f>
        <v>#REF!</v>
      </c>
      <c r="E43" s="22">
        <f>'IndexComputation 2014'!F231</f>
        <v>-2.8398778286136499E-2</v>
      </c>
      <c r="F43" s="22" t="e">
        <f>'IndexComputation 2014'!#REF!</f>
        <v>#REF!</v>
      </c>
      <c r="G43" s="22">
        <f>'IndexComputation 2014'!G231</f>
        <v>-0.64142159546756128</v>
      </c>
      <c r="H43" s="22" t="e">
        <f>'IndexComputation 2014'!#REF!</f>
        <v>#REF!</v>
      </c>
      <c r="I43" s="22">
        <f>'IndexComputation 2014'!I231</f>
        <v>-0.69884537194479679</v>
      </c>
      <c r="K43" s="41" t="e">
        <f>SUMPRODUCT(C43:D43,#REF!)</f>
        <v>#REF!</v>
      </c>
      <c r="L43" s="41" t="e">
        <f>SUMPRODUCT(C43:D43,#REF!)</f>
        <v>#REF!</v>
      </c>
      <c r="M43" s="41" t="e">
        <f>SUMPRODUCT(E43:F43,#REF!)</f>
        <v>#REF!</v>
      </c>
      <c r="N43" s="41" t="e">
        <f>SUMPRODUCT(E43:F43,#REF!)</f>
        <v>#REF!</v>
      </c>
      <c r="O43" s="41" t="e">
        <f>SUMPRODUCT($G43:$I43,#REF!)</f>
        <v>#REF!</v>
      </c>
      <c r="P43" s="41" t="e">
        <f>SUMPRODUCT($G43:$I43,#REF!)</f>
        <v>#REF!</v>
      </c>
    </row>
    <row r="44" spans="2:16">
      <c r="B44" s="12" t="str">
        <f>'IndexComputation 2014'!A232</f>
        <v>Kenya</v>
      </c>
      <c r="C44" s="22">
        <f>'IndexComputation 2014'!B232</f>
        <v>-0.24946274890533426</v>
      </c>
      <c r="D44" s="22" t="e">
        <f>'IndexComputation 2014'!#REF!</f>
        <v>#REF!</v>
      </c>
      <c r="E44" s="22">
        <f>'IndexComputation 2014'!F232</f>
        <v>-0.48949517967083961</v>
      </c>
      <c r="F44" s="22" t="e">
        <f>'IndexComputation 2014'!#REF!</f>
        <v>#REF!</v>
      </c>
      <c r="G44" s="22">
        <f>'IndexComputation 2014'!G232</f>
        <v>-0.29228862674781397</v>
      </c>
      <c r="H44" s="22" t="e">
        <f>'IndexComputation 2014'!#REF!</f>
        <v>#REF!</v>
      </c>
      <c r="I44" s="22">
        <f>'IndexComputation 2014'!I232</f>
        <v>-0.11115905454436179</v>
      </c>
      <c r="K44" s="41" t="e">
        <f>SUMPRODUCT(C44:D44,#REF!)</f>
        <v>#REF!</v>
      </c>
      <c r="L44" s="41" t="e">
        <f>SUMPRODUCT(C44:D44,#REF!)</f>
        <v>#REF!</v>
      </c>
      <c r="M44" s="41" t="e">
        <f>SUMPRODUCT(E44:F44,#REF!)</f>
        <v>#REF!</v>
      </c>
      <c r="N44" s="41" t="e">
        <f>SUMPRODUCT(E44:F44,#REF!)</f>
        <v>#REF!</v>
      </c>
      <c r="O44" s="41" t="e">
        <f>SUMPRODUCT($G44:$I44,#REF!)</f>
        <v>#REF!</v>
      </c>
      <c r="P44" s="41" t="e">
        <f>SUMPRODUCT($G44:$I44,#REF!)</f>
        <v>#REF!</v>
      </c>
    </row>
    <row r="45" spans="2:16">
      <c r="B45" s="12" t="str">
        <f>'IndexComputation 2014'!A233</f>
        <v>Malawi</v>
      </c>
      <c r="C45" s="22">
        <f>'IndexComputation 2014'!B233</f>
        <v>-0.32222062760258507</v>
      </c>
      <c r="D45" s="22" t="e">
        <f>'IndexComputation 2014'!#REF!</f>
        <v>#REF!</v>
      </c>
      <c r="E45" s="22">
        <f>'IndexComputation 2014'!F233</f>
        <v>-0.85507055843728919</v>
      </c>
      <c r="F45" s="22" t="e">
        <f>'IndexComputation 2014'!#REF!</f>
        <v>#REF!</v>
      </c>
      <c r="G45" s="22">
        <f>'IndexComputation 2014'!G233</f>
        <v>-0.92441375552599059</v>
      </c>
      <c r="H45" s="22" t="e">
        <f>'IndexComputation 2014'!#REF!</f>
        <v>#REF!</v>
      </c>
      <c r="I45" s="22">
        <f>'IndexComputation 2014'!I233</f>
        <v>-1.0982733207076376</v>
      </c>
      <c r="K45" s="41" t="e">
        <f>SUMPRODUCT(C45:D45,#REF!)</f>
        <v>#REF!</v>
      </c>
      <c r="L45" s="41" t="e">
        <f>SUMPRODUCT(C45:D45,#REF!)</f>
        <v>#REF!</v>
      </c>
      <c r="M45" s="41" t="e">
        <f>SUMPRODUCT(E45:F45,#REF!)</f>
        <v>#REF!</v>
      </c>
      <c r="N45" s="41" t="e">
        <f>SUMPRODUCT(E45:F45,#REF!)</f>
        <v>#REF!</v>
      </c>
      <c r="O45" s="41" t="e">
        <f>SUMPRODUCT($G45:$I45,#REF!)</f>
        <v>#REF!</v>
      </c>
      <c r="P45" s="41" t="e">
        <f>SUMPRODUCT($G45:$I45,#REF!)</f>
        <v>#REF!</v>
      </c>
    </row>
    <row r="46" spans="2:16">
      <c r="B46" s="12" t="str">
        <f>'IndexComputation 2014'!A234</f>
        <v>Malaysia</v>
      </c>
      <c r="C46" s="22">
        <f>'IndexComputation 2014'!B234</f>
        <v>-8.3915848900957268E-2</v>
      </c>
      <c r="D46" s="22" t="e">
        <f>'IndexComputation 2014'!#REF!</f>
        <v>#REF!</v>
      </c>
      <c r="E46" s="22">
        <f>'IndexComputation 2014'!F234</f>
        <v>0.30217713449221167</v>
      </c>
      <c r="F46" s="22" t="e">
        <f>'IndexComputation 2014'!#REF!</f>
        <v>#REF!</v>
      </c>
      <c r="G46" s="22">
        <f>'IndexComputation 2014'!G234</f>
        <v>-6.0532840605537742E-2</v>
      </c>
      <c r="H46" s="22" t="e">
        <f>'IndexComputation 2014'!#REF!</f>
        <v>#REF!</v>
      </c>
      <c r="I46" s="22">
        <f>'IndexComputation 2014'!I234</f>
        <v>-7.9599732550562879E-2</v>
      </c>
      <c r="K46" s="41" t="e">
        <f>SUMPRODUCT(C46:D46,#REF!)</f>
        <v>#REF!</v>
      </c>
      <c r="L46" s="41" t="e">
        <f>SUMPRODUCT(C46:D46,#REF!)</f>
        <v>#REF!</v>
      </c>
      <c r="M46" s="41" t="e">
        <f>SUMPRODUCT(E46:F46,#REF!)</f>
        <v>#REF!</v>
      </c>
      <c r="N46" s="41" t="e">
        <f>SUMPRODUCT(E46:F46,#REF!)</f>
        <v>#REF!</v>
      </c>
      <c r="O46" s="41" t="e">
        <f>SUMPRODUCT($G46:$I46,#REF!)</f>
        <v>#REF!</v>
      </c>
      <c r="P46" s="41" t="e">
        <f>SUMPRODUCT($G46:$I46,#REF!)</f>
        <v>#REF!</v>
      </c>
    </row>
    <row r="47" spans="2:16">
      <c r="B47" s="12" t="str">
        <f>'IndexComputation 2014'!A235</f>
        <v>Mali</v>
      </c>
      <c r="C47" s="22">
        <f>'IndexComputation 2014'!B235</f>
        <v>-1.0006818148620684</v>
      </c>
      <c r="D47" s="22" t="e">
        <f>'IndexComputation 2014'!#REF!</f>
        <v>#REF!</v>
      </c>
      <c r="E47" s="22">
        <f>'IndexComputation 2014'!F235</f>
        <v>-1.366210643065811</v>
      </c>
      <c r="F47" s="22" t="e">
        <f>'IndexComputation 2014'!#REF!</f>
        <v>#REF!</v>
      </c>
      <c r="G47" s="22">
        <f>'IndexComputation 2014'!G235</f>
        <v>-0.91584451467263273</v>
      </c>
      <c r="H47" s="22" t="e">
        <f>'IndexComputation 2014'!#REF!</f>
        <v>#REF!</v>
      </c>
      <c r="I47" s="22">
        <f>'IndexComputation 2014'!I235</f>
        <v>-1.0333587624767846</v>
      </c>
      <c r="K47" s="41" t="e">
        <f>SUMPRODUCT(C47:D47,#REF!)</f>
        <v>#REF!</v>
      </c>
      <c r="L47" s="41" t="e">
        <f>SUMPRODUCT(C47:D47,#REF!)</f>
        <v>#REF!</v>
      </c>
      <c r="M47" s="41" t="e">
        <f>SUMPRODUCT(E47:F47,#REF!)</f>
        <v>#REF!</v>
      </c>
      <c r="N47" s="41" t="e">
        <f>SUMPRODUCT(E47:F47,#REF!)</f>
        <v>#REF!</v>
      </c>
      <c r="O47" s="41" t="e">
        <f>SUMPRODUCT($G47:$I47,#REF!)</f>
        <v>#REF!</v>
      </c>
      <c r="P47" s="41" t="e">
        <f>SUMPRODUCT($G47:$I47,#REF!)</f>
        <v>#REF!</v>
      </c>
    </row>
    <row r="48" spans="2:16">
      <c r="B48" s="12" t="str">
        <f>'IndexComputation 2014'!A236</f>
        <v>Mauritius</v>
      </c>
      <c r="C48" s="22">
        <f>'IndexComputation 2014'!B236</f>
        <v>-2.8996529759269363E-2</v>
      </c>
      <c r="D48" s="22" t="e">
        <f>'IndexComputation 2014'!#REF!</f>
        <v>#REF!</v>
      </c>
      <c r="E48" s="22">
        <f>'IndexComputation 2014'!F236</f>
        <v>-0.3703871258447704</v>
      </c>
      <c r="F48" s="22" t="e">
        <f>'IndexComputation 2014'!#REF!</f>
        <v>#REF!</v>
      </c>
      <c r="G48" s="22">
        <f>'IndexComputation 2014'!G236</f>
        <v>-0.12258423693120148</v>
      </c>
      <c r="H48" s="22" t="e">
        <f>'IndexComputation 2014'!#REF!</f>
        <v>#REF!</v>
      </c>
      <c r="I48" s="22">
        <f>'IndexComputation 2014'!I236</f>
        <v>-0.26395095355287579</v>
      </c>
      <c r="K48" s="41" t="e">
        <f>SUMPRODUCT(C48:D48,#REF!)</f>
        <v>#REF!</v>
      </c>
      <c r="L48" s="41" t="e">
        <f>SUMPRODUCT(C48:D48,#REF!)</f>
        <v>#REF!</v>
      </c>
      <c r="M48" s="41" t="e">
        <f>SUMPRODUCT(E48:F48,#REF!)</f>
        <v>#REF!</v>
      </c>
      <c r="N48" s="41" t="e">
        <f>SUMPRODUCT(E48:F48,#REF!)</f>
        <v>#REF!</v>
      </c>
      <c r="O48" s="41" t="e">
        <f>SUMPRODUCT($G48:$I48,#REF!)</f>
        <v>#REF!</v>
      </c>
      <c r="P48" s="41" t="e">
        <f>SUMPRODUCT($G48:$I48,#REF!)</f>
        <v>#REF!</v>
      </c>
    </row>
    <row r="49" spans="2:16">
      <c r="B49" s="12" t="str">
        <f>'IndexComputation 2014'!A237</f>
        <v>Mexico</v>
      </c>
      <c r="C49" s="22">
        <f>'IndexComputation 2014'!B237</f>
        <v>-0.6706884389741754</v>
      </c>
      <c r="D49" s="22" t="e">
        <f>'IndexComputation 2014'!#REF!</f>
        <v>#REF!</v>
      </c>
      <c r="E49" s="22">
        <f>'IndexComputation 2014'!F237</f>
        <v>0.61305621972802715</v>
      </c>
      <c r="F49" s="22" t="e">
        <f>'IndexComputation 2014'!#REF!</f>
        <v>#REF!</v>
      </c>
      <c r="G49" s="22">
        <f>'IndexComputation 2014'!G237</f>
        <v>3.9910239476804277E-2</v>
      </c>
      <c r="H49" s="22" t="e">
        <f>'IndexComputation 2014'!#REF!</f>
        <v>#REF!</v>
      </c>
      <c r="I49" s="22">
        <f>'IndexComputation 2014'!I237</f>
        <v>-0.16384056652698414</v>
      </c>
      <c r="K49" s="41" t="e">
        <f>SUMPRODUCT(C49:D49,#REF!)</f>
        <v>#REF!</v>
      </c>
      <c r="L49" s="41" t="e">
        <f>SUMPRODUCT(C49:D49,#REF!)</f>
        <v>#REF!</v>
      </c>
      <c r="M49" s="41" t="e">
        <f>SUMPRODUCT(E49:F49,#REF!)</f>
        <v>#REF!</v>
      </c>
      <c r="N49" s="41" t="e">
        <f>SUMPRODUCT(E49:F49,#REF!)</f>
        <v>#REF!</v>
      </c>
      <c r="O49" s="41" t="e">
        <f>SUMPRODUCT($G49:$I49,#REF!)</f>
        <v>#REF!</v>
      </c>
      <c r="P49" s="41" t="e">
        <f>SUMPRODUCT($G49:$I49,#REF!)</f>
        <v>#REF!</v>
      </c>
    </row>
    <row r="50" spans="2:16">
      <c r="B50" s="12" t="str">
        <f>'IndexComputation 2014'!A238</f>
        <v>Morocco</v>
      </c>
      <c r="C50" s="22">
        <f>'IndexComputation 2014'!B238</f>
        <v>-0.61366591029648054</v>
      </c>
      <c r="D50" s="22" t="e">
        <f>'IndexComputation 2014'!#REF!</f>
        <v>#REF!</v>
      </c>
      <c r="E50" s="22">
        <f>'IndexComputation 2014'!F238</f>
        <v>-0.23285907545697648</v>
      </c>
      <c r="F50" s="22" t="e">
        <f>'IndexComputation 2014'!#REF!</f>
        <v>#REF!</v>
      </c>
      <c r="G50" s="22">
        <f>'IndexComputation 2014'!G238</f>
        <v>-0.38419535418221068</v>
      </c>
      <c r="H50" s="22" t="e">
        <f>'IndexComputation 2014'!#REF!</f>
        <v>#REF!</v>
      </c>
      <c r="I50" s="22">
        <f>'IndexComputation 2014'!I238</f>
        <v>-0.30638403471069975</v>
      </c>
      <c r="K50" s="41" t="e">
        <f>SUMPRODUCT(C50:D50,#REF!)</f>
        <v>#REF!</v>
      </c>
      <c r="L50" s="41" t="e">
        <f>SUMPRODUCT(C50:D50,#REF!)</f>
        <v>#REF!</v>
      </c>
      <c r="M50" s="41" t="e">
        <f>SUMPRODUCT(E50:F50,#REF!)</f>
        <v>#REF!</v>
      </c>
      <c r="N50" s="41" t="e">
        <f>SUMPRODUCT(E50:F50,#REF!)</f>
        <v>#REF!</v>
      </c>
      <c r="O50" s="41" t="e">
        <f>SUMPRODUCT($G50:$I50,#REF!)</f>
        <v>#REF!</v>
      </c>
      <c r="P50" s="41" t="e">
        <f>SUMPRODUCT($G50:$I50,#REF!)</f>
        <v>#REF!</v>
      </c>
    </row>
    <row r="51" spans="2:16">
      <c r="B51" s="12" t="str">
        <f>'IndexComputation 2014'!A239</f>
        <v>Mozambique</v>
      </c>
      <c r="C51" s="22">
        <f>'IndexComputation 2014'!B239</f>
        <v>-0.20281006515700248</v>
      </c>
      <c r="D51" s="22" t="e">
        <f>'IndexComputation 2014'!#REF!</f>
        <v>#REF!</v>
      </c>
      <c r="E51" s="22">
        <f>'IndexComputation 2014'!F239</f>
        <v>-1.2881707475336031</v>
      </c>
      <c r="F51" s="22" t="e">
        <f>'IndexComputation 2014'!#REF!</f>
        <v>#REF!</v>
      </c>
      <c r="G51" s="22">
        <f>'IndexComputation 2014'!G239</f>
        <v>-1.0844412462251709</v>
      </c>
      <c r="H51" s="22" t="e">
        <f>'IndexComputation 2014'!#REF!</f>
        <v>#REF!</v>
      </c>
      <c r="I51" s="22">
        <f>'IndexComputation 2014'!I239</f>
        <v>-0.78933788077515188</v>
      </c>
      <c r="K51" s="41" t="e">
        <f>SUMPRODUCT(C51:D51,#REF!)</f>
        <v>#REF!</v>
      </c>
      <c r="L51" s="41" t="e">
        <f>SUMPRODUCT(C51:D51,#REF!)</f>
        <v>#REF!</v>
      </c>
      <c r="M51" s="41" t="e">
        <f>SUMPRODUCT(E51:F51,#REF!)</f>
        <v>#REF!</v>
      </c>
      <c r="N51" s="41" t="e">
        <f>SUMPRODUCT(E51:F51,#REF!)</f>
        <v>#REF!</v>
      </c>
      <c r="O51" s="41" t="e">
        <f>SUMPRODUCT($G51:$I51,#REF!)</f>
        <v>#REF!</v>
      </c>
      <c r="P51" s="41" t="e">
        <f>SUMPRODUCT($G51:$I51,#REF!)</f>
        <v>#REF!</v>
      </c>
    </row>
    <row r="52" spans="2:16">
      <c r="B52" s="12" t="str">
        <f>'IndexComputation 2014'!A242</f>
        <v>Nepal</v>
      </c>
      <c r="C52" s="22">
        <f>'IndexComputation 2014'!B242</f>
        <v>-1.1862733859016901</v>
      </c>
      <c r="D52" s="22" t="e">
        <f>'IndexComputation 2014'!#REF!</f>
        <v>#REF!</v>
      </c>
      <c r="E52" s="22">
        <f>'IndexComputation 2014'!F242</f>
        <v>-0.89223706098238564</v>
      </c>
      <c r="F52" s="22" t="e">
        <f>'IndexComputation 2014'!#REF!</f>
        <v>#REF!</v>
      </c>
      <c r="G52" s="22">
        <f>'IndexComputation 2014'!G242</f>
        <v>-0.89406729574018928</v>
      </c>
      <c r="H52" s="22" t="e">
        <f>'IndexComputation 2014'!#REF!</f>
        <v>#REF!</v>
      </c>
      <c r="I52" s="22">
        <f>'IndexComputation 2014'!I242</f>
        <v>-0.5923072015837354</v>
      </c>
      <c r="K52" s="41" t="e">
        <f>SUMPRODUCT(C52:D52,#REF!)</f>
        <v>#REF!</v>
      </c>
      <c r="L52" s="41" t="e">
        <f>SUMPRODUCT(C52:D52,#REF!)</f>
        <v>#REF!</v>
      </c>
      <c r="M52" s="41" t="e">
        <f>SUMPRODUCT(E52:F52,#REF!)</f>
        <v>#REF!</v>
      </c>
      <c r="N52" s="41" t="e">
        <f>SUMPRODUCT(E52:F52,#REF!)</f>
        <v>#REF!</v>
      </c>
      <c r="O52" s="41" t="e">
        <f>SUMPRODUCT($G52:$I52,#REF!)</f>
        <v>#REF!</v>
      </c>
      <c r="P52" s="41" t="e">
        <f>SUMPRODUCT($G52:$I52,#REF!)</f>
        <v>#REF!</v>
      </c>
    </row>
    <row r="53" spans="2:16">
      <c r="B53" s="12" t="str">
        <f>'IndexComputation 2014'!A243</f>
        <v>Netherlands</v>
      </c>
      <c r="C53" s="22">
        <f>'IndexComputation 2014'!B243</f>
        <v>1.0672666725845257</v>
      </c>
      <c r="D53" s="22" t="e">
        <f>'IndexComputation 2014'!#REF!</f>
        <v>#REF!</v>
      </c>
      <c r="E53" s="22">
        <f>'IndexComputation 2014'!F243</f>
        <v>1.1797472612272404</v>
      </c>
      <c r="F53" s="22" t="e">
        <f>'IndexComputation 2014'!#REF!</f>
        <v>#REF!</v>
      </c>
      <c r="G53" s="22">
        <f>'IndexComputation 2014'!G243</f>
        <v>1.2258976493325584</v>
      </c>
      <c r="H53" s="22" t="e">
        <f>'IndexComputation 2014'!#REF!</f>
        <v>#REF!</v>
      </c>
      <c r="I53" s="22">
        <f>'IndexComputation 2014'!I243</f>
        <v>0.94518902346103228</v>
      </c>
      <c r="K53" s="41" t="e">
        <f>SUMPRODUCT(C53:D53,#REF!)</f>
        <v>#REF!</v>
      </c>
      <c r="L53" s="41" t="e">
        <f>SUMPRODUCT(C53:D53,#REF!)</f>
        <v>#REF!</v>
      </c>
      <c r="M53" s="41" t="e">
        <f>SUMPRODUCT(E53:F53,#REF!)</f>
        <v>#REF!</v>
      </c>
      <c r="N53" s="41" t="e">
        <f>SUMPRODUCT(E53:F53,#REF!)</f>
        <v>#REF!</v>
      </c>
      <c r="O53" s="41" t="e">
        <f>SUMPRODUCT($G53:$I53,#REF!)</f>
        <v>#REF!</v>
      </c>
      <c r="P53" s="41" t="e">
        <f>SUMPRODUCT($G53:$I53,#REF!)</f>
        <v>#REF!</v>
      </c>
    </row>
    <row r="54" spans="2:16">
      <c r="B54" s="12" t="str">
        <f>'IndexComputation 2014'!A244</f>
        <v>New Zealand</v>
      </c>
      <c r="C54" s="22">
        <f>'IndexComputation 2014'!B244</f>
        <v>0.95624490572303977</v>
      </c>
      <c r="D54" s="22" t="e">
        <f>'IndexComputation 2014'!#REF!</f>
        <v>#REF!</v>
      </c>
      <c r="E54" s="22">
        <f>'IndexComputation 2014'!F244</f>
        <v>1.1700302601762016</v>
      </c>
      <c r="F54" s="22" t="e">
        <f>'IndexComputation 2014'!#REF!</f>
        <v>#REF!</v>
      </c>
      <c r="G54" s="22">
        <f>'IndexComputation 2014'!G244</f>
        <v>1.3149506398588817</v>
      </c>
      <c r="H54" s="22" t="e">
        <f>'IndexComputation 2014'!#REF!</f>
        <v>#REF!</v>
      </c>
      <c r="I54" s="22">
        <f>'IndexComputation 2014'!I244</f>
        <v>0.90400742245025489</v>
      </c>
      <c r="K54" s="41" t="e">
        <f>SUMPRODUCT(C54:D54,#REF!)</f>
        <v>#REF!</v>
      </c>
      <c r="L54" s="41" t="e">
        <f>SUMPRODUCT(C54:D54,#REF!)</f>
        <v>#REF!</v>
      </c>
      <c r="M54" s="41" t="e">
        <f>SUMPRODUCT(E54:F54,#REF!)</f>
        <v>#REF!</v>
      </c>
      <c r="N54" s="41" t="e">
        <f>SUMPRODUCT(E54:F54,#REF!)</f>
        <v>#REF!</v>
      </c>
      <c r="O54" s="41" t="e">
        <f>SUMPRODUCT($G54:$I54,#REF!)</f>
        <v>#REF!</v>
      </c>
      <c r="P54" s="41" t="e">
        <f>SUMPRODUCT($G54:$I54,#REF!)</f>
        <v>#REF!</v>
      </c>
    </row>
    <row r="55" spans="2:16">
      <c r="B55" s="12" t="str">
        <f>'IndexComputation 2014'!A245</f>
        <v>Nigeria</v>
      </c>
      <c r="C55" s="22">
        <f>'IndexComputation 2014'!B245</f>
        <v>-0.10844456780339951</v>
      </c>
      <c r="D55" s="22" t="e">
        <f>'IndexComputation 2014'!#REF!</f>
        <v>#REF!</v>
      </c>
      <c r="E55" s="22">
        <f>'IndexComputation 2014'!F245</f>
        <v>-0.85542171164713865</v>
      </c>
      <c r="F55" s="22" t="e">
        <f>'IndexComputation 2014'!#REF!</f>
        <v>#REF!</v>
      </c>
      <c r="G55" s="22">
        <f>'IndexComputation 2014'!G245</f>
        <v>-0.65840604288800264</v>
      </c>
      <c r="H55" s="22" t="e">
        <f>'IndexComputation 2014'!#REF!</f>
        <v>#REF!</v>
      </c>
      <c r="I55" s="22">
        <f>'IndexComputation 2014'!I245</f>
        <v>-0.5127612756476907</v>
      </c>
      <c r="K55" s="41" t="e">
        <f>SUMPRODUCT(C55:D55,#REF!)</f>
        <v>#REF!</v>
      </c>
      <c r="L55" s="41" t="e">
        <f>SUMPRODUCT(C55:D55,#REF!)</f>
        <v>#REF!</v>
      </c>
      <c r="M55" s="41" t="e">
        <f>SUMPRODUCT(E55:F55,#REF!)</f>
        <v>#REF!</v>
      </c>
      <c r="N55" s="41" t="e">
        <f>SUMPRODUCT(E55:F55,#REF!)</f>
        <v>#REF!</v>
      </c>
      <c r="O55" s="41" t="e">
        <f>SUMPRODUCT($G55:$I55,#REF!)</f>
        <v>#REF!</v>
      </c>
      <c r="P55" s="41" t="e">
        <f>SUMPRODUCT($G55:$I55,#REF!)</f>
        <v>#REF!</v>
      </c>
    </row>
    <row r="56" spans="2:16">
      <c r="B56" s="12" t="str">
        <f>'IndexComputation 2014'!A246</f>
        <v>Norway</v>
      </c>
      <c r="C56" s="22">
        <f>'IndexComputation 2014'!B246</f>
        <v>0.73657895938921969</v>
      </c>
      <c r="D56" s="22" t="e">
        <f>'IndexComputation 2014'!#REF!</f>
        <v>#REF!</v>
      </c>
      <c r="E56" s="22">
        <f>'IndexComputation 2014'!F246</f>
        <v>1.3836756235264136</v>
      </c>
      <c r="F56" s="22" t="e">
        <f>'IndexComputation 2014'!#REF!</f>
        <v>#REF!</v>
      </c>
      <c r="G56" s="22">
        <f>'IndexComputation 2014'!G246</f>
        <v>1.2411664741421879</v>
      </c>
      <c r="H56" s="22" t="e">
        <f>'IndexComputation 2014'!#REF!</f>
        <v>#REF!</v>
      </c>
      <c r="I56" s="22">
        <f>'IndexComputation 2014'!I246</f>
        <v>1.0931885688877858</v>
      </c>
      <c r="K56" s="41" t="e">
        <f>SUMPRODUCT(C56:D56,#REF!)</f>
        <v>#REF!</v>
      </c>
      <c r="L56" s="41" t="e">
        <f>SUMPRODUCT(C56:D56,#REF!)</f>
        <v>#REF!</v>
      </c>
      <c r="M56" s="41" t="e">
        <f>SUMPRODUCT(E56:F56,#REF!)</f>
        <v>#REF!</v>
      </c>
      <c r="N56" s="41" t="e">
        <f>SUMPRODUCT(E56:F56,#REF!)</f>
        <v>#REF!</v>
      </c>
      <c r="O56" s="41" t="e">
        <f>SUMPRODUCT($G56:$I56,#REF!)</f>
        <v>#REF!</v>
      </c>
      <c r="P56" s="41" t="e">
        <f>SUMPRODUCT($G56:$I56,#REF!)</f>
        <v>#REF!</v>
      </c>
    </row>
    <row r="57" spans="2:16">
      <c r="B57" s="12" t="str">
        <f>'IndexComputation 2014'!A247</f>
        <v>Pakistan</v>
      </c>
      <c r="C57" s="22">
        <f>'IndexComputation 2014'!B247</f>
        <v>-0.17969280554867417</v>
      </c>
      <c r="D57" s="22" t="e">
        <f>'IndexComputation 2014'!#REF!</f>
        <v>#REF!</v>
      </c>
      <c r="E57" s="22">
        <f>'IndexComputation 2014'!F247</f>
        <v>-1.0585509355054674</v>
      </c>
      <c r="F57" s="22" t="e">
        <f>'IndexComputation 2014'!#REF!</f>
        <v>#REF!</v>
      </c>
      <c r="G57" s="22">
        <f>'IndexComputation 2014'!G247</f>
        <v>-0.69578343579963919</v>
      </c>
      <c r="H57" s="22" t="e">
        <f>'IndexComputation 2014'!#REF!</f>
        <v>#REF!</v>
      </c>
      <c r="I57" s="22">
        <f>'IndexComputation 2014'!I247</f>
        <v>-0.88293251701948294</v>
      </c>
      <c r="K57" s="41" t="e">
        <f>SUMPRODUCT(C57:D57,#REF!)</f>
        <v>#REF!</v>
      </c>
      <c r="L57" s="41" t="e">
        <f>SUMPRODUCT(C57:D57,#REF!)</f>
        <v>#REF!</v>
      </c>
      <c r="M57" s="41" t="e">
        <f>SUMPRODUCT(E57:F57,#REF!)</f>
        <v>#REF!</v>
      </c>
      <c r="N57" s="41" t="e">
        <f>SUMPRODUCT(E57:F57,#REF!)</f>
        <v>#REF!</v>
      </c>
      <c r="O57" s="41" t="e">
        <f>SUMPRODUCT($G57:$I57,#REF!)</f>
        <v>#REF!</v>
      </c>
      <c r="P57" s="41" t="e">
        <f>SUMPRODUCT($G57:$I57,#REF!)</f>
        <v>#REF!</v>
      </c>
    </row>
    <row r="58" spans="2:16">
      <c r="B58" s="12" t="str">
        <f>'IndexComputation 2014'!A248</f>
        <v>Peru</v>
      </c>
      <c r="C58" s="22">
        <f>'IndexComputation 2014'!B248</f>
        <v>-8.5139860310930848E-2</v>
      </c>
      <c r="D58" s="22" t="e">
        <f>'IndexComputation 2014'!#REF!</f>
        <v>#REF!</v>
      </c>
      <c r="E58" s="22">
        <f>'IndexComputation 2014'!F248</f>
        <v>-0.35278123309316894</v>
      </c>
      <c r="F58" s="22" t="e">
        <f>'IndexComputation 2014'!#REF!</f>
        <v>#REF!</v>
      </c>
      <c r="G58" s="22">
        <f>'IndexComputation 2014'!G248</f>
        <v>-0.56726532774301042</v>
      </c>
      <c r="H58" s="22" t="e">
        <f>'IndexComputation 2014'!#REF!</f>
        <v>#REF!</v>
      </c>
      <c r="I58" s="22">
        <f>'IndexComputation 2014'!I248</f>
        <v>-0.14283584551510251</v>
      </c>
      <c r="K58" s="41" t="e">
        <f>SUMPRODUCT(C58:D58,#REF!)</f>
        <v>#REF!</v>
      </c>
      <c r="L58" s="41" t="e">
        <f>SUMPRODUCT(C58:D58,#REF!)</f>
        <v>#REF!</v>
      </c>
      <c r="M58" s="41" t="e">
        <f>SUMPRODUCT(E58:F58,#REF!)</f>
        <v>#REF!</v>
      </c>
      <c r="N58" s="41" t="e">
        <f>SUMPRODUCT(E58:F58,#REF!)</f>
        <v>#REF!</v>
      </c>
      <c r="O58" s="41" t="e">
        <f>SUMPRODUCT($G58:$I58,#REF!)</f>
        <v>#REF!</v>
      </c>
      <c r="P58" s="41" t="e">
        <f>SUMPRODUCT($G58:$I58,#REF!)</f>
        <v>#REF!</v>
      </c>
    </row>
    <row r="59" spans="2:16">
      <c r="B59" s="12" t="str">
        <f>'IndexComputation 2014'!A249</f>
        <v>Philippines</v>
      </c>
      <c r="C59" s="22">
        <f>'IndexComputation 2014'!B249</f>
        <v>-4.4990310655315668E-4</v>
      </c>
      <c r="D59" s="22" t="e">
        <f>'IndexComputation 2014'!#REF!</f>
        <v>#REF!</v>
      </c>
      <c r="E59" s="22">
        <f>'IndexComputation 2014'!F249</f>
        <v>-0.11458256420353619</v>
      </c>
      <c r="F59" s="22" t="e">
        <f>'IndexComputation 2014'!#REF!</f>
        <v>#REF!</v>
      </c>
      <c r="G59" s="22">
        <f>'IndexComputation 2014'!G249</f>
        <v>-0.28217762386896811</v>
      </c>
      <c r="H59" s="22" t="e">
        <f>'IndexComputation 2014'!#REF!</f>
        <v>#REF!</v>
      </c>
      <c r="I59" s="22">
        <f>'IndexComputation 2014'!I249</f>
        <v>4.456463891885404E-3</v>
      </c>
      <c r="K59" s="41" t="e">
        <f>SUMPRODUCT(C59:D59,#REF!)</f>
        <v>#REF!</v>
      </c>
      <c r="L59" s="41" t="e">
        <f>SUMPRODUCT(C59:D59,#REF!)</f>
        <v>#REF!</v>
      </c>
      <c r="M59" s="41" t="e">
        <f>SUMPRODUCT(E59:F59,#REF!)</f>
        <v>#REF!</v>
      </c>
      <c r="N59" s="41" t="e">
        <f>SUMPRODUCT(E59:F59,#REF!)</f>
        <v>#REF!</v>
      </c>
      <c r="O59" s="41" t="e">
        <f>SUMPRODUCT($G59:$I59,#REF!)</f>
        <v>#REF!</v>
      </c>
      <c r="P59" s="41" t="e">
        <f>SUMPRODUCT($G59:$I59,#REF!)</f>
        <v>#REF!</v>
      </c>
    </row>
    <row r="60" spans="2:16">
      <c r="B60" s="12" t="str">
        <f>'IndexComputation 2014'!A250</f>
        <v>Poland</v>
      </c>
      <c r="C60" s="22">
        <f>'IndexComputation 2014'!B250</f>
        <v>5.6945265039276174E-2</v>
      </c>
      <c r="D60" s="22" t="e">
        <f>'IndexComputation 2014'!#REF!</f>
        <v>#REF!</v>
      </c>
      <c r="E60" s="22">
        <f>'IndexComputation 2014'!F250</f>
        <v>-5.0059761829488521E-2</v>
      </c>
      <c r="F60" s="22" t="e">
        <f>'IndexComputation 2014'!#REF!</f>
        <v>#REF!</v>
      </c>
      <c r="G60" s="22">
        <f>'IndexComputation 2014'!G250</f>
        <v>-0.10399722294134928</v>
      </c>
      <c r="H60" s="22" t="e">
        <f>'IndexComputation 2014'!#REF!</f>
        <v>#REF!</v>
      </c>
      <c r="I60" s="22">
        <f>'IndexComputation 2014'!I250</f>
        <v>0.31090141704485907</v>
      </c>
      <c r="K60" s="41" t="e">
        <f>SUMPRODUCT(C60:D60,#REF!)</f>
        <v>#REF!</v>
      </c>
      <c r="L60" s="41" t="e">
        <f>SUMPRODUCT(C60:D60,#REF!)</f>
        <v>#REF!</v>
      </c>
      <c r="M60" s="41" t="e">
        <f>SUMPRODUCT(E60:F60,#REF!)</f>
        <v>#REF!</v>
      </c>
      <c r="N60" s="41" t="e">
        <f>SUMPRODUCT(E60:F60,#REF!)</f>
        <v>#REF!</v>
      </c>
      <c r="O60" s="41" t="e">
        <f>SUMPRODUCT($G60:$I60,#REF!)</f>
        <v>#REF!</v>
      </c>
      <c r="P60" s="41" t="e">
        <f>SUMPRODUCT($G60:$I60,#REF!)</f>
        <v>#REF!</v>
      </c>
    </row>
    <row r="61" spans="2:16">
      <c r="B61" s="12" t="str">
        <f>'IndexComputation 2014'!A251</f>
        <v>Portugal</v>
      </c>
      <c r="C61" s="22">
        <f>'IndexComputation 2014'!B251</f>
        <v>0.32514107433382233</v>
      </c>
      <c r="D61" s="22" t="e">
        <f>'IndexComputation 2014'!#REF!</f>
        <v>#REF!</v>
      </c>
      <c r="E61" s="22">
        <f>'IndexComputation 2014'!F251</f>
        <v>0.63995921957927548</v>
      </c>
      <c r="F61" s="22" t="e">
        <f>'IndexComputation 2014'!#REF!</f>
        <v>#REF!</v>
      </c>
      <c r="G61" s="22">
        <f>'IndexComputation 2014'!G251</f>
        <v>0.20076433059754858</v>
      </c>
      <c r="H61" s="22" t="e">
        <f>'IndexComputation 2014'!#REF!</f>
        <v>#REF!</v>
      </c>
      <c r="I61" s="22">
        <f>'IndexComputation 2014'!I251</f>
        <v>0.23303361231946634</v>
      </c>
      <c r="K61" s="41" t="e">
        <f>SUMPRODUCT(C61:D61,#REF!)</f>
        <v>#REF!</v>
      </c>
      <c r="L61" s="41" t="e">
        <f>SUMPRODUCT(C61:D61,#REF!)</f>
        <v>#REF!</v>
      </c>
      <c r="M61" s="41" t="e">
        <f>SUMPRODUCT(E61:F61,#REF!)</f>
        <v>#REF!</v>
      </c>
      <c r="N61" s="41" t="e">
        <f>SUMPRODUCT(E61:F61,#REF!)</f>
        <v>#REF!</v>
      </c>
      <c r="O61" s="41" t="e">
        <f>SUMPRODUCT($G61:$I61,#REF!)</f>
        <v>#REF!</v>
      </c>
      <c r="P61" s="41" t="e">
        <f>SUMPRODUCT($G61:$I61,#REF!)</f>
        <v>#REF!</v>
      </c>
    </row>
    <row r="62" spans="2:16">
      <c r="B62" s="12" t="str">
        <f>'IndexComputation 2014'!A252</f>
        <v>Qatar</v>
      </c>
      <c r="C62" s="22">
        <f>'IndexComputation 2014'!B252</f>
        <v>-0.61679406494841049</v>
      </c>
      <c r="D62" s="22" t="e">
        <f>'IndexComputation 2014'!#REF!</f>
        <v>#REF!</v>
      </c>
      <c r="E62" s="22">
        <f>'IndexComputation 2014'!F252</f>
        <v>-0.19329710811157066</v>
      </c>
      <c r="F62" s="22" t="e">
        <f>'IndexComputation 2014'!#REF!</f>
        <v>#REF!</v>
      </c>
      <c r="G62" s="22">
        <f>'IndexComputation 2014'!G252</f>
        <v>-0.28928070995413419</v>
      </c>
      <c r="H62" s="22" t="e">
        <f>'IndexComputation 2014'!#REF!</f>
        <v>#REF!</v>
      </c>
      <c r="I62" s="22">
        <f>'IndexComputation 2014'!I252</f>
        <v>-0.81955549848534059</v>
      </c>
      <c r="K62" s="41" t="e">
        <f>SUMPRODUCT(C62:D62,#REF!)</f>
        <v>#REF!</v>
      </c>
      <c r="L62" s="41" t="e">
        <f>SUMPRODUCT(C62:D62,#REF!)</f>
        <v>#REF!</v>
      </c>
      <c r="M62" s="41" t="e">
        <f>SUMPRODUCT(E62:F62,#REF!)</f>
        <v>#REF!</v>
      </c>
      <c r="N62" s="41" t="e">
        <f>SUMPRODUCT(E62:F62,#REF!)</f>
        <v>#REF!</v>
      </c>
      <c r="O62" s="41" t="e">
        <f>SUMPRODUCT($G62:$I62,#REF!)</f>
        <v>#REF!</v>
      </c>
      <c r="P62" s="41" t="e">
        <f>SUMPRODUCT($G62:$I62,#REF!)</f>
        <v>#REF!</v>
      </c>
    </row>
    <row r="63" spans="2:16">
      <c r="B63" s="12" t="str">
        <f>'IndexComputation 2014'!A253</f>
        <v>Republic Of Korea</v>
      </c>
      <c r="C63" s="22">
        <f>'IndexComputation 2014'!B253</f>
        <v>2.0578193708932879</v>
      </c>
      <c r="D63" s="22" t="e">
        <f>'IndexComputation 2014'!#REF!</f>
        <v>#REF!</v>
      </c>
      <c r="E63" s="22">
        <f>'IndexComputation 2014'!F253</f>
        <v>1.3760723522215701</v>
      </c>
      <c r="F63" s="22" t="e">
        <f>'IndexComputation 2014'!#REF!</f>
        <v>#REF!</v>
      </c>
      <c r="G63" s="22">
        <f>'IndexComputation 2014'!G253</f>
        <v>1.0830797362665856</v>
      </c>
      <c r="H63" s="22" t="e">
        <f>'IndexComputation 2014'!#REF!</f>
        <v>#REF!</v>
      </c>
      <c r="I63" s="22">
        <f>'IndexComputation 2014'!I253</f>
        <v>1.2241285174093224</v>
      </c>
      <c r="K63" s="41" t="e">
        <f>SUMPRODUCT(C63:D63,#REF!)</f>
        <v>#REF!</v>
      </c>
      <c r="L63" s="41" t="e">
        <f>SUMPRODUCT(C63:D63,#REF!)</f>
        <v>#REF!</v>
      </c>
      <c r="M63" s="41" t="e">
        <f>SUMPRODUCT(E63:F63,#REF!)</f>
        <v>#REF!</v>
      </c>
      <c r="N63" s="41" t="e">
        <f>SUMPRODUCT(E63:F63,#REF!)</f>
        <v>#REF!</v>
      </c>
      <c r="O63" s="41" t="e">
        <f>SUMPRODUCT($G63:$I63,#REF!)</f>
        <v>#REF!</v>
      </c>
      <c r="P63" s="41" t="e">
        <f>SUMPRODUCT($G63:$I63,#REF!)</f>
        <v>#REF!</v>
      </c>
    </row>
    <row r="64" spans="2:16">
      <c r="B64" s="12" t="str">
        <f>'IndexComputation 2014'!A254</f>
        <v>Russian Federation</v>
      </c>
      <c r="C64" s="22">
        <f>'IndexComputation 2014'!B254</f>
        <v>-1.4664414148686208E-2</v>
      </c>
      <c r="D64" s="22" t="e">
        <f>'IndexComputation 2014'!#REF!</f>
        <v>#REF!</v>
      </c>
      <c r="E64" s="22">
        <f>'IndexComputation 2014'!F254</f>
        <v>0.60395520434233385</v>
      </c>
      <c r="F64" s="22" t="e">
        <f>'IndexComputation 2014'!#REF!</f>
        <v>#REF!</v>
      </c>
      <c r="G64" s="22">
        <f>'IndexComputation 2014'!G254</f>
        <v>0.57397696378524965</v>
      </c>
      <c r="H64" s="22" t="e">
        <f>'IndexComputation 2014'!#REF!</f>
        <v>#REF!</v>
      </c>
      <c r="I64" s="22">
        <f>'IndexComputation 2014'!I254</f>
        <v>0.14518821022343403</v>
      </c>
      <c r="K64" s="41" t="e">
        <f>SUMPRODUCT(C64:D64,#REF!)</f>
        <v>#REF!</v>
      </c>
      <c r="L64" s="41" t="e">
        <f>SUMPRODUCT(C64:D64,#REF!)</f>
        <v>#REF!</v>
      </c>
      <c r="M64" s="41" t="e">
        <f>SUMPRODUCT(E64:F64,#REF!)</f>
        <v>#REF!</v>
      </c>
      <c r="N64" s="41" t="e">
        <f>SUMPRODUCT(E64:F64,#REF!)</f>
        <v>#REF!</v>
      </c>
      <c r="O64" s="41" t="e">
        <f>SUMPRODUCT($G64:$I64,#REF!)</f>
        <v>#REF!</v>
      </c>
      <c r="P64" s="41" t="e">
        <f>SUMPRODUCT($G64:$I64,#REF!)</f>
        <v>#REF!</v>
      </c>
    </row>
    <row r="65" spans="2:16">
      <c r="B65" s="12" t="str">
        <f>'IndexComputation 2014'!A255</f>
        <v>Rwanda</v>
      </c>
      <c r="C65" s="22">
        <f>'IndexComputation 2014'!B255</f>
        <v>-8.727869372944011E-2</v>
      </c>
      <c r="D65" s="22" t="e">
        <f>'IndexComputation 2014'!#REF!</f>
        <v>#REF!</v>
      </c>
      <c r="E65" s="22">
        <f>'IndexComputation 2014'!F255</f>
        <v>-0.73864699308983228</v>
      </c>
      <c r="F65" s="22" t="e">
        <f>'IndexComputation 2014'!#REF!</f>
        <v>#REF!</v>
      </c>
      <c r="G65" s="22">
        <f>'IndexComputation 2014'!G255</f>
        <v>-0.77000646237127734</v>
      </c>
      <c r="H65" s="22" t="e">
        <f>'IndexComputation 2014'!#REF!</f>
        <v>#REF!</v>
      </c>
      <c r="I65" s="22">
        <f>'IndexComputation 2014'!I255</f>
        <v>-0.35695307866046144</v>
      </c>
      <c r="K65" s="41" t="e">
        <f>SUMPRODUCT(C65:D65,#REF!)</f>
        <v>#REF!</v>
      </c>
      <c r="L65" s="41" t="e">
        <f>SUMPRODUCT(C65:D65,#REF!)</f>
        <v>#REF!</v>
      </c>
      <c r="M65" s="41" t="e">
        <f>SUMPRODUCT(E65:F65,#REF!)</f>
        <v>#REF!</v>
      </c>
      <c r="N65" s="41" t="e">
        <f>SUMPRODUCT(E65:F65,#REF!)</f>
        <v>#REF!</v>
      </c>
      <c r="O65" s="41" t="e">
        <f>SUMPRODUCT($G65:$I65,#REF!)</f>
        <v>#REF!</v>
      </c>
      <c r="P65" s="41" t="e">
        <f>SUMPRODUCT($G65:$I65,#REF!)</f>
        <v>#REF!</v>
      </c>
    </row>
    <row r="66" spans="2:16">
      <c r="B66" s="12" t="str">
        <f>'IndexComputation 2014'!A256</f>
        <v>Saudi Arabia</v>
      </c>
      <c r="C66" s="22">
        <f>'IndexComputation 2014'!B256</f>
        <v>-1.0208589087430886E-2</v>
      </c>
      <c r="D66" s="22" t="e">
        <f>'IndexComputation 2014'!#REF!</f>
        <v>#REF!</v>
      </c>
      <c r="E66" s="22">
        <f>'IndexComputation 2014'!F256</f>
        <v>-0.29566041755157535</v>
      </c>
      <c r="F66" s="22" t="e">
        <f>'IndexComputation 2014'!#REF!</f>
        <v>#REF!</v>
      </c>
      <c r="G66" s="22">
        <f>'IndexComputation 2014'!G256</f>
        <v>-0.41554657096873915</v>
      </c>
      <c r="H66" s="22" t="e">
        <f>'IndexComputation 2014'!#REF!</f>
        <v>#REF!</v>
      </c>
      <c r="I66" s="22">
        <f>'IndexComputation 2014'!I256</f>
        <v>-1.1234554479283625</v>
      </c>
      <c r="K66" s="45" t="e">
        <f>SUMPRODUCT(C66:D66,#REF!)</f>
        <v>#REF!</v>
      </c>
      <c r="L66" s="45" t="e">
        <f>SUMPRODUCT(C66:D66,#REF!)</f>
        <v>#REF!</v>
      </c>
      <c r="M66" s="45" t="e">
        <f>SUMPRODUCT(E66:F66,#REF!)</f>
        <v>#REF!</v>
      </c>
      <c r="N66" s="45" t="e">
        <f>SUMPRODUCT(E66:F66,#REF!)</f>
        <v>#REF!</v>
      </c>
      <c r="O66" s="45" t="e">
        <f>SUMPRODUCT($G66:$I66,#REF!)</f>
        <v>#REF!</v>
      </c>
      <c r="P66" s="45" t="e">
        <f>SUMPRODUCT($G66:$I66,#REF!)</f>
        <v>#REF!</v>
      </c>
    </row>
    <row r="68" spans="2:16">
      <c r="J68" s="12" t="s">
        <v>81</v>
      </c>
      <c r="K68" s="22" t="e">
        <f t="shared" ref="K68:P68" si="0">MAX(K6:K66)</f>
        <v>#REF!</v>
      </c>
      <c r="L68" s="22" t="e">
        <f t="shared" si="0"/>
        <v>#REF!</v>
      </c>
      <c r="M68" s="22" t="e">
        <f t="shared" si="0"/>
        <v>#REF!</v>
      </c>
      <c r="N68" s="22" t="e">
        <f t="shared" si="0"/>
        <v>#REF!</v>
      </c>
      <c r="O68" s="22" t="e">
        <f t="shared" si="0"/>
        <v>#REF!</v>
      </c>
      <c r="P68" s="22" t="e">
        <f t="shared" si="0"/>
        <v>#REF!</v>
      </c>
    </row>
    <row r="69" spans="2:16">
      <c r="J69" s="12" t="s">
        <v>82</v>
      </c>
      <c r="K69" s="22" t="e">
        <f t="shared" ref="K69:P69" si="1">MIN(K6:K66)</f>
        <v>#REF!</v>
      </c>
      <c r="L69" s="22" t="e">
        <f t="shared" si="1"/>
        <v>#REF!</v>
      </c>
      <c r="M69" s="22" t="e">
        <f t="shared" si="1"/>
        <v>#REF!</v>
      </c>
      <c r="N69" s="22" t="e">
        <f t="shared" si="1"/>
        <v>#REF!</v>
      </c>
      <c r="O69" s="22" t="e">
        <f t="shared" si="1"/>
        <v>#REF!</v>
      </c>
      <c r="P69" s="22" t="e">
        <f t="shared" si="1"/>
        <v>#REF!</v>
      </c>
    </row>
    <row r="70" spans="2:16">
      <c r="J70" s="12" t="s">
        <v>75</v>
      </c>
      <c r="K70" s="22" t="e">
        <f t="shared" ref="K70:P70" si="2">K68-K69</f>
        <v>#REF!</v>
      </c>
      <c r="L70" s="22" t="e">
        <f t="shared" si="2"/>
        <v>#REF!</v>
      </c>
      <c r="M70" s="22" t="e">
        <f t="shared" si="2"/>
        <v>#REF!</v>
      </c>
      <c r="N70" s="22" t="e">
        <f t="shared" si="2"/>
        <v>#REF!</v>
      </c>
      <c r="O70" s="22" t="e">
        <f t="shared" si="2"/>
        <v>#REF!</v>
      </c>
      <c r="P70" s="22" t="e">
        <f t="shared" si="2"/>
        <v>#REF!</v>
      </c>
    </row>
    <row r="73" spans="2:16">
      <c r="I73" s="12" t="s">
        <v>23</v>
      </c>
      <c r="K73" s="51" t="e">
        <f t="shared" ref="K73:P82" si="3">((K6-K$69)/K$70)*100</f>
        <v>#REF!</v>
      </c>
      <c r="L73" s="51" t="e">
        <f t="shared" si="3"/>
        <v>#REF!</v>
      </c>
      <c r="M73" s="51" t="e">
        <f t="shared" si="3"/>
        <v>#REF!</v>
      </c>
      <c r="N73" s="51" t="e">
        <f t="shared" si="3"/>
        <v>#REF!</v>
      </c>
      <c r="O73" s="51" t="e">
        <f t="shared" si="3"/>
        <v>#REF!</v>
      </c>
      <c r="P73" s="51" t="e">
        <f t="shared" si="3"/>
        <v>#REF!</v>
      </c>
    </row>
    <row r="74" spans="2:16">
      <c r="I74" s="12" t="s">
        <v>8</v>
      </c>
      <c r="K74" s="51" t="e">
        <f t="shared" si="3"/>
        <v>#REF!</v>
      </c>
      <c r="L74" s="51" t="e">
        <f t="shared" si="3"/>
        <v>#REF!</v>
      </c>
      <c r="M74" s="51" t="e">
        <f t="shared" si="3"/>
        <v>#REF!</v>
      </c>
      <c r="N74" s="51" t="e">
        <f t="shared" si="3"/>
        <v>#REF!</v>
      </c>
      <c r="O74" s="51" t="e">
        <f t="shared" si="3"/>
        <v>#REF!</v>
      </c>
      <c r="P74" s="51" t="e">
        <f t="shared" si="3"/>
        <v>#REF!</v>
      </c>
    </row>
    <row r="75" spans="2:16">
      <c r="I75" s="12" t="s">
        <v>24</v>
      </c>
      <c r="K75" s="51" t="e">
        <f t="shared" si="3"/>
        <v>#REF!</v>
      </c>
      <c r="L75" s="51" t="e">
        <f t="shared" si="3"/>
        <v>#REF!</v>
      </c>
      <c r="M75" s="51" t="e">
        <f t="shared" si="3"/>
        <v>#REF!</v>
      </c>
      <c r="N75" s="51" t="e">
        <f t="shared" si="3"/>
        <v>#REF!</v>
      </c>
      <c r="O75" s="51" t="e">
        <f t="shared" si="3"/>
        <v>#REF!</v>
      </c>
      <c r="P75" s="51" t="e">
        <f t="shared" si="3"/>
        <v>#REF!</v>
      </c>
    </row>
    <row r="76" spans="2:16">
      <c r="I76" s="12" t="s">
        <v>25</v>
      </c>
      <c r="K76" s="51" t="e">
        <f t="shared" si="3"/>
        <v>#REF!</v>
      </c>
      <c r="L76" s="51" t="e">
        <f t="shared" si="3"/>
        <v>#REF!</v>
      </c>
      <c r="M76" s="51" t="e">
        <f t="shared" si="3"/>
        <v>#REF!</v>
      </c>
      <c r="N76" s="51" t="e">
        <f t="shared" si="3"/>
        <v>#REF!</v>
      </c>
      <c r="O76" s="51" t="e">
        <f t="shared" si="3"/>
        <v>#REF!</v>
      </c>
      <c r="P76" s="51" t="e">
        <f t="shared" si="3"/>
        <v>#REF!</v>
      </c>
    </row>
    <row r="77" spans="2:16">
      <c r="I77" s="12" t="s">
        <v>26</v>
      </c>
      <c r="K77" s="51" t="e">
        <f t="shared" si="3"/>
        <v>#REF!</v>
      </c>
      <c r="L77" s="51" t="e">
        <f t="shared" si="3"/>
        <v>#REF!</v>
      </c>
      <c r="M77" s="51" t="e">
        <f t="shared" si="3"/>
        <v>#REF!</v>
      </c>
      <c r="N77" s="51" t="e">
        <f t="shared" si="3"/>
        <v>#REF!</v>
      </c>
      <c r="O77" s="51" t="e">
        <f t="shared" si="3"/>
        <v>#REF!</v>
      </c>
      <c r="P77" s="51" t="e">
        <f t="shared" si="3"/>
        <v>#REF!</v>
      </c>
    </row>
    <row r="78" spans="2:16">
      <c r="I78" s="12" t="s">
        <v>27</v>
      </c>
      <c r="K78" s="51" t="e">
        <f t="shared" si="3"/>
        <v>#REF!</v>
      </c>
      <c r="L78" s="51" t="e">
        <f t="shared" si="3"/>
        <v>#REF!</v>
      </c>
      <c r="M78" s="51" t="e">
        <f t="shared" si="3"/>
        <v>#REF!</v>
      </c>
      <c r="N78" s="51" t="e">
        <f t="shared" si="3"/>
        <v>#REF!</v>
      </c>
      <c r="O78" s="51" t="e">
        <f t="shared" si="3"/>
        <v>#REF!</v>
      </c>
      <c r="P78" s="51" t="e">
        <f t="shared" si="3"/>
        <v>#REF!</v>
      </c>
    </row>
    <row r="79" spans="2:16">
      <c r="I79" s="12" t="s">
        <v>28</v>
      </c>
      <c r="K79" s="51" t="e">
        <f t="shared" si="3"/>
        <v>#REF!</v>
      </c>
      <c r="L79" s="51" t="e">
        <f t="shared" si="3"/>
        <v>#REF!</v>
      </c>
      <c r="M79" s="51" t="e">
        <f t="shared" si="3"/>
        <v>#REF!</v>
      </c>
      <c r="N79" s="51" t="e">
        <f t="shared" si="3"/>
        <v>#REF!</v>
      </c>
      <c r="O79" s="51" t="e">
        <f t="shared" si="3"/>
        <v>#REF!</v>
      </c>
      <c r="P79" s="51" t="e">
        <f t="shared" si="3"/>
        <v>#REF!</v>
      </c>
    </row>
    <row r="80" spans="2:16">
      <c r="I80" s="12" t="s">
        <v>29</v>
      </c>
      <c r="K80" s="51" t="e">
        <f t="shared" si="3"/>
        <v>#REF!</v>
      </c>
      <c r="L80" s="51" t="e">
        <f t="shared" si="3"/>
        <v>#REF!</v>
      </c>
      <c r="M80" s="51" t="e">
        <f t="shared" si="3"/>
        <v>#REF!</v>
      </c>
      <c r="N80" s="51" t="e">
        <f t="shared" si="3"/>
        <v>#REF!</v>
      </c>
      <c r="O80" s="51" t="e">
        <f t="shared" si="3"/>
        <v>#REF!</v>
      </c>
      <c r="P80" s="51" t="e">
        <f t="shared" si="3"/>
        <v>#REF!</v>
      </c>
    </row>
    <row r="81" spans="9:16">
      <c r="I81" s="12" t="s">
        <v>30</v>
      </c>
      <c r="K81" s="51" t="e">
        <f t="shared" si="3"/>
        <v>#REF!</v>
      </c>
      <c r="L81" s="51" t="e">
        <f t="shared" si="3"/>
        <v>#REF!</v>
      </c>
      <c r="M81" s="51" t="e">
        <f t="shared" si="3"/>
        <v>#REF!</v>
      </c>
      <c r="N81" s="51" t="e">
        <f t="shared" si="3"/>
        <v>#REF!</v>
      </c>
      <c r="O81" s="51" t="e">
        <f t="shared" si="3"/>
        <v>#REF!</v>
      </c>
      <c r="P81" s="51" t="e">
        <f t="shared" si="3"/>
        <v>#REF!</v>
      </c>
    </row>
    <row r="82" spans="9:16">
      <c r="I82" s="12" t="s">
        <v>31</v>
      </c>
      <c r="K82" s="51" t="e">
        <f t="shared" si="3"/>
        <v>#REF!</v>
      </c>
      <c r="L82" s="51" t="e">
        <f t="shared" si="3"/>
        <v>#REF!</v>
      </c>
      <c r="M82" s="51" t="e">
        <f t="shared" si="3"/>
        <v>#REF!</v>
      </c>
      <c r="N82" s="51" t="e">
        <f t="shared" si="3"/>
        <v>#REF!</v>
      </c>
      <c r="O82" s="51" t="e">
        <f t="shared" si="3"/>
        <v>#REF!</v>
      </c>
      <c r="P82" s="51" t="e">
        <f t="shared" si="3"/>
        <v>#REF!</v>
      </c>
    </row>
    <row r="83" spans="9:16">
      <c r="I83" s="12" t="s">
        <v>32</v>
      </c>
      <c r="K83" s="51" t="e">
        <f t="shared" ref="K83:P92" si="4">((K16-K$69)/K$70)*100</f>
        <v>#REF!</v>
      </c>
      <c r="L83" s="51" t="e">
        <f t="shared" si="4"/>
        <v>#REF!</v>
      </c>
      <c r="M83" s="51" t="e">
        <f t="shared" si="4"/>
        <v>#REF!</v>
      </c>
      <c r="N83" s="51" t="e">
        <f t="shared" si="4"/>
        <v>#REF!</v>
      </c>
      <c r="O83" s="51" t="e">
        <f t="shared" si="4"/>
        <v>#REF!</v>
      </c>
      <c r="P83" s="51" t="e">
        <f t="shared" si="4"/>
        <v>#REF!</v>
      </c>
    </row>
    <row r="84" spans="9:16">
      <c r="I84" s="12" t="s">
        <v>33</v>
      </c>
      <c r="K84" s="51" t="e">
        <f t="shared" si="4"/>
        <v>#REF!</v>
      </c>
      <c r="L84" s="51" t="e">
        <f t="shared" si="4"/>
        <v>#REF!</v>
      </c>
      <c r="M84" s="51" t="e">
        <f t="shared" si="4"/>
        <v>#REF!</v>
      </c>
      <c r="N84" s="51" t="e">
        <f t="shared" si="4"/>
        <v>#REF!</v>
      </c>
      <c r="O84" s="51" t="e">
        <f t="shared" si="4"/>
        <v>#REF!</v>
      </c>
      <c r="P84" s="51" t="e">
        <f t="shared" si="4"/>
        <v>#REF!</v>
      </c>
    </row>
    <row r="85" spans="9:16">
      <c r="I85" s="12" t="s">
        <v>9</v>
      </c>
      <c r="K85" s="51" t="e">
        <f t="shared" si="4"/>
        <v>#REF!</v>
      </c>
      <c r="L85" s="51" t="e">
        <f t="shared" si="4"/>
        <v>#REF!</v>
      </c>
      <c r="M85" s="51" t="e">
        <f t="shared" si="4"/>
        <v>#REF!</v>
      </c>
      <c r="N85" s="51" t="e">
        <f t="shared" si="4"/>
        <v>#REF!</v>
      </c>
      <c r="O85" s="51" t="e">
        <f t="shared" si="4"/>
        <v>#REF!</v>
      </c>
      <c r="P85" s="51" t="e">
        <f t="shared" si="4"/>
        <v>#REF!</v>
      </c>
    </row>
    <row r="86" spans="9:16">
      <c r="I86" s="12" t="s">
        <v>34</v>
      </c>
      <c r="K86" s="51" t="e">
        <f t="shared" si="4"/>
        <v>#REF!</v>
      </c>
      <c r="L86" s="51" t="e">
        <f t="shared" si="4"/>
        <v>#REF!</v>
      </c>
      <c r="M86" s="51" t="e">
        <f t="shared" si="4"/>
        <v>#REF!</v>
      </c>
      <c r="N86" s="51" t="e">
        <f t="shared" si="4"/>
        <v>#REF!</v>
      </c>
      <c r="O86" s="51" t="e">
        <f t="shared" si="4"/>
        <v>#REF!</v>
      </c>
      <c r="P86" s="51" t="e">
        <f t="shared" si="4"/>
        <v>#REF!</v>
      </c>
    </row>
    <row r="87" spans="9:16">
      <c r="I87" s="12" t="s">
        <v>35</v>
      </c>
      <c r="K87" s="51" t="e">
        <f t="shared" si="4"/>
        <v>#REF!</v>
      </c>
      <c r="L87" s="51" t="e">
        <f t="shared" si="4"/>
        <v>#REF!</v>
      </c>
      <c r="M87" s="51" t="e">
        <f t="shared" si="4"/>
        <v>#REF!</v>
      </c>
      <c r="N87" s="51" t="e">
        <f t="shared" si="4"/>
        <v>#REF!</v>
      </c>
      <c r="O87" s="51" t="e">
        <f t="shared" si="4"/>
        <v>#REF!</v>
      </c>
      <c r="P87" s="51" t="e">
        <f t="shared" si="4"/>
        <v>#REF!</v>
      </c>
    </row>
    <row r="88" spans="9:16">
      <c r="I88" s="12" t="s">
        <v>36</v>
      </c>
      <c r="K88" s="51" t="e">
        <f t="shared" si="4"/>
        <v>#REF!</v>
      </c>
      <c r="L88" s="51" t="e">
        <f t="shared" si="4"/>
        <v>#REF!</v>
      </c>
      <c r="M88" s="51" t="e">
        <f t="shared" si="4"/>
        <v>#REF!</v>
      </c>
      <c r="N88" s="51" t="e">
        <f t="shared" si="4"/>
        <v>#REF!</v>
      </c>
      <c r="O88" s="51" t="e">
        <f t="shared" si="4"/>
        <v>#REF!</v>
      </c>
      <c r="P88" s="51" t="e">
        <f t="shared" si="4"/>
        <v>#REF!</v>
      </c>
    </row>
    <row r="89" spans="9:16">
      <c r="I89" s="12" t="s">
        <v>37</v>
      </c>
      <c r="K89" s="51" t="e">
        <f t="shared" si="4"/>
        <v>#REF!</v>
      </c>
      <c r="L89" s="51" t="e">
        <f t="shared" si="4"/>
        <v>#REF!</v>
      </c>
      <c r="M89" s="51" t="e">
        <f t="shared" si="4"/>
        <v>#REF!</v>
      </c>
      <c r="N89" s="51" t="e">
        <f t="shared" si="4"/>
        <v>#REF!</v>
      </c>
      <c r="O89" s="51" t="e">
        <f t="shared" si="4"/>
        <v>#REF!</v>
      </c>
      <c r="P89" s="51" t="e">
        <f t="shared" si="4"/>
        <v>#REF!</v>
      </c>
    </row>
    <row r="90" spans="9:16">
      <c r="I90" s="12" t="s">
        <v>10</v>
      </c>
      <c r="K90" s="51" t="e">
        <f t="shared" si="4"/>
        <v>#REF!</v>
      </c>
      <c r="L90" s="51" t="e">
        <f t="shared" si="4"/>
        <v>#REF!</v>
      </c>
      <c r="M90" s="51" t="e">
        <f t="shared" si="4"/>
        <v>#REF!</v>
      </c>
      <c r="N90" s="51" t="e">
        <f t="shared" si="4"/>
        <v>#REF!</v>
      </c>
      <c r="O90" s="51" t="e">
        <f t="shared" si="4"/>
        <v>#REF!</v>
      </c>
      <c r="P90" s="51" t="e">
        <f t="shared" si="4"/>
        <v>#REF!</v>
      </c>
    </row>
    <row r="91" spans="9:16">
      <c r="I91" s="12" t="s">
        <v>38</v>
      </c>
      <c r="K91" s="51" t="e">
        <f t="shared" si="4"/>
        <v>#REF!</v>
      </c>
      <c r="L91" s="51" t="e">
        <f t="shared" si="4"/>
        <v>#REF!</v>
      </c>
      <c r="M91" s="51" t="e">
        <f t="shared" si="4"/>
        <v>#REF!</v>
      </c>
      <c r="N91" s="51" t="e">
        <f t="shared" si="4"/>
        <v>#REF!</v>
      </c>
      <c r="O91" s="51" t="e">
        <f t="shared" si="4"/>
        <v>#REF!</v>
      </c>
      <c r="P91" s="51" t="e">
        <f t="shared" si="4"/>
        <v>#REF!</v>
      </c>
    </row>
    <row r="92" spans="9:16">
      <c r="I92" s="12" t="s">
        <v>11</v>
      </c>
      <c r="K92" s="51" t="e">
        <f t="shared" si="4"/>
        <v>#REF!</v>
      </c>
      <c r="L92" s="51" t="e">
        <f t="shared" si="4"/>
        <v>#REF!</v>
      </c>
      <c r="M92" s="51" t="e">
        <f t="shared" si="4"/>
        <v>#REF!</v>
      </c>
      <c r="N92" s="51" t="e">
        <f t="shared" si="4"/>
        <v>#REF!</v>
      </c>
      <c r="O92" s="51" t="e">
        <f t="shared" si="4"/>
        <v>#REF!</v>
      </c>
      <c r="P92" s="51" t="e">
        <f t="shared" si="4"/>
        <v>#REF!</v>
      </c>
    </row>
    <row r="93" spans="9:16">
      <c r="I93" s="12" t="s">
        <v>39</v>
      </c>
      <c r="K93" s="51" t="e">
        <f t="shared" ref="K93:P102" si="5">((K26-K$69)/K$70)*100</f>
        <v>#REF!</v>
      </c>
      <c r="L93" s="51" t="e">
        <f t="shared" si="5"/>
        <v>#REF!</v>
      </c>
      <c r="M93" s="51" t="e">
        <f t="shared" si="5"/>
        <v>#REF!</v>
      </c>
      <c r="N93" s="51" t="e">
        <f t="shared" si="5"/>
        <v>#REF!</v>
      </c>
      <c r="O93" s="51" t="e">
        <f t="shared" si="5"/>
        <v>#REF!</v>
      </c>
      <c r="P93" s="51" t="e">
        <f t="shared" si="5"/>
        <v>#REF!</v>
      </c>
    </row>
    <row r="94" spans="9:16">
      <c r="I94" s="12" t="s">
        <v>40</v>
      </c>
      <c r="K94" s="51" t="e">
        <f t="shared" si="5"/>
        <v>#REF!</v>
      </c>
      <c r="L94" s="51" t="e">
        <f t="shared" si="5"/>
        <v>#REF!</v>
      </c>
      <c r="M94" s="51" t="e">
        <f t="shared" si="5"/>
        <v>#REF!</v>
      </c>
      <c r="N94" s="51" t="e">
        <f t="shared" si="5"/>
        <v>#REF!</v>
      </c>
      <c r="O94" s="51" t="e">
        <f t="shared" si="5"/>
        <v>#REF!</v>
      </c>
      <c r="P94" s="51" t="e">
        <f t="shared" si="5"/>
        <v>#REF!</v>
      </c>
    </row>
    <row r="95" spans="9:16">
      <c r="I95" s="12" t="s">
        <v>41</v>
      </c>
      <c r="K95" s="51" t="e">
        <f t="shared" si="5"/>
        <v>#REF!</v>
      </c>
      <c r="L95" s="51" t="e">
        <f t="shared" si="5"/>
        <v>#REF!</v>
      </c>
      <c r="M95" s="51" t="e">
        <f t="shared" si="5"/>
        <v>#REF!</v>
      </c>
      <c r="N95" s="51" t="e">
        <f t="shared" si="5"/>
        <v>#REF!</v>
      </c>
      <c r="O95" s="51" t="e">
        <f t="shared" si="5"/>
        <v>#REF!</v>
      </c>
      <c r="P95" s="51" t="e">
        <f t="shared" si="5"/>
        <v>#REF!</v>
      </c>
    </row>
    <row r="96" spans="9:16">
      <c r="I96" s="12" t="s">
        <v>12</v>
      </c>
      <c r="K96" s="51" t="e">
        <f t="shared" si="5"/>
        <v>#REF!</v>
      </c>
      <c r="L96" s="51" t="e">
        <f t="shared" si="5"/>
        <v>#REF!</v>
      </c>
      <c r="M96" s="51" t="e">
        <f t="shared" si="5"/>
        <v>#REF!</v>
      </c>
      <c r="N96" s="51" t="e">
        <f t="shared" si="5"/>
        <v>#REF!</v>
      </c>
      <c r="O96" s="51" t="e">
        <f t="shared" si="5"/>
        <v>#REF!</v>
      </c>
      <c r="P96" s="51" t="e">
        <f t="shared" si="5"/>
        <v>#REF!</v>
      </c>
    </row>
    <row r="97" spans="9:16">
      <c r="I97" s="12" t="s">
        <v>13</v>
      </c>
      <c r="K97" s="51" t="e">
        <f t="shared" si="5"/>
        <v>#REF!</v>
      </c>
      <c r="L97" s="51" t="e">
        <f t="shared" si="5"/>
        <v>#REF!</v>
      </c>
      <c r="M97" s="51" t="e">
        <f t="shared" si="5"/>
        <v>#REF!</v>
      </c>
      <c r="N97" s="51" t="e">
        <f t="shared" si="5"/>
        <v>#REF!</v>
      </c>
      <c r="O97" s="51" t="e">
        <f t="shared" si="5"/>
        <v>#REF!</v>
      </c>
      <c r="P97" s="51" t="e">
        <f t="shared" si="5"/>
        <v>#REF!</v>
      </c>
    </row>
    <row r="98" spans="9:16">
      <c r="I98" s="12" t="s">
        <v>42</v>
      </c>
      <c r="K98" s="51" t="e">
        <f t="shared" si="5"/>
        <v>#REF!</v>
      </c>
      <c r="L98" s="51" t="e">
        <f t="shared" si="5"/>
        <v>#REF!</v>
      </c>
      <c r="M98" s="51" t="e">
        <f t="shared" si="5"/>
        <v>#REF!</v>
      </c>
      <c r="N98" s="51" t="e">
        <f t="shared" si="5"/>
        <v>#REF!</v>
      </c>
      <c r="O98" s="51" t="e">
        <f t="shared" si="5"/>
        <v>#REF!</v>
      </c>
      <c r="P98" s="51" t="e">
        <f t="shared" si="5"/>
        <v>#REF!</v>
      </c>
    </row>
    <row r="99" spans="9:16">
      <c r="I99" s="12" t="s">
        <v>43</v>
      </c>
      <c r="K99" s="51" t="e">
        <f t="shared" si="5"/>
        <v>#REF!</v>
      </c>
      <c r="L99" s="51" t="e">
        <f t="shared" si="5"/>
        <v>#REF!</v>
      </c>
      <c r="M99" s="51" t="e">
        <f t="shared" si="5"/>
        <v>#REF!</v>
      </c>
      <c r="N99" s="51" t="e">
        <f t="shared" si="5"/>
        <v>#REF!</v>
      </c>
      <c r="O99" s="51" t="e">
        <f t="shared" si="5"/>
        <v>#REF!</v>
      </c>
      <c r="P99" s="51" t="e">
        <f t="shared" si="5"/>
        <v>#REF!</v>
      </c>
    </row>
    <row r="100" spans="9:16">
      <c r="I100" s="12" t="s">
        <v>44</v>
      </c>
      <c r="K100" s="51" t="e">
        <f t="shared" si="5"/>
        <v>#REF!</v>
      </c>
      <c r="L100" s="51" t="e">
        <f t="shared" si="5"/>
        <v>#REF!</v>
      </c>
      <c r="M100" s="51" t="e">
        <f t="shared" si="5"/>
        <v>#REF!</v>
      </c>
      <c r="N100" s="51" t="e">
        <f t="shared" si="5"/>
        <v>#REF!</v>
      </c>
      <c r="O100" s="51" t="e">
        <f t="shared" si="5"/>
        <v>#REF!</v>
      </c>
      <c r="P100" s="51" t="e">
        <f t="shared" si="5"/>
        <v>#REF!</v>
      </c>
    </row>
    <row r="101" spans="9:16">
      <c r="I101" s="12" t="s">
        <v>45</v>
      </c>
      <c r="K101" s="51" t="e">
        <f t="shared" si="5"/>
        <v>#REF!</v>
      </c>
      <c r="L101" s="51" t="e">
        <f t="shared" si="5"/>
        <v>#REF!</v>
      </c>
      <c r="M101" s="51" t="e">
        <f t="shared" si="5"/>
        <v>#REF!</v>
      </c>
      <c r="N101" s="51" t="e">
        <f t="shared" si="5"/>
        <v>#REF!</v>
      </c>
      <c r="O101" s="51" t="e">
        <f t="shared" si="5"/>
        <v>#REF!</v>
      </c>
      <c r="P101" s="51" t="e">
        <f t="shared" si="5"/>
        <v>#REF!</v>
      </c>
    </row>
    <row r="102" spans="9:16">
      <c r="I102" s="12" t="s">
        <v>46</v>
      </c>
      <c r="K102" s="51" t="e">
        <f t="shared" si="5"/>
        <v>#REF!</v>
      </c>
      <c r="L102" s="51" t="e">
        <f t="shared" si="5"/>
        <v>#REF!</v>
      </c>
      <c r="M102" s="51" t="e">
        <f t="shared" si="5"/>
        <v>#REF!</v>
      </c>
      <c r="N102" s="51" t="e">
        <f t="shared" si="5"/>
        <v>#REF!</v>
      </c>
      <c r="O102" s="51" t="e">
        <f t="shared" si="5"/>
        <v>#REF!</v>
      </c>
      <c r="P102" s="51" t="e">
        <f t="shared" si="5"/>
        <v>#REF!</v>
      </c>
    </row>
    <row r="103" spans="9:16">
      <c r="I103" s="12" t="s">
        <v>47</v>
      </c>
      <c r="K103" s="51" t="e">
        <f t="shared" ref="K103:P106" si="6">((K36-K$69)/K$70)*100</f>
        <v>#REF!</v>
      </c>
      <c r="L103" s="51" t="e">
        <f t="shared" si="6"/>
        <v>#REF!</v>
      </c>
      <c r="M103" s="51" t="e">
        <f t="shared" si="6"/>
        <v>#REF!</v>
      </c>
      <c r="N103" s="51" t="e">
        <f t="shared" si="6"/>
        <v>#REF!</v>
      </c>
      <c r="O103" s="51" t="e">
        <f t="shared" si="6"/>
        <v>#REF!</v>
      </c>
      <c r="P103" s="51" t="e">
        <f t="shared" si="6"/>
        <v>#REF!</v>
      </c>
    </row>
    <row r="104" spans="9:16">
      <c r="I104" s="12" t="s">
        <v>14</v>
      </c>
      <c r="K104" s="51" t="e">
        <f t="shared" si="6"/>
        <v>#REF!</v>
      </c>
      <c r="L104" s="51" t="e">
        <f t="shared" si="6"/>
        <v>#REF!</v>
      </c>
      <c r="M104" s="51" t="e">
        <f t="shared" si="6"/>
        <v>#REF!</v>
      </c>
      <c r="N104" s="51" t="e">
        <f t="shared" si="6"/>
        <v>#REF!</v>
      </c>
      <c r="O104" s="51" t="e">
        <f t="shared" si="6"/>
        <v>#REF!</v>
      </c>
      <c r="P104" s="51" t="e">
        <f t="shared" si="6"/>
        <v>#REF!</v>
      </c>
    </row>
    <row r="105" spans="9:16">
      <c r="I105" s="12" t="s">
        <v>48</v>
      </c>
      <c r="K105" s="51" t="e">
        <f t="shared" si="6"/>
        <v>#REF!</v>
      </c>
      <c r="L105" s="51" t="e">
        <f t="shared" si="6"/>
        <v>#REF!</v>
      </c>
      <c r="M105" s="51" t="e">
        <f t="shared" si="6"/>
        <v>#REF!</v>
      </c>
      <c r="N105" s="51" t="e">
        <f t="shared" si="6"/>
        <v>#REF!</v>
      </c>
      <c r="O105" s="51" t="e">
        <f t="shared" si="6"/>
        <v>#REF!</v>
      </c>
      <c r="P105" s="51" t="e">
        <f t="shared" si="6"/>
        <v>#REF!</v>
      </c>
    </row>
    <row r="106" spans="9:16">
      <c r="I106" s="12" t="s">
        <v>49</v>
      </c>
      <c r="K106" s="51" t="e">
        <f t="shared" si="6"/>
        <v>#REF!</v>
      </c>
      <c r="L106" s="51" t="e">
        <f t="shared" si="6"/>
        <v>#REF!</v>
      </c>
      <c r="M106" s="51" t="e">
        <f t="shared" si="6"/>
        <v>#REF!</v>
      </c>
      <c r="N106" s="51" t="e">
        <f t="shared" si="6"/>
        <v>#REF!</v>
      </c>
      <c r="O106" s="51" t="e">
        <f t="shared" si="6"/>
        <v>#REF!</v>
      </c>
      <c r="P106" s="51" t="e">
        <f t="shared" si="6"/>
        <v>#REF!</v>
      </c>
    </row>
    <row r="107" spans="9:16">
      <c r="I107" s="12" t="s">
        <v>50</v>
      </c>
      <c r="K107" s="51" t="e">
        <f t="shared" ref="K107:P107" si="7">((K40-K$69)/K$70)*100</f>
        <v>#REF!</v>
      </c>
      <c r="L107" s="51" t="e">
        <f t="shared" si="7"/>
        <v>#REF!</v>
      </c>
      <c r="M107" s="51" t="e">
        <f t="shared" si="7"/>
        <v>#REF!</v>
      </c>
      <c r="N107" s="51" t="e">
        <f t="shared" si="7"/>
        <v>#REF!</v>
      </c>
      <c r="O107" s="51" t="e">
        <f t="shared" si="7"/>
        <v>#REF!</v>
      </c>
      <c r="P107" s="51" t="e">
        <f t="shared" si="7"/>
        <v>#REF!</v>
      </c>
    </row>
    <row r="108" spans="9:16">
      <c r="I108" s="12" t="s">
        <v>51</v>
      </c>
      <c r="K108" s="51" t="e">
        <f t="shared" ref="K108:P108" si="8">((K41-K$69)/K$70)*100</f>
        <v>#REF!</v>
      </c>
      <c r="L108" s="51" t="e">
        <f t="shared" si="8"/>
        <v>#REF!</v>
      </c>
      <c r="M108" s="51" t="e">
        <f t="shared" si="8"/>
        <v>#REF!</v>
      </c>
      <c r="N108" s="51" t="e">
        <f t="shared" si="8"/>
        <v>#REF!</v>
      </c>
      <c r="O108" s="51" t="e">
        <f t="shared" si="8"/>
        <v>#REF!</v>
      </c>
      <c r="P108" s="51" t="e">
        <f t="shared" si="8"/>
        <v>#REF!</v>
      </c>
    </row>
    <row r="109" spans="9:16">
      <c r="I109" s="12" t="s">
        <v>52</v>
      </c>
      <c r="K109" s="51" t="e">
        <f t="shared" ref="K109:P109" si="9">((K42-K$69)/K$70)*100</f>
        <v>#REF!</v>
      </c>
      <c r="L109" s="51" t="e">
        <f t="shared" si="9"/>
        <v>#REF!</v>
      </c>
      <c r="M109" s="51" t="e">
        <f t="shared" si="9"/>
        <v>#REF!</v>
      </c>
      <c r="N109" s="51" t="e">
        <f t="shared" si="9"/>
        <v>#REF!</v>
      </c>
      <c r="O109" s="51" t="e">
        <f t="shared" si="9"/>
        <v>#REF!</v>
      </c>
      <c r="P109" s="51" t="e">
        <f t="shared" si="9"/>
        <v>#REF!</v>
      </c>
    </row>
    <row r="110" spans="9:16">
      <c r="I110" s="12" t="s">
        <v>53</v>
      </c>
      <c r="K110" s="51" t="e">
        <f t="shared" ref="K110:P110" si="10">((K43-K$69)/K$70)*100</f>
        <v>#REF!</v>
      </c>
      <c r="L110" s="51" t="e">
        <f t="shared" si="10"/>
        <v>#REF!</v>
      </c>
      <c r="M110" s="51" t="e">
        <f t="shared" si="10"/>
        <v>#REF!</v>
      </c>
      <c r="N110" s="51" t="e">
        <f t="shared" si="10"/>
        <v>#REF!</v>
      </c>
      <c r="O110" s="51" t="e">
        <f t="shared" si="10"/>
        <v>#REF!</v>
      </c>
      <c r="P110" s="51" t="e">
        <f t="shared" si="10"/>
        <v>#REF!</v>
      </c>
    </row>
    <row r="111" spans="9:16">
      <c r="I111" s="12" t="s">
        <v>54</v>
      </c>
      <c r="K111" s="51" t="e">
        <f t="shared" ref="K111:P111" si="11">((K44-K$69)/K$70)*100</f>
        <v>#REF!</v>
      </c>
      <c r="L111" s="51" t="e">
        <f t="shared" si="11"/>
        <v>#REF!</v>
      </c>
      <c r="M111" s="51" t="e">
        <f t="shared" si="11"/>
        <v>#REF!</v>
      </c>
      <c r="N111" s="51" t="e">
        <f t="shared" si="11"/>
        <v>#REF!</v>
      </c>
      <c r="O111" s="51" t="e">
        <f t="shared" si="11"/>
        <v>#REF!</v>
      </c>
      <c r="P111" s="51" t="e">
        <f t="shared" si="11"/>
        <v>#REF!</v>
      </c>
    </row>
    <row r="112" spans="9:16">
      <c r="I112" s="12" t="s">
        <v>55</v>
      </c>
      <c r="K112" s="51" t="e">
        <f t="shared" ref="K112:P112" si="12">((K45-K$69)/K$70)*100</f>
        <v>#REF!</v>
      </c>
      <c r="L112" s="51" t="e">
        <f t="shared" si="12"/>
        <v>#REF!</v>
      </c>
      <c r="M112" s="51" t="e">
        <f t="shared" si="12"/>
        <v>#REF!</v>
      </c>
      <c r="N112" s="51" t="e">
        <f t="shared" si="12"/>
        <v>#REF!</v>
      </c>
      <c r="O112" s="51" t="e">
        <f t="shared" si="12"/>
        <v>#REF!</v>
      </c>
      <c r="P112" s="51" t="e">
        <f t="shared" si="12"/>
        <v>#REF!</v>
      </c>
    </row>
    <row r="113" spans="9:16">
      <c r="I113" s="12" t="s">
        <v>56</v>
      </c>
      <c r="K113" s="51" t="e">
        <f t="shared" ref="K113:P113" si="13">((K46-K$69)/K$70)*100</f>
        <v>#REF!</v>
      </c>
      <c r="L113" s="51" t="e">
        <f t="shared" si="13"/>
        <v>#REF!</v>
      </c>
      <c r="M113" s="51" t="e">
        <f t="shared" si="13"/>
        <v>#REF!</v>
      </c>
      <c r="N113" s="51" t="e">
        <f t="shared" si="13"/>
        <v>#REF!</v>
      </c>
      <c r="O113" s="51" t="e">
        <f t="shared" si="13"/>
        <v>#REF!</v>
      </c>
      <c r="P113" s="51" t="e">
        <f t="shared" si="13"/>
        <v>#REF!</v>
      </c>
    </row>
    <row r="114" spans="9:16">
      <c r="I114" s="12" t="s">
        <v>57</v>
      </c>
      <c r="K114" s="51" t="e">
        <f t="shared" ref="K114:P114" si="14">((K47-K$69)/K$70)*100</f>
        <v>#REF!</v>
      </c>
      <c r="L114" s="51" t="e">
        <f t="shared" si="14"/>
        <v>#REF!</v>
      </c>
      <c r="M114" s="51" t="e">
        <f t="shared" si="14"/>
        <v>#REF!</v>
      </c>
      <c r="N114" s="51" t="e">
        <f t="shared" si="14"/>
        <v>#REF!</v>
      </c>
      <c r="O114" s="51" t="e">
        <f t="shared" si="14"/>
        <v>#REF!</v>
      </c>
      <c r="P114" s="51" t="e">
        <f t="shared" si="14"/>
        <v>#REF!</v>
      </c>
    </row>
    <row r="115" spans="9:16">
      <c r="I115" s="12" t="s">
        <v>15</v>
      </c>
      <c r="K115" s="51" t="e">
        <f t="shared" ref="K115:P115" si="15">((K48-K$69)/K$70)*100</f>
        <v>#REF!</v>
      </c>
      <c r="L115" s="51" t="e">
        <f t="shared" si="15"/>
        <v>#REF!</v>
      </c>
      <c r="M115" s="51" t="e">
        <f t="shared" si="15"/>
        <v>#REF!</v>
      </c>
      <c r="N115" s="51" t="e">
        <f t="shared" si="15"/>
        <v>#REF!</v>
      </c>
      <c r="O115" s="51" t="e">
        <f t="shared" si="15"/>
        <v>#REF!</v>
      </c>
      <c r="P115" s="51" t="e">
        <f t="shared" si="15"/>
        <v>#REF!</v>
      </c>
    </row>
    <row r="116" spans="9:16">
      <c r="I116" s="12" t="s">
        <v>58</v>
      </c>
      <c r="K116" s="51" t="e">
        <f t="shared" ref="K116:P116" si="16">((K49-K$69)/K$70)*100</f>
        <v>#REF!</v>
      </c>
      <c r="L116" s="51" t="e">
        <f t="shared" si="16"/>
        <v>#REF!</v>
      </c>
      <c r="M116" s="51" t="e">
        <f t="shared" si="16"/>
        <v>#REF!</v>
      </c>
      <c r="N116" s="51" t="e">
        <f t="shared" si="16"/>
        <v>#REF!</v>
      </c>
      <c r="O116" s="51" t="e">
        <f t="shared" si="16"/>
        <v>#REF!</v>
      </c>
      <c r="P116" s="51" t="e">
        <f t="shared" si="16"/>
        <v>#REF!</v>
      </c>
    </row>
    <row r="117" spans="9:16">
      <c r="I117" s="12" t="s">
        <v>59</v>
      </c>
      <c r="K117" s="51" t="e">
        <f t="shared" ref="K117:P117" si="17">((K50-K$69)/K$70)*100</f>
        <v>#REF!</v>
      </c>
      <c r="L117" s="51" t="e">
        <f t="shared" si="17"/>
        <v>#REF!</v>
      </c>
      <c r="M117" s="51" t="e">
        <f t="shared" si="17"/>
        <v>#REF!</v>
      </c>
      <c r="N117" s="51" t="e">
        <f t="shared" si="17"/>
        <v>#REF!</v>
      </c>
      <c r="O117" s="51" t="e">
        <f t="shared" si="17"/>
        <v>#REF!</v>
      </c>
      <c r="P117" s="51" t="e">
        <f t="shared" si="17"/>
        <v>#REF!</v>
      </c>
    </row>
    <row r="118" spans="9:16">
      <c r="I118" s="12" t="s">
        <v>16</v>
      </c>
      <c r="K118" s="51" t="e">
        <f t="shared" ref="K118:P118" si="18">((K51-K$69)/K$70)*100</f>
        <v>#REF!</v>
      </c>
      <c r="L118" s="51" t="e">
        <f t="shared" si="18"/>
        <v>#REF!</v>
      </c>
      <c r="M118" s="51" t="e">
        <f t="shared" si="18"/>
        <v>#REF!</v>
      </c>
      <c r="N118" s="51" t="e">
        <f t="shared" si="18"/>
        <v>#REF!</v>
      </c>
      <c r="O118" s="51" t="e">
        <f t="shared" si="18"/>
        <v>#REF!</v>
      </c>
      <c r="P118" s="51" t="e">
        <f t="shared" si="18"/>
        <v>#REF!</v>
      </c>
    </row>
    <row r="119" spans="9:16">
      <c r="I119" s="12" t="s">
        <v>17</v>
      </c>
      <c r="K119" s="51" t="e">
        <f t="shared" ref="K119:P119" si="19">((K52-K$69)/K$70)*100</f>
        <v>#REF!</v>
      </c>
      <c r="L119" s="51" t="e">
        <f t="shared" si="19"/>
        <v>#REF!</v>
      </c>
      <c r="M119" s="51" t="e">
        <f t="shared" si="19"/>
        <v>#REF!</v>
      </c>
      <c r="N119" s="51" t="e">
        <f t="shared" si="19"/>
        <v>#REF!</v>
      </c>
      <c r="O119" s="51" t="e">
        <f t="shared" si="19"/>
        <v>#REF!</v>
      </c>
      <c r="P119" s="51" t="e">
        <f t="shared" si="19"/>
        <v>#REF!</v>
      </c>
    </row>
    <row r="120" spans="9:16">
      <c r="I120" s="12" t="s">
        <v>18</v>
      </c>
      <c r="K120" s="51" t="e">
        <f t="shared" ref="K120:P120" si="20">((K53-K$69)/K$70)*100</f>
        <v>#REF!</v>
      </c>
      <c r="L120" s="51" t="e">
        <f t="shared" si="20"/>
        <v>#REF!</v>
      </c>
      <c r="M120" s="51" t="e">
        <f t="shared" si="20"/>
        <v>#REF!</v>
      </c>
      <c r="N120" s="51" t="e">
        <f t="shared" si="20"/>
        <v>#REF!</v>
      </c>
      <c r="O120" s="51" t="e">
        <f t="shared" si="20"/>
        <v>#REF!</v>
      </c>
      <c r="P120" s="51" t="e">
        <f t="shared" si="20"/>
        <v>#REF!</v>
      </c>
    </row>
    <row r="121" spans="9:16">
      <c r="I121" s="12" t="s">
        <v>60</v>
      </c>
      <c r="K121" s="51" t="e">
        <f t="shared" ref="K121:P121" si="21">((K54-K$69)/K$70)*100</f>
        <v>#REF!</v>
      </c>
      <c r="L121" s="51" t="e">
        <f t="shared" si="21"/>
        <v>#REF!</v>
      </c>
      <c r="M121" s="51" t="e">
        <f t="shared" si="21"/>
        <v>#REF!</v>
      </c>
      <c r="N121" s="51" t="e">
        <f t="shared" si="21"/>
        <v>#REF!</v>
      </c>
      <c r="O121" s="51" t="e">
        <f t="shared" si="21"/>
        <v>#REF!</v>
      </c>
      <c r="P121" s="51" t="e">
        <f t="shared" si="21"/>
        <v>#REF!</v>
      </c>
    </row>
    <row r="122" spans="9:16">
      <c r="I122" s="12" t="s">
        <v>61</v>
      </c>
      <c r="K122" s="51" t="e">
        <f t="shared" ref="K122:P122" si="22">((K55-K$69)/K$70)*100</f>
        <v>#REF!</v>
      </c>
      <c r="L122" s="51" t="e">
        <f t="shared" si="22"/>
        <v>#REF!</v>
      </c>
      <c r="M122" s="51" t="e">
        <f t="shared" si="22"/>
        <v>#REF!</v>
      </c>
      <c r="N122" s="51" t="e">
        <f t="shared" si="22"/>
        <v>#REF!</v>
      </c>
      <c r="O122" s="51" t="e">
        <f t="shared" si="22"/>
        <v>#REF!</v>
      </c>
      <c r="P122" s="51" t="e">
        <f t="shared" si="22"/>
        <v>#REF!</v>
      </c>
    </row>
    <row r="123" spans="9:16">
      <c r="I123" s="12" t="s">
        <v>62</v>
      </c>
      <c r="K123" s="51" t="e">
        <f t="shared" ref="K123:P123" si="23">((K56-K$69)/K$70)*100</f>
        <v>#REF!</v>
      </c>
      <c r="L123" s="51" t="e">
        <f t="shared" si="23"/>
        <v>#REF!</v>
      </c>
      <c r="M123" s="51" t="e">
        <f t="shared" si="23"/>
        <v>#REF!</v>
      </c>
      <c r="N123" s="51" t="e">
        <f t="shared" si="23"/>
        <v>#REF!</v>
      </c>
      <c r="O123" s="51" t="e">
        <f t="shared" si="23"/>
        <v>#REF!</v>
      </c>
      <c r="P123" s="51" t="e">
        <f t="shared" si="23"/>
        <v>#REF!</v>
      </c>
    </row>
    <row r="124" spans="9:16">
      <c r="I124" s="12" t="s">
        <v>63</v>
      </c>
      <c r="K124" s="51" t="e">
        <f t="shared" ref="K124:P124" si="24">((K57-K$69)/K$70)*100</f>
        <v>#REF!</v>
      </c>
      <c r="L124" s="51" t="e">
        <f t="shared" si="24"/>
        <v>#REF!</v>
      </c>
      <c r="M124" s="51" t="e">
        <f t="shared" si="24"/>
        <v>#REF!</v>
      </c>
      <c r="N124" s="51" t="e">
        <f t="shared" si="24"/>
        <v>#REF!</v>
      </c>
      <c r="O124" s="51" t="e">
        <f t="shared" si="24"/>
        <v>#REF!</v>
      </c>
      <c r="P124" s="51" t="e">
        <f t="shared" si="24"/>
        <v>#REF!</v>
      </c>
    </row>
    <row r="125" spans="9:16">
      <c r="I125" s="12" t="s">
        <v>64</v>
      </c>
      <c r="K125" s="51" t="e">
        <f t="shared" ref="K125:P125" si="25">((K58-K$69)/K$70)*100</f>
        <v>#REF!</v>
      </c>
      <c r="L125" s="51" t="e">
        <f t="shared" si="25"/>
        <v>#REF!</v>
      </c>
      <c r="M125" s="51" t="e">
        <f t="shared" si="25"/>
        <v>#REF!</v>
      </c>
      <c r="N125" s="51" t="e">
        <f t="shared" si="25"/>
        <v>#REF!</v>
      </c>
      <c r="O125" s="51" t="e">
        <f t="shared" si="25"/>
        <v>#REF!</v>
      </c>
      <c r="P125" s="51" t="e">
        <f t="shared" si="25"/>
        <v>#REF!</v>
      </c>
    </row>
    <row r="126" spans="9:16">
      <c r="I126" s="12" t="s">
        <v>65</v>
      </c>
      <c r="K126" s="51" t="e">
        <f t="shared" ref="K126:P126" si="26">((K59-K$69)/K$70)*100</f>
        <v>#REF!</v>
      </c>
      <c r="L126" s="51" t="e">
        <f t="shared" si="26"/>
        <v>#REF!</v>
      </c>
      <c r="M126" s="51" t="e">
        <f t="shared" si="26"/>
        <v>#REF!</v>
      </c>
      <c r="N126" s="51" t="e">
        <f t="shared" si="26"/>
        <v>#REF!</v>
      </c>
      <c r="O126" s="51" t="e">
        <f t="shared" si="26"/>
        <v>#REF!</v>
      </c>
      <c r="P126" s="51" t="e">
        <f t="shared" si="26"/>
        <v>#REF!</v>
      </c>
    </row>
    <row r="127" spans="9:16">
      <c r="I127" s="12" t="s">
        <v>66</v>
      </c>
      <c r="K127" s="51" t="e">
        <f t="shared" ref="K127:P127" si="27">((K60-K$69)/K$70)*100</f>
        <v>#REF!</v>
      </c>
      <c r="L127" s="51" t="e">
        <f t="shared" si="27"/>
        <v>#REF!</v>
      </c>
      <c r="M127" s="51" t="e">
        <f t="shared" si="27"/>
        <v>#REF!</v>
      </c>
      <c r="N127" s="51" t="e">
        <f t="shared" si="27"/>
        <v>#REF!</v>
      </c>
      <c r="O127" s="51" t="e">
        <f t="shared" si="27"/>
        <v>#REF!</v>
      </c>
      <c r="P127" s="51" t="e">
        <f t="shared" si="27"/>
        <v>#REF!</v>
      </c>
    </row>
    <row r="128" spans="9:16">
      <c r="I128" s="12" t="s">
        <v>67</v>
      </c>
      <c r="K128" s="51" t="e">
        <f t="shared" ref="K128:P128" si="28">((K61-K$69)/K$70)*100</f>
        <v>#REF!</v>
      </c>
      <c r="L128" s="51" t="e">
        <f t="shared" si="28"/>
        <v>#REF!</v>
      </c>
      <c r="M128" s="51" t="e">
        <f t="shared" si="28"/>
        <v>#REF!</v>
      </c>
      <c r="N128" s="51" t="e">
        <f t="shared" si="28"/>
        <v>#REF!</v>
      </c>
      <c r="O128" s="51" t="e">
        <f t="shared" si="28"/>
        <v>#REF!</v>
      </c>
      <c r="P128" s="51" t="e">
        <f t="shared" si="28"/>
        <v>#REF!</v>
      </c>
    </row>
    <row r="129" spans="9:16">
      <c r="I129" s="12" t="s">
        <v>68</v>
      </c>
      <c r="K129" s="51" t="e">
        <f t="shared" ref="K129:P129" si="29">((K62-K$69)/K$70)*100</f>
        <v>#REF!</v>
      </c>
      <c r="L129" s="51" t="e">
        <f t="shared" si="29"/>
        <v>#REF!</v>
      </c>
      <c r="M129" s="51" t="e">
        <f t="shared" si="29"/>
        <v>#REF!</v>
      </c>
      <c r="N129" s="51" t="e">
        <f t="shared" si="29"/>
        <v>#REF!</v>
      </c>
      <c r="O129" s="51" t="e">
        <f t="shared" si="29"/>
        <v>#REF!</v>
      </c>
      <c r="P129" s="51" t="e">
        <f t="shared" si="29"/>
        <v>#REF!</v>
      </c>
    </row>
    <row r="130" spans="9:16">
      <c r="I130" s="12" t="s">
        <v>69</v>
      </c>
      <c r="K130" s="51" t="e">
        <f t="shared" ref="K130:P130" si="30">((K63-K$69)/K$70)*100</f>
        <v>#REF!</v>
      </c>
      <c r="L130" s="51" t="e">
        <f t="shared" si="30"/>
        <v>#REF!</v>
      </c>
      <c r="M130" s="51" t="e">
        <f t="shared" si="30"/>
        <v>#REF!</v>
      </c>
      <c r="N130" s="51" t="e">
        <f t="shared" si="30"/>
        <v>#REF!</v>
      </c>
      <c r="O130" s="51" t="e">
        <f t="shared" si="30"/>
        <v>#REF!</v>
      </c>
      <c r="P130" s="51" t="e">
        <f t="shared" si="30"/>
        <v>#REF!</v>
      </c>
    </row>
    <row r="131" spans="9:16">
      <c r="I131" s="12" t="s">
        <v>70</v>
      </c>
      <c r="K131" s="51" t="e">
        <f t="shared" ref="K131:P131" si="31">((K64-K$69)/K$70)*100</f>
        <v>#REF!</v>
      </c>
      <c r="L131" s="51" t="e">
        <f t="shared" si="31"/>
        <v>#REF!</v>
      </c>
      <c r="M131" s="51" t="e">
        <f t="shared" si="31"/>
        <v>#REF!</v>
      </c>
      <c r="N131" s="51" t="e">
        <f t="shared" si="31"/>
        <v>#REF!</v>
      </c>
      <c r="O131" s="51" t="e">
        <f t="shared" si="31"/>
        <v>#REF!</v>
      </c>
      <c r="P131" s="51" t="e">
        <f t="shared" si="31"/>
        <v>#REF!</v>
      </c>
    </row>
    <row r="132" spans="9:16">
      <c r="I132" s="12" t="s">
        <v>71</v>
      </c>
      <c r="K132" s="51" t="e">
        <f t="shared" ref="K132:P133" si="32">((K65-K$69)/K$70)*100</f>
        <v>#REF!</v>
      </c>
      <c r="L132" s="51" t="e">
        <f t="shared" si="32"/>
        <v>#REF!</v>
      </c>
      <c r="M132" s="51" t="e">
        <f t="shared" si="32"/>
        <v>#REF!</v>
      </c>
      <c r="N132" s="51" t="e">
        <f t="shared" si="32"/>
        <v>#REF!</v>
      </c>
      <c r="O132" s="51" t="e">
        <f t="shared" si="32"/>
        <v>#REF!</v>
      </c>
      <c r="P132" s="51" t="e">
        <f t="shared" si="32"/>
        <v>#REF!</v>
      </c>
    </row>
    <row r="133" spans="9:16">
      <c r="I133" s="12" t="s">
        <v>72</v>
      </c>
      <c r="K133" s="51" t="e">
        <f>((K66-K$69)/K$70)*100</f>
        <v>#REF!</v>
      </c>
      <c r="L133" s="51" t="e">
        <f>((L66-L$69)/L$70)*100</f>
        <v>#REF!</v>
      </c>
      <c r="M133" s="51" t="e">
        <f t="shared" si="32"/>
        <v>#REF!</v>
      </c>
      <c r="N133" s="51" t="e">
        <f t="shared" si="32"/>
        <v>#REF!</v>
      </c>
      <c r="O133" s="51" t="e">
        <f t="shared" si="32"/>
        <v>#REF!</v>
      </c>
      <c r="P133" s="51" t="e">
        <f t="shared" si="32"/>
        <v>#REF!</v>
      </c>
    </row>
  </sheetData>
  <mergeCells count="4">
    <mergeCell ref="C3:I3"/>
    <mergeCell ref="C4:D4"/>
    <mergeCell ref="E4:F4"/>
    <mergeCell ref="G4:I4"/>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NormalisedData(Primary)</vt:lpstr>
      <vt:lpstr>NormalisedData(Secondary)</vt:lpstr>
      <vt:lpstr>IndexComputation 2014</vt:lpstr>
      <vt:lpstr>Data</vt:lpstr>
      <vt:lpstr>Data(2)</vt:lpstr>
      <vt:lpstr>Sheet4</vt:lpstr>
    </vt:vector>
  </TitlesOfParts>
  <Company>OE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HenryW</dc:creator>
  <cp:lastModifiedBy>h w</cp:lastModifiedBy>
  <dcterms:created xsi:type="dcterms:W3CDTF">2012-04-03T15:37:49Z</dcterms:created>
  <dcterms:modified xsi:type="dcterms:W3CDTF">2014-10-14T18:16:17Z</dcterms:modified>
</cp:coreProperties>
</file>