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/Downloads/"/>
    </mc:Choice>
  </mc:AlternateContent>
  <xr:revisionPtr revIDLastSave="0" documentId="13_ncr:1_{ACFBDC6F-2D8F-F746-8EEF-BD9AD130232E}" xr6:coauthVersionLast="47" xr6:coauthVersionMax="47" xr10:uidLastSave="{00000000-0000-0000-0000-000000000000}"/>
  <bookViews>
    <workbookView xWindow="680" yWindow="760" windowWidth="28040" windowHeight="16660" xr2:uid="{A7DEDEB7-9E5E-7948-9731-43FF938237CD}"/>
  </bookViews>
  <sheets>
    <sheet name="balance-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57" i="1"/>
  <c r="C38" i="1"/>
  <c r="C46" i="1" s="1"/>
  <c r="C51" i="1" s="1"/>
  <c r="C31" i="1"/>
  <c r="C30" i="1"/>
  <c r="C23" i="1"/>
  <c r="C15" i="1"/>
  <c r="C10" i="1"/>
  <c r="C5" i="1"/>
  <c r="C28" i="1" l="1"/>
  <c r="C33" i="1" s="1"/>
  <c r="C35" i="1" s="1"/>
  <c r="C59" i="1"/>
  <c r="C20" i="1"/>
  <c r="C6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5A914-4AC2-D447-B260-54FDA31956AA}" keepAlive="1" name="Query - balance-sheet" description="Connection to the 'balance-sheet' query in the workbook." type="5" refreshedVersion="8" background="1" saveData="1">
    <dbPr connection="Provider=Microsoft.Mashup.OleDb.1;Data Source=$Workbook$;Location=balance-sheet;Extended Properties=&quot;&quot;" command="SELECT * FROM [balance-sheet]"/>
  </connection>
  <connection id="2" xr16:uid="{4AB7659B-250D-8A4D-8632-BBA39CA516A6}" keepAlive="1" name="Query - balance-sheet (2)" description="Connection to the 'balance-sheet (2)' query in the workbook." type="5" refreshedVersion="8" background="1" saveData="1">
    <dbPr connection="Provider=Microsoft.Mashup.OleDb.1;Data Source=$Workbook$;Location=&quot;balance-sheet (2)&quot;;Extended Properties=&quot;&quot;" command="SELECT * FROM [balance-sheet (2)]"/>
  </connection>
</connections>
</file>

<file path=xl/sharedStrings.xml><?xml version="1.0" encoding="utf-8"?>
<sst xmlns="http://schemas.openxmlformats.org/spreadsheetml/2006/main" count="127" uniqueCount="46">
  <si>
    <t>Tech Corp Balance Sheet - As of Dec 31, 2024</t>
  </si>
  <si>
    <t/>
  </si>
  <si>
    <t>ASSETS</t>
  </si>
  <si>
    <t>Current Assets</t>
  </si>
  <si>
    <t>Cash and Cash Equivalents</t>
  </si>
  <si>
    <t>Checking Account</t>
  </si>
  <si>
    <t>Savings Account</t>
  </si>
  <si>
    <t>Petty Cash</t>
  </si>
  <si>
    <t>Accounts Receivable</t>
  </si>
  <si>
    <t>Customer A</t>
  </si>
  <si>
    <t>Customer B</t>
  </si>
  <si>
    <t>Customer C</t>
  </si>
  <si>
    <t>Inventory</t>
  </si>
  <si>
    <t>Raw Materials</t>
  </si>
  <si>
    <t>Work in Progress</t>
  </si>
  <si>
    <t>Finished Goods</t>
  </si>
  <si>
    <t>Total Current Assets</t>
  </si>
  <si>
    <t>Fixed Assets</t>
  </si>
  <si>
    <t>Property and Equipment</t>
  </si>
  <si>
    <t>Buildings</t>
  </si>
  <si>
    <t>Machinery</t>
  </si>
  <si>
    <t>Vehicles</t>
  </si>
  <si>
    <t>Less: Accumulated Depreciation</t>
  </si>
  <si>
    <t>Buildings Depreciation</t>
  </si>
  <si>
    <t>Machinery Depreciation</t>
  </si>
  <si>
    <t>Vehicles Depreciation</t>
  </si>
  <si>
    <t>Net Fixed Assets</t>
  </si>
  <si>
    <t>TOTAL ASSETS</t>
  </si>
  <si>
    <t>LIABILITIES AND EQUITY</t>
  </si>
  <si>
    <t>Current Liabilities</t>
  </si>
  <si>
    <t>Accounts Payable</t>
  </si>
  <si>
    <t>Supplier A</t>
  </si>
  <si>
    <t>Supplier B</t>
  </si>
  <si>
    <t>Supplier C</t>
  </si>
  <si>
    <t>Short-term Debt</t>
  </si>
  <si>
    <t>Accrued Expenses</t>
  </si>
  <si>
    <t>Total Current Liabilities</t>
  </si>
  <si>
    <t>Long-term Liabilities</t>
  </si>
  <si>
    <t>Long-term Debt</t>
  </si>
  <si>
    <t>Total Liabilities</t>
  </si>
  <si>
    <t>Shareholders' Equity</t>
  </si>
  <si>
    <t>Common Stock</t>
  </si>
  <si>
    <t>Retained Earnings</t>
  </si>
  <si>
    <t>Total Shareholders' Equity</t>
  </si>
  <si>
    <t>TOTAL LIABILITIES AND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</si>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</sst>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1" xfId="0" applyNumberFormat="1" applyFont="1" applyBorder="1" applyAlignment="1"/>
    <xf numFmtId="6" fontId="0" fillId="0" borderId="2" xfId="0" applyNumberFormat="1" applyFont="1" applyBorder="1"/>
    <xf numFmtId="165" fontId="0" fillId="0" borderId="3" xfId="1" applyNumberFormat="1" applyFont="1" applyBorder="1"/>
    <xf numFmtId="165" fontId="0" fillId="2" borderId="3" xfId="1" applyNumberFormat="1" applyFont="1" applyFill="1" applyBorder="1"/>
    <xf numFmtId="165" fontId="0" fillId="2" borderId="2" xfId="0" applyNumberFormat="1" applyFont="1" applyFill="1" applyBorder="1"/>
    <xf numFmtId="165" fontId="0" fillId="0" borderId="2" xfId="0" applyNumberFormat="1" applyFont="1" applyBorder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87BB-9AA6-CF42-B499-8F6A0EAB0B1B}">
  <dimension ref="A1:C61"/>
  <sheetViews>
    <sheetView tabSelected="1" topLeftCell="A2" workbookViewId="0">
      <selection activeCell="B59" sqref="B59"/>
    </sheetView>
  </sheetViews>
  <sheetFormatPr baseColWidth="10" defaultRowHeight="16" x14ac:dyDescent="0.2"/>
  <cols>
    <col min="1" max="1" width="24.83203125" customWidth="1"/>
    <col min="2" max="2" width="20.83203125" bestFit="1" customWidth="1"/>
    <col min="3" max="3" width="14" style="12" bestFit="1" customWidth="1"/>
  </cols>
  <sheetData>
    <row r="1" spans="1:3" x14ac:dyDescent="0.2">
      <c r="A1" s="6" t="s">
        <v>0</v>
      </c>
      <c r="B1" s="5" t="s">
        <v>1</v>
      </c>
      <c r="C1" s="8" t="s">
        <v>1</v>
      </c>
    </row>
    <row r="2" spans="1:3" x14ac:dyDescent="0.2">
      <c r="A2" s="2" t="s">
        <v>1</v>
      </c>
      <c r="B2" s="3" t="s">
        <v>1</v>
      </c>
      <c r="C2" s="9" t="s">
        <v>1</v>
      </c>
    </row>
    <row r="3" spans="1:3" x14ac:dyDescent="0.2">
      <c r="A3" s="4" t="s">
        <v>2</v>
      </c>
      <c r="B3" s="5" t="s">
        <v>1</v>
      </c>
      <c r="C3" s="8" t="s">
        <v>1</v>
      </c>
    </row>
    <row r="4" spans="1:3" x14ac:dyDescent="0.2">
      <c r="A4" s="2" t="s">
        <v>3</v>
      </c>
      <c r="B4" s="3" t="s">
        <v>1</v>
      </c>
      <c r="C4" s="9" t="s">
        <v>1</v>
      </c>
    </row>
    <row r="5" spans="1:3" x14ac:dyDescent="0.2">
      <c r="A5" s="4" t="s">
        <v>4</v>
      </c>
      <c r="B5" s="1"/>
      <c r="C5" s="8">
        <f>SUM(C6:C8)</f>
        <v>750000</v>
      </c>
    </row>
    <row r="6" spans="1:3" x14ac:dyDescent="0.2">
      <c r="A6" s="2" t="s">
        <v>1</v>
      </c>
      <c r="B6" s="3" t="s">
        <v>5</v>
      </c>
      <c r="C6" s="9">
        <v>250000</v>
      </c>
    </row>
    <row r="7" spans="1:3" x14ac:dyDescent="0.2">
      <c r="A7" s="4" t="s">
        <v>1</v>
      </c>
      <c r="B7" s="5" t="s">
        <v>6</v>
      </c>
      <c r="C7" s="8">
        <v>400000</v>
      </c>
    </row>
    <row r="8" spans="1:3" x14ac:dyDescent="0.2">
      <c r="A8" s="2" t="s">
        <v>1</v>
      </c>
      <c r="B8" s="3" t="s">
        <v>7</v>
      </c>
      <c r="C8" s="9">
        <v>100000</v>
      </c>
    </row>
    <row r="9" spans="1:3" x14ac:dyDescent="0.2">
      <c r="A9" s="4" t="s">
        <v>1</v>
      </c>
      <c r="B9" s="5" t="s">
        <v>1</v>
      </c>
      <c r="C9" s="8" t="s">
        <v>1</v>
      </c>
    </row>
    <row r="10" spans="1:3" x14ac:dyDescent="0.2">
      <c r="A10" s="2" t="s">
        <v>8</v>
      </c>
      <c r="B10" s="3"/>
      <c r="C10" s="9">
        <f>SUM(C11:C13)</f>
        <v>380000</v>
      </c>
    </row>
    <row r="11" spans="1:3" x14ac:dyDescent="0.2">
      <c r="A11" s="4" t="s">
        <v>1</v>
      </c>
      <c r="B11" s="5" t="s">
        <v>9</v>
      </c>
      <c r="C11" s="8">
        <v>150000</v>
      </c>
    </row>
    <row r="12" spans="1:3" x14ac:dyDescent="0.2">
      <c r="A12" s="2" t="s">
        <v>1</v>
      </c>
      <c r="B12" s="3" t="s">
        <v>10</v>
      </c>
      <c r="C12" s="9">
        <v>130000</v>
      </c>
    </row>
    <row r="13" spans="1:3" x14ac:dyDescent="0.2">
      <c r="A13" s="4" t="s">
        <v>1</v>
      </c>
      <c r="B13" s="5" t="s">
        <v>11</v>
      </c>
      <c r="C13" s="8">
        <v>100000</v>
      </c>
    </row>
    <row r="14" spans="1:3" x14ac:dyDescent="0.2">
      <c r="A14" s="2" t="s">
        <v>1</v>
      </c>
      <c r="B14" s="3" t="s">
        <v>1</v>
      </c>
      <c r="C14" s="9" t="s">
        <v>1</v>
      </c>
    </row>
    <row r="15" spans="1:3" x14ac:dyDescent="0.2">
      <c r="A15" s="4" t="s">
        <v>12</v>
      </c>
      <c r="B15" s="5"/>
      <c r="C15" s="8">
        <f>SUM(C16:C18)</f>
        <v>470000</v>
      </c>
    </row>
    <row r="16" spans="1:3" x14ac:dyDescent="0.2">
      <c r="A16" s="2" t="s">
        <v>1</v>
      </c>
      <c r="B16" s="3" t="s">
        <v>13</v>
      </c>
      <c r="C16" s="9">
        <v>200000</v>
      </c>
    </row>
    <row r="17" spans="1:3" x14ac:dyDescent="0.2">
      <c r="A17" s="4" t="s">
        <v>1</v>
      </c>
      <c r="B17" s="5" t="s">
        <v>14</v>
      </c>
      <c r="C17" s="8">
        <v>170000</v>
      </c>
    </row>
    <row r="18" spans="1:3" x14ac:dyDescent="0.2">
      <c r="A18" s="2" t="s">
        <v>1</v>
      </c>
      <c r="B18" s="3" t="s">
        <v>15</v>
      </c>
      <c r="C18" s="9">
        <v>100000</v>
      </c>
    </row>
    <row r="19" spans="1:3" x14ac:dyDescent="0.2">
      <c r="A19" s="4" t="s">
        <v>1</v>
      </c>
      <c r="B19" s="5" t="s">
        <v>1</v>
      </c>
      <c r="C19" s="8" t="s">
        <v>1</v>
      </c>
    </row>
    <row r="20" spans="1:3" x14ac:dyDescent="0.2">
      <c r="A20" s="2" t="s">
        <v>16</v>
      </c>
      <c r="B20" s="3"/>
      <c r="C20" s="9">
        <f>C5+C10+C15</f>
        <v>1600000</v>
      </c>
    </row>
    <row r="21" spans="1:3" x14ac:dyDescent="0.2">
      <c r="A21" s="4" t="s">
        <v>1</v>
      </c>
      <c r="B21" s="5" t="s">
        <v>1</v>
      </c>
      <c r="C21" s="8" t="s">
        <v>1</v>
      </c>
    </row>
    <row r="22" spans="1:3" x14ac:dyDescent="0.2">
      <c r="A22" s="2" t="s">
        <v>17</v>
      </c>
      <c r="B22" s="3" t="s">
        <v>1</v>
      </c>
      <c r="C22" s="9" t="s">
        <v>1</v>
      </c>
    </row>
    <row r="23" spans="1:3" x14ac:dyDescent="0.2">
      <c r="A23" s="4" t="s">
        <v>18</v>
      </c>
      <c r="B23" s="5"/>
      <c r="C23" s="8">
        <f>SUM(C24:C26)</f>
        <v>1200000</v>
      </c>
    </row>
    <row r="24" spans="1:3" x14ac:dyDescent="0.2">
      <c r="A24" s="2" t="s">
        <v>1</v>
      </c>
      <c r="B24" s="3" t="s">
        <v>19</v>
      </c>
      <c r="C24" s="9">
        <v>800000</v>
      </c>
    </row>
    <row r="25" spans="1:3" x14ac:dyDescent="0.2">
      <c r="A25" s="4" t="s">
        <v>1</v>
      </c>
      <c r="B25" s="5" t="s">
        <v>20</v>
      </c>
      <c r="C25" s="8">
        <v>300000</v>
      </c>
    </row>
    <row r="26" spans="1:3" x14ac:dyDescent="0.2">
      <c r="A26" s="2" t="s">
        <v>1</v>
      </c>
      <c r="B26" s="3" t="s">
        <v>21</v>
      </c>
      <c r="C26" s="9">
        <v>100000</v>
      </c>
    </row>
    <row r="27" spans="1:3" x14ac:dyDescent="0.2">
      <c r="A27" s="4" t="s">
        <v>1</v>
      </c>
      <c r="B27" s="5" t="s">
        <v>1</v>
      </c>
      <c r="C27" s="8" t="s">
        <v>1</v>
      </c>
    </row>
    <row r="28" spans="1:3" x14ac:dyDescent="0.2">
      <c r="A28" s="2" t="s">
        <v>22</v>
      </c>
      <c r="B28" s="3"/>
      <c r="C28" s="9">
        <f>SUM(C29:C31)</f>
        <v>-90000</v>
      </c>
    </row>
    <row r="29" spans="1:3" x14ac:dyDescent="0.2">
      <c r="A29" s="4" t="s">
        <v>1</v>
      </c>
      <c r="B29" s="5" t="s">
        <v>23</v>
      </c>
      <c r="C29" s="8">
        <f>-C24*0.05</f>
        <v>-40000</v>
      </c>
    </row>
    <row r="30" spans="1:3" x14ac:dyDescent="0.2">
      <c r="A30" s="2" t="s">
        <v>1</v>
      </c>
      <c r="B30" s="3" t="s">
        <v>24</v>
      </c>
      <c r="C30" s="9">
        <f>-C25*0.1</f>
        <v>-30000</v>
      </c>
    </row>
    <row r="31" spans="1:3" x14ac:dyDescent="0.2">
      <c r="A31" s="4" t="s">
        <v>1</v>
      </c>
      <c r="B31" s="5" t="s">
        <v>25</v>
      </c>
      <c r="C31" s="8">
        <f>-C26*0.2</f>
        <v>-20000</v>
      </c>
    </row>
    <row r="32" spans="1:3" x14ac:dyDescent="0.2">
      <c r="A32" s="2" t="s">
        <v>1</v>
      </c>
      <c r="B32" s="3" t="s">
        <v>1</v>
      </c>
      <c r="C32" s="9" t="s">
        <v>1</v>
      </c>
    </row>
    <row r="33" spans="1:3" x14ac:dyDescent="0.2">
      <c r="A33" s="4" t="s">
        <v>26</v>
      </c>
      <c r="B33" s="5"/>
      <c r="C33" s="8">
        <f>C23+C28</f>
        <v>1110000</v>
      </c>
    </row>
    <row r="34" spans="1:3" x14ac:dyDescent="0.2">
      <c r="A34" s="2" t="s">
        <v>1</v>
      </c>
      <c r="B34" s="3" t="s">
        <v>1</v>
      </c>
      <c r="C34" s="9" t="s">
        <v>1</v>
      </c>
    </row>
    <row r="35" spans="1:3" x14ac:dyDescent="0.2">
      <c r="A35" s="4" t="s">
        <v>27</v>
      </c>
      <c r="B35" s="5"/>
      <c r="C35" s="8">
        <f>C33+C20</f>
        <v>2710000</v>
      </c>
    </row>
    <row r="36" spans="1:3" x14ac:dyDescent="0.2">
      <c r="A36" s="2" t="s">
        <v>28</v>
      </c>
      <c r="B36" s="3" t="s">
        <v>1</v>
      </c>
      <c r="C36" s="10" t="s">
        <v>1</v>
      </c>
    </row>
    <row r="37" spans="1:3" x14ac:dyDescent="0.2">
      <c r="A37" s="4" t="s">
        <v>29</v>
      </c>
      <c r="B37" s="5" t="s">
        <v>1</v>
      </c>
      <c r="C37" s="11" t="s">
        <v>1</v>
      </c>
    </row>
    <row r="38" spans="1:3" x14ac:dyDescent="0.2">
      <c r="A38" s="2" t="s">
        <v>30</v>
      </c>
      <c r="B38" s="3"/>
      <c r="C38" s="10">
        <f>SUM(C39:C41)</f>
        <v>290000</v>
      </c>
    </row>
    <row r="39" spans="1:3" x14ac:dyDescent="0.2">
      <c r="A39" s="4" t="s">
        <v>1</v>
      </c>
      <c r="B39" s="5" t="s">
        <v>31</v>
      </c>
      <c r="C39" s="11">
        <v>120000</v>
      </c>
    </row>
    <row r="40" spans="1:3" x14ac:dyDescent="0.2">
      <c r="A40" s="2" t="s">
        <v>1</v>
      </c>
      <c r="B40" s="3" t="s">
        <v>32</v>
      </c>
      <c r="C40" s="10">
        <v>90000</v>
      </c>
    </row>
    <row r="41" spans="1:3" x14ac:dyDescent="0.2">
      <c r="A41" s="4" t="s">
        <v>1</v>
      </c>
      <c r="B41" s="5" t="s">
        <v>33</v>
      </c>
      <c r="C41" s="11">
        <v>80000</v>
      </c>
    </row>
    <row r="42" spans="1:3" x14ac:dyDescent="0.2">
      <c r="A42" s="2" t="s">
        <v>1</v>
      </c>
      <c r="B42" s="3" t="s">
        <v>1</v>
      </c>
      <c r="C42" s="10" t="s">
        <v>1</v>
      </c>
    </row>
    <row r="43" spans="1:3" x14ac:dyDescent="0.2">
      <c r="A43" s="4" t="s">
        <v>34</v>
      </c>
      <c r="B43" s="5"/>
      <c r="C43" s="11">
        <v>150000</v>
      </c>
    </row>
    <row r="44" spans="1:3" x14ac:dyDescent="0.2">
      <c r="A44" s="2" t="s">
        <v>35</v>
      </c>
      <c r="B44" s="3"/>
      <c r="C44" s="10">
        <v>75000</v>
      </c>
    </row>
    <row r="45" spans="1:3" x14ac:dyDescent="0.2">
      <c r="A45" s="4" t="s">
        <v>1</v>
      </c>
      <c r="B45" s="5" t="s">
        <v>1</v>
      </c>
      <c r="C45" s="11" t="s">
        <v>1</v>
      </c>
    </row>
    <row r="46" spans="1:3" x14ac:dyDescent="0.2">
      <c r="A46" s="2" t="s">
        <v>36</v>
      </c>
      <c r="B46" s="3"/>
      <c r="C46" s="10">
        <f>C38+C43+C44</f>
        <v>515000</v>
      </c>
    </row>
    <row r="47" spans="1:3" x14ac:dyDescent="0.2">
      <c r="A47" s="4" t="s">
        <v>1</v>
      </c>
      <c r="B47" s="5" t="s">
        <v>1</v>
      </c>
      <c r="C47" s="11" t="s">
        <v>1</v>
      </c>
    </row>
    <row r="48" spans="1:3" x14ac:dyDescent="0.2">
      <c r="A48" s="2" t="s">
        <v>37</v>
      </c>
      <c r="B48" s="3" t="s">
        <v>1</v>
      </c>
      <c r="C48" s="10" t="s">
        <v>1</v>
      </c>
    </row>
    <row r="49" spans="1:3" x14ac:dyDescent="0.2">
      <c r="A49" s="4" t="s">
        <v>38</v>
      </c>
      <c r="B49" s="7"/>
      <c r="C49" s="11">
        <v>800000</v>
      </c>
    </row>
    <row r="50" spans="1:3" x14ac:dyDescent="0.2">
      <c r="A50" s="2" t="s">
        <v>1</v>
      </c>
      <c r="B50" s="3" t="s">
        <v>1</v>
      </c>
      <c r="C50" s="10" t="s">
        <v>1</v>
      </c>
    </row>
    <row r="51" spans="1:3" x14ac:dyDescent="0.2">
      <c r="A51" s="4" t="s">
        <v>39</v>
      </c>
      <c r="B51" s="5"/>
      <c r="C51" s="11">
        <f>C49+C46</f>
        <v>1315000</v>
      </c>
    </row>
    <row r="52" spans="1:3" x14ac:dyDescent="0.2">
      <c r="A52" s="2" t="s">
        <v>1</v>
      </c>
      <c r="B52" s="3" t="s">
        <v>1</v>
      </c>
      <c r="C52" s="10" t="s">
        <v>1</v>
      </c>
    </row>
    <row r="53" spans="1:3" x14ac:dyDescent="0.2">
      <c r="A53" s="4" t="s">
        <v>40</v>
      </c>
      <c r="B53" s="5" t="s">
        <v>1</v>
      </c>
      <c r="C53" s="11" t="s">
        <v>1</v>
      </c>
    </row>
    <row r="54" spans="1:3" x14ac:dyDescent="0.2">
      <c r="A54" s="2" t="s">
        <v>41</v>
      </c>
      <c r="B54" s="3"/>
      <c r="C54" s="10">
        <v>1000000</v>
      </c>
    </row>
    <row r="55" spans="1:3" x14ac:dyDescent="0.2">
      <c r="A55" s="4" t="s">
        <v>42</v>
      </c>
      <c r="B55" s="5"/>
      <c r="C55" s="11">
        <v>395000</v>
      </c>
    </row>
    <row r="56" spans="1:3" x14ac:dyDescent="0.2">
      <c r="A56" s="2" t="s">
        <v>1</v>
      </c>
      <c r="B56" s="3" t="s">
        <v>1</v>
      </c>
      <c r="C56" s="10" t="s">
        <v>1</v>
      </c>
    </row>
    <row r="57" spans="1:3" x14ac:dyDescent="0.2">
      <c r="A57" s="4" t="s">
        <v>43</v>
      </c>
      <c r="B57" s="5"/>
      <c r="C57" s="11">
        <f>C54+C55</f>
        <v>1395000</v>
      </c>
    </row>
    <row r="58" spans="1:3" x14ac:dyDescent="0.2">
      <c r="A58" s="2" t="s">
        <v>1</v>
      </c>
      <c r="B58" s="3" t="s">
        <v>1</v>
      </c>
      <c r="C58" s="10" t="s">
        <v>1</v>
      </c>
    </row>
    <row r="59" spans="1:3" x14ac:dyDescent="0.2">
      <c r="A59" s="4" t="s">
        <v>44</v>
      </c>
      <c r="B59" s="5"/>
      <c r="C59" s="11">
        <f>C57+C51</f>
        <v>2710000</v>
      </c>
    </row>
    <row r="60" spans="1:3" x14ac:dyDescent="0.2">
      <c r="A60" s="2" t="s">
        <v>1</v>
      </c>
      <c r="B60" s="3" t="s">
        <v>1</v>
      </c>
      <c r="C60" s="10" t="s">
        <v>1</v>
      </c>
    </row>
    <row r="61" spans="1:3" x14ac:dyDescent="0.2">
      <c r="A61" s="4" t="s">
        <v>45</v>
      </c>
      <c r="C61" s="11" t="str">
        <f>IF(C35=C59,"Balance Sheet Balanced","Not Balanced")</f>
        <v>Balance Sheet Balanced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A C A g A o V N w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h U 3 B Z f 7 S n D v s A A A C D A w A A E w A A A E Z v c m 1 1 b G F z L 1 N l Y 3 R p b 2 4 x L m 3 t k T 9 r w z A Q x X d D v s O h L D a o N k n / Z C i d b D o W i t 2 p d F C c a y 2 Q p a I 7 t z E h 3 7 1 y X S g Z 1 D l D J / F + p 7 t 7 x y N s W T s L 9 f y u b h f J I q F O e d z B U m y V U b b F C + o Q W c A d G O Q E o H a D b z H I k j 7 y y r V D j 5 b T e 2 0 w L 5 3 l I C g V x R O h p 8 K P y h a V + 7 T G q R 0 V J x N z 3 r P I J D x X a H S v G X 2 Y K a S Q U D o z 9 J a C 3 E h 4 H B x j z a O Z V v 6 K / M F Z f M l k M L Q U Z a f s W / D c f j c C j + 8 4 + W 3 U N n x s v L L 0 6 n w / j 2 1 C k d L 5 C A m H g 5 j x K u y d + o B x z 8 d Q + O H r C L + M 8 K s I v 4 7 w m w j f n P B j l m g b P f W P 2 C B d Z / / R n X F 0 X 1 B L A w Q U A A A I C A C h U 3 B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F T c F m s S m v K p A A A A P Y A A A A S A A A A A A A A A A A A A A C k g Q A A A A B D b 2 5 m a W c v U G F j a 2 F n Z S 5 4 b W x Q S w E C F A M U A A A I C A C h U 3 B Z f 7 S n D v s A A A C D A w A A E w A A A A A A A A A A A A A A p I H U A A A A R m 9 y b X V s Y X M v U 2 V j d G l v b j E u b V B L A Q I U A x Q A A A g I A K F T c F k P y u m r p A A A A O k A A A A T A A A A A A A A A A A A A A C k g Q A C A A B b Q 2 9 u d G V u d F 9 U e X B l c 1 0 u e G 1 s U E s F B g A A A A A D A A M A w g A A A N U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W A A A A A A A A x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F s Y W 5 j Z S 1 z a G V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N l Q x N T o x M T o z N y 4 3 N T U y N D M w W i I g L z 4 8 R W 5 0 c n k g V H l w Z T 0 i U X V l c n l J R C I g V m F s d W U 9 I n N m M W Y 4 N D Y 3 Z S 0 x M G M z L T Q x M z M t O W J l N S 1 l Y m V k N W U y M 2 R k Y 2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2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Y W 5 j Z S 1 z a G V l d C 9 B d X R v U m V t b 3 Z l Z E N v b H V t b n M x L n t D b 2 x 1 b W 4 x L D B 9 J n F 1 b 3 Q 7 L C Z x d W 9 0 O 1 N l Y 3 R p b 2 4 x L 2 J h b G F u Y 2 U t c 2 h l Z X Q v Q X V 0 b 1 J l b W 9 2 Z W R D b 2 x 1 b W 5 z M S 5 7 Q 2 9 s d W 1 u M i w x f S Z x d W 9 0 O y w m c X V v d D t T Z W N 0 a W 9 u M S 9 i Y W x h b m N l L X N o Z W V 0 L 0 F 1 d G 9 S Z W 1 v d m V k Q 2 9 s d W 1 u c z E u e 0 N v b H V t b j M s M n 0 m c X V v d D s s J n F 1 b 3 Q 7 U 2 V j d G l v b j E v Y m F s Y W 5 j Z S 1 z a G V l d C 9 B d X R v U m V t b 3 Z l Z E N v b H V t b n M x L n t D b 2 x 1 b W 4 0 L D N 9 J n F 1 b 3 Q 7 L C Z x d W 9 0 O 1 N l Y 3 R p b 2 4 x L 2 J h b G F u Y 2 U t c 2 h l Z X Q v Q X V 0 b 1 J l b W 9 2 Z W R D b 2 x 1 b W 5 z M S 5 7 Q 2 9 s d W 1 u N S w 0 f S Z x d W 9 0 O y w m c X V v d D t T Z W N 0 a W 9 u M S 9 i Y W x h b m N l L X N o Z W V 0 L 0 F 1 d G 9 S Z W 1 v d m V k Q 2 9 s d W 1 u c z E u e 0 N v b H V t b j Y s N X 0 m c X V v d D s s J n F 1 b 3 Q 7 U 2 V j d G l v b j E v Y m F s Y W 5 j Z S 1 z a G V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h b G F u Y 2 U t c 2 h l Z X Q v Q X V 0 b 1 J l b W 9 2 Z W R D b 2 x 1 b W 5 z M S 5 7 Q 2 9 s d W 1 u M S w w f S Z x d W 9 0 O y w m c X V v d D t T Z W N 0 a W 9 u M S 9 i Y W x h b m N l L X N o Z W V 0 L 0 F 1 d G 9 S Z W 1 v d m V k Q 2 9 s d W 1 u c z E u e 0 N v b H V t b j I s M X 0 m c X V v d D s s J n F 1 b 3 Q 7 U 2 V j d G l v b j E v Y m F s Y W 5 j Z S 1 z a G V l d C 9 B d X R v U m V t b 3 Z l Z E N v b H V t b n M x L n t D b 2 x 1 b W 4 z L D J 9 J n F 1 b 3 Q 7 L C Z x d W 9 0 O 1 N l Y 3 R p b 2 4 x L 2 J h b G F u Y 2 U t c 2 h l Z X Q v Q X V 0 b 1 J l b W 9 2 Z W R D b 2 x 1 b W 5 z M S 5 7 Q 2 9 s d W 1 u N C w z f S Z x d W 9 0 O y w m c X V v d D t T Z W N 0 a W 9 u M S 9 i Y W x h b m N l L X N o Z W V 0 L 0 F 1 d G 9 S Z W 1 v d m V k Q 2 9 s d W 1 u c z E u e 0 N v b H V t b j U s N H 0 m c X V v d D s s J n F 1 b 3 Q 7 U 2 V j d G l v b j E v Y m F s Y W 5 j Z S 1 z a G V l d C 9 B d X R v U m V t b 3 Z l Z E N v b H V t b n M x L n t D b 2 x 1 b W 4 2 L D V 9 J n F 1 b 3 Q 7 L C Z x d W 9 0 O 1 N l Y 3 R p b 2 4 x L 2 J h b G F u Y 2 U t c 2 h l Z X Q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Y W 5 j Z S 1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L X N o Z W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1 z a G V l d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j l l Z G U w Z S 0 5 M D I x L T R i N D U t O T N k Z C 0 4 Y z M 3 Y j E w M j V j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T U 6 M j M 6 M j g u N j I z M D Y 2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G F u Y 2 U t c 2 h l Z X Q g K D I p L 0 F 1 d G 9 S Z W 1 v d m V k Q 2 9 s d W 1 u c z E u e 0 N v b H V t b j E s M H 0 m c X V v d D s s J n F 1 b 3 Q 7 U 2 V j d G l v b j E v Y m F s Y W 5 j Z S 1 z a G V l d C A o M i k v Q X V 0 b 1 J l b W 9 2 Z W R D b 2 x 1 b W 5 z M S 5 7 Q 2 9 s d W 1 u M i w x f S Z x d W 9 0 O y w m c X V v d D t T Z W N 0 a W 9 u M S 9 i Y W x h b m N l L X N o Z W V 0 I C g y K S 9 B d X R v U m V t b 3 Z l Z E N v b H V t b n M x L n t D b 2 x 1 b W 4 z L D J 9 J n F 1 b 3 Q 7 L C Z x d W 9 0 O 1 N l Y 3 R p b 2 4 x L 2 J h b G F u Y 2 U t c 2 h l Z X Q g K D I p L 0 F 1 d G 9 S Z W 1 v d m V k Q 2 9 s d W 1 u c z E u e 0 N v b H V t b j Q s M 3 0 m c X V v d D s s J n F 1 b 3 Q 7 U 2 V j d G l v b j E v Y m F s Y W 5 j Z S 1 z a G V l d C A o M i k v Q X V 0 b 1 J l b W 9 2 Z W R D b 2 x 1 b W 5 z M S 5 7 Q 2 9 s d W 1 u N S w 0 f S Z x d W 9 0 O y w m c X V v d D t T Z W N 0 a W 9 u M S 9 i Y W x h b m N l L X N o Z W V 0 I C g y K S 9 B d X R v U m V t b 3 Z l Z E N v b H V t b n M x L n t D b 2 x 1 b W 4 2 L D V 9 J n F 1 b 3 Q 7 L C Z x d W 9 0 O 1 N l Y 3 R p b 2 4 x L 2 J h b G F u Y 2 U t c 2 h l Z X Q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F s Y W 5 j Z S 1 z a G V l d C A o M i k v Q X V 0 b 1 J l b W 9 2 Z W R D b 2 x 1 b W 5 z M S 5 7 Q 2 9 s d W 1 u M S w w f S Z x d W 9 0 O y w m c X V v d D t T Z W N 0 a W 9 u M S 9 i Y W x h b m N l L X N o Z W V 0 I C g y K S 9 B d X R v U m V t b 3 Z l Z E N v b H V t b n M x L n t D b 2 x 1 b W 4 y L D F 9 J n F 1 b 3 Q 7 L C Z x d W 9 0 O 1 N l Y 3 R p b 2 4 x L 2 J h b G F u Y 2 U t c 2 h l Z X Q g K D I p L 0 F 1 d G 9 S Z W 1 v d m V k Q 2 9 s d W 1 u c z E u e 0 N v b H V t b j M s M n 0 m c X V v d D s s J n F 1 b 3 Q 7 U 2 V j d G l v b j E v Y m F s Y W 5 j Z S 1 z a G V l d C A o M i k v Q X V 0 b 1 J l b W 9 2 Z W R D b 2 x 1 b W 5 z M S 5 7 Q 2 9 s d W 1 u N C w z f S Z x d W 9 0 O y w m c X V v d D t T Z W N 0 a W 9 u M S 9 i Y W x h b m N l L X N o Z W V 0 I C g y K S 9 B d X R v U m V t b 3 Z l Z E N v b H V t b n M x L n t D b 2 x 1 b W 4 1 L D R 9 J n F 1 b 3 Q 7 L C Z x d W 9 0 O 1 N l Y 3 R p b 2 4 x L 2 J h b G F u Y 2 U t c 2 h l Z X Q g K D I p L 0 F 1 d G 9 S Z W 1 v d m V k Q 2 9 s d W 1 u c z E u e 0 N v b H V t b j Y s N X 0 m c X V v d D s s J n F 1 b 3 Q 7 U 2 V j d G l v b j E v Y m F s Y W 5 j Z S 1 z a G V l d C A o M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Y W 5 j Z S 1 z a G V l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1 z a G V l d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u e q f 0 t n C / 9 I c S S X f W h d 5 3 2 2 3 M O Z c A M k J T O + M A G 4 O q G m e T e Z l z Q 7 D 5 P 5 p L 8 x 5 L r v z V 5 z n S f f e f j G / q b q P o Y a I z I O C Y O t U 9 I N p i H K H v s k R V 7 y C 7 S B 8 D 3 W K W I v a 5 K A 4 q 4 e u 7 t 3 6 q w = = < / D a t a M a s h u p > 
</file>

<file path=customXml/itemProps1.xml><?xml version="1.0" encoding="utf-8"?>
<ds:datastoreItem xmlns:ds="http://schemas.openxmlformats.org/officeDocument/2006/customXml" ds:itemID="{89BE998F-4EDB-3847-AC86-8BB404B0F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Wesslen</dc:creator>
  <cp:lastModifiedBy>Ryan Wesslen</cp:lastModifiedBy>
  <dcterms:created xsi:type="dcterms:W3CDTF">2024-11-16T15:11:03Z</dcterms:created>
  <dcterms:modified xsi:type="dcterms:W3CDTF">2024-11-16T15:29:05Z</dcterms:modified>
</cp:coreProperties>
</file>