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jonathanokane/Dropbox/NYU/Spring 2020/Data/"/>
    </mc:Choice>
  </mc:AlternateContent>
  <xr:revisionPtr revIDLastSave="0" documentId="8_{F48992A9-1D1C-124F-BEF0-E425F7137E86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Model Output" sheetId="7" r:id="rId1"/>
    <sheet name="Chart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5" i="10" l="1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C234" i="7" l="1"/>
  <c r="AA233" i="7"/>
  <c r="AA232" i="7"/>
  <c r="AA231" i="7"/>
  <c r="AA230" i="7"/>
  <c r="AA229" i="7"/>
  <c r="AA228" i="7"/>
  <c r="AA227" i="7"/>
  <c r="AA226" i="7"/>
  <c r="AA225" i="7"/>
  <c r="AA224" i="7"/>
  <c r="AA223" i="7"/>
  <c r="AA222" i="7"/>
  <c r="AA221" i="7"/>
  <c r="AA220" i="7"/>
  <c r="AA219" i="7"/>
  <c r="AA218" i="7"/>
  <c r="AA217" i="7"/>
  <c r="AA216" i="7"/>
  <c r="AA215" i="7"/>
  <c r="AA214" i="7"/>
  <c r="AA213" i="7"/>
  <c r="AA212" i="7"/>
  <c r="AA211" i="7"/>
  <c r="AA210" i="7"/>
  <c r="AA209" i="7"/>
  <c r="AA208" i="7"/>
  <c r="AA207" i="7"/>
  <c r="AA206" i="7"/>
  <c r="AA205" i="7"/>
  <c r="AA204" i="7"/>
  <c r="AA203" i="7"/>
  <c r="AA202" i="7"/>
  <c r="AA201" i="7"/>
  <c r="AA200" i="7"/>
  <c r="AA199" i="7"/>
  <c r="AA198" i="7"/>
  <c r="AA197" i="7"/>
  <c r="AA196" i="7"/>
  <c r="AA195" i="7"/>
  <c r="AA194" i="7"/>
  <c r="AA193" i="7"/>
  <c r="AA192" i="7"/>
  <c r="AA191" i="7"/>
  <c r="AA190" i="7"/>
  <c r="AA189" i="7"/>
  <c r="AA188" i="7"/>
  <c r="AA187" i="7"/>
  <c r="AA186" i="7"/>
  <c r="AA185" i="7"/>
  <c r="AA184" i="7"/>
  <c r="AA183" i="7"/>
  <c r="AA182" i="7"/>
  <c r="AA181" i="7"/>
  <c r="AA180" i="7"/>
  <c r="AA179" i="7"/>
  <c r="AA178" i="7"/>
  <c r="AA177" i="7"/>
  <c r="AA176" i="7"/>
  <c r="AA175" i="7"/>
  <c r="AA174" i="7"/>
  <c r="AA173" i="7"/>
  <c r="AA172" i="7"/>
  <c r="AA171" i="7"/>
  <c r="AA170" i="7"/>
  <c r="AA169" i="7"/>
  <c r="AA168" i="7"/>
  <c r="AA167" i="7"/>
  <c r="AA166" i="7"/>
  <c r="AA165" i="7"/>
  <c r="AA164" i="7"/>
  <c r="AA163" i="7"/>
  <c r="AA162" i="7"/>
  <c r="AA161" i="7"/>
  <c r="AA160" i="7"/>
  <c r="AA159" i="7"/>
  <c r="AA158" i="7"/>
  <c r="AA157" i="7"/>
  <c r="AA156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AA104" i="7"/>
  <c r="AA103" i="7"/>
  <c r="AA102" i="7"/>
  <c r="AA101" i="7"/>
  <c r="AA100" i="7"/>
  <c r="AA99" i="7"/>
  <c r="AA98" i="7"/>
  <c r="AA97" i="7"/>
  <c r="AA96" i="7"/>
  <c r="AA95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9" i="7"/>
  <c r="AA78" i="7"/>
  <c r="AA77" i="7"/>
  <c r="AA76" i="7"/>
  <c r="AA75" i="7"/>
  <c r="AA74" i="7"/>
  <c r="AA73" i="7"/>
  <c r="AA72" i="7"/>
  <c r="AA71" i="7"/>
  <c r="AA70" i="7"/>
  <c r="AA69" i="7"/>
  <c r="AA68" i="7"/>
  <c r="AA67" i="7"/>
  <c r="AA66" i="7"/>
  <c r="AA65" i="7"/>
  <c r="AA64" i="7"/>
  <c r="AA63" i="7"/>
  <c r="AA62" i="7"/>
  <c r="AA61" i="7"/>
  <c r="AA60" i="7"/>
  <c r="AA59" i="7"/>
  <c r="AA58" i="7"/>
  <c r="AA57" i="7"/>
  <c r="AA56" i="7"/>
  <c r="AA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3" i="7"/>
  <c r="Z232" i="7"/>
  <c r="Y232" i="7"/>
  <c r="X232" i="7"/>
  <c r="V232" i="7"/>
  <c r="U232" i="7"/>
  <c r="T232" i="7"/>
  <c r="S232" i="7"/>
  <c r="R232" i="7"/>
  <c r="Q232" i="7"/>
  <c r="P232" i="7"/>
  <c r="Z231" i="7"/>
  <c r="Y231" i="7"/>
  <c r="X231" i="7"/>
  <c r="V231" i="7"/>
  <c r="U231" i="7"/>
  <c r="T231" i="7"/>
  <c r="S231" i="7"/>
  <c r="R231" i="7"/>
  <c r="Q231" i="7"/>
  <c r="P231" i="7"/>
  <c r="Z230" i="7"/>
  <c r="Y230" i="7"/>
  <c r="X230" i="7"/>
  <c r="V230" i="7"/>
  <c r="U230" i="7"/>
  <c r="T230" i="7"/>
  <c r="S230" i="7"/>
  <c r="R230" i="7"/>
  <c r="Q230" i="7"/>
  <c r="P230" i="7"/>
  <c r="Z229" i="7"/>
  <c r="Y229" i="7"/>
  <c r="X229" i="7"/>
  <c r="V229" i="7"/>
  <c r="U229" i="7"/>
  <c r="T229" i="7"/>
  <c r="S229" i="7"/>
  <c r="R229" i="7"/>
  <c r="Q229" i="7"/>
  <c r="P229" i="7"/>
  <c r="Z228" i="7"/>
  <c r="Y228" i="7"/>
  <c r="X228" i="7"/>
  <c r="V228" i="7"/>
  <c r="U228" i="7"/>
  <c r="T228" i="7"/>
  <c r="S228" i="7"/>
  <c r="R228" i="7"/>
  <c r="Q228" i="7"/>
  <c r="P228" i="7"/>
  <c r="AR230" i="7" s="1"/>
  <c r="AS230" i="7" s="1"/>
  <c r="Z227" i="7"/>
  <c r="Y227" i="7"/>
  <c r="X227" i="7"/>
  <c r="V227" i="7"/>
  <c r="U227" i="7"/>
  <c r="T227" i="7"/>
  <c r="S227" i="7"/>
  <c r="R227" i="7"/>
  <c r="Q227" i="7"/>
  <c r="P227" i="7"/>
  <c r="Z226" i="7"/>
  <c r="Y226" i="7"/>
  <c r="X226" i="7"/>
  <c r="V226" i="7"/>
  <c r="U226" i="7"/>
  <c r="T226" i="7"/>
  <c r="S226" i="7"/>
  <c r="R226" i="7"/>
  <c r="Q226" i="7"/>
  <c r="P226" i="7"/>
  <c r="Z225" i="7"/>
  <c r="Y225" i="7"/>
  <c r="X225" i="7"/>
  <c r="V225" i="7"/>
  <c r="U225" i="7"/>
  <c r="T225" i="7"/>
  <c r="S225" i="7"/>
  <c r="R225" i="7"/>
  <c r="Q225" i="7"/>
  <c r="P225" i="7"/>
  <c r="AZ228" i="7" s="1"/>
  <c r="BA228" i="7" s="1"/>
  <c r="Z224" i="7"/>
  <c r="Y224" i="7"/>
  <c r="X224" i="7"/>
  <c r="V224" i="7"/>
  <c r="U224" i="7"/>
  <c r="T224" i="7"/>
  <c r="S224" i="7"/>
  <c r="R224" i="7"/>
  <c r="Q224" i="7"/>
  <c r="P224" i="7"/>
  <c r="AI225" i="7" s="1"/>
  <c r="AJ225" i="7" s="1"/>
  <c r="Z223" i="7"/>
  <c r="Y223" i="7"/>
  <c r="X223" i="7"/>
  <c r="V223" i="7"/>
  <c r="U223" i="7"/>
  <c r="T223" i="7"/>
  <c r="S223" i="7"/>
  <c r="R223" i="7"/>
  <c r="Q223" i="7"/>
  <c r="P223" i="7"/>
  <c r="Z222" i="7"/>
  <c r="Y222" i="7"/>
  <c r="X222" i="7"/>
  <c r="V222" i="7"/>
  <c r="U222" i="7"/>
  <c r="T222" i="7"/>
  <c r="S222" i="7"/>
  <c r="R222" i="7"/>
  <c r="Q222" i="7"/>
  <c r="P222" i="7"/>
  <c r="Z221" i="7"/>
  <c r="Y221" i="7"/>
  <c r="X221" i="7"/>
  <c r="V221" i="7"/>
  <c r="U221" i="7"/>
  <c r="T221" i="7"/>
  <c r="S221" i="7"/>
  <c r="R221" i="7"/>
  <c r="Q221" i="7"/>
  <c r="P221" i="7"/>
  <c r="Z220" i="7"/>
  <c r="Y220" i="7"/>
  <c r="X220" i="7"/>
  <c r="V220" i="7"/>
  <c r="U220" i="7"/>
  <c r="T220" i="7"/>
  <c r="S220" i="7"/>
  <c r="R220" i="7"/>
  <c r="Q220" i="7"/>
  <c r="P220" i="7"/>
  <c r="AR222" i="7" s="1"/>
  <c r="AS222" i="7" s="1"/>
  <c r="Z219" i="7"/>
  <c r="Y219" i="7"/>
  <c r="X219" i="7"/>
  <c r="V219" i="7"/>
  <c r="U219" i="7"/>
  <c r="T219" i="7"/>
  <c r="S219" i="7"/>
  <c r="R219" i="7"/>
  <c r="Q219" i="7"/>
  <c r="P219" i="7"/>
  <c r="Z218" i="7"/>
  <c r="Y218" i="7"/>
  <c r="X218" i="7"/>
  <c r="V218" i="7"/>
  <c r="U218" i="7"/>
  <c r="T218" i="7"/>
  <c r="S218" i="7"/>
  <c r="R218" i="7"/>
  <c r="Q218" i="7"/>
  <c r="P218" i="7"/>
  <c r="Z217" i="7"/>
  <c r="Y217" i="7"/>
  <c r="X217" i="7"/>
  <c r="V217" i="7"/>
  <c r="U217" i="7"/>
  <c r="T217" i="7"/>
  <c r="S217" i="7"/>
  <c r="R217" i="7"/>
  <c r="Q217" i="7"/>
  <c r="P217" i="7"/>
  <c r="AZ220" i="7" s="1"/>
  <c r="BA220" i="7" s="1"/>
  <c r="Z216" i="7"/>
  <c r="Y216" i="7"/>
  <c r="X216" i="7"/>
  <c r="V216" i="7"/>
  <c r="U216" i="7"/>
  <c r="T216" i="7"/>
  <c r="S216" i="7"/>
  <c r="R216" i="7"/>
  <c r="Q216" i="7"/>
  <c r="P216" i="7"/>
  <c r="AI217" i="7" s="1"/>
  <c r="AJ217" i="7" s="1"/>
  <c r="Z215" i="7"/>
  <c r="Y215" i="7"/>
  <c r="X215" i="7"/>
  <c r="V215" i="7"/>
  <c r="U215" i="7"/>
  <c r="T215" i="7"/>
  <c r="S215" i="7"/>
  <c r="R215" i="7"/>
  <c r="Q215" i="7"/>
  <c r="P215" i="7"/>
  <c r="Z214" i="7"/>
  <c r="Y214" i="7"/>
  <c r="X214" i="7"/>
  <c r="V214" i="7"/>
  <c r="U214" i="7"/>
  <c r="T214" i="7"/>
  <c r="S214" i="7"/>
  <c r="R214" i="7"/>
  <c r="Q214" i="7"/>
  <c r="P214" i="7"/>
  <c r="Z213" i="7"/>
  <c r="Y213" i="7"/>
  <c r="X213" i="7"/>
  <c r="V213" i="7"/>
  <c r="U213" i="7"/>
  <c r="T213" i="7"/>
  <c r="S213" i="7"/>
  <c r="R213" i="7"/>
  <c r="Q213" i="7"/>
  <c r="P213" i="7"/>
  <c r="Z212" i="7"/>
  <c r="Y212" i="7"/>
  <c r="X212" i="7"/>
  <c r="V212" i="7"/>
  <c r="U212" i="7"/>
  <c r="T212" i="7"/>
  <c r="S212" i="7"/>
  <c r="R212" i="7"/>
  <c r="Q212" i="7"/>
  <c r="P212" i="7"/>
  <c r="AR214" i="7" s="1"/>
  <c r="AS214" i="7" s="1"/>
  <c r="Z211" i="7"/>
  <c r="Y211" i="7"/>
  <c r="X211" i="7"/>
  <c r="V211" i="7"/>
  <c r="U211" i="7"/>
  <c r="T211" i="7"/>
  <c r="S211" i="7"/>
  <c r="R211" i="7"/>
  <c r="Q211" i="7"/>
  <c r="P211" i="7"/>
  <c r="Z210" i="7"/>
  <c r="Y210" i="7"/>
  <c r="X210" i="7"/>
  <c r="V210" i="7"/>
  <c r="U210" i="7"/>
  <c r="T210" i="7"/>
  <c r="S210" i="7"/>
  <c r="R210" i="7"/>
  <c r="Q210" i="7"/>
  <c r="P210" i="7"/>
  <c r="Z209" i="7"/>
  <c r="Y209" i="7"/>
  <c r="X209" i="7"/>
  <c r="V209" i="7"/>
  <c r="U209" i="7"/>
  <c r="T209" i="7"/>
  <c r="S209" i="7"/>
  <c r="R209" i="7"/>
  <c r="Q209" i="7"/>
  <c r="P209" i="7"/>
  <c r="AZ212" i="7" s="1"/>
  <c r="BA212" i="7" s="1"/>
  <c r="Z208" i="7"/>
  <c r="Y208" i="7"/>
  <c r="X208" i="7"/>
  <c r="V208" i="7"/>
  <c r="U208" i="7"/>
  <c r="T208" i="7"/>
  <c r="S208" i="7"/>
  <c r="R208" i="7"/>
  <c r="Q208" i="7"/>
  <c r="P208" i="7"/>
  <c r="AI209" i="7" s="1"/>
  <c r="AJ209" i="7" s="1"/>
  <c r="Z207" i="7"/>
  <c r="Y207" i="7"/>
  <c r="X207" i="7"/>
  <c r="V207" i="7"/>
  <c r="U207" i="7"/>
  <c r="T207" i="7"/>
  <c r="S207" i="7"/>
  <c r="R207" i="7"/>
  <c r="Q207" i="7"/>
  <c r="P207" i="7"/>
  <c r="Z206" i="7"/>
  <c r="Y206" i="7"/>
  <c r="X206" i="7"/>
  <c r="V206" i="7"/>
  <c r="U206" i="7"/>
  <c r="T206" i="7"/>
  <c r="S206" i="7"/>
  <c r="R206" i="7"/>
  <c r="Q206" i="7"/>
  <c r="P206" i="7"/>
  <c r="Z205" i="7"/>
  <c r="Y205" i="7"/>
  <c r="X205" i="7"/>
  <c r="V205" i="7"/>
  <c r="U205" i="7"/>
  <c r="T205" i="7"/>
  <c r="S205" i="7"/>
  <c r="R205" i="7"/>
  <c r="Q205" i="7"/>
  <c r="P205" i="7"/>
  <c r="Z204" i="7"/>
  <c r="Y204" i="7"/>
  <c r="X204" i="7"/>
  <c r="V204" i="7"/>
  <c r="U204" i="7"/>
  <c r="T204" i="7"/>
  <c r="S204" i="7"/>
  <c r="R204" i="7"/>
  <c r="Q204" i="7"/>
  <c r="P204" i="7"/>
  <c r="AR206" i="7" s="1"/>
  <c r="AS206" i="7" s="1"/>
  <c r="Z203" i="7"/>
  <c r="Y203" i="7"/>
  <c r="X203" i="7"/>
  <c r="V203" i="7"/>
  <c r="U203" i="7"/>
  <c r="T203" i="7"/>
  <c r="S203" i="7"/>
  <c r="R203" i="7"/>
  <c r="Q203" i="7"/>
  <c r="P203" i="7"/>
  <c r="Z202" i="7"/>
  <c r="Y202" i="7"/>
  <c r="X202" i="7"/>
  <c r="V202" i="7"/>
  <c r="U202" i="7"/>
  <c r="T202" i="7"/>
  <c r="S202" i="7"/>
  <c r="R202" i="7"/>
  <c r="Q202" i="7"/>
  <c r="P202" i="7"/>
  <c r="Z201" i="7"/>
  <c r="Y201" i="7"/>
  <c r="X201" i="7"/>
  <c r="V201" i="7"/>
  <c r="U201" i="7"/>
  <c r="T201" i="7"/>
  <c r="S201" i="7"/>
  <c r="R201" i="7"/>
  <c r="Q201" i="7"/>
  <c r="P201" i="7"/>
  <c r="AZ204" i="7" s="1"/>
  <c r="BA204" i="7" s="1"/>
  <c r="Z200" i="7"/>
  <c r="Y200" i="7"/>
  <c r="X200" i="7"/>
  <c r="V200" i="7"/>
  <c r="U200" i="7"/>
  <c r="T200" i="7"/>
  <c r="S200" i="7"/>
  <c r="R200" i="7"/>
  <c r="Q200" i="7"/>
  <c r="P200" i="7"/>
  <c r="AI201" i="7" s="1"/>
  <c r="AJ201" i="7" s="1"/>
  <c r="Z199" i="7"/>
  <c r="Y199" i="7"/>
  <c r="X199" i="7"/>
  <c r="V199" i="7"/>
  <c r="U199" i="7"/>
  <c r="T199" i="7"/>
  <c r="S199" i="7"/>
  <c r="R199" i="7"/>
  <c r="Q199" i="7"/>
  <c r="P199" i="7"/>
  <c r="Z198" i="7"/>
  <c r="Y198" i="7"/>
  <c r="X198" i="7"/>
  <c r="V198" i="7"/>
  <c r="U198" i="7"/>
  <c r="T198" i="7"/>
  <c r="S198" i="7"/>
  <c r="R198" i="7"/>
  <c r="Q198" i="7"/>
  <c r="P198" i="7"/>
  <c r="Z197" i="7"/>
  <c r="Y197" i="7"/>
  <c r="X197" i="7"/>
  <c r="V197" i="7"/>
  <c r="U197" i="7"/>
  <c r="T197" i="7"/>
  <c r="S197" i="7"/>
  <c r="R197" i="7"/>
  <c r="Q197" i="7"/>
  <c r="P197" i="7"/>
  <c r="Z196" i="7"/>
  <c r="Y196" i="7"/>
  <c r="X196" i="7"/>
  <c r="V196" i="7"/>
  <c r="U196" i="7"/>
  <c r="T196" i="7"/>
  <c r="S196" i="7"/>
  <c r="R196" i="7"/>
  <c r="Q196" i="7"/>
  <c r="P196" i="7"/>
  <c r="AR198" i="7" s="1"/>
  <c r="AS198" i="7" s="1"/>
  <c r="Z195" i="7"/>
  <c r="Y195" i="7"/>
  <c r="X195" i="7"/>
  <c r="V195" i="7"/>
  <c r="U195" i="7"/>
  <c r="T195" i="7"/>
  <c r="S195" i="7"/>
  <c r="R195" i="7"/>
  <c r="Q195" i="7"/>
  <c r="P195" i="7"/>
  <c r="Z194" i="7"/>
  <c r="Y194" i="7"/>
  <c r="X194" i="7"/>
  <c r="V194" i="7"/>
  <c r="U194" i="7"/>
  <c r="T194" i="7"/>
  <c r="S194" i="7"/>
  <c r="R194" i="7"/>
  <c r="Q194" i="7"/>
  <c r="P194" i="7"/>
  <c r="Z193" i="7"/>
  <c r="Y193" i="7"/>
  <c r="X193" i="7"/>
  <c r="V193" i="7"/>
  <c r="U193" i="7"/>
  <c r="T193" i="7"/>
  <c r="S193" i="7"/>
  <c r="R193" i="7"/>
  <c r="Q193" i="7"/>
  <c r="P193" i="7"/>
  <c r="Z192" i="7"/>
  <c r="Y192" i="7"/>
  <c r="X192" i="7"/>
  <c r="V192" i="7"/>
  <c r="U192" i="7"/>
  <c r="T192" i="7"/>
  <c r="S192" i="7"/>
  <c r="R192" i="7"/>
  <c r="Q192" i="7"/>
  <c r="P192" i="7"/>
  <c r="AI193" i="7" s="1"/>
  <c r="AJ193" i="7" s="1"/>
  <c r="Z191" i="7"/>
  <c r="Y191" i="7"/>
  <c r="X191" i="7"/>
  <c r="V191" i="7"/>
  <c r="U191" i="7"/>
  <c r="T191" i="7"/>
  <c r="S191" i="7"/>
  <c r="R191" i="7"/>
  <c r="Q191" i="7"/>
  <c r="P191" i="7"/>
  <c r="Z190" i="7"/>
  <c r="Y190" i="7"/>
  <c r="X190" i="7"/>
  <c r="V190" i="7"/>
  <c r="U190" i="7"/>
  <c r="T190" i="7"/>
  <c r="S190" i="7"/>
  <c r="R190" i="7"/>
  <c r="Q190" i="7"/>
  <c r="P190" i="7"/>
  <c r="Z189" i="7"/>
  <c r="Y189" i="7"/>
  <c r="X189" i="7"/>
  <c r="V189" i="7"/>
  <c r="U189" i="7"/>
  <c r="T189" i="7"/>
  <c r="S189" i="7"/>
  <c r="R189" i="7"/>
  <c r="Q189" i="7"/>
  <c r="P189" i="7"/>
  <c r="Z188" i="7"/>
  <c r="Y188" i="7"/>
  <c r="X188" i="7"/>
  <c r="V188" i="7"/>
  <c r="U188" i="7"/>
  <c r="T188" i="7"/>
  <c r="S188" i="7"/>
  <c r="R188" i="7"/>
  <c r="Q188" i="7"/>
  <c r="P188" i="7"/>
  <c r="AR190" i="7" s="1"/>
  <c r="AS190" i="7" s="1"/>
  <c r="Z187" i="7"/>
  <c r="Y187" i="7"/>
  <c r="X187" i="7"/>
  <c r="V187" i="7"/>
  <c r="U187" i="7"/>
  <c r="T187" i="7"/>
  <c r="S187" i="7"/>
  <c r="R187" i="7"/>
  <c r="Q187" i="7"/>
  <c r="P187" i="7"/>
  <c r="Z186" i="7"/>
  <c r="Y186" i="7"/>
  <c r="X186" i="7"/>
  <c r="V186" i="7"/>
  <c r="U186" i="7"/>
  <c r="T186" i="7"/>
  <c r="S186" i="7"/>
  <c r="R186" i="7"/>
  <c r="Q186" i="7"/>
  <c r="P186" i="7"/>
  <c r="Z185" i="7"/>
  <c r="Y185" i="7"/>
  <c r="X185" i="7"/>
  <c r="V185" i="7"/>
  <c r="U185" i="7"/>
  <c r="T185" i="7"/>
  <c r="S185" i="7"/>
  <c r="R185" i="7"/>
  <c r="Q185" i="7"/>
  <c r="P185" i="7"/>
  <c r="Z184" i="7"/>
  <c r="Y184" i="7"/>
  <c r="X184" i="7"/>
  <c r="V184" i="7"/>
  <c r="U184" i="7"/>
  <c r="T184" i="7"/>
  <c r="S184" i="7"/>
  <c r="R184" i="7"/>
  <c r="Q184" i="7"/>
  <c r="P184" i="7"/>
  <c r="AI185" i="7" s="1"/>
  <c r="AJ185" i="7" s="1"/>
  <c r="Z183" i="7"/>
  <c r="Y183" i="7"/>
  <c r="X183" i="7"/>
  <c r="V183" i="7"/>
  <c r="U183" i="7"/>
  <c r="T183" i="7"/>
  <c r="S183" i="7"/>
  <c r="R183" i="7"/>
  <c r="Q183" i="7"/>
  <c r="P183" i="7"/>
  <c r="Z182" i="7"/>
  <c r="Y182" i="7"/>
  <c r="X182" i="7"/>
  <c r="V182" i="7"/>
  <c r="U182" i="7"/>
  <c r="T182" i="7"/>
  <c r="S182" i="7"/>
  <c r="R182" i="7"/>
  <c r="Q182" i="7"/>
  <c r="P182" i="7"/>
  <c r="Z181" i="7"/>
  <c r="Y181" i="7"/>
  <c r="X181" i="7"/>
  <c r="V181" i="7"/>
  <c r="U181" i="7"/>
  <c r="T181" i="7"/>
  <c r="S181" i="7"/>
  <c r="R181" i="7"/>
  <c r="Q181" i="7"/>
  <c r="P181" i="7"/>
  <c r="Z180" i="7"/>
  <c r="Y180" i="7"/>
  <c r="X180" i="7"/>
  <c r="V180" i="7"/>
  <c r="U180" i="7"/>
  <c r="T180" i="7"/>
  <c r="S180" i="7"/>
  <c r="R180" i="7"/>
  <c r="Q180" i="7"/>
  <c r="P180" i="7"/>
  <c r="AR182" i="7" s="1"/>
  <c r="AS182" i="7" s="1"/>
  <c r="Z179" i="7"/>
  <c r="Y179" i="7"/>
  <c r="X179" i="7"/>
  <c r="V179" i="7"/>
  <c r="U179" i="7"/>
  <c r="T179" i="7"/>
  <c r="S179" i="7"/>
  <c r="R179" i="7"/>
  <c r="Q179" i="7"/>
  <c r="P179" i="7"/>
  <c r="Z178" i="7"/>
  <c r="Y178" i="7"/>
  <c r="X178" i="7"/>
  <c r="V178" i="7"/>
  <c r="U178" i="7"/>
  <c r="T178" i="7"/>
  <c r="S178" i="7"/>
  <c r="R178" i="7"/>
  <c r="Q178" i="7"/>
  <c r="P178" i="7"/>
  <c r="Z177" i="7"/>
  <c r="Y177" i="7"/>
  <c r="X177" i="7"/>
  <c r="V177" i="7"/>
  <c r="U177" i="7"/>
  <c r="T177" i="7"/>
  <c r="S177" i="7"/>
  <c r="R177" i="7"/>
  <c r="Q177" i="7"/>
  <c r="P177" i="7"/>
  <c r="Z176" i="7"/>
  <c r="Y176" i="7"/>
  <c r="X176" i="7"/>
  <c r="V176" i="7"/>
  <c r="U176" i="7"/>
  <c r="T176" i="7"/>
  <c r="S176" i="7"/>
  <c r="R176" i="7"/>
  <c r="Q176" i="7"/>
  <c r="P176" i="7"/>
  <c r="AZ179" i="7" s="1"/>
  <c r="BA179" i="7" s="1"/>
  <c r="Z175" i="7"/>
  <c r="Y175" i="7"/>
  <c r="X175" i="7"/>
  <c r="V175" i="7"/>
  <c r="U175" i="7"/>
  <c r="T175" i="7"/>
  <c r="S175" i="7"/>
  <c r="R175" i="7"/>
  <c r="Q175" i="7"/>
  <c r="P175" i="7"/>
  <c r="Z174" i="7"/>
  <c r="Y174" i="7"/>
  <c r="X174" i="7"/>
  <c r="V174" i="7"/>
  <c r="U174" i="7"/>
  <c r="T174" i="7"/>
  <c r="S174" i="7"/>
  <c r="R174" i="7"/>
  <c r="Q174" i="7"/>
  <c r="P174" i="7"/>
  <c r="Z173" i="7"/>
  <c r="Y173" i="7"/>
  <c r="X173" i="7"/>
  <c r="V173" i="7"/>
  <c r="U173" i="7"/>
  <c r="T173" i="7"/>
  <c r="S173" i="7"/>
  <c r="R173" i="7"/>
  <c r="Q173" i="7"/>
  <c r="P173" i="7"/>
  <c r="Z172" i="7"/>
  <c r="Y172" i="7"/>
  <c r="X172" i="7"/>
  <c r="V172" i="7"/>
  <c r="U172" i="7"/>
  <c r="T172" i="7"/>
  <c r="S172" i="7"/>
  <c r="R172" i="7"/>
  <c r="Q172" i="7"/>
  <c r="P172" i="7"/>
  <c r="AR174" i="7" s="1"/>
  <c r="AS174" i="7" s="1"/>
  <c r="Z171" i="7"/>
  <c r="Y171" i="7"/>
  <c r="X171" i="7"/>
  <c r="V171" i="7"/>
  <c r="U171" i="7"/>
  <c r="T171" i="7"/>
  <c r="S171" i="7"/>
  <c r="R171" i="7"/>
  <c r="Q171" i="7"/>
  <c r="P171" i="7"/>
  <c r="Z170" i="7"/>
  <c r="Y170" i="7"/>
  <c r="X170" i="7"/>
  <c r="V170" i="7"/>
  <c r="U170" i="7"/>
  <c r="T170" i="7"/>
  <c r="S170" i="7"/>
  <c r="R170" i="7"/>
  <c r="Q170" i="7"/>
  <c r="P170" i="7"/>
  <c r="Z169" i="7"/>
  <c r="Y169" i="7"/>
  <c r="X169" i="7"/>
  <c r="V169" i="7"/>
  <c r="U169" i="7"/>
  <c r="T169" i="7"/>
  <c r="S169" i="7"/>
  <c r="R169" i="7"/>
  <c r="Q169" i="7"/>
  <c r="P169" i="7"/>
  <c r="Z168" i="7"/>
  <c r="Y168" i="7"/>
  <c r="X168" i="7"/>
  <c r="V168" i="7"/>
  <c r="U168" i="7"/>
  <c r="T168" i="7"/>
  <c r="S168" i="7"/>
  <c r="R168" i="7"/>
  <c r="Q168" i="7"/>
  <c r="P168" i="7"/>
  <c r="AZ171" i="7" s="1"/>
  <c r="BA171" i="7" s="1"/>
  <c r="Z167" i="7"/>
  <c r="Y167" i="7"/>
  <c r="X167" i="7"/>
  <c r="V167" i="7"/>
  <c r="U167" i="7"/>
  <c r="T167" i="7"/>
  <c r="S167" i="7"/>
  <c r="R167" i="7"/>
  <c r="Q167" i="7"/>
  <c r="P167" i="7"/>
  <c r="Z166" i="7"/>
  <c r="Y166" i="7"/>
  <c r="X166" i="7"/>
  <c r="V166" i="7"/>
  <c r="U166" i="7"/>
  <c r="T166" i="7"/>
  <c r="S166" i="7"/>
  <c r="R166" i="7"/>
  <c r="Q166" i="7"/>
  <c r="P166" i="7"/>
  <c r="Z165" i="7"/>
  <c r="Y165" i="7"/>
  <c r="X165" i="7"/>
  <c r="V165" i="7"/>
  <c r="U165" i="7"/>
  <c r="T165" i="7"/>
  <c r="S165" i="7"/>
  <c r="R165" i="7"/>
  <c r="Q165" i="7"/>
  <c r="P165" i="7"/>
  <c r="Z164" i="7"/>
  <c r="Y164" i="7"/>
  <c r="X164" i="7"/>
  <c r="V164" i="7"/>
  <c r="U164" i="7"/>
  <c r="T164" i="7"/>
  <c r="S164" i="7"/>
  <c r="R164" i="7"/>
  <c r="Q164" i="7"/>
  <c r="P164" i="7"/>
  <c r="AR166" i="7" s="1"/>
  <c r="AS166" i="7" s="1"/>
  <c r="Z163" i="7"/>
  <c r="Y163" i="7"/>
  <c r="X163" i="7"/>
  <c r="V163" i="7"/>
  <c r="U163" i="7"/>
  <c r="T163" i="7"/>
  <c r="S163" i="7"/>
  <c r="R163" i="7"/>
  <c r="Q163" i="7"/>
  <c r="P163" i="7"/>
  <c r="Z162" i="7"/>
  <c r="Y162" i="7"/>
  <c r="X162" i="7"/>
  <c r="V162" i="7"/>
  <c r="U162" i="7"/>
  <c r="T162" i="7"/>
  <c r="S162" i="7"/>
  <c r="R162" i="7"/>
  <c r="Q162" i="7"/>
  <c r="P162" i="7"/>
  <c r="Z161" i="7"/>
  <c r="Y161" i="7"/>
  <c r="X161" i="7"/>
  <c r="V161" i="7"/>
  <c r="U161" i="7"/>
  <c r="T161" i="7"/>
  <c r="S161" i="7"/>
  <c r="R161" i="7"/>
  <c r="Q161" i="7"/>
  <c r="P161" i="7"/>
  <c r="Z160" i="7"/>
  <c r="Y160" i="7"/>
  <c r="X160" i="7"/>
  <c r="V160" i="7"/>
  <c r="U160" i="7"/>
  <c r="T160" i="7"/>
  <c r="S160" i="7"/>
  <c r="R160" i="7"/>
  <c r="Q160" i="7"/>
  <c r="P160" i="7"/>
  <c r="AZ163" i="7" s="1"/>
  <c r="BA163" i="7" s="1"/>
  <c r="Z159" i="7"/>
  <c r="Y159" i="7"/>
  <c r="X159" i="7"/>
  <c r="V159" i="7"/>
  <c r="U159" i="7"/>
  <c r="T159" i="7"/>
  <c r="S159" i="7"/>
  <c r="R159" i="7"/>
  <c r="Q159" i="7"/>
  <c r="P159" i="7"/>
  <c r="Z158" i="7"/>
  <c r="Y158" i="7"/>
  <c r="X158" i="7"/>
  <c r="V158" i="7"/>
  <c r="U158" i="7"/>
  <c r="T158" i="7"/>
  <c r="S158" i="7"/>
  <c r="R158" i="7"/>
  <c r="Q158" i="7"/>
  <c r="P158" i="7"/>
  <c r="Z157" i="7"/>
  <c r="Y157" i="7"/>
  <c r="X157" i="7"/>
  <c r="V157" i="7"/>
  <c r="U157" i="7"/>
  <c r="T157" i="7"/>
  <c r="S157" i="7"/>
  <c r="R157" i="7"/>
  <c r="Q157" i="7"/>
  <c r="P157" i="7"/>
  <c r="Z156" i="7"/>
  <c r="Y156" i="7"/>
  <c r="X156" i="7"/>
  <c r="V156" i="7"/>
  <c r="U156" i="7"/>
  <c r="T156" i="7"/>
  <c r="S156" i="7"/>
  <c r="R156" i="7"/>
  <c r="Q156" i="7"/>
  <c r="P156" i="7"/>
  <c r="AR158" i="7" s="1"/>
  <c r="AS158" i="7" s="1"/>
  <c r="Z155" i="7"/>
  <c r="Y155" i="7"/>
  <c r="X155" i="7"/>
  <c r="V155" i="7"/>
  <c r="U155" i="7"/>
  <c r="T155" i="7"/>
  <c r="S155" i="7"/>
  <c r="R155" i="7"/>
  <c r="Q155" i="7"/>
  <c r="P155" i="7"/>
  <c r="Z154" i="7"/>
  <c r="Y154" i="7"/>
  <c r="X154" i="7"/>
  <c r="V154" i="7"/>
  <c r="U154" i="7"/>
  <c r="T154" i="7"/>
  <c r="S154" i="7"/>
  <c r="R154" i="7"/>
  <c r="Q154" i="7"/>
  <c r="P154" i="7"/>
  <c r="Z153" i="7"/>
  <c r="Y153" i="7"/>
  <c r="X153" i="7"/>
  <c r="V153" i="7"/>
  <c r="U153" i="7"/>
  <c r="T153" i="7"/>
  <c r="S153" i="7"/>
  <c r="R153" i="7"/>
  <c r="Q153" i="7"/>
  <c r="P153" i="7"/>
  <c r="Z152" i="7"/>
  <c r="Y152" i="7"/>
  <c r="X152" i="7"/>
  <c r="V152" i="7"/>
  <c r="U152" i="7"/>
  <c r="T152" i="7"/>
  <c r="S152" i="7"/>
  <c r="R152" i="7"/>
  <c r="Q152" i="7"/>
  <c r="P152" i="7"/>
  <c r="AZ155" i="7" s="1"/>
  <c r="BA155" i="7" s="1"/>
  <c r="Z151" i="7"/>
  <c r="Y151" i="7"/>
  <c r="X151" i="7"/>
  <c r="V151" i="7"/>
  <c r="U151" i="7"/>
  <c r="T151" i="7"/>
  <c r="S151" i="7"/>
  <c r="R151" i="7"/>
  <c r="Q151" i="7"/>
  <c r="P151" i="7"/>
  <c r="Z150" i="7"/>
  <c r="Y150" i="7"/>
  <c r="X150" i="7"/>
  <c r="V150" i="7"/>
  <c r="U150" i="7"/>
  <c r="T150" i="7"/>
  <c r="S150" i="7"/>
  <c r="R150" i="7"/>
  <c r="Q150" i="7"/>
  <c r="P150" i="7"/>
  <c r="Z149" i="7"/>
  <c r="Y149" i="7"/>
  <c r="X149" i="7"/>
  <c r="V149" i="7"/>
  <c r="U149" i="7"/>
  <c r="T149" i="7"/>
  <c r="S149" i="7"/>
  <c r="R149" i="7"/>
  <c r="Q149" i="7"/>
  <c r="P149" i="7"/>
  <c r="Z148" i="7"/>
  <c r="Y148" i="7"/>
  <c r="X148" i="7"/>
  <c r="V148" i="7"/>
  <c r="U148" i="7"/>
  <c r="T148" i="7"/>
  <c r="S148" i="7"/>
  <c r="R148" i="7"/>
  <c r="Q148" i="7"/>
  <c r="P148" i="7"/>
  <c r="AR150" i="7" s="1"/>
  <c r="AS150" i="7" s="1"/>
  <c r="Z147" i="7"/>
  <c r="Y147" i="7"/>
  <c r="X147" i="7"/>
  <c r="V147" i="7"/>
  <c r="U147" i="7"/>
  <c r="T147" i="7"/>
  <c r="S147" i="7"/>
  <c r="R147" i="7"/>
  <c r="Q147" i="7"/>
  <c r="P147" i="7"/>
  <c r="Z146" i="7"/>
  <c r="Y146" i="7"/>
  <c r="X146" i="7"/>
  <c r="V146" i="7"/>
  <c r="U146" i="7"/>
  <c r="T146" i="7"/>
  <c r="S146" i="7"/>
  <c r="R146" i="7"/>
  <c r="Q146" i="7"/>
  <c r="P146" i="7"/>
  <c r="Z145" i="7"/>
  <c r="Y145" i="7"/>
  <c r="X145" i="7"/>
  <c r="V145" i="7"/>
  <c r="U145" i="7"/>
  <c r="T145" i="7"/>
  <c r="S145" i="7"/>
  <c r="R145" i="7"/>
  <c r="Q145" i="7"/>
  <c r="P145" i="7"/>
  <c r="Z144" i="7"/>
  <c r="Y144" i="7"/>
  <c r="X144" i="7"/>
  <c r="V144" i="7"/>
  <c r="U144" i="7"/>
  <c r="T144" i="7"/>
  <c r="S144" i="7"/>
  <c r="R144" i="7"/>
  <c r="Q144" i="7"/>
  <c r="P144" i="7"/>
  <c r="AZ147" i="7" s="1"/>
  <c r="BA147" i="7" s="1"/>
  <c r="Z143" i="7"/>
  <c r="Y143" i="7"/>
  <c r="X143" i="7"/>
  <c r="V143" i="7"/>
  <c r="U143" i="7"/>
  <c r="T143" i="7"/>
  <c r="S143" i="7"/>
  <c r="R143" i="7"/>
  <c r="Q143" i="7"/>
  <c r="P143" i="7"/>
  <c r="Z142" i="7"/>
  <c r="Y142" i="7"/>
  <c r="X142" i="7"/>
  <c r="V142" i="7"/>
  <c r="U142" i="7"/>
  <c r="T142" i="7"/>
  <c r="S142" i="7"/>
  <c r="R142" i="7"/>
  <c r="Q142" i="7"/>
  <c r="P142" i="7"/>
  <c r="Z141" i="7"/>
  <c r="Y141" i="7"/>
  <c r="X141" i="7"/>
  <c r="V141" i="7"/>
  <c r="U141" i="7"/>
  <c r="T141" i="7"/>
  <c r="S141" i="7"/>
  <c r="R141" i="7"/>
  <c r="Q141" i="7"/>
  <c r="P141" i="7"/>
  <c r="Z140" i="7"/>
  <c r="Y140" i="7"/>
  <c r="X140" i="7"/>
  <c r="V140" i="7"/>
  <c r="U140" i="7"/>
  <c r="T140" i="7"/>
  <c r="S140" i="7"/>
  <c r="R140" i="7"/>
  <c r="Q140" i="7"/>
  <c r="P140" i="7"/>
  <c r="AR142" i="7" s="1"/>
  <c r="AS142" i="7" s="1"/>
  <c r="Z139" i="7"/>
  <c r="Y139" i="7"/>
  <c r="X139" i="7"/>
  <c r="V139" i="7"/>
  <c r="U139" i="7"/>
  <c r="T139" i="7"/>
  <c r="S139" i="7"/>
  <c r="R139" i="7"/>
  <c r="Q139" i="7"/>
  <c r="P139" i="7"/>
  <c r="Z138" i="7"/>
  <c r="Y138" i="7"/>
  <c r="X138" i="7"/>
  <c r="V138" i="7"/>
  <c r="U138" i="7"/>
  <c r="T138" i="7"/>
  <c r="S138" i="7"/>
  <c r="R138" i="7"/>
  <c r="Q138" i="7"/>
  <c r="P138" i="7"/>
  <c r="Z137" i="7"/>
  <c r="Y137" i="7"/>
  <c r="X137" i="7"/>
  <c r="V137" i="7"/>
  <c r="U137" i="7"/>
  <c r="T137" i="7"/>
  <c r="S137" i="7"/>
  <c r="R137" i="7"/>
  <c r="Q137" i="7"/>
  <c r="P137" i="7"/>
  <c r="Z136" i="7"/>
  <c r="Y136" i="7"/>
  <c r="X136" i="7"/>
  <c r="V136" i="7"/>
  <c r="U136" i="7"/>
  <c r="T136" i="7"/>
  <c r="S136" i="7"/>
  <c r="R136" i="7"/>
  <c r="Q136" i="7"/>
  <c r="P136" i="7"/>
  <c r="AZ139" i="7" s="1"/>
  <c r="BA139" i="7" s="1"/>
  <c r="Z135" i="7"/>
  <c r="Y135" i="7"/>
  <c r="X135" i="7"/>
  <c r="V135" i="7"/>
  <c r="U135" i="7"/>
  <c r="T135" i="7"/>
  <c r="S135" i="7"/>
  <c r="R135" i="7"/>
  <c r="Q135" i="7"/>
  <c r="P135" i="7"/>
  <c r="Z134" i="7"/>
  <c r="Y134" i="7"/>
  <c r="X134" i="7"/>
  <c r="V134" i="7"/>
  <c r="U134" i="7"/>
  <c r="T134" i="7"/>
  <c r="S134" i="7"/>
  <c r="R134" i="7"/>
  <c r="Q134" i="7"/>
  <c r="P134" i="7"/>
  <c r="Z133" i="7"/>
  <c r="Y133" i="7"/>
  <c r="X133" i="7"/>
  <c r="V133" i="7"/>
  <c r="U133" i="7"/>
  <c r="T133" i="7"/>
  <c r="S133" i="7"/>
  <c r="R133" i="7"/>
  <c r="Q133" i="7"/>
  <c r="P133" i="7"/>
  <c r="Z132" i="7"/>
  <c r="Y132" i="7"/>
  <c r="X132" i="7"/>
  <c r="V132" i="7"/>
  <c r="U132" i="7"/>
  <c r="T132" i="7"/>
  <c r="S132" i="7"/>
  <c r="R132" i="7"/>
  <c r="Q132" i="7"/>
  <c r="P132" i="7"/>
  <c r="AR134" i="7" s="1"/>
  <c r="AS134" i="7" s="1"/>
  <c r="Z131" i="7"/>
  <c r="Y131" i="7"/>
  <c r="X131" i="7"/>
  <c r="V131" i="7"/>
  <c r="U131" i="7"/>
  <c r="T131" i="7"/>
  <c r="S131" i="7"/>
  <c r="R131" i="7"/>
  <c r="Q131" i="7"/>
  <c r="P131" i="7"/>
  <c r="Z130" i="7"/>
  <c r="Y130" i="7"/>
  <c r="X130" i="7"/>
  <c r="V130" i="7"/>
  <c r="U130" i="7"/>
  <c r="T130" i="7"/>
  <c r="S130" i="7"/>
  <c r="R130" i="7"/>
  <c r="Q130" i="7"/>
  <c r="P130" i="7"/>
  <c r="Z129" i="7"/>
  <c r="Y129" i="7"/>
  <c r="X129" i="7"/>
  <c r="V129" i="7"/>
  <c r="U129" i="7"/>
  <c r="T129" i="7"/>
  <c r="S129" i="7"/>
  <c r="R129" i="7"/>
  <c r="Q129" i="7"/>
  <c r="P129" i="7"/>
  <c r="Z128" i="7"/>
  <c r="Y128" i="7"/>
  <c r="X128" i="7"/>
  <c r="V128" i="7"/>
  <c r="U128" i="7"/>
  <c r="T128" i="7"/>
  <c r="S128" i="7"/>
  <c r="R128" i="7"/>
  <c r="Q128" i="7"/>
  <c r="P128" i="7"/>
  <c r="AZ131" i="7" s="1"/>
  <c r="BA131" i="7" s="1"/>
  <c r="Z127" i="7"/>
  <c r="Y127" i="7"/>
  <c r="X127" i="7"/>
  <c r="V127" i="7"/>
  <c r="U127" i="7"/>
  <c r="T127" i="7"/>
  <c r="S127" i="7"/>
  <c r="R127" i="7"/>
  <c r="Q127" i="7"/>
  <c r="P127" i="7"/>
  <c r="Z126" i="7"/>
  <c r="Y126" i="7"/>
  <c r="X126" i="7"/>
  <c r="V126" i="7"/>
  <c r="U126" i="7"/>
  <c r="T126" i="7"/>
  <c r="S126" i="7"/>
  <c r="R126" i="7"/>
  <c r="Q126" i="7"/>
  <c r="P126" i="7"/>
  <c r="Z125" i="7"/>
  <c r="Y125" i="7"/>
  <c r="X125" i="7"/>
  <c r="V125" i="7"/>
  <c r="U125" i="7"/>
  <c r="T125" i="7"/>
  <c r="S125" i="7"/>
  <c r="R125" i="7"/>
  <c r="Q125" i="7"/>
  <c r="P125" i="7"/>
  <c r="Z124" i="7"/>
  <c r="Y124" i="7"/>
  <c r="X124" i="7"/>
  <c r="V124" i="7"/>
  <c r="U124" i="7"/>
  <c r="T124" i="7"/>
  <c r="S124" i="7"/>
  <c r="R124" i="7"/>
  <c r="Q124" i="7"/>
  <c r="P124" i="7"/>
  <c r="AR126" i="7" s="1"/>
  <c r="AS126" i="7" s="1"/>
  <c r="Z123" i="7"/>
  <c r="Y123" i="7"/>
  <c r="X123" i="7"/>
  <c r="V123" i="7"/>
  <c r="U123" i="7"/>
  <c r="T123" i="7"/>
  <c r="S123" i="7"/>
  <c r="R123" i="7"/>
  <c r="Q123" i="7"/>
  <c r="P123" i="7"/>
  <c r="Z122" i="7"/>
  <c r="Y122" i="7"/>
  <c r="X122" i="7"/>
  <c r="V122" i="7"/>
  <c r="U122" i="7"/>
  <c r="T122" i="7"/>
  <c r="S122" i="7"/>
  <c r="R122" i="7"/>
  <c r="Q122" i="7"/>
  <c r="P122" i="7"/>
  <c r="Z121" i="7"/>
  <c r="Y121" i="7"/>
  <c r="X121" i="7"/>
  <c r="V121" i="7"/>
  <c r="U121" i="7"/>
  <c r="T121" i="7"/>
  <c r="S121" i="7"/>
  <c r="R121" i="7"/>
  <c r="Q121" i="7"/>
  <c r="P121" i="7"/>
  <c r="Z120" i="7"/>
  <c r="Y120" i="7"/>
  <c r="X120" i="7"/>
  <c r="V120" i="7"/>
  <c r="U120" i="7"/>
  <c r="T120" i="7"/>
  <c r="S120" i="7"/>
  <c r="R120" i="7"/>
  <c r="Q120" i="7"/>
  <c r="P120" i="7"/>
  <c r="AZ123" i="7" s="1"/>
  <c r="BA123" i="7" s="1"/>
  <c r="Z119" i="7"/>
  <c r="Y119" i="7"/>
  <c r="X119" i="7"/>
  <c r="V119" i="7"/>
  <c r="U119" i="7"/>
  <c r="T119" i="7"/>
  <c r="S119" i="7"/>
  <c r="R119" i="7"/>
  <c r="Q119" i="7"/>
  <c r="P119" i="7"/>
  <c r="Z118" i="7"/>
  <c r="Y118" i="7"/>
  <c r="X118" i="7"/>
  <c r="V118" i="7"/>
  <c r="U118" i="7"/>
  <c r="T118" i="7"/>
  <c r="S118" i="7"/>
  <c r="R118" i="7"/>
  <c r="Q118" i="7"/>
  <c r="P118" i="7"/>
  <c r="Z117" i="7"/>
  <c r="Y117" i="7"/>
  <c r="X117" i="7"/>
  <c r="V117" i="7"/>
  <c r="U117" i="7"/>
  <c r="T117" i="7"/>
  <c r="S117" i="7"/>
  <c r="R117" i="7"/>
  <c r="Q117" i="7"/>
  <c r="P117" i="7"/>
  <c r="Z116" i="7"/>
  <c r="Y116" i="7"/>
  <c r="X116" i="7"/>
  <c r="V116" i="7"/>
  <c r="U116" i="7"/>
  <c r="T116" i="7"/>
  <c r="S116" i="7"/>
  <c r="R116" i="7"/>
  <c r="Q116" i="7"/>
  <c r="P116" i="7"/>
  <c r="AR118" i="7" s="1"/>
  <c r="AS118" i="7" s="1"/>
  <c r="Z115" i="7"/>
  <c r="Y115" i="7"/>
  <c r="X115" i="7"/>
  <c r="V115" i="7"/>
  <c r="U115" i="7"/>
  <c r="T115" i="7"/>
  <c r="S115" i="7"/>
  <c r="R115" i="7"/>
  <c r="Q115" i="7"/>
  <c r="P115" i="7"/>
  <c r="Z114" i="7"/>
  <c r="Y114" i="7"/>
  <c r="X114" i="7"/>
  <c r="V114" i="7"/>
  <c r="U114" i="7"/>
  <c r="T114" i="7"/>
  <c r="S114" i="7"/>
  <c r="R114" i="7"/>
  <c r="Q114" i="7"/>
  <c r="P114" i="7"/>
  <c r="Z113" i="7"/>
  <c r="Y113" i="7"/>
  <c r="X113" i="7"/>
  <c r="V113" i="7"/>
  <c r="U113" i="7"/>
  <c r="T113" i="7"/>
  <c r="S113" i="7"/>
  <c r="R113" i="7"/>
  <c r="Q113" i="7"/>
  <c r="P113" i="7"/>
  <c r="Z112" i="7"/>
  <c r="Y112" i="7"/>
  <c r="X112" i="7"/>
  <c r="V112" i="7"/>
  <c r="U112" i="7"/>
  <c r="T112" i="7"/>
  <c r="S112" i="7"/>
  <c r="R112" i="7"/>
  <c r="Q112" i="7"/>
  <c r="P112" i="7"/>
  <c r="AZ115" i="7" s="1"/>
  <c r="BA115" i="7" s="1"/>
  <c r="Z111" i="7"/>
  <c r="Y111" i="7"/>
  <c r="X111" i="7"/>
  <c r="V111" i="7"/>
  <c r="U111" i="7"/>
  <c r="T111" i="7"/>
  <c r="S111" i="7"/>
  <c r="R111" i="7"/>
  <c r="Q111" i="7"/>
  <c r="P111" i="7"/>
  <c r="Z110" i="7"/>
  <c r="Y110" i="7"/>
  <c r="X110" i="7"/>
  <c r="V110" i="7"/>
  <c r="U110" i="7"/>
  <c r="T110" i="7"/>
  <c r="S110" i="7"/>
  <c r="R110" i="7"/>
  <c r="Q110" i="7"/>
  <c r="P110" i="7"/>
  <c r="Z109" i="7"/>
  <c r="Y109" i="7"/>
  <c r="X109" i="7"/>
  <c r="V109" i="7"/>
  <c r="U109" i="7"/>
  <c r="T109" i="7"/>
  <c r="S109" i="7"/>
  <c r="R109" i="7"/>
  <c r="Q109" i="7"/>
  <c r="P109" i="7"/>
  <c r="Z108" i="7"/>
  <c r="Y108" i="7"/>
  <c r="X108" i="7"/>
  <c r="V108" i="7"/>
  <c r="U108" i="7"/>
  <c r="T108" i="7"/>
  <c r="S108" i="7"/>
  <c r="R108" i="7"/>
  <c r="Q108" i="7"/>
  <c r="P108" i="7"/>
  <c r="AR110" i="7" s="1"/>
  <c r="AS110" i="7" s="1"/>
  <c r="Z107" i="7"/>
  <c r="Y107" i="7"/>
  <c r="X107" i="7"/>
  <c r="V107" i="7"/>
  <c r="U107" i="7"/>
  <c r="T107" i="7"/>
  <c r="S107" i="7"/>
  <c r="R107" i="7"/>
  <c r="Q107" i="7"/>
  <c r="P107" i="7"/>
  <c r="Z106" i="7"/>
  <c r="Y106" i="7"/>
  <c r="X106" i="7"/>
  <c r="V106" i="7"/>
  <c r="U106" i="7"/>
  <c r="T106" i="7"/>
  <c r="S106" i="7"/>
  <c r="R106" i="7"/>
  <c r="Q106" i="7"/>
  <c r="P106" i="7"/>
  <c r="Z105" i="7"/>
  <c r="Y105" i="7"/>
  <c r="X105" i="7"/>
  <c r="V105" i="7"/>
  <c r="U105" i="7"/>
  <c r="T105" i="7"/>
  <c r="S105" i="7"/>
  <c r="R105" i="7"/>
  <c r="Q105" i="7"/>
  <c r="P105" i="7"/>
  <c r="Z104" i="7"/>
  <c r="Y104" i="7"/>
  <c r="X104" i="7"/>
  <c r="V104" i="7"/>
  <c r="U104" i="7"/>
  <c r="T104" i="7"/>
  <c r="S104" i="7"/>
  <c r="R104" i="7"/>
  <c r="Q104" i="7"/>
  <c r="P104" i="7"/>
  <c r="AZ107" i="7" s="1"/>
  <c r="BA107" i="7" s="1"/>
  <c r="Z103" i="7"/>
  <c r="Y103" i="7"/>
  <c r="X103" i="7"/>
  <c r="V103" i="7"/>
  <c r="U103" i="7"/>
  <c r="T103" i="7"/>
  <c r="S103" i="7"/>
  <c r="R103" i="7"/>
  <c r="Q103" i="7"/>
  <c r="P103" i="7"/>
  <c r="Z102" i="7"/>
  <c r="Y102" i="7"/>
  <c r="X102" i="7"/>
  <c r="V102" i="7"/>
  <c r="U102" i="7"/>
  <c r="T102" i="7"/>
  <c r="S102" i="7"/>
  <c r="R102" i="7"/>
  <c r="Q102" i="7"/>
  <c r="P102" i="7"/>
  <c r="Z101" i="7"/>
  <c r="Y101" i="7"/>
  <c r="X101" i="7"/>
  <c r="V101" i="7"/>
  <c r="U101" i="7"/>
  <c r="T101" i="7"/>
  <c r="S101" i="7"/>
  <c r="R101" i="7"/>
  <c r="Q101" i="7"/>
  <c r="P101" i="7"/>
  <c r="Z100" i="7"/>
  <c r="Y100" i="7"/>
  <c r="X100" i="7"/>
  <c r="V100" i="7"/>
  <c r="U100" i="7"/>
  <c r="T100" i="7"/>
  <c r="S100" i="7"/>
  <c r="R100" i="7"/>
  <c r="Q100" i="7"/>
  <c r="P100" i="7"/>
  <c r="AR102" i="7" s="1"/>
  <c r="AS102" i="7" s="1"/>
  <c r="Z99" i="7"/>
  <c r="Y99" i="7"/>
  <c r="X99" i="7"/>
  <c r="V99" i="7"/>
  <c r="U99" i="7"/>
  <c r="T99" i="7"/>
  <c r="S99" i="7"/>
  <c r="R99" i="7"/>
  <c r="Q99" i="7"/>
  <c r="P99" i="7"/>
  <c r="Z98" i="7"/>
  <c r="Y98" i="7"/>
  <c r="X98" i="7"/>
  <c r="V98" i="7"/>
  <c r="U98" i="7"/>
  <c r="T98" i="7"/>
  <c r="S98" i="7"/>
  <c r="R98" i="7"/>
  <c r="Q98" i="7"/>
  <c r="P98" i="7"/>
  <c r="Z97" i="7"/>
  <c r="Y97" i="7"/>
  <c r="X97" i="7"/>
  <c r="V97" i="7"/>
  <c r="U97" i="7"/>
  <c r="T97" i="7"/>
  <c r="S97" i="7"/>
  <c r="R97" i="7"/>
  <c r="Q97" i="7"/>
  <c r="P97" i="7"/>
  <c r="Z96" i="7"/>
  <c r="Y96" i="7"/>
  <c r="X96" i="7"/>
  <c r="V96" i="7"/>
  <c r="U96" i="7"/>
  <c r="T96" i="7"/>
  <c r="S96" i="7"/>
  <c r="R96" i="7"/>
  <c r="Q96" i="7"/>
  <c r="P96" i="7"/>
  <c r="AZ99" i="7" s="1"/>
  <c r="BA99" i="7" s="1"/>
  <c r="Z95" i="7"/>
  <c r="Y95" i="7"/>
  <c r="X95" i="7"/>
  <c r="V95" i="7"/>
  <c r="U95" i="7"/>
  <c r="T95" i="7"/>
  <c r="S95" i="7"/>
  <c r="R95" i="7"/>
  <c r="Q95" i="7"/>
  <c r="P95" i="7"/>
  <c r="Z94" i="7"/>
  <c r="Y94" i="7"/>
  <c r="X94" i="7"/>
  <c r="V94" i="7"/>
  <c r="U94" i="7"/>
  <c r="T94" i="7"/>
  <c r="S94" i="7"/>
  <c r="R94" i="7"/>
  <c r="Q94" i="7"/>
  <c r="P94" i="7"/>
  <c r="Z93" i="7"/>
  <c r="Y93" i="7"/>
  <c r="X93" i="7"/>
  <c r="V93" i="7"/>
  <c r="U93" i="7"/>
  <c r="T93" i="7"/>
  <c r="S93" i="7"/>
  <c r="R93" i="7"/>
  <c r="Q93" i="7"/>
  <c r="P93" i="7"/>
  <c r="Z92" i="7"/>
  <c r="Y92" i="7"/>
  <c r="X92" i="7"/>
  <c r="V92" i="7"/>
  <c r="U92" i="7"/>
  <c r="T92" i="7"/>
  <c r="S92" i="7"/>
  <c r="R92" i="7"/>
  <c r="Q92" i="7"/>
  <c r="P92" i="7"/>
  <c r="AR94" i="7" s="1"/>
  <c r="AS94" i="7" s="1"/>
  <c r="Z91" i="7"/>
  <c r="Y91" i="7"/>
  <c r="X91" i="7"/>
  <c r="V91" i="7"/>
  <c r="U91" i="7"/>
  <c r="T91" i="7"/>
  <c r="S91" i="7"/>
  <c r="R91" i="7"/>
  <c r="Q91" i="7"/>
  <c r="P91" i="7"/>
  <c r="Z90" i="7"/>
  <c r="Y90" i="7"/>
  <c r="X90" i="7"/>
  <c r="V90" i="7"/>
  <c r="U90" i="7"/>
  <c r="T90" i="7"/>
  <c r="S90" i="7"/>
  <c r="R90" i="7"/>
  <c r="Q90" i="7"/>
  <c r="P90" i="7"/>
  <c r="Z89" i="7"/>
  <c r="Y89" i="7"/>
  <c r="X89" i="7"/>
  <c r="V89" i="7"/>
  <c r="U89" i="7"/>
  <c r="T89" i="7"/>
  <c r="S89" i="7"/>
  <c r="R89" i="7"/>
  <c r="Q89" i="7"/>
  <c r="P89" i="7"/>
  <c r="Z88" i="7"/>
  <c r="Y88" i="7"/>
  <c r="X88" i="7"/>
  <c r="V88" i="7"/>
  <c r="U88" i="7"/>
  <c r="T88" i="7"/>
  <c r="S88" i="7"/>
  <c r="R88" i="7"/>
  <c r="Q88" i="7"/>
  <c r="P88" i="7"/>
  <c r="AZ91" i="7" s="1"/>
  <c r="BA91" i="7" s="1"/>
  <c r="Z87" i="7"/>
  <c r="Y87" i="7"/>
  <c r="X87" i="7"/>
  <c r="V87" i="7"/>
  <c r="U87" i="7"/>
  <c r="T87" i="7"/>
  <c r="S87" i="7"/>
  <c r="R87" i="7"/>
  <c r="Q87" i="7"/>
  <c r="P87" i="7"/>
  <c r="Z86" i="7"/>
  <c r="Y86" i="7"/>
  <c r="X86" i="7"/>
  <c r="V86" i="7"/>
  <c r="U86" i="7"/>
  <c r="T86" i="7"/>
  <c r="S86" i="7"/>
  <c r="R86" i="7"/>
  <c r="Q86" i="7"/>
  <c r="P86" i="7"/>
  <c r="Z85" i="7"/>
  <c r="Y85" i="7"/>
  <c r="X85" i="7"/>
  <c r="V85" i="7"/>
  <c r="U85" i="7"/>
  <c r="T85" i="7"/>
  <c r="S85" i="7"/>
  <c r="R85" i="7"/>
  <c r="Q85" i="7"/>
  <c r="P85" i="7"/>
  <c r="Z84" i="7"/>
  <c r="Y84" i="7"/>
  <c r="X84" i="7"/>
  <c r="V84" i="7"/>
  <c r="U84" i="7"/>
  <c r="T84" i="7"/>
  <c r="S84" i="7"/>
  <c r="R84" i="7"/>
  <c r="Q84" i="7"/>
  <c r="P84" i="7"/>
  <c r="AR86" i="7" s="1"/>
  <c r="AS86" i="7" s="1"/>
  <c r="Z83" i="7"/>
  <c r="Y83" i="7"/>
  <c r="X83" i="7"/>
  <c r="V83" i="7"/>
  <c r="U83" i="7"/>
  <c r="T83" i="7"/>
  <c r="S83" i="7"/>
  <c r="R83" i="7"/>
  <c r="Q83" i="7"/>
  <c r="P83" i="7"/>
  <c r="Z82" i="7"/>
  <c r="Y82" i="7"/>
  <c r="X82" i="7"/>
  <c r="V82" i="7"/>
  <c r="U82" i="7"/>
  <c r="T82" i="7"/>
  <c r="S82" i="7"/>
  <c r="R82" i="7"/>
  <c r="Q82" i="7"/>
  <c r="P82" i="7"/>
  <c r="Z81" i="7"/>
  <c r="Y81" i="7"/>
  <c r="X81" i="7"/>
  <c r="V81" i="7"/>
  <c r="U81" i="7"/>
  <c r="T81" i="7"/>
  <c r="S81" i="7"/>
  <c r="R81" i="7"/>
  <c r="Q81" i="7"/>
  <c r="P81" i="7"/>
  <c r="Z80" i="7"/>
  <c r="Y80" i="7"/>
  <c r="X80" i="7"/>
  <c r="V80" i="7"/>
  <c r="U80" i="7"/>
  <c r="T80" i="7"/>
  <c r="S80" i="7"/>
  <c r="R80" i="7"/>
  <c r="Q80" i="7"/>
  <c r="P80" i="7"/>
  <c r="AZ83" i="7" s="1"/>
  <c r="BA83" i="7" s="1"/>
  <c r="Z79" i="7"/>
  <c r="Y79" i="7"/>
  <c r="X79" i="7"/>
  <c r="V79" i="7"/>
  <c r="U79" i="7"/>
  <c r="T79" i="7"/>
  <c r="S79" i="7"/>
  <c r="R79" i="7"/>
  <c r="Q79" i="7"/>
  <c r="P79" i="7"/>
  <c r="Z78" i="7"/>
  <c r="Y78" i="7"/>
  <c r="X78" i="7"/>
  <c r="V78" i="7"/>
  <c r="U78" i="7"/>
  <c r="T78" i="7"/>
  <c r="S78" i="7"/>
  <c r="R78" i="7"/>
  <c r="Q78" i="7"/>
  <c r="P78" i="7"/>
  <c r="Z77" i="7"/>
  <c r="Y77" i="7"/>
  <c r="X77" i="7"/>
  <c r="V77" i="7"/>
  <c r="U77" i="7"/>
  <c r="T77" i="7"/>
  <c r="S77" i="7"/>
  <c r="R77" i="7"/>
  <c r="Q77" i="7"/>
  <c r="P77" i="7"/>
  <c r="Z76" i="7"/>
  <c r="Y76" i="7"/>
  <c r="X76" i="7"/>
  <c r="V76" i="7"/>
  <c r="U76" i="7"/>
  <c r="T76" i="7"/>
  <c r="S76" i="7"/>
  <c r="R76" i="7"/>
  <c r="Q76" i="7"/>
  <c r="P76" i="7"/>
  <c r="AR78" i="7" s="1"/>
  <c r="AS78" i="7" s="1"/>
  <c r="Z75" i="7"/>
  <c r="Y75" i="7"/>
  <c r="X75" i="7"/>
  <c r="V75" i="7"/>
  <c r="U75" i="7"/>
  <c r="T75" i="7"/>
  <c r="S75" i="7"/>
  <c r="R75" i="7"/>
  <c r="Q75" i="7"/>
  <c r="P75" i="7"/>
  <c r="Z74" i="7"/>
  <c r="Y74" i="7"/>
  <c r="X74" i="7"/>
  <c r="V74" i="7"/>
  <c r="U74" i="7"/>
  <c r="T74" i="7"/>
  <c r="S74" i="7"/>
  <c r="R74" i="7"/>
  <c r="Q74" i="7"/>
  <c r="P74" i="7"/>
  <c r="Z73" i="7"/>
  <c r="Y73" i="7"/>
  <c r="X73" i="7"/>
  <c r="V73" i="7"/>
  <c r="U73" i="7"/>
  <c r="T73" i="7"/>
  <c r="S73" i="7"/>
  <c r="R73" i="7"/>
  <c r="Q73" i="7"/>
  <c r="P73" i="7"/>
  <c r="Z72" i="7"/>
  <c r="Y72" i="7"/>
  <c r="X72" i="7"/>
  <c r="V72" i="7"/>
  <c r="U72" i="7"/>
  <c r="T72" i="7"/>
  <c r="S72" i="7"/>
  <c r="R72" i="7"/>
  <c r="Q72" i="7"/>
  <c r="P72" i="7"/>
  <c r="AZ75" i="7" s="1"/>
  <c r="BA75" i="7" s="1"/>
  <c r="Z71" i="7"/>
  <c r="Y71" i="7"/>
  <c r="X71" i="7"/>
  <c r="V71" i="7"/>
  <c r="U71" i="7"/>
  <c r="T71" i="7"/>
  <c r="S71" i="7"/>
  <c r="R71" i="7"/>
  <c r="Q71" i="7"/>
  <c r="P71" i="7"/>
  <c r="Z70" i="7"/>
  <c r="Y70" i="7"/>
  <c r="X70" i="7"/>
  <c r="V70" i="7"/>
  <c r="U70" i="7"/>
  <c r="T70" i="7"/>
  <c r="S70" i="7"/>
  <c r="R70" i="7"/>
  <c r="Q70" i="7"/>
  <c r="P70" i="7"/>
  <c r="Z69" i="7"/>
  <c r="Y69" i="7"/>
  <c r="X69" i="7"/>
  <c r="V69" i="7"/>
  <c r="U69" i="7"/>
  <c r="T69" i="7"/>
  <c r="S69" i="7"/>
  <c r="R69" i="7"/>
  <c r="Q69" i="7"/>
  <c r="P69" i="7"/>
  <c r="Z68" i="7"/>
  <c r="Y68" i="7"/>
  <c r="X68" i="7"/>
  <c r="V68" i="7"/>
  <c r="U68" i="7"/>
  <c r="T68" i="7"/>
  <c r="S68" i="7"/>
  <c r="R68" i="7"/>
  <c r="Q68" i="7"/>
  <c r="P68" i="7"/>
  <c r="AR70" i="7" s="1"/>
  <c r="AS70" i="7" s="1"/>
  <c r="Z67" i="7"/>
  <c r="Y67" i="7"/>
  <c r="X67" i="7"/>
  <c r="V67" i="7"/>
  <c r="U67" i="7"/>
  <c r="T67" i="7"/>
  <c r="S67" i="7"/>
  <c r="R67" i="7"/>
  <c r="Q67" i="7"/>
  <c r="P67" i="7"/>
  <c r="Z66" i="7"/>
  <c r="Y66" i="7"/>
  <c r="X66" i="7"/>
  <c r="V66" i="7"/>
  <c r="U66" i="7"/>
  <c r="T66" i="7"/>
  <c r="S66" i="7"/>
  <c r="R66" i="7"/>
  <c r="Q66" i="7"/>
  <c r="P66" i="7"/>
  <c r="Z65" i="7"/>
  <c r="Y65" i="7"/>
  <c r="X65" i="7"/>
  <c r="V65" i="7"/>
  <c r="U65" i="7"/>
  <c r="T65" i="7"/>
  <c r="S65" i="7"/>
  <c r="R65" i="7"/>
  <c r="Q65" i="7"/>
  <c r="P65" i="7"/>
  <c r="Z64" i="7"/>
  <c r="Y64" i="7"/>
  <c r="X64" i="7"/>
  <c r="V64" i="7"/>
  <c r="U64" i="7"/>
  <c r="T64" i="7"/>
  <c r="S64" i="7"/>
  <c r="R64" i="7"/>
  <c r="Q64" i="7"/>
  <c r="P64" i="7"/>
  <c r="AZ67" i="7" s="1"/>
  <c r="BA67" i="7" s="1"/>
  <c r="Z63" i="7"/>
  <c r="Y63" i="7"/>
  <c r="X63" i="7"/>
  <c r="V63" i="7"/>
  <c r="U63" i="7"/>
  <c r="T63" i="7"/>
  <c r="S63" i="7"/>
  <c r="R63" i="7"/>
  <c r="Q63" i="7"/>
  <c r="P63" i="7"/>
  <c r="Z62" i="7"/>
  <c r="Y62" i="7"/>
  <c r="X62" i="7"/>
  <c r="V62" i="7"/>
  <c r="U62" i="7"/>
  <c r="T62" i="7"/>
  <c r="S62" i="7"/>
  <c r="R62" i="7"/>
  <c r="Q62" i="7"/>
  <c r="P62" i="7"/>
  <c r="Z61" i="7"/>
  <c r="Y61" i="7"/>
  <c r="X61" i="7"/>
  <c r="V61" i="7"/>
  <c r="U61" i="7"/>
  <c r="T61" i="7"/>
  <c r="S61" i="7"/>
  <c r="R61" i="7"/>
  <c r="Q61" i="7"/>
  <c r="P61" i="7"/>
  <c r="Z60" i="7"/>
  <c r="Y60" i="7"/>
  <c r="X60" i="7"/>
  <c r="V60" i="7"/>
  <c r="U60" i="7"/>
  <c r="T60" i="7"/>
  <c r="S60" i="7"/>
  <c r="R60" i="7"/>
  <c r="Q60" i="7"/>
  <c r="P60" i="7"/>
  <c r="AR62" i="7" s="1"/>
  <c r="AS62" i="7" s="1"/>
  <c r="Z59" i="7"/>
  <c r="Y59" i="7"/>
  <c r="X59" i="7"/>
  <c r="V59" i="7"/>
  <c r="U59" i="7"/>
  <c r="T59" i="7"/>
  <c r="S59" i="7"/>
  <c r="R59" i="7"/>
  <c r="Q59" i="7"/>
  <c r="P59" i="7"/>
  <c r="Z58" i="7"/>
  <c r="Y58" i="7"/>
  <c r="X58" i="7"/>
  <c r="V58" i="7"/>
  <c r="U58" i="7"/>
  <c r="T58" i="7"/>
  <c r="S58" i="7"/>
  <c r="R58" i="7"/>
  <c r="Q58" i="7"/>
  <c r="P58" i="7"/>
  <c r="Z57" i="7"/>
  <c r="Y57" i="7"/>
  <c r="X57" i="7"/>
  <c r="V57" i="7"/>
  <c r="U57" i="7"/>
  <c r="T57" i="7"/>
  <c r="S57" i="7"/>
  <c r="R57" i="7"/>
  <c r="Q57" i="7"/>
  <c r="P57" i="7"/>
  <c r="Z56" i="7"/>
  <c r="Y56" i="7"/>
  <c r="X56" i="7"/>
  <c r="V56" i="7"/>
  <c r="U56" i="7"/>
  <c r="T56" i="7"/>
  <c r="S56" i="7"/>
  <c r="R56" i="7"/>
  <c r="Q56" i="7"/>
  <c r="P56" i="7"/>
  <c r="AZ59" i="7" s="1"/>
  <c r="BA59" i="7" s="1"/>
  <c r="Z55" i="7"/>
  <c r="Y55" i="7"/>
  <c r="X55" i="7"/>
  <c r="V55" i="7"/>
  <c r="U55" i="7"/>
  <c r="T55" i="7"/>
  <c r="S55" i="7"/>
  <c r="R55" i="7"/>
  <c r="Q55" i="7"/>
  <c r="P55" i="7"/>
  <c r="Z54" i="7"/>
  <c r="Y54" i="7"/>
  <c r="X54" i="7"/>
  <c r="V54" i="7"/>
  <c r="U54" i="7"/>
  <c r="T54" i="7"/>
  <c r="S54" i="7"/>
  <c r="R54" i="7"/>
  <c r="Q54" i="7"/>
  <c r="P54" i="7"/>
  <c r="Z53" i="7"/>
  <c r="Y53" i="7"/>
  <c r="X53" i="7"/>
  <c r="V53" i="7"/>
  <c r="U53" i="7"/>
  <c r="T53" i="7"/>
  <c r="S53" i="7"/>
  <c r="R53" i="7"/>
  <c r="Q53" i="7"/>
  <c r="P53" i="7"/>
  <c r="Z52" i="7"/>
  <c r="Y52" i="7"/>
  <c r="X52" i="7"/>
  <c r="V52" i="7"/>
  <c r="U52" i="7"/>
  <c r="T52" i="7"/>
  <c r="S52" i="7"/>
  <c r="R52" i="7"/>
  <c r="Q52" i="7"/>
  <c r="P52" i="7"/>
  <c r="AR54" i="7" s="1"/>
  <c r="AS54" i="7" s="1"/>
  <c r="Z51" i="7"/>
  <c r="Y51" i="7"/>
  <c r="X51" i="7"/>
  <c r="V51" i="7"/>
  <c r="U51" i="7"/>
  <c r="T51" i="7"/>
  <c r="S51" i="7"/>
  <c r="R51" i="7"/>
  <c r="Q51" i="7"/>
  <c r="P51" i="7"/>
  <c r="Z50" i="7"/>
  <c r="Y50" i="7"/>
  <c r="X50" i="7"/>
  <c r="V50" i="7"/>
  <c r="U50" i="7"/>
  <c r="T50" i="7"/>
  <c r="S50" i="7"/>
  <c r="R50" i="7"/>
  <c r="Q50" i="7"/>
  <c r="P50" i="7"/>
  <c r="Z49" i="7"/>
  <c r="Y49" i="7"/>
  <c r="X49" i="7"/>
  <c r="V49" i="7"/>
  <c r="U49" i="7"/>
  <c r="T49" i="7"/>
  <c r="S49" i="7"/>
  <c r="R49" i="7"/>
  <c r="Q49" i="7"/>
  <c r="P49" i="7"/>
  <c r="Z48" i="7"/>
  <c r="Y48" i="7"/>
  <c r="X48" i="7"/>
  <c r="V48" i="7"/>
  <c r="U48" i="7"/>
  <c r="T48" i="7"/>
  <c r="S48" i="7"/>
  <c r="R48" i="7"/>
  <c r="Q48" i="7"/>
  <c r="P48" i="7"/>
  <c r="AZ51" i="7" s="1"/>
  <c r="BA51" i="7" s="1"/>
  <c r="Z47" i="7"/>
  <c r="Y47" i="7"/>
  <c r="X47" i="7"/>
  <c r="V47" i="7"/>
  <c r="U47" i="7"/>
  <c r="T47" i="7"/>
  <c r="S47" i="7"/>
  <c r="R47" i="7"/>
  <c r="Q47" i="7"/>
  <c r="P47" i="7"/>
  <c r="Z46" i="7"/>
  <c r="Y46" i="7"/>
  <c r="X46" i="7"/>
  <c r="V46" i="7"/>
  <c r="U46" i="7"/>
  <c r="T46" i="7"/>
  <c r="S46" i="7"/>
  <c r="R46" i="7"/>
  <c r="Q46" i="7"/>
  <c r="P46" i="7"/>
  <c r="Z45" i="7"/>
  <c r="Y45" i="7"/>
  <c r="X45" i="7"/>
  <c r="V45" i="7"/>
  <c r="U45" i="7"/>
  <c r="T45" i="7"/>
  <c r="S45" i="7"/>
  <c r="R45" i="7"/>
  <c r="Q45" i="7"/>
  <c r="P45" i="7"/>
  <c r="Z44" i="7"/>
  <c r="Y44" i="7"/>
  <c r="X44" i="7"/>
  <c r="V44" i="7"/>
  <c r="U44" i="7"/>
  <c r="T44" i="7"/>
  <c r="S44" i="7"/>
  <c r="R44" i="7"/>
  <c r="Q44" i="7"/>
  <c r="P44" i="7"/>
  <c r="AR46" i="7" s="1"/>
  <c r="AS46" i="7" s="1"/>
  <c r="Z43" i="7"/>
  <c r="Y43" i="7"/>
  <c r="X43" i="7"/>
  <c r="V43" i="7"/>
  <c r="U43" i="7"/>
  <c r="T43" i="7"/>
  <c r="S43" i="7"/>
  <c r="R43" i="7"/>
  <c r="Q43" i="7"/>
  <c r="P43" i="7"/>
  <c r="Z42" i="7"/>
  <c r="Y42" i="7"/>
  <c r="X42" i="7"/>
  <c r="V42" i="7"/>
  <c r="U42" i="7"/>
  <c r="T42" i="7"/>
  <c r="S42" i="7"/>
  <c r="R42" i="7"/>
  <c r="Q42" i="7"/>
  <c r="P42" i="7"/>
  <c r="Z41" i="7"/>
  <c r="Y41" i="7"/>
  <c r="X41" i="7"/>
  <c r="V41" i="7"/>
  <c r="U41" i="7"/>
  <c r="T41" i="7"/>
  <c r="S41" i="7"/>
  <c r="R41" i="7"/>
  <c r="Q41" i="7"/>
  <c r="P41" i="7"/>
  <c r="Z40" i="7"/>
  <c r="Y40" i="7"/>
  <c r="X40" i="7"/>
  <c r="V40" i="7"/>
  <c r="U40" i="7"/>
  <c r="T40" i="7"/>
  <c r="S40" i="7"/>
  <c r="R40" i="7"/>
  <c r="Q40" i="7"/>
  <c r="P40" i="7"/>
  <c r="AZ43" i="7" s="1"/>
  <c r="BA43" i="7" s="1"/>
  <c r="Z39" i="7"/>
  <c r="Y39" i="7"/>
  <c r="X39" i="7"/>
  <c r="V39" i="7"/>
  <c r="U39" i="7"/>
  <c r="T39" i="7"/>
  <c r="S39" i="7"/>
  <c r="R39" i="7"/>
  <c r="Q39" i="7"/>
  <c r="P39" i="7"/>
  <c r="Z38" i="7"/>
  <c r="Y38" i="7"/>
  <c r="X38" i="7"/>
  <c r="V38" i="7"/>
  <c r="U38" i="7"/>
  <c r="T38" i="7"/>
  <c r="S38" i="7"/>
  <c r="R38" i="7"/>
  <c r="Q38" i="7"/>
  <c r="P38" i="7"/>
  <c r="Z37" i="7"/>
  <c r="Y37" i="7"/>
  <c r="X37" i="7"/>
  <c r="V37" i="7"/>
  <c r="U37" i="7"/>
  <c r="T37" i="7"/>
  <c r="S37" i="7"/>
  <c r="R37" i="7"/>
  <c r="Q37" i="7"/>
  <c r="P37" i="7"/>
  <c r="Z36" i="7"/>
  <c r="Y36" i="7"/>
  <c r="X36" i="7"/>
  <c r="V36" i="7"/>
  <c r="U36" i="7"/>
  <c r="T36" i="7"/>
  <c r="S36" i="7"/>
  <c r="R36" i="7"/>
  <c r="Q36" i="7"/>
  <c r="P36" i="7"/>
  <c r="AR38" i="7" s="1"/>
  <c r="AS38" i="7" s="1"/>
  <c r="Z35" i="7"/>
  <c r="Y35" i="7"/>
  <c r="X35" i="7"/>
  <c r="V35" i="7"/>
  <c r="U35" i="7"/>
  <c r="T35" i="7"/>
  <c r="S35" i="7"/>
  <c r="R35" i="7"/>
  <c r="Q35" i="7"/>
  <c r="P35" i="7"/>
  <c r="Z34" i="7"/>
  <c r="Y34" i="7"/>
  <c r="X34" i="7"/>
  <c r="V34" i="7"/>
  <c r="U34" i="7"/>
  <c r="T34" i="7"/>
  <c r="S34" i="7"/>
  <c r="R34" i="7"/>
  <c r="Q34" i="7"/>
  <c r="P34" i="7"/>
  <c r="Z33" i="7"/>
  <c r="Y33" i="7"/>
  <c r="X33" i="7"/>
  <c r="V33" i="7"/>
  <c r="U33" i="7"/>
  <c r="T33" i="7"/>
  <c r="S33" i="7"/>
  <c r="R33" i="7"/>
  <c r="Q33" i="7"/>
  <c r="P33" i="7"/>
  <c r="Z32" i="7"/>
  <c r="Y32" i="7"/>
  <c r="X32" i="7"/>
  <c r="V32" i="7"/>
  <c r="U32" i="7"/>
  <c r="T32" i="7"/>
  <c r="S32" i="7"/>
  <c r="R32" i="7"/>
  <c r="Q32" i="7"/>
  <c r="P32" i="7"/>
  <c r="AZ35" i="7" s="1"/>
  <c r="BA35" i="7" s="1"/>
  <c r="Z31" i="7"/>
  <c r="Y31" i="7"/>
  <c r="X31" i="7"/>
  <c r="V31" i="7"/>
  <c r="U31" i="7"/>
  <c r="T31" i="7"/>
  <c r="S31" i="7"/>
  <c r="R31" i="7"/>
  <c r="Q31" i="7"/>
  <c r="P31" i="7"/>
  <c r="Z30" i="7"/>
  <c r="Y30" i="7"/>
  <c r="X30" i="7"/>
  <c r="V30" i="7"/>
  <c r="U30" i="7"/>
  <c r="T30" i="7"/>
  <c r="S30" i="7"/>
  <c r="R30" i="7"/>
  <c r="Q30" i="7"/>
  <c r="P30" i="7"/>
  <c r="Z29" i="7"/>
  <c r="Y29" i="7"/>
  <c r="X29" i="7"/>
  <c r="V29" i="7"/>
  <c r="U29" i="7"/>
  <c r="T29" i="7"/>
  <c r="S29" i="7"/>
  <c r="R29" i="7"/>
  <c r="Q29" i="7"/>
  <c r="P29" i="7"/>
  <c r="Z28" i="7"/>
  <c r="Y28" i="7"/>
  <c r="X28" i="7"/>
  <c r="V28" i="7"/>
  <c r="U28" i="7"/>
  <c r="T28" i="7"/>
  <c r="S28" i="7"/>
  <c r="R28" i="7"/>
  <c r="Q28" i="7"/>
  <c r="P28" i="7"/>
  <c r="AR30" i="7" s="1"/>
  <c r="AS30" i="7" s="1"/>
  <c r="Z27" i="7"/>
  <c r="Y27" i="7"/>
  <c r="X27" i="7"/>
  <c r="V27" i="7"/>
  <c r="U27" i="7"/>
  <c r="T27" i="7"/>
  <c r="S27" i="7"/>
  <c r="R27" i="7"/>
  <c r="Q27" i="7"/>
  <c r="P27" i="7"/>
  <c r="Z26" i="7"/>
  <c r="Y26" i="7"/>
  <c r="X26" i="7"/>
  <c r="V26" i="7"/>
  <c r="U26" i="7"/>
  <c r="T26" i="7"/>
  <c r="S26" i="7"/>
  <c r="R26" i="7"/>
  <c r="Q26" i="7"/>
  <c r="P26" i="7"/>
  <c r="Z25" i="7"/>
  <c r="Y25" i="7"/>
  <c r="X25" i="7"/>
  <c r="V25" i="7"/>
  <c r="U25" i="7"/>
  <c r="T25" i="7"/>
  <c r="S25" i="7"/>
  <c r="R25" i="7"/>
  <c r="Q25" i="7"/>
  <c r="P25" i="7"/>
  <c r="Z24" i="7"/>
  <c r="Y24" i="7"/>
  <c r="X24" i="7"/>
  <c r="V24" i="7"/>
  <c r="U24" i="7"/>
  <c r="T24" i="7"/>
  <c r="S24" i="7"/>
  <c r="R24" i="7"/>
  <c r="Q24" i="7"/>
  <c r="P24" i="7"/>
  <c r="AZ27" i="7" s="1"/>
  <c r="BA27" i="7" s="1"/>
  <c r="Z23" i="7"/>
  <c r="Y23" i="7"/>
  <c r="X23" i="7"/>
  <c r="V23" i="7"/>
  <c r="U23" i="7"/>
  <c r="T23" i="7"/>
  <c r="S23" i="7"/>
  <c r="R23" i="7"/>
  <c r="Q23" i="7"/>
  <c r="P23" i="7"/>
  <c r="Z22" i="7"/>
  <c r="Y22" i="7"/>
  <c r="X22" i="7"/>
  <c r="V22" i="7"/>
  <c r="U22" i="7"/>
  <c r="T22" i="7"/>
  <c r="S22" i="7"/>
  <c r="R22" i="7"/>
  <c r="Q22" i="7"/>
  <c r="P22" i="7"/>
  <c r="Z21" i="7"/>
  <c r="Y21" i="7"/>
  <c r="X21" i="7"/>
  <c r="V21" i="7"/>
  <c r="U21" i="7"/>
  <c r="T21" i="7"/>
  <c r="S21" i="7"/>
  <c r="R21" i="7"/>
  <c r="Q21" i="7"/>
  <c r="P21" i="7"/>
  <c r="Z20" i="7"/>
  <c r="Y20" i="7"/>
  <c r="X20" i="7"/>
  <c r="V20" i="7"/>
  <c r="U20" i="7"/>
  <c r="T20" i="7"/>
  <c r="S20" i="7"/>
  <c r="R20" i="7"/>
  <c r="Q20" i="7"/>
  <c r="P20" i="7"/>
  <c r="AR22" i="7" s="1"/>
  <c r="AS22" i="7" s="1"/>
  <c r="Z19" i="7"/>
  <c r="Y19" i="7"/>
  <c r="X19" i="7"/>
  <c r="V19" i="7"/>
  <c r="U19" i="7"/>
  <c r="T19" i="7"/>
  <c r="S19" i="7"/>
  <c r="R19" i="7"/>
  <c r="Q19" i="7"/>
  <c r="P19" i="7"/>
  <c r="Z18" i="7"/>
  <c r="Y18" i="7"/>
  <c r="X18" i="7"/>
  <c r="V18" i="7"/>
  <c r="U18" i="7"/>
  <c r="T18" i="7"/>
  <c r="S18" i="7"/>
  <c r="R18" i="7"/>
  <c r="Q18" i="7"/>
  <c r="P18" i="7"/>
  <c r="Z17" i="7"/>
  <c r="Y17" i="7"/>
  <c r="X17" i="7"/>
  <c r="V17" i="7"/>
  <c r="U17" i="7"/>
  <c r="T17" i="7"/>
  <c r="S17" i="7"/>
  <c r="R17" i="7"/>
  <c r="Q17" i="7"/>
  <c r="P17" i="7"/>
  <c r="AZ20" i="7" s="1"/>
  <c r="BA20" i="7" s="1"/>
  <c r="Z16" i="7"/>
  <c r="Y16" i="7"/>
  <c r="X16" i="7"/>
  <c r="V16" i="7"/>
  <c r="U16" i="7"/>
  <c r="T16" i="7"/>
  <c r="S16" i="7"/>
  <c r="R16" i="7"/>
  <c r="Q16" i="7"/>
  <c r="P16" i="7"/>
  <c r="AZ19" i="7" s="1"/>
  <c r="BA19" i="7" s="1"/>
  <c r="Z15" i="7"/>
  <c r="Y15" i="7"/>
  <c r="X15" i="7"/>
  <c r="V15" i="7"/>
  <c r="U15" i="7"/>
  <c r="T15" i="7"/>
  <c r="S15" i="7"/>
  <c r="R15" i="7"/>
  <c r="Q15" i="7"/>
  <c r="P15" i="7"/>
  <c r="Z14" i="7"/>
  <c r="Y14" i="7"/>
  <c r="X14" i="7"/>
  <c r="V14" i="7"/>
  <c r="U14" i="7"/>
  <c r="T14" i="7"/>
  <c r="S14" i="7"/>
  <c r="R14" i="7"/>
  <c r="Q14" i="7"/>
  <c r="P14" i="7"/>
  <c r="Z13" i="7"/>
  <c r="Y13" i="7"/>
  <c r="X13" i="7"/>
  <c r="V13" i="7"/>
  <c r="U13" i="7"/>
  <c r="T13" i="7"/>
  <c r="S13" i="7"/>
  <c r="R13" i="7"/>
  <c r="Q13" i="7"/>
  <c r="P13" i="7"/>
  <c r="Z12" i="7"/>
  <c r="Y12" i="7"/>
  <c r="X12" i="7"/>
  <c r="V12" i="7"/>
  <c r="U12" i="7"/>
  <c r="T12" i="7"/>
  <c r="S12" i="7"/>
  <c r="R12" i="7"/>
  <c r="Q12" i="7"/>
  <c r="P12" i="7"/>
  <c r="AR14" i="7" s="1"/>
  <c r="AS14" i="7" s="1"/>
  <c r="Z11" i="7"/>
  <c r="Y11" i="7"/>
  <c r="X11" i="7"/>
  <c r="V11" i="7"/>
  <c r="U11" i="7"/>
  <c r="T11" i="7"/>
  <c r="S11" i="7"/>
  <c r="R11" i="7"/>
  <c r="Q11" i="7"/>
  <c r="P11" i="7"/>
  <c r="Z10" i="7"/>
  <c r="Y10" i="7"/>
  <c r="X10" i="7"/>
  <c r="V10" i="7"/>
  <c r="U10" i="7"/>
  <c r="T10" i="7"/>
  <c r="S10" i="7"/>
  <c r="R10" i="7"/>
  <c r="Q10" i="7"/>
  <c r="P10" i="7"/>
  <c r="Z9" i="7"/>
  <c r="Y9" i="7"/>
  <c r="X9" i="7"/>
  <c r="V9" i="7"/>
  <c r="U9" i="7"/>
  <c r="T9" i="7"/>
  <c r="S9" i="7"/>
  <c r="R9" i="7"/>
  <c r="Q9" i="7"/>
  <c r="P9" i="7"/>
  <c r="AZ12" i="7" s="1"/>
  <c r="BA12" i="7" s="1"/>
  <c r="Z8" i="7"/>
  <c r="Y8" i="7"/>
  <c r="X8" i="7"/>
  <c r="V8" i="7"/>
  <c r="U8" i="7"/>
  <c r="T8" i="7"/>
  <c r="S8" i="7"/>
  <c r="R8" i="7"/>
  <c r="Q8" i="7"/>
  <c r="P8" i="7"/>
  <c r="AZ11" i="7" s="1"/>
  <c r="BA11" i="7" s="1"/>
  <c r="Z7" i="7"/>
  <c r="Y7" i="7"/>
  <c r="X7" i="7"/>
  <c r="V7" i="7"/>
  <c r="U7" i="7"/>
  <c r="T7" i="7"/>
  <c r="S7" i="7"/>
  <c r="R7" i="7"/>
  <c r="Q7" i="7"/>
  <c r="P7" i="7"/>
  <c r="Z6" i="7"/>
  <c r="Y6" i="7"/>
  <c r="X6" i="7"/>
  <c r="V6" i="7"/>
  <c r="U6" i="7"/>
  <c r="T6" i="7"/>
  <c r="S6" i="7"/>
  <c r="R6" i="7"/>
  <c r="Q6" i="7"/>
  <c r="P6" i="7"/>
  <c r="Z5" i="7"/>
  <c r="Y5" i="7"/>
  <c r="X5" i="7"/>
  <c r="V5" i="7"/>
  <c r="U5" i="7"/>
  <c r="T5" i="7"/>
  <c r="S5" i="7"/>
  <c r="R5" i="7"/>
  <c r="Q5" i="7"/>
  <c r="P5" i="7"/>
  <c r="Z4" i="7"/>
  <c r="Y4" i="7"/>
  <c r="X4" i="7"/>
  <c r="V4" i="7"/>
  <c r="U4" i="7"/>
  <c r="T4" i="7"/>
  <c r="S4" i="7"/>
  <c r="R4" i="7"/>
  <c r="Q4" i="7"/>
  <c r="P4" i="7"/>
  <c r="AR6" i="7" s="1"/>
  <c r="AS6" i="7" s="1"/>
  <c r="Z3" i="7"/>
  <c r="Y3" i="7"/>
  <c r="X3" i="7"/>
  <c r="V3" i="7"/>
  <c r="U3" i="7"/>
  <c r="T3" i="7"/>
  <c r="S3" i="7"/>
  <c r="R3" i="7"/>
  <c r="Q3" i="7"/>
  <c r="P3" i="7"/>
  <c r="Z233" i="7"/>
  <c r="Y233" i="7"/>
  <c r="X233" i="7"/>
  <c r="V233" i="7"/>
  <c r="U233" i="7"/>
  <c r="T233" i="7"/>
  <c r="S233" i="7"/>
  <c r="R233" i="7"/>
  <c r="Q233" i="7"/>
  <c r="P233" i="7"/>
  <c r="AR15" i="7" l="1"/>
  <c r="AS15" i="7" s="1"/>
  <c r="AR23" i="7"/>
  <c r="AS23" i="7" s="1"/>
  <c r="AR27" i="7"/>
  <c r="AS27" i="7" s="1"/>
  <c r="AR35" i="7"/>
  <c r="AS35" i="7" s="1"/>
  <c r="AR39" i="7"/>
  <c r="AS39" i="7" s="1"/>
  <c r="AR43" i="7"/>
  <c r="AS43" i="7" s="1"/>
  <c r="AR47" i="7"/>
  <c r="AS47" i="7" s="1"/>
  <c r="AR51" i="7"/>
  <c r="AS51" i="7" s="1"/>
  <c r="AR55" i="7"/>
  <c r="AS55" i="7" s="1"/>
  <c r="AR63" i="7"/>
  <c r="AS63" i="7" s="1"/>
  <c r="AR67" i="7"/>
  <c r="AS67" i="7" s="1"/>
  <c r="AR71" i="7"/>
  <c r="AS71" i="7" s="1"/>
  <c r="AR75" i="7"/>
  <c r="AS75" i="7" s="1"/>
  <c r="AR79" i="7"/>
  <c r="AS79" i="7" s="1"/>
  <c r="AR83" i="7"/>
  <c r="AS83" i="7" s="1"/>
  <c r="AR87" i="7"/>
  <c r="AS87" i="7" s="1"/>
  <c r="AR91" i="7"/>
  <c r="AS91" i="7" s="1"/>
  <c r="AR95" i="7"/>
  <c r="AS95" i="7" s="1"/>
  <c r="AR99" i="7"/>
  <c r="AS99" i="7" s="1"/>
  <c r="AR103" i="7"/>
  <c r="AS103" i="7" s="1"/>
  <c r="AR107" i="7"/>
  <c r="AS107" i="7" s="1"/>
  <c r="AR111" i="7"/>
  <c r="AS111" i="7" s="1"/>
  <c r="AR115" i="7"/>
  <c r="AS115" i="7" s="1"/>
  <c r="AR119" i="7"/>
  <c r="AS119" i="7" s="1"/>
  <c r="AR123" i="7"/>
  <c r="AS123" i="7" s="1"/>
  <c r="AR127" i="7"/>
  <c r="AS127" i="7" s="1"/>
  <c r="AR131" i="7"/>
  <c r="AS131" i="7" s="1"/>
  <c r="AR135" i="7"/>
  <c r="AS135" i="7" s="1"/>
  <c r="AR139" i="7"/>
  <c r="AS139" i="7" s="1"/>
  <c r="AR143" i="7"/>
  <c r="AS143" i="7" s="1"/>
  <c r="AR147" i="7"/>
  <c r="AS147" i="7" s="1"/>
  <c r="AR151" i="7"/>
  <c r="AS151" i="7" s="1"/>
  <c r="AR155" i="7"/>
  <c r="AS155" i="7" s="1"/>
  <c r="AR159" i="7"/>
  <c r="AS159" i="7" s="1"/>
  <c r="AR163" i="7"/>
  <c r="AS163" i="7" s="1"/>
  <c r="AR167" i="7"/>
  <c r="AS167" i="7" s="1"/>
  <c r="AR171" i="7"/>
  <c r="AS171" i="7" s="1"/>
  <c r="AR175" i="7"/>
  <c r="AS175" i="7" s="1"/>
  <c r="AR179" i="7"/>
  <c r="AS179" i="7" s="1"/>
  <c r="AR183" i="7"/>
  <c r="AS183" i="7" s="1"/>
  <c r="AR187" i="7"/>
  <c r="AS187" i="7" s="1"/>
  <c r="AR191" i="7"/>
  <c r="AS191" i="7" s="1"/>
  <c r="AR195" i="7"/>
  <c r="AS195" i="7" s="1"/>
  <c r="AR199" i="7"/>
  <c r="AS199" i="7" s="1"/>
  <c r="AR207" i="7"/>
  <c r="AS207" i="7" s="1"/>
  <c r="AR215" i="7"/>
  <c r="AS215" i="7" s="1"/>
  <c r="AR223" i="7"/>
  <c r="AS223" i="7" s="1"/>
  <c r="AR231" i="7"/>
  <c r="AS231" i="7" s="1"/>
  <c r="AR7" i="7"/>
  <c r="AS7" i="7" s="1"/>
  <c r="AR31" i="7"/>
  <c r="AS31" i="7" s="1"/>
  <c r="AR59" i="7"/>
  <c r="AS59" i="7" s="1"/>
  <c r="AI234" i="7"/>
  <c r="AJ234" i="7" s="1"/>
  <c r="AZ9" i="7"/>
  <c r="BA9" i="7" s="1"/>
  <c r="AI11" i="7"/>
  <c r="AJ11" i="7" s="1"/>
  <c r="AZ17" i="7"/>
  <c r="BA17" i="7" s="1"/>
  <c r="AI19" i="7"/>
  <c r="AJ19" i="7" s="1"/>
  <c r="AZ25" i="7"/>
  <c r="BA25" i="7" s="1"/>
  <c r="AI27" i="7"/>
  <c r="AJ27" i="7" s="1"/>
  <c r="AZ33" i="7"/>
  <c r="BA33" i="7" s="1"/>
  <c r="AI35" i="7"/>
  <c r="AJ35" i="7" s="1"/>
  <c r="AZ41" i="7"/>
  <c r="BA41" i="7" s="1"/>
  <c r="AI43" i="7"/>
  <c r="AJ43" i="7" s="1"/>
  <c r="AZ49" i="7"/>
  <c r="BA49" i="7" s="1"/>
  <c r="AI51" i="7"/>
  <c r="AJ51" i="7" s="1"/>
  <c r="AZ57" i="7"/>
  <c r="BA57" i="7" s="1"/>
  <c r="AI59" i="7"/>
  <c r="AJ59" i="7" s="1"/>
  <c r="AZ65" i="7"/>
  <c r="BA65" i="7" s="1"/>
  <c r="AI67" i="7"/>
  <c r="AJ67" i="7" s="1"/>
  <c r="AZ73" i="7"/>
  <c r="BA73" i="7" s="1"/>
  <c r="AI75" i="7"/>
  <c r="AJ75" i="7" s="1"/>
  <c r="AZ81" i="7"/>
  <c r="BA81" i="7" s="1"/>
  <c r="AI83" i="7"/>
  <c r="AJ83" i="7" s="1"/>
  <c r="AZ89" i="7"/>
  <c r="BA89" i="7" s="1"/>
  <c r="AI91" i="7"/>
  <c r="AJ91" i="7" s="1"/>
  <c r="AZ97" i="7"/>
  <c r="BA97" i="7" s="1"/>
  <c r="AI99" i="7"/>
  <c r="AJ99" i="7" s="1"/>
  <c r="AZ105" i="7"/>
  <c r="BA105" i="7" s="1"/>
  <c r="AI107" i="7"/>
  <c r="AJ107" i="7" s="1"/>
  <c r="AZ113" i="7"/>
  <c r="BA113" i="7" s="1"/>
  <c r="AZ117" i="7"/>
  <c r="BA117" i="7" s="1"/>
  <c r="AZ121" i="7"/>
  <c r="BA121" i="7" s="1"/>
  <c r="AI123" i="7"/>
  <c r="AJ123" i="7" s="1"/>
  <c r="AZ129" i="7"/>
  <c r="BA129" i="7" s="1"/>
  <c r="AI131" i="7"/>
  <c r="AJ131" i="7" s="1"/>
  <c r="AZ137" i="7"/>
  <c r="BA137" i="7" s="1"/>
  <c r="AR140" i="7"/>
  <c r="AS140" i="7" s="1"/>
  <c r="AZ145" i="7"/>
  <c r="BA145" i="7" s="1"/>
  <c r="AR148" i="7"/>
  <c r="AS148" i="7" s="1"/>
  <c r="AZ153" i="7"/>
  <c r="BA153" i="7" s="1"/>
  <c r="AR156" i="7"/>
  <c r="AS156" i="7" s="1"/>
  <c r="AZ161" i="7"/>
  <c r="BA161" i="7" s="1"/>
  <c r="AR164" i="7"/>
  <c r="AS164" i="7" s="1"/>
  <c r="AZ169" i="7"/>
  <c r="BA169" i="7" s="1"/>
  <c r="AR172" i="7"/>
  <c r="AS172" i="7" s="1"/>
  <c r="AZ177" i="7"/>
  <c r="BA177" i="7" s="1"/>
  <c r="AR180" i="7"/>
  <c r="AS180" i="7" s="1"/>
  <c r="AZ185" i="7"/>
  <c r="BA185" i="7" s="1"/>
  <c r="AR188" i="7"/>
  <c r="AS188" i="7" s="1"/>
  <c r="AI191" i="7"/>
  <c r="AJ191" i="7" s="1"/>
  <c r="AR196" i="7"/>
  <c r="AS196" i="7" s="1"/>
  <c r="AI199" i="7"/>
  <c r="AJ199" i="7" s="1"/>
  <c r="AR204" i="7"/>
  <c r="AS204" i="7" s="1"/>
  <c r="AI207" i="7"/>
  <c r="AJ207" i="7" s="1"/>
  <c r="AR212" i="7"/>
  <c r="AS212" i="7" s="1"/>
  <c r="AI215" i="7"/>
  <c r="AJ215" i="7" s="1"/>
  <c r="AR220" i="7"/>
  <c r="AS220" i="7" s="1"/>
  <c r="AI223" i="7"/>
  <c r="AJ223" i="7" s="1"/>
  <c r="AR228" i="7"/>
  <c r="AS228" i="7" s="1"/>
  <c r="AI231" i="7"/>
  <c r="AJ231" i="7" s="1"/>
  <c r="AI233" i="7"/>
  <c r="AJ233" i="7" s="1"/>
  <c r="AZ6" i="7"/>
  <c r="BA6" i="7" s="1"/>
  <c r="AZ18" i="7"/>
  <c r="BA18" i="7" s="1"/>
  <c r="AI20" i="7"/>
  <c r="AJ20" i="7" s="1"/>
  <c r="AZ26" i="7"/>
  <c r="BA26" i="7" s="1"/>
  <c r="AI28" i="7"/>
  <c r="AJ28" i="7" s="1"/>
  <c r="AZ34" i="7"/>
  <c r="BA34" i="7" s="1"/>
  <c r="AI36" i="7"/>
  <c r="AJ36" i="7" s="1"/>
  <c r="AZ42" i="7"/>
  <c r="BA42" i="7" s="1"/>
  <c r="AI44" i="7"/>
  <c r="AJ44" i="7" s="1"/>
  <c r="AZ50" i="7"/>
  <c r="BA50" i="7" s="1"/>
  <c r="AI52" i="7"/>
  <c r="AJ52" i="7" s="1"/>
  <c r="AZ58" i="7"/>
  <c r="BA58" i="7" s="1"/>
  <c r="AZ62" i="7"/>
  <c r="BA62" i="7" s="1"/>
  <c r="AZ66" i="7"/>
  <c r="BA66" i="7" s="1"/>
  <c r="AI68" i="7"/>
  <c r="AJ68" i="7" s="1"/>
  <c r="AZ74" i="7"/>
  <c r="BA74" i="7" s="1"/>
  <c r="AI76" i="7"/>
  <c r="AJ76" i="7" s="1"/>
  <c r="AZ82" i="7"/>
  <c r="BA82" i="7" s="1"/>
  <c r="AI84" i="7"/>
  <c r="AJ84" i="7" s="1"/>
  <c r="AZ90" i="7"/>
  <c r="BA90" i="7" s="1"/>
  <c r="AI92" i="7"/>
  <c r="AJ92" i="7" s="1"/>
  <c r="AZ98" i="7"/>
  <c r="BA98" i="7" s="1"/>
  <c r="AZ102" i="7"/>
  <c r="BA102" i="7" s="1"/>
  <c r="AZ106" i="7"/>
  <c r="BA106" i="7" s="1"/>
  <c r="AI108" i="7"/>
  <c r="AJ108" i="7" s="1"/>
  <c r="AZ114" i="7"/>
  <c r="BA114" i="7" s="1"/>
  <c r="AI116" i="7"/>
  <c r="AJ116" i="7" s="1"/>
  <c r="AZ122" i="7"/>
  <c r="BA122" i="7" s="1"/>
  <c r="AI124" i="7"/>
  <c r="AJ124" i="7" s="1"/>
  <c r="AZ130" i="7"/>
  <c r="BA130" i="7" s="1"/>
  <c r="AI132" i="7"/>
  <c r="AJ132" i="7" s="1"/>
  <c r="AZ138" i="7"/>
  <c r="BA138" i="7" s="1"/>
  <c r="AI140" i="7"/>
  <c r="AJ140" i="7" s="1"/>
  <c r="AZ146" i="7"/>
  <c r="BA146" i="7" s="1"/>
  <c r="AI148" i="7"/>
  <c r="AJ148" i="7" s="1"/>
  <c r="AZ154" i="7"/>
  <c r="BA154" i="7" s="1"/>
  <c r="AI156" i="7"/>
  <c r="AJ156" i="7" s="1"/>
  <c r="AZ162" i="7"/>
  <c r="BA162" i="7" s="1"/>
  <c r="AI164" i="7"/>
  <c r="AJ164" i="7" s="1"/>
  <c r="AZ170" i="7"/>
  <c r="BA170" i="7" s="1"/>
  <c r="AI172" i="7"/>
  <c r="AJ172" i="7" s="1"/>
  <c r="AZ178" i="7"/>
  <c r="BA178" i="7" s="1"/>
  <c r="AI180" i="7"/>
  <c r="AJ180" i="7" s="1"/>
  <c r="AZ186" i="7"/>
  <c r="BA186" i="7" s="1"/>
  <c r="AI188" i="7"/>
  <c r="AJ188" i="7" s="1"/>
  <c r="AZ194" i="7"/>
  <c r="BA194" i="7" s="1"/>
  <c r="AI196" i="7"/>
  <c r="AJ196" i="7" s="1"/>
  <c r="AZ202" i="7"/>
  <c r="BA202" i="7" s="1"/>
  <c r="AI204" i="7"/>
  <c r="AJ204" i="7" s="1"/>
  <c r="AZ210" i="7"/>
  <c r="BA210" i="7" s="1"/>
  <c r="AI212" i="7"/>
  <c r="AJ212" i="7" s="1"/>
  <c r="AZ218" i="7"/>
  <c r="BA218" i="7" s="1"/>
  <c r="AI220" i="7"/>
  <c r="AJ220" i="7" s="1"/>
  <c r="AZ226" i="7"/>
  <c r="BA226" i="7" s="1"/>
  <c r="AI228" i="7"/>
  <c r="AJ228" i="7" s="1"/>
  <c r="AZ234" i="7"/>
  <c r="BA234" i="7" s="1"/>
  <c r="AZ10" i="7"/>
  <c r="BA10" i="7" s="1"/>
  <c r="AI12" i="7"/>
  <c r="AJ12" i="7" s="1"/>
  <c r="AR227" i="7"/>
  <c r="AS227" i="7" s="1"/>
  <c r="AR219" i="7"/>
  <c r="AS219" i="7" s="1"/>
  <c r="AR211" i="7"/>
  <c r="AS211" i="7" s="1"/>
  <c r="AR203" i="7"/>
  <c r="AS203" i="7" s="1"/>
  <c r="AR19" i="7"/>
  <c r="AS19" i="7" s="1"/>
  <c r="AR11" i="7"/>
  <c r="AS11" i="7" s="1"/>
  <c r="AR234" i="7"/>
  <c r="AS234" i="7" s="1"/>
  <c r="AZ232" i="7"/>
  <c r="BA232" i="7" s="1"/>
  <c r="AZ224" i="7"/>
  <c r="BA224" i="7" s="1"/>
  <c r="AZ216" i="7"/>
  <c r="BA216" i="7" s="1"/>
  <c r="AZ208" i="7"/>
  <c r="BA208" i="7" s="1"/>
  <c r="AZ200" i="7"/>
  <c r="BA200" i="7" s="1"/>
  <c r="AZ192" i="7"/>
  <c r="BA192" i="7" s="1"/>
  <c r="AZ184" i="7"/>
  <c r="BA184" i="7" s="1"/>
  <c r="AZ176" i="7"/>
  <c r="BA176" i="7" s="1"/>
  <c r="AZ168" i="7"/>
  <c r="BA168" i="7" s="1"/>
  <c r="AZ160" i="7"/>
  <c r="BA160" i="7" s="1"/>
  <c r="AZ152" i="7"/>
  <c r="BA152" i="7" s="1"/>
  <c r="AZ144" i="7"/>
  <c r="BA144" i="7" s="1"/>
  <c r="AZ136" i="7"/>
  <c r="BA136" i="7" s="1"/>
  <c r="AZ128" i="7"/>
  <c r="BA128" i="7" s="1"/>
  <c r="AZ120" i="7"/>
  <c r="BA120" i="7" s="1"/>
  <c r="AZ112" i="7"/>
  <c r="BA112" i="7" s="1"/>
  <c r="AZ104" i="7"/>
  <c r="BA104" i="7" s="1"/>
  <c r="AZ96" i="7"/>
  <c r="BA96" i="7" s="1"/>
  <c r="AZ88" i="7"/>
  <c r="BA88" i="7" s="1"/>
  <c r="AZ80" i="7"/>
  <c r="BA80" i="7" s="1"/>
  <c r="AZ72" i="7"/>
  <c r="BA72" i="7" s="1"/>
  <c r="AZ64" i="7"/>
  <c r="BA64" i="7" s="1"/>
  <c r="AZ56" i="7"/>
  <c r="BA56" i="7" s="1"/>
  <c r="AZ48" i="7"/>
  <c r="BA48" i="7" s="1"/>
  <c r="AZ40" i="7"/>
  <c r="BA40" i="7" s="1"/>
  <c r="AZ32" i="7"/>
  <c r="BA32" i="7" s="1"/>
  <c r="AZ24" i="7"/>
  <c r="BA24" i="7" s="1"/>
  <c r="AZ16" i="7"/>
  <c r="BA16" i="7" s="1"/>
  <c r="AZ8" i="7"/>
  <c r="BA8" i="7" s="1"/>
  <c r="AR5" i="7"/>
  <c r="AR226" i="7"/>
  <c r="AS226" i="7" s="1"/>
  <c r="AR218" i="7"/>
  <c r="AS218" i="7" s="1"/>
  <c r="AR210" i="7"/>
  <c r="AS210" i="7" s="1"/>
  <c r="AR202" i="7"/>
  <c r="AS202" i="7" s="1"/>
  <c r="AR194" i="7"/>
  <c r="AS194" i="7" s="1"/>
  <c r="AR186" i="7"/>
  <c r="AS186" i="7" s="1"/>
  <c r="AR178" i="7"/>
  <c r="AS178" i="7" s="1"/>
  <c r="AR170" i="7"/>
  <c r="AS170" i="7" s="1"/>
  <c r="AR162" i="7"/>
  <c r="AS162" i="7" s="1"/>
  <c r="AR154" i="7"/>
  <c r="AS154" i="7" s="1"/>
  <c r="AR146" i="7"/>
  <c r="AS146" i="7" s="1"/>
  <c r="AR138" i="7"/>
  <c r="AS138" i="7" s="1"/>
  <c r="AR130" i="7"/>
  <c r="AS130" i="7" s="1"/>
  <c r="AR122" i="7"/>
  <c r="AS122" i="7" s="1"/>
  <c r="AR114" i="7"/>
  <c r="AS114" i="7" s="1"/>
  <c r="AR106" i="7"/>
  <c r="AS106" i="7" s="1"/>
  <c r="AR98" i="7"/>
  <c r="AS98" i="7" s="1"/>
  <c r="AR90" i="7"/>
  <c r="AS90" i="7" s="1"/>
  <c r="AR82" i="7"/>
  <c r="AS82" i="7" s="1"/>
  <c r="AR74" i="7"/>
  <c r="AS74" i="7" s="1"/>
  <c r="AR66" i="7"/>
  <c r="AS66" i="7" s="1"/>
  <c r="AR58" i="7"/>
  <c r="AS58" i="7" s="1"/>
  <c r="AR50" i="7"/>
  <c r="AS50" i="7" s="1"/>
  <c r="AR42" i="7"/>
  <c r="AS42" i="7" s="1"/>
  <c r="AR34" i="7"/>
  <c r="AS34" i="7" s="1"/>
  <c r="AR26" i="7"/>
  <c r="AS26" i="7" s="1"/>
  <c r="AR18" i="7"/>
  <c r="AS18" i="7" s="1"/>
  <c r="AR10" i="7"/>
  <c r="AS10" i="7" s="1"/>
  <c r="AR235" i="7"/>
  <c r="AS235" i="7" s="1"/>
  <c r="AZ231" i="7"/>
  <c r="BA231" i="7" s="1"/>
  <c r="AZ223" i="7"/>
  <c r="BA223" i="7" s="1"/>
  <c r="AZ215" i="7"/>
  <c r="BA215" i="7" s="1"/>
  <c r="AZ207" i="7"/>
  <c r="BA207" i="7" s="1"/>
  <c r="AZ199" i="7"/>
  <c r="BA199" i="7" s="1"/>
  <c r="AZ191" i="7"/>
  <c r="BA191" i="7" s="1"/>
  <c r="AZ183" i="7"/>
  <c r="BA183" i="7" s="1"/>
  <c r="AZ175" i="7"/>
  <c r="BA175" i="7" s="1"/>
  <c r="AZ167" i="7"/>
  <c r="BA167" i="7" s="1"/>
  <c r="AZ159" i="7"/>
  <c r="BA159" i="7" s="1"/>
  <c r="AZ151" i="7"/>
  <c r="BA151" i="7" s="1"/>
  <c r="AZ143" i="7"/>
  <c r="BA143" i="7" s="1"/>
  <c r="AZ135" i="7"/>
  <c r="BA135" i="7" s="1"/>
  <c r="AZ127" i="7"/>
  <c r="BA127" i="7" s="1"/>
  <c r="AZ119" i="7"/>
  <c r="BA119" i="7" s="1"/>
  <c r="AZ111" i="7"/>
  <c r="BA111" i="7" s="1"/>
  <c r="AZ103" i="7"/>
  <c r="BA103" i="7" s="1"/>
  <c r="AZ95" i="7"/>
  <c r="BA95" i="7" s="1"/>
  <c r="AZ87" i="7"/>
  <c r="BA87" i="7" s="1"/>
  <c r="AZ79" i="7"/>
  <c r="BA79" i="7" s="1"/>
  <c r="AZ71" i="7"/>
  <c r="BA71" i="7" s="1"/>
  <c r="AZ63" i="7"/>
  <c r="BA63" i="7" s="1"/>
  <c r="AZ55" i="7"/>
  <c r="BA55" i="7" s="1"/>
  <c r="AZ47" i="7"/>
  <c r="BA47" i="7" s="1"/>
  <c r="AZ39" i="7"/>
  <c r="BA39" i="7" s="1"/>
  <c r="AZ31" i="7"/>
  <c r="BA31" i="7" s="1"/>
  <c r="AZ23" i="7"/>
  <c r="BA23" i="7" s="1"/>
  <c r="AZ15" i="7"/>
  <c r="BA15" i="7" s="1"/>
  <c r="AR233" i="7"/>
  <c r="AS233" i="7" s="1"/>
  <c r="AR225" i="7"/>
  <c r="AS225" i="7" s="1"/>
  <c r="AR217" i="7"/>
  <c r="AS217" i="7" s="1"/>
  <c r="AR209" i="7"/>
  <c r="AS209" i="7" s="1"/>
  <c r="AR201" i="7"/>
  <c r="AS201" i="7" s="1"/>
  <c r="AR193" i="7"/>
  <c r="AS193" i="7" s="1"/>
  <c r="AR185" i="7"/>
  <c r="AS185" i="7" s="1"/>
  <c r="AR177" i="7"/>
  <c r="AS177" i="7" s="1"/>
  <c r="AR169" i="7"/>
  <c r="AS169" i="7" s="1"/>
  <c r="AR161" i="7"/>
  <c r="AS161" i="7" s="1"/>
  <c r="AR153" i="7"/>
  <c r="AS153" i="7" s="1"/>
  <c r="AR145" i="7"/>
  <c r="AS145" i="7" s="1"/>
  <c r="AR137" i="7"/>
  <c r="AS137" i="7" s="1"/>
  <c r="AR129" i="7"/>
  <c r="AS129" i="7" s="1"/>
  <c r="AR121" i="7"/>
  <c r="AS121" i="7" s="1"/>
  <c r="AR113" i="7"/>
  <c r="AS113" i="7" s="1"/>
  <c r="AR105" i="7"/>
  <c r="AS105" i="7" s="1"/>
  <c r="AR97" i="7"/>
  <c r="AS97" i="7" s="1"/>
  <c r="AR89" i="7"/>
  <c r="AS89" i="7" s="1"/>
  <c r="AR81" i="7"/>
  <c r="AS81" i="7" s="1"/>
  <c r="AR73" i="7"/>
  <c r="AS73" i="7" s="1"/>
  <c r="AR65" i="7"/>
  <c r="AS65" i="7" s="1"/>
  <c r="AR57" i="7"/>
  <c r="AS57" i="7" s="1"/>
  <c r="AR49" i="7"/>
  <c r="AS49" i="7" s="1"/>
  <c r="AR41" i="7"/>
  <c r="AS41" i="7" s="1"/>
  <c r="AR33" i="7"/>
  <c r="AS33" i="7" s="1"/>
  <c r="AR25" i="7"/>
  <c r="AS25" i="7" s="1"/>
  <c r="AR17" i="7"/>
  <c r="AS17" i="7" s="1"/>
  <c r="AR9" i="7"/>
  <c r="AS9" i="7" s="1"/>
  <c r="AZ230" i="7"/>
  <c r="BA230" i="7" s="1"/>
  <c r="AZ222" i="7"/>
  <c r="BA222" i="7" s="1"/>
  <c r="AZ214" i="7"/>
  <c r="BA214" i="7" s="1"/>
  <c r="AZ206" i="7"/>
  <c r="BA206" i="7" s="1"/>
  <c r="AZ198" i="7"/>
  <c r="BA198" i="7" s="1"/>
  <c r="AZ190" i="7"/>
  <c r="BA190" i="7" s="1"/>
  <c r="AZ182" i="7"/>
  <c r="BA182" i="7" s="1"/>
  <c r="AZ174" i="7"/>
  <c r="BA174" i="7" s="1"/>
  <c r="AZ166" i="7"/>
  <c r="BA166" i="7" s="1"/>
  <c r="AZ158" i="7"/>
  <c r="BA158" i="7" s="1"/>
  <c r="AZ150" i="7"/>
  <c r="BA150" i="7" s="1"/>
  <c r="AZ142" i="7"/>
  <c r="BA142" i="7" s="1"/>
  <c r="AZ134" i="7"/>
  <c r="BA134" i="7" s="1"/>
  <c r="AZ126" i="7"/>
  <c r="BA126" i="7" s="1"/>
  <c r="AZ118" i="7"/>
  <c r="BA118" i="7" s="1"/>
  <c r="AZ110" i="7"/>
  <c r="BA110" i="7" s="1"/>
  <c r="AZ94" i="7"/>
  <c r="BA94" i="7" s="1"/>
  <c r="AZ86" i="7"/>
  <c r="BA86" i="7" s="1"/>
  <c r="AZ78" i="7"/>
  <c r="BA78" i="7" s="1"/>
  <c r="AZ70" i="7"/>
  <c r="BA70" i="7" s="1"/>
  <c r="AZ54" i="7"/>
  <c r="BA54" i="7" s="1"/>
  <c r="AZ46" i="7"/>
  <c r="BA46" i="7" s="1"/>
  <c r="AZ38" i="7"/>
  <c r="BA38" i="7" s="1"/>
  <c r="AZ30" i="7"/>
  <c r="BA30" i="7" s="1"/>
  <c r="AZ22" i="7"/>
  <c r="BA22" i="7" s="1"/>
  <c r="AZ14" i="7"/>
  <c r="BA14" i="7" s="1"/>
  <c r="AI60" i="7"/>
  <c r="AJ60" i="7" s="1"/>
  <c r="AR232" i="7"/>
  <c r="AS232" i="7" s="1"/>
  <c r="AR224" i="7"/>
  <c r="AS224" i="7" s="1"/>
  <c r="AR216" i="7"/>
  <c r="AS216" i="7" s="1"/>
  <c r="AR208" i="7"/>
  <c r="AS208" i="7" s="1"/>
  <c r="AR200" i="7"/>
  <c r="AS200" i="7" s="1"/>
  <c r="AR192" i="7"/>
  <c r="AS192" i="7" s="1"/>
  <c r="AR184" i="7"/>
  <c r="AS184" i="7" s="1"/>
  <c r="AR176" i="7"/>
  <c r="AS176" i="7" s="1"/>
  <c r="AR168" i="7"/>
  <c r="AS168" i="7" s="1"/>
  <c r="AR160" i="7"/>
  <c r="AS160" i="7" s="1"/>
  <c r="AR152" i="7"/>
  <c r="AS152" i="7" s="1"/>
  <c r="AR144" i="7"/>
  <c r="AS144" i="7" s="1"/>
  <c r="AR136" i="7"/>
  <c r="AS136" i="7" s="1"/>
  <c r="AR128" i="7"/>
  <c r="AS128" i="7" s="1"/>
  <c r="AR120" i="7"/>
  <c r="AS120" i="7" s="1"/>
  <c r="AR112" i="7"/>
  <c r="AS112" i="7" s="1"/>
  <c r="AR104" i="7"/>
  <c r="AS104" i="7" s="1"/>
  <c r="AR96" i="7"/>
  <c r="AS96" i="7" s="1"/>
  <c r="AR88" i="7"/>
  <c r="AS88" i="7" s="1"/>
  <c r="AR80" i="7"/>
  <c r="AS80" i="7" s="1"/>
  <c r="AR72" i="7"/>
  <c r="AS72" i="7" s="1"/>
  <c r="AR64" i="7"/>
  <c r="AS64" i="7" s="1"/>
  <c r="AR56" i="7"/>
  <c r="AS56" i="7" s="1"/>
  <c r="AR48" i="7"/>
  <c r="AS48" i="7" s="1"/>
  <c r="AR40" i="7"/>
  <c r="AS40" i="7" s="1"/>
  <c r="AR32" i="7"/>
  <c r="AS32" i="7" s="1"/>
  <c r="AR24" i="7"/>
  <c r="AS24" i="7" s="1"/>
  <c r="AR16" i="7"/>
  <c r="AS16" i="7" s="1"/>
  <c r="AR8" i="7"/>
  <c r="AS8" i="7" s="1"/>
  <c r="AZ7" i="7"/>
  <c r="BA7" i="7" s="1"/>
  <c r="AZ229" i="7"/>
  <c r="BA229" i="7" s="1"/>
  <c r="AZ221" i="7"/>
  <c r="BA221" i="7" s="1"/>
  <c r="AZ213" i="7"/>
  <c r="BA213" i="7" s="1"/>
  <c r="AZ205" i="7"/>
  <c r="BA205" i="7" s="1"/>
  <c r="AZ197" i="7"/>
  <c r="BA197" i="7" s="1"/>
  <c r="AZ189" i="7"/>
  <c r="BA189" i="7" s="1"/>
  <c r="AZ181" i="7"/>
  <c r="BA181" i="7" s="1"/>
  <c r="AZ173" i="7"/>
  <c r="BA173" i="7" s="1"/>
  <c r="AZ165" i="7"/>
  <c r="BA165" i="7" s="1"/>
  <c r="AZ157" i="7"/>
  <c r="BA157" i="7" s="1"/>
  <c r="AZ149" i="7"/>
  <c r="BA149" i="7" s="1"/>
  <c r="AZ141" i="7"/>
  <c r="BA141" i="7" s="1"/>
  <c r="AZ133" i="7"/>
  <c r="BA133" i="7" s="1"/>
  <c r="AZ125" i="7"/>
  <c r="BA125" i="7" s="1"/>
  <c r="AZ109" i="7"/>
  <c r="BA109" i="7" s="1"/>
  <c r="AZ101" i="7"/>
  <c r="BA101" i="7" s="1"/>
  <c r="AZ93" i="7"/>
  <c r="BA93" i="7" s="1"/>
  <c r="AZ85" i="7"/>
  <c r="BA85" i="7" s="1"/>
  <c r="AZ77" i="7"/>
  <c r="BA77" i="7" s="1"/>
  <c r="AZ69" i="7"/>
  <c r="BA69" i="7" s="1"/>
  <c r="AZ61" i="7"/>
  <c r="BA61" i="7" s="1"/>
  <c r="AZ53" i="7"/>
  <c r="BA53" i="7" s="1"/>
  <c r="AZ45" i="7"/>
  <c r="BA45" i="7" s="1"/>
  <c r="AZ37" i="7"/>
  <c r="BA37" i="7" s="1"/>
  <c r="AZ29" i="7"/>
  <c r="BA29" i="7" s="1"/>
  <c r="AZ21" i="7"/>
  <c r="BA21" i="7" s="1"/>
  <c r="AZ13" i="7"/>
  <c r="BA13" i="7" s="1"/>
  <c r="AI26" i="7"/>
  <c r="AJ26" i="7" s="1"/>
  <c r="AI34" i="7"/>
  <c r="AJ34" i="7" s="1"/>
  <c r="AI42" i="7"/>
  <c r="AJ42" i="7" s="1"/>
  <c r="AI50" i="7"/>
  <c r="AJ50" i="7" s="1"/>
  <c r="AI58" i="7"/>
  <c r="AJ58" i="7" s="1"/>
  <c r="AI66" i="7"/>
  <c r="AJ66" i="7" s="1"/>
  <c r="AI74" i="7"/>
  <c r="AJ74" i="7" s="1"/>
  <c r="AI82" i="7"/>
  <c r="AJ82" i="7" s="1"/>
  <c r="AI90" i="7"/>
  <c r="AJ90" i="7" s="1"/>
  <c r="AI98" i="7"/>
  <c r="AJ98" i="7" s="1"/>
  <c r="AI106" i="7"/>
  <c r="AJ106" i="7" s="1"/>
  <c r="AI114" i="7"/>
  <c r="AJ114" i="7" s="1"/>
  <c r="AI122" i="7"/>
  <c r="AJ122" i="7" s="1"/>
  <c r="AI130" i="7"/>
  <c r="AJ130" i="7" s="1"/>
  <c r="AI138" i="7"/>
  <c r="AJ138" i="7" s="1"/>
  <c r="AI146" i="7"/>
  <c r="AJ146" i="7" s="1"/>
  <c r="AI154" i="7"/>
  <c r="AJ154" i="7" s="1"/>
  <c r="AI162" i="7"/>
  <c r="AJ162" i="7" s="1"/>
  <c r="AI170" i="7"/>
  <c r="AJ170" i="7" s="1"/>
  <c r="AI178" i="7"/>
  <c r="AJ178" i="7" s="1"/>
  <c r="AI186" i="7"/>
  <c r="AJ186" i="7" s="1"/>
  <c r="AI194" i="7"/>
  <c r="AJ194" i="7" s="1"/>
  <c r="AZ236" i="7"/>
  <c r="BA236" i="7" s="1"/>
  <c r="AZ196" i="7"/>
  <c r="BA196" i="7" s="1"/>
  <c r="AZ188" i="7"/>
  <c r="BA188" i="7" s="1"/>
  <c r="AZ180" i="7"/>
  <c r="BA180" i="7" s="1"/>
  <c r="AZ172" i="7"/>
  <c r="BA172" i="7" s="1"/>
  <c r="AZ164" i="7"/>
  <c r="BA164" i="7" s="1"/>
  <c r="AZ156" i="7"/>
  <c r="BA156" i="7" s="1"/>
  <c r="AZ148" i="7"/>
  <c r="BA148" i="7" s="1"/>
  <c r="AZ140" i="7"/>
  <c r="BA140" i="7" s="1"/>
  <c r="AZ132" i="7"/>
  <c r="BA132" i="7" s="1"/>
  <c r="AZ124" i="7"/>
  <c r="BA124" i="7" s="1"/>
  <c r="AZ116" i="7"/>
  <c r="BA116" i="7" s="1"/>
  <c r="AZ108" i="7"/>
  <c r="BA108" i="7" s="1"/>
  <c r="AZ100" i="7"/>
  <c r="BA100" i="7" s="1"/>
  <c r="AZ92" i="7"/>
  <c r="BA92" i="7" s="1"/>
  <c r="AZ84" i="7"/>
  <c r="BA84" i="7" s="1"/>
  <c r="AZ76" i="7"/>
  <c r="BA76" i="7" s="1"/>
  <c r="AZ68" i="7"/>
  <c r="BA68" i="7" s="1"/>
  <c r="AZ60" i="7"/>
  <c r="BA60" i="7" s="1"/>
  <c r="AZ52" i="7"/>
  <c r="BA52" i="7" s="1"/>
  <c r="AZ44" i="7"/>
  <c r="BA44" i="7" s="1"/>
  <c r="AZ36" i="7"/>
  <c r="BA36" i="7" s="1"/>
  <c r="AZ28" i="7"/>
  <c r="BA28" i="7" s="1"/>
  <c r="AI100" i="7"/>
  <c r="AJ100" i="7" s="1"/>
  <c r="AZ235" i="7"/>
  <c r="BA235" i="7" s="1"/>
  <c r="AZ227" i="7"/>
  <c r="BA227" i="7" s="1"/>
  <c r="AZ219" i="7"/>
  <c r="BA219" i="7" s="1"/>
  <c r="AZ211" i="7"/>
  <c r="BA211" i="7" s="1"/>
  <c r="AZ203" i="7"/>
  <c r="BA203" i="7" s="1"/>
  <c r="AZ195" i="7"/>
  <c r="BA195" i="7" s="1"/>
  <c r="AZ187" i="7"/>
  <c r="BA187" i="7" s="1"/>
  <c r="AI10" i="7"/>
  <c r="AJ10" i="7" s="1"/>
  <c r="AI115" i="7"/>
  <c r="AJ115" i="7" s="1"/>
  <c r="AR229" i="7"/>
  <c r="AS229" i="7" s="1"/>
  <c r="AR221" i="7"/>
  <c r="AS221" i="7" s="1"/>
  <c r="AR213" i="7"/>
  <c r="AS213" i="7" s="1"/>
  <c r="AR205" i="7"/>
  <c r="AS205" i="7" s="1"/>
  <c r="AR197" i="7"/>
  <c r="AS197" i="7" s="1"/>
  <c r="AR189" i="7"/>
  <c r="AS189" i="7" s="1"/>
  <c r="AR181" i="7"/>
  <c r="AS181" i="7" s="1"/>
  <c r="AR173" i="7"/>
  <c r="AS173" i="7" s="1"/>
  <c r="AR165" i="7"/>
  <c r="AS165" i="7" s="1"/>
  <c r="AR157" i="7"/>
  <c r="AS157" i="7" s="1"/>
  <c r="AR149" i="7"/>
  <c r="AS149" i="7" s="1"/>
  <c r="AR141" i="7"/>
  <c r="AS141" i="7" s="1"/>
  <c r="AR133" i="7"/>
  <c r="AS133" i="7" s="1"/>
  <c r="AR125" i="7"/>
  <c r="AS125" i="7" s="1"/>
  <c r="AR117" i="7"/>
  <c r="AS117" i="7" s="1"/>
  <c r="AR109" i="7"/>
  <c r="AS109" i="7" s="1"/>
  <c r="AR101" i="7"/>
  <c r="AS101" i="7" s="1"/>
  <c r="AR93" i="7"/>
  <c r="AS93" i="7" s="1"/>
  <c r="AR85" i="7"/>
  <c r="AS85" i="7" s="1"/>
  <c r="AR77" i="7"/>
  <c r="AS77" i="7" s="1"/>
  <c r="AR69" i="7"/>
  <c r="AS69" i="7" s="1"/>
  <c r="AR61" i="7"/>
  <c r="AS61" i="7" s="1"/>
  <c r="AR53" i="7"/>
  <c r="AS53" i="7" s="1"/>
  <c r="AR45" i="7"/>
  <c r="AS45" i="7" s="1"/>
  <c r="AR37" i="7"/>
  <c r="AS37" i="7" s="1"/>
  <c r="AR29" i="7"/>
  <c r="AS29" i="7" s="1"/>
  <c r="AR21" i="7"/>
  <c r="AS21" i="7" s="1"/>
  <c r="AR13" i="7"/>
  <c r="AS13" i="7" s="1"/>
  <c r="AI18" i="7"/>
  <c r="AJ18" i="7" s="1"/>
  <c r="AR132" i="7"/>
  <c r="AS132" i="7" s="1"/>
  <c r="AR124" i="7"/>
  <c r="AS124" i="7" s="1"/>
  <c r="AR116" i="7"/>
  <c r="AS116" i="7" s="1"/>
  <c r="AR108" i="7"/>
  <c r="AS108" i="7" s="1"/>
  <c r="AR100" i="7"/>
  <c r="AS100" i="7" s="1"/>
  <c r="AR92" i="7"/>
  <c r="AS92" i="7" s="1"/>
  <c r="AR84" i="7"/>
  <c r="AS84" i="7" s="1"/>
  <c r="AR76" i="7"/>
  <c r="AS76" i="7" s="1"/>
  <c r="AR68" i="7"/>
  <c r="AS68" i="7" s="1"/>
  <c r="AR60" i="7"/>
  <c r="AS60" i="7" s="1"/>
  <c r="AR52" i="7"/>
  <c r="AS52" i="7" s="1"/>
  <c r="AR44" i="7"/>
  <c r="AS44" i="7" s="1"/>
  <c r="AR36" i="7"/>
  <c r="AS36" i="7" s="1"/>
  <c r="AR28" i="7"/>
  <c r="AS28" i="7" s="1"/>
  <c r="AR20" i="7"/>
  <c r="AS20" i="7" s="1"/>
  <c r="AR12" i="7"/>
  <c r="AS12" i="7" s="1"/>
  <c r="AZ233" i="7"/>
  <c r="BA233" i="7" s="1"/>
  <c r="AZ225" i="7"/>
  <c r="BA225" i="7" s="1"/>
  <c r="AZ217" i="7"/>
  <c r="BA217" i="7" s="1"/>
  <c r="AZ209" i="7"/>
  <c r="BA209" i="7" s="1"/>
  <c r="AZ201" i="7"/>
  <c r="BA201" i="7" s="1"/>
  <c r="AZ193" i="7"/>
  <c r="BA193" i="7" s="1"/>
  <c r="AI139" i="7"/>
  <c r="AJ139" i="7" s="1"/>
  <c r="AI147" i="7"/>
  <c r="AJ147" i="7" s="1"/>
  <c r="AI155" i="7"/>
  <c r="AJ155" i="7" s="1"/>
  <c r="AI163" i="7"/>
  <c r="AJ163" i="7" s="1"/>
  <c r="AI171" i="7"/>
  <c r="AJ171" i="7" s="1"/>
  <c r="AI179" i="7"/>
  <c r="AJ179" i="7" s="1"/>
  <c r="AI187" i="7"/>
  <c r="AJ187" i="7" s="1"/>
  <c r="AI195" i="7"/>
  <c r="AJ195" i="7" s="1"/>
  <c r="AI203" i="7"/>
  <c r="AJ203" i="7" s="1"/>
  <c r="AI211" i="7"/>
  <c r="AJ211" i="7" s="1"/>
  <c r="AI219" i="7"/>
  <c r="AJ219" i="7" s="1"/>
  <c r="AI227" i="7"/>
  <c r="AJ227" i="7" s="1"/>
  <c r="AI6" i="7"/>
  <c r="AJ6" i="7" s="1"/>
  <c r="AI14" i="7"/>
  <c r="AJ14" i="7" s="1"/>
  <c r="AI22" i="7"/>
  <c r="AJ22" i="7" s="1"/>
  <c r="AI30" i="7"/>
  <c r="AJ30" i="7" s="1"/>
  <c r="AI38" i="7"/>
  <c r="AJ38" i="7" s="1"/>
  <c r="AI46" i="7"/>
  <c r="AJ46" i="7" s="1"/>
  <c r="AI54" i="7"/>
  <c r="AJ54" i="7" s="1"/>
  <c r="AI62" i="7"/>
  <c r="AJ62" i="7" s="1"/>
  <c r="AI70" i="7"/>
  <c r="AJ70" i="7" s="1"/>
  <c r="AI78" i="7"/>
  <c r="AJ78" i="7" s="1"/>
  <c r="AI86" i="7"/>
  <c r="AJ86" i="7" s="1"/>
  <c r="AI94" i="7"/>
  <c r="AJ94" i="7" s="1"/>
  <c r="AI102" i="7"/>
  <c r="AJ102" i="7" s="1"/>
  <c r="AI110" i="7"/>
  <c r="AJ110" i="7" s="1"/>
  <c r="AI118" i="7"/>
  <c r="AJ118" i="7" s="1"/>
  <c r="AI126" i="7"/>
  <c r="AJ126" i="7" s="1"/>
  <c r="AI134" i="7"/>
  <c r="AJ134" i="7" s="1"/>
  <c r="AI142" i="7"/>
  <c r="AJ142" i="7" s="1"/>
  <c r="AI150" i="7"/>
  <c r="AJ150" i="7" s="1"/>
  <c r="AI158" i="7"/>
  <c r="AJ158" i="7" s="1"/>
  <c r="AI166" i="7"/>
  <c r="AJ166" i="7" s="1"/>
  <c r="AI174" i="7"/>
  <c r="AJ174" i="7" s="1"/>
  <c r="AI182" i="7"/>
  <c r="AJ182" i="7" s="1"/>
  <c r="AI190" i="7"/>
  <c r="AJ190" i="7" s="1"/>
  <c r="AI198" i="7"/>
  <c r="AJ198" i="7" s="1"/>
  <c r="AI206" i="7"/>
  <c r="AJ206" i="7" s="1"/>
  <c r="AI214" i="7"/>
  <c r="AJ214" i="7" s="1"/>
  <c r="AI222" i="7"/>
  <c r="AJ222" i="7" s="1"/>
  <c r="AI230" i="7"/>
  <c r="AJ230" i="7" s="1"/>
  <c r="AI9" i="7"/>
  <c r="AJ9" i="7" s="1"/>
  <c r="AI17" i="7"/>
  <c r="AJ17" i="7" s="1"/>
  <c r="AI25" i="7"/>
  <c r="AJ25" i="7" s="1"/>
  <c r="AI33" i="7"/>
  <c r="AJ33" i="7" s="1"/>
  <c r="AI41" i="7"/>
  <c r="AJ41" i="7" s="1"/>
  <c r="AI49" i="7"/>
  <c r="AJ49" i="7" s="1"/>
  <c r="AI57" i="7"/>
  <c r="AJ57" i="7" s="1"/>
  <c r="AI65" i="7"/>
  <c r="AJ65" i="7" s="1"/>
  <c r="AI73" i="7"/>
  <c r="AJ73" i="7" s="1"/>
  <c r="AI81" i="7"/>
  <c r="AJ81" i="7" s="1"/>
  <c r="AI89" i="7"/>
  <c r="AJ89" i="7" s="1"/>
  <c r="AI97" i="7"/>
  <c r="AJ97" i="7" s="1"/>
  <c r="AI105" i="7"/>
  <c r="AJ105" i="7" s="1"/>
  <c r="AI113" i="7"/>
  <c r="AJ113" i="7" s="1"/>
  <c r="AI121" i="7"/>
  <c r="AJ121" i="7" s="1"/>
  <c r="AI129" i="7"/>
  <c r="AJ129" i="7" s="1"/>
  <c r="AI137" i="7"/>
  <c r="AJ137" i="7" s="1"/>
  <c r="AI145" i="7"/>
  <c r="AJ145" i="7" s="1"/>
  <c r="AI153" i="7"/>
  <c r="AJ153" i="7" s="1"/>
  <c r="AI161" i="7"/>
  <c r="AJ161" i="7" s="1"/>
  <c r="AI169" i="7"/>
  <c r="AJ169" i="7" s="1"/>
  <c r="AI177" i="7"/>
  <c r="AJ177" i="7" s="1"/>
  <c r="AI7" i="7"/>
  <c r="AJ7" i="7" s="1"/>
  <c r="AI15" i="7"/>
  <c r="AJ15" i="7" s="1"/>
  <c r="AI23" i="7"/>
  <c r="AJ23" i="7" s="1"/>
  <c r="AI31" i="7"/>
  <c r="AJ31" i="7" s="1"/>
  <c r="AI39" i="7"/>
  <c r="AJ39" i="7" s="1"/>
  <c r="AI47" i="7"/>
  <c r="AJ47" i="7" s="1"/>
  <c r="AI55" i="7"/>
  <c r="AJ55" i="7" s="1"/>
  <c r="AI63" i="7"/>
  <c r="AJ63" i="7" s="1"/>
  <c r="AI71" i="7"/>
  <c r="AJ71" i="7" s="1"/>
  <c r="AI79" i="7"/>
  <c r="AJ79" i="7" s="1"/>
  <c r="AI87" i="7"/>
  <c r="AJ87" i="7" s="1"/>
  <c r="AI95" i="7"/>
  <c r="AJ95" i="7" s="1"/>
  <c r="AI103" i="7"/>
  <c r="AJ103" i="7" s="1"/>
  <c r="AI111" i="7"/>
  <c r="AJ111" i="7" s="1"/>
  <c r="AI119" i="7"/>
  <c r="AJ119" i="7" s="1"/>
  <c r="AI127" i="7"/>
  <c r="AJ127" i="7" s="1"/>
  <c r="AI135" i="7"/>
  <c r="AJ135" i="7" s="1"/>
  <c r="AI143" i="7"/>
  <c r="AJ143" i="7" s="1"/>
  <c r="AI151" i="7"/>
  <c r="AJ151" i="7" s="1"/>
  <c r="AI159" i="7"/>
  <c r="AJ159" i="7" s="1"/>
  <c r="AI167" i="7"/>
  <c r="AJ167" i="7" s="1"/>
  <c r="AI175" i="7"/>
  <c r="AJ175" i="7" s="1"/>
  <c r="AI183" i="7"/>
  <c r="AJ183" i="7" s="1"/>
  <c r="AI202" i="7"/>
  <c r="AJ202" i="7" s="1"/>
  <c r="AI210" i="7"/>
  <c r="AJ210" i="7" s="1"/>
  <c r="AI218" i="7"/>
  <c r="AJ218" i="7" s="1"/>
  <c r="AI226" i="7"/>
  <c r="AJ226" i="7" s="1"/>
  <c r="AI5" i="7"/>
  <c r="AJ5" i="7" s="1"/>
  <c r="AI13" i="7"/>
  <c r="AJ13" i="7" s="1"/>
  <c r="AI21" i="7"/>
  <c r="AJ21" i="7" s="1"/>
  <c r="AI29" i="7"/>
  <c r="AJ29" i="7" s="1"/>
  <c r="AI37" i="7"/>
  <c r="AJ37" i="7" s="1"/>
  <c r="AI45" i="7"/>
  <c r="AJ45" i="7" s="1"/>
  <c r="AI53" i="7"/>
  <c r="AJ53" i="7" s="1"/>
  <c r="AI61" i="7"/>
  <c r="AJ61" i="7" s="1"/>
  <c r="AI69" i="7"/>
  <c r="AJ69" i="7" s="1"/>
  <c r="AI77" i="7"/>
  <c r="AJ77" i="7" s="1"/>
  <c r="AI85" i="7"/>
  <c r="AJ85" i="7" s="1"/>
  <c r="AI93" i="7"/>
  <c r="AJ93" i="7" s="1"/>
  <c r="AI101" i="7"/>
  <c r="AJ101" i="7" s="1"/>
  <c r="AI109" i="7"/>
  <c r="AJ109" i="7" s="1"/>
  <c r="AI117" i="7"/>
  <c r="AJ117" i="7" s="1"/>
  <c r="AI125" i="7"/>
  <c r="AJ125" i="7" s="1"/>
  <c r="AI133" i="7"/>
  <c r="AJ133" i="7" s="1"/>
  <c r="AI141" i="7"/>
  <c r="AJ141" i="7" s="1"/>
  <c r="AI149" i="7"/>
  <c r="AJ149" i="7" s="1"/>
  <c r="AI157" i="7"/>
  <c r="AJ157" i="7" s="1"/>
  <c r="AI165" i="7"/>
  <c r="AJ165" i="7" s="1"/>
  <c r="AI173" i="7"/>
  <c r="AJ173" i="7" s="1"/>
  <c r="AI181" i="7"/>
  <c r="AJ181" i="7" s="1"/>
  <c r="AI189" i="7"/>
  <c r="AJ189" i="7" s="1"/>
  <c r="AI197" i="7"/>
  <c r="AJ197" i="7" s="1"/>
  <c r="AI205" i="7"/>
  <c r="AJ205" i="7" s="1"/>
  <c r="AI213" i="7"/>
  <c r="AJ213" i="7" s="1"/>
  <c r="AI221" i="7"/>
  <c r="AJ221" i="7" s="1"/>
  <c r="AI229" i="7"/>
  <c r="AJ229" i="7" s="1"/>
  <c r="AI8" i="7"/>
  <c r="AJ8" i="7" s="1"/>
  <c r="AI16" i="7"/>
  <c r="AJ16" i="7" s="1"/>
  <c r="AI24" i="7"/>
  <c r="AJ24" i="7" s="1"/>
  <c r="AI32" i="7"/>
  <c r="AJ32" i="7" s="1"/>
  <c r="AI40" i="7"/>
  <c r="AJ40" i="7" s="1"/>
  <c r="AI48" i="7"/>
  <c r="AJ48" i="7" s="1"/>
  <c r="AI56" i="7"/>
  <c r="AJ56" i="7" s="1"/>
  <c r="AI64" i="7"/>
  <c r="AJ64" i="7" s="1"/>
  <c r="AI72" i="7"/>
  <c r="AJ72" i="7" s="1"/>
  <c r="AI80" i="7"/>
  <c r="AJ80" i="7" s="1"/>
  <c r="AI88" i="7"/>
  <c r="AJ88" i="7" s="1"/>
  <c r="AI96" i="7"/>
  <c r="AJ96" i="7" s="1"/>
  <c r="AI104" i="7"/>
  <c r="AJ104" i="7" s="1"/>
  <c r="AI112" i="7"/>
  <c r="AJ112" i="7" s="1"/>
  <c r="AI120" i="7"/>
  <c r="AJ120" i="7" s="1"/>
  <c r="AI128" i="7"/>
  <c r="AJ128" i="7" s="1"/>
  <c r="AI136" i="7"/>
  <c r="AJ136" i="7" s="1"/>
  <c r="AI144" i="7"/>
  <c r="AJ144" i="7" s="1"/>
  <c r="AI152" i="7"/>
  <c r="AJ152" i="7" s="1"/>
  <c r="AI160" i="7"/>
  <c r="AJ160" i="7" s="1"/>
  <c r="AI168" i="7"/>
  <c r="AJ168" i="7" s="1"/>
  <c r="AI176" i="7"/>
  <c r="AJ176" i="7" s="1"/>
  <c r="AI184" i="7"/>
  <c r="AJ184" i="7" s="1"/>
  <c r="AI192" i="7"/>
  <c r="AJ192" i="7" s="1"/>
  <c r="AI200" i="7"/>
  <c r="AJ200" i="7" s="1"/>
  <c r="AI208" i="7"/>
  <c r="AJ208" i="7" s="1"/>
  <c r="AI216" i="7"/>
  <c r="AJ216" i="7" s="1"/>
  <c r="AI224" i="7"/>
  <c r="AJ224" i="7" s="1"/>
  <c r="AI232" i="7"/>
  <c r="AJ232" i="7" s="1"/>
</calcChain>
</file>

<file path=xl/sharedStrings.xml><?xml version="1.0" encoding="utf-8"?>
<sst xmlns="http://schemas.openxmlformats.org/spreadsheetml/2006/main" count="59" uniqueCount="48">
  <si>
    <t>Y</t>
  </si>
  <si>
    <t>X1</t>
  </si>
  <si>
    <t>X2</t>
  </si>
  <si>
    <t>X3</t>
  </si>
  <si>
    <t>X4</t>
  </si>
  <si>
    <t>X5</t>
  </si>
  <si>
    <t>X6</t>
  </si>
  <si>
    <t>X7</t>
  </si>
  <si>
    <t>Date</t>
  </si>
  <si>
    <t>X8</t>
  </si>
  <si>
    <t>X9</t>
  </si>
  <si>
    <t>X10</t>
  </si>
  <si>
    <t>X11</t>
  </si>
  <si>
    <t>Constant</t>
  </si>
  <si>
    <t>One Month Forecast</t>
  </si>
  <si>
    <t>A-Terms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</si>
  <si>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</si>
  <si>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</si>
  <si>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</si>
  <si>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</si>
  <si>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</si>
  <si>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</si>
  <si>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</si>
  <si>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</si>
  <si>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</si>
  <si>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</si>
  <si>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</si>
  <si>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OML1</t>
  </si>
  <si>
    <t>OML10</t>
  </si>
  <si>
    <t>Model Output</t>
  </si>
  <si>
    <t>Ln(Y)</t>
  </si>
  <si>
    <t>TML9</t>
  </si>
  <si>
    <t>TML11</t>
  </si>
  <si>
    <t>THML1</t>
  </si>
  <si>
    <t>THML5</t>
  </si>
  <si>
    <t>THML11</t>
  </si>
  <si>
    <t>OML9</t>
  </si>
  <si>
    <t>OML11</t>
  </si>
  <si>
    <t>PriorMonthChange</t>
  </si>
  <si>
    <t>TML1</t>
  </si>
  <si>
    <t>TML5</t>
  </si>
  <si>
    <t>TwoPriorMonthChange</t>
  </si>
  <si>
    <t>Three Prior Month Change</t>
  </si>
  <si>
    <t xml:space="preserve">Annual Rate of Change </t>
  </si>
  <si>
    <t>Actual GDP Rate of change</t>
  </si>
  <si>
    <t>One Month Model</t>
  </si>
  <si>
    <t>Two Month Forecast</t>
  </si>
  <si>
    <t>Three Month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</si>
</sst>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"/>
    <numFmt numFmtId="166" formatCode="#,##0.000000"/>
    <numFmt numFmtId="167" formatCode="#,##0.00000000"/>
    <numFmt numFmtId="168" formatCode="#,##0.00000000000000"/>
    <numFmt numFmtId="169" formatCode="0.00000E+00"/>
    <numFmt numFmtId="170" formatCode="0.0%"/>
  </numFmts>
  <fonts count="6">
    <font>
      <sz val="10"/>
      <name val="Arial"/>
      <family val="2"/>
    </font>
    <font>
      <sz val="10"/>
      <name val="Arial"/>
      <family val="2"/>
    </font>
    <font>
      <sz val="12"/>
      <color rgb="FF24292E"/>
      <name val="Helvetic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color rgb="FF666666"/>
      <name val="Lucida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33">
    <xf numFmtId="0" fontId="0" fillId="0" borderId="0" xfId="0"/>
    <xf numFmtId="0" fontId="2" fillId="0" borderId="0" xfId="0" applyFont="1"/>
    <xf numFmtId="2" fontId="0" fillId="0" borderId="0" xfId="1" applyNumberFormat="1" applyFont="1"/>
    <xf numFmtId="0" fontId="3" fillId="0" borderId="0" xfId="0" applyFont="1"/>
    <xf numFmtId="14" fontId="0" fillId="0" borderId="0" xfId="0" applyNumberFormat="1"/>
    <xf numFmtId="164" fontId="0" fillId="0" borderId="0" xfId="0" applyNumberFormat="1"/>
    <xf numFmtId="164" fontId="1" fillId="0" borderId="0" xfId="2" applyNumberFormat="1"/>
    <xf numFmtId="164" fontId="1" fillId="0" borderId="0" xfId="3" applyNumberFormat="1"/>
    <xf numFmtId="2" fontId="0" fillId="0" borderId="0" xfId="0" applyNumberFormat="1"/>
    <xf numFmtId="165" fontId="0" fillId="0" borderId="0" xfId="0" applyNumberForma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11" fontId="0" fillId="0" borderId="0" xfId="0" applyNumberFormat="1"/>
    <xf numFmtId="14" fontId="0" fillId="3" borderId="0" xfId="0" applyNumberFormat="1" applyFill="1"/>
    <xf numFmtId="0" fontId="2" fillId="3" borderId="0" xfId="0" applyFont="1" applyFill="1"/>
    <xf numFmtId="2" fontId="0" fillId="3" borderId="0" xfId="1" applyNumberFormat="1" applyFont="1" applyFill="1"/>
    <xf numFmtId="2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4" fontId="0" fillId="4" borderId="0" xfId="0" applyNumberFormat="1" applyFill="1"/>
    <xf numFmtId="9" fontId="0" fillId="0" borderId="0" xfId="1" applyFont="1"/>
    <xf numFmtId="4" fontId="5" fillId="0" borderId="0" xfId="0" applyNumberFormat="1" applyFont="1"/>
    <xf numFmtId="170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4">
    <cellStyle name="Normal" xfId="0" builtinId="0"/>
    <cellStyle name="Normal 3" xfId="3" xr:uid="{CB4FC82D-6FF6-4140-A5B3-8DF5EC751F7B}"/>
    <cellStyle name="Normal 5" xfId="2" xr:uid="{61061625-1270-5443-A8CB-707DE33EB8FD}"/>
    <cellStyle name="Percent" xfId="1" builtinId="5"/>
  </cellStyles>
  <dxfs count="1">
    <dxf>
      <font>
        <color theme="0" tint="-0.14996795556505021"/>
      </font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Output'!#REF!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E-2D4E-826D-2AB92580A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888975"/>
        <c:axId val="1416882399"/>
      </c:lineChart>
      <c:catAx>
        <c:axId val="141688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82399"/>
        <c:crosses val="autoZero"/>
        <c:auto val="1"/>
        <c:lblAlgn val="ctr"/>
        <c:lblOffset val="100"/>
        <c:noMultiLvlLbl val="0"/>
      </c:catAx>
      <c:valAx>
        <c:axId val="14168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8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Output'!$AZ$2</c:f>
              <c:strCache>
                <c:ptCount val="1"/>
                <c:pt idx="0">
                  <c:v>Model 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Output'!$AZ$3:$AZ$236</c:f>
              <c:numCache>
                <c:formatCode>General</c:formatCode>
                <c:ptCount val="234"/>
                <c:pt idx="3" formatCode="0.00E+00">
                  <c:v>1.7343166741671085E-3</c:v>
                </c:pt>
                <c:pt idx="4" formatCode="0.00E+00">
                  <c:v>1.1227770273461834E-3</c:v>
                </c:pt>
                <c:pt idx="5" formatCode="0.00E+00">
                  <c:v>1.1819775108781641E-3</c:v>
                </c:pt>
                <c:pt idx="6" formatCode="0.00E+00">
                  <c:v>1.7818995808230572E-3</c:v>
                </c:pt>
                <c:pt idx="7" formatCode="0.00E+00">
                  <c:v>1.1979265097956892E-3</c:v>
                </c:pt>
                <c:pt idx="8" formatCode="0.00E+00">
                  <c:v>1.7548479662523391E-3</c:v>
                </c:pt>
                <c:pt idx="9" formatCode="0.00E+00">
                  <c:v>8.0413393764859013E-4</c:v>
                </c:pt>
                <c:pt idx="10" formatCode="0.00E+00">
                  <c:v>6.404248701558674E-4</c:v>
                </c:pt>
                <c:pt idx="11" formatCode="0.00E+00">
                  <c:v>8.8402713631059347E-4</c:v>
                </c:pt>
                <c:pt idx="12" formatCode="0.00E+00">
                  <c:v>8.6430416146445616E-4</c:v>
                </c:pt>
                <c:pt idx="13" formatCode="0.00E+00">
                  <c:v>1.0384272522679786E-3</c:v>
                </c:pt>
                <c:pt idx="14" formatCode="0.00E+00">
                  <c:v>9.1773169347476923E-4</c:v>
                </c:pt>
                <c:pt idx="15" formatCode="0.00E+00">
                  <c:v>1.2571137355069793E-3</c:v>
                </c:pt>
                <c:pt idx="16" formatCode="0.00E+00">
                  <c:v>1.4532489228681693E-3</c:v>
                </c:pt>
                <c:pt idx="17" formatCode="0.00E+00">
                  <c:v>1.8807315166270112E-3</c:v>
                </c:pt>
                <c:pt idx="18" formatCode="0.00E+00">
                  <c:v>1.5938514005371764E-3</c:v>
                </c:pt>
                <c:pt idx="19" formatCode="0.00E+00">
                  <c:v>1.7159257951510727E-3</c:v>
                </c:pt>
                <c:pt idx="20" formatCode="0.00E+00">
                  <c:v>1.6395914724114976E-3</c:v>
                </c:pt>
                <c:pt idx="21" formatCode="0.00E+00">
                  <c:v>1.8827693210009908E-3</c:v>
                </c:pt>
                <c:pt idx="22" formatCode="0.00E+00">
                  <c:v>1.9939887579662418E-3</c:v>
                </c:pt>
                <c:pt idx="23" formatCode="0.00E+00">
                  <c:v>2.2345550883465155E-3</c:v>
                </c:pt>
                <c:pt idx="24" formatCode="0.00E+00">
                  <c:v>2.4425396830752332E-3</c:v>
                </c:pt>
                <c:pt idx="25" formatCode="0.00E+00">
                  <c:v>2.370521013742302E-3</c:v>
                </c:pt>
                <c:pt idx="26" formatCode="0.00E+00">
                  <c:v>2.5041717064732297E-3</c:v>
                </c:pt>
                <c:pt idx="27" formatCode="0.00E+00">
                  <c:v>3.4350396900344206E-3</c:v>
                </c:pt>
                <c:pt idx="28" formatCode="0.00E+00">
                  <c:v>3.061548608085397E-3</c:v>
                </c:pt>
                <c:pt idx="29" formatCode="0.00E+00">
                  <c:v>3.0577885622366198E-3</c:v>
                </c:pt>
                <c:pt idx="30" formatCode="0.00E+00">
                  <c:v>3.1410770393720563E-3</c:v>
                </c:pt>
                <c:pt idx="31" formatCode="0.00E+00">
                  <c:v>3.093688010618293E-3</c:v>
                </c:pt>
                <c:pt idx="32" formatCode="0.00E+00">
                  <c:v>2.8085706424850372E-3</c:v>
                </c:pt>
                <c:pt idx="33" formatCode="0.00E+00">
                  <c:v>3.0864304509511534E-3</c:v>
                </c:pt>
                <c:pt idx="34" formatCode="0.00E+00">
                  <c:v>3.5245928533654699E-3</c:v>
                </c:pt>
                <c:pt idx="35" formatCode="0.00E+00">
                  <c:v>3.3418167154044168E-3</c:v>
                </c:pt>
                <c:pt idx="36" formatCode="0.00E+00">
                  <c:v>3.3205599013545386E-3</c:v>
                </c:pt>
                <c:pt idx="37" formatCode="0.00E+00">
                  <c:v>3.1138250179040621E-3</c:v>
                </c:pt>
                <c:pt idx="38" formatCode="0.00E+00">
                  <c:v>3.4017215897244554E-3</c:v>
                </c:pt>
                <c:pt idx="39" formatCode="0.00E+00">
                  <c:v>3.2688800598591763E-3</c:v>
                </c:pt>
                <c:pt idx="40" formatCode="0.00E+00">
                  <c:v>2.8424838231283773E-3</c:v>
                </c:pt>
                <c:pt idx="41" formatCode="0.00E+00">
                  <c:v>2.8402246655945059E-3</c:v>
                </c:pt>
                <c:pt idx="42" formatCode="0.00E+00">
                  <c:v>3.1873009301129716E-3</c:v>
                </c:pt>
                <c:pt idx="43" formatCode="0.00E+00">
                  <c:v>3.1465346692478233E-3</c:v>
                </c:pt>
                <c:pt idx="44" formatCode="0.00E+00">
                  <c:v>2.8992578578508699E-3</c:v>
                </c:pt>
                <c:pt idx="45" formatCode="0.00E+00">
                  <c:v>3.6219184602595406E-3</c:v>
                </c:pt>
                <c:pt idx="46" formatCode="0.00E+00">
                  <c:v>2.8811965233197022E-3</c:v>
                </c:pt>
                <c:pt idx="47" formatCode="0.00E+00">
                  <c:v>3.2963198897164462E-3</c:v>
                </c:pt>
                <c:pt idx="48" formatCode="0.00E+00">
                  <c:v>3.0762460192247177E-3</c:v>
                </c:pt>
                <c:pt idx="49" formatCode="0.00E+00">
                  <c:v>2.8815109374664191E-3</c:v>
                </c:pt>
                <c:pt idx="50" formatCode="0.00E+00">
                  <c:v>3.5145069197975117E-3</c:v>
                </c:pt>
                <c:pt idx="51" formatCode="0.00E+00">
                  <c:v>2.8549953392718926E-3</c:v>
                </c:pt>
                <c:pt idx="52" formatCode="0.00E+00">
                  <c:v>3.0485386901294054E-3</c:v>
                </c:pt>
                <c:pt idx="53" formatCode="0.00E+00">
                  <c:v>2.8642075521415648E-3</c:v>
                </c:pt>
                <c:pt idx="54" formatCode="0.00E+00">
                  <c:v>2.5814499698920989E-3</c:v>
                </c:pt>
                <c:pt idx="55" formatCode="0.00E+00">
                  <c:v>2.2610526782147161E-3</c:v>
                </c:pt>
                <c:pt idx="56" formatCode="0.00E+00">
                  <c:v>2.6747386304100708E-3</c:v>
                </c:pt>
                <c:pt idx="57" formatCode="0.00E+00">
                  <c:v>2.815953250616459E-3</c:v>
                </c:pt>
                <c:pt idx="58" formatCode="0.00E+00">
                  <c:v>2.4388801806162533E-3</c:v>
                </c:pt>
                <c:pt idx="59" formatCode="0.00E+00">
                  <c:v>2.581027896598212E-3</c:v>
                </c:pt>
                <c:pt idx="60" formatCode="0.00E+00">
                  <c:v>2.2040562506592584E-3</c:v>
                </c:pt>
                <c:pt idx="61" formatCode="0.00E+00">
                  <c:v>2.1200248647319348E-3</c:v>
                </c:pt>
                <c:pt idx="62" formatCode="0.00E+00">
                  <c:v>2.2653394185277479E-3</c:v>
                </c:pt>
                <c:pt idx="63" formatCode="0.00E+00">
                  <c:v>2.7393892011362136E-3</c:v>
                </c:pt>
                <c:pt idx="64" formatCode="0.00E+00">
                  <c:v>2.5990400363462532E-3</c:v>
                </c:pt>
                <c:pt idx="65" formatCode="0.00E+00">
                  <c:v>2.7271748431324213E-3</c:v>
                </c:pt>
                <c:pt idx="66" formatCode="0.00E+00">
                  <c:v>1.6738446123955547E-3</c:v>
                </c:pt>
                <c:pt idx="67" formatCode="0.00E+00">
                  <c:v>1.3179576328172257E-3</c:v>
                </c:pt>
                <c:pt idx="68" formatCode="0.00E+00">
                  <c:v>1.6611496213292038E-3</c:v>
                </c:pt>
                <c:pt idx="69" formatCode="0.00E+00">
                  <c:v>1.3827697814032449E-3</c:v>
                </c:pt>
                <c:pt idx="70" formatCode="0.00E+00">
                  <c:v>1.454909330818952E-3</c:v>
                </c:pt>
                <c:pt idx="71" formatCode="0.00E+00">
                  <c:v>9.8212482437518966E-4</c:v>
                </c:pt>
                <c:pt idx="72" formatCode="0.00E+00">
                  <c:v>1.5769989166050536E-3</c:v>
                </c:pt>
                <c:pt idx="73" formatCode="0.00E+00">
                  <c:v>1.7904386927552589E-3</c:v>
                </c:pt>
                <c:pt idx="74" formatCode="0.00E+00">
                  <c:v>1.904207874690905E-3</c:v>
                </c:pt>
                <c:pt idx="75" formatCode="0.00E+00">
                  <c:v>1.3921596262964071E-3</c:v>
                </c:pt>
                <c:pt idx="76" formatCode="0.00E+00">
                  <c:v>1.0206243358160043E-3</c:v>
                </c:pt>
                <c:pt idx="77" formatCode="0.00E+00">
                  <c:v>1.0799382828166591E-3</c:v>
                </c:pt>
                <c:pt idx="78" formatCode="0.00E+00">
                  <c:v>1.257773880360693E-3</c:v>
                </c:pt>
                <c:pt idx="79" formatCode="0.00E+00">
                  <c:v>1.1676375296266342E-3</c:v>
                </c:pt>
                <c:pt idx="80" formatCode="0.00E+00">
                  <c:v>1.3079277716490131E-3</c:v>
                </c:pt>
                <c:pt idx="81" formatCode="0.00E+00">
                  <c:v>8.6660019935082234E-4</c:v>
                </c:pt>
                <c:pt idx="82" formatCode="0.00E+00">
                  <c:v>9.4964941681762805E-4</c:v>
                </c:pt>
                <c:pt idx="83" formatCode="0.00E+00">
                  <c:v>1.1092501481363181E-3</c:v>
                </c:pt>
                <c:pt idx="84" formatCode="0.00E+00">
                  <c:v>8.6397584570323759E-4</c:v>
                </c:pt>
                <c:pt idx="85" formatCode="0.00E+00">
                  <c:v>8.4217436545386032E-4</c:v>
                </c:pt>
                <c:pt idx="86" formatCode="0.00E+00">
                  <c:v>8.3276864740453754E-4</c:v>
                </c:pt>
                <c:pt idx="87" formatCode="0.00E+00">
                  <c:v>-2.2705286070817644E-4</c:v>
                </c:pt>
                <c:pt idx="88" formatCode="0.00E+00">
                  <c:v>-7.2598824194366291E-5</c:v>
                </c:pt>
                <c:pt idx="89" formatCode="0.00E+00">
                  <c:v>1.3717045080779375E-4</c:v>
                </c:pt>
                <c:pt idx="90" formatCode="0.00E+00">
                  <c:v>4.0630033387390791E-4</c:v>
                </c:pt>
                <c:pt idx="91" formatCode="0.00E+00">
                  <c:v>6.0724506526905423E-4</c:v>
                </c:pt>
                <c:pt idx="92" formatCode="0.00E+00">
                  <c:v>-1.4985667113845272E-4</c:v>
                </c:pt>
                <c:pt idx="93" formatCode="0.00E+00">
                  <c:v>-4.185624307860772E-4</c:v>
                </c:pt>
                <c:pt idx="94" formatCode="0.00E+00">
                  <c:v>-6.8143686394987442E-4</c:v>
                </c:pt>
                <c:pt idx="95" formatCode="0.00E+00">
                  <c:v>-1.04448176708107E-3</c:v>
                </c:pt>
                <c:pt idx="96" formatCode="0.00E+00">
                  <c:v>-1.646923293823283E-3</c:v>
                </c:pt>
                <c:pt idx="97" formatCode="0.00E+00">
                  <c:v>-2.0594168369017117E-3</c:v>
                </c:pt>
                <c:pt idx="98" formatCode="0.00E+00">
                  <c:v>-2.3380932453998483E-3</c:v>
                </c:pt>
                <c:pt idx="99" formatCode="0.00E+00">
                  <c:v>-1.0741197682540959E-3</c:v>
                </c:pt>
                <c:pt idx="100" formatCode="0.00E+00">
                  <c:v>-8.3212296088573559E-4</c:v>
                </c:pt>
                <c:pt idx="101" formatCode="0.00E+00">
                  <c:v>-1.2134736995120278E-3</c:v>
                </c:pt>
                <c:pt idx="102" formatCode="0.00E+00">
                  <c:v>-7.0807072731835706E-5</c:v>
                </c:pt>
                <c:pt idx="103" formatCode="0.00E+00">
                  <c:v>9.5893531187209776E-5</c:v>
                </c:pt>
                <c:pt idx="104" formatCode="0.00E+00">
                  <c:v>-2.2331832951281565E-4</c:v>
                </c:pt>
                <c:pt idx="105" formatCode="0.00E+00">
                  <c:v>2.4495948773004873E-4</c:v>
                </c:pt>
                <c:pt idx="106" formatCode="0.00E+00">
                  <c:v>1.2590925376407278E-3</c:v>
                </c:pt>
                <c:pt idx="107" formatCode="0.00E+00">
                  <c:v>1.1550307200137498E-3</c:v>
                </c:pt>
                <c:pt idx="108" formatCode="0.00E+00">
                  <c:v>1.3821183594951857E-3</c:v>
                </c:pt>
                <c:pt idx="109" formatCode="0.00E+00">
                  <c:v>1.5927936660847502E-3</c:v>
                </c:pt>
                <c:pt idx="110" formatCode="0.00E+00">
                  <c:v>2.063340111905251E-3</c:v>
                </c:pt>
                <c:pt idx="111" formatCode="0.00E+00">
                  <c:v>1.8009737936048181E-3</c:v>
                </c:pt>
                <c:pt idx="112" formatCode="0.00E+00">
                  <c:v>1.3613951795799185E-3</c:v>
                </c:pt>
                <c:pt idx="113" formatCode="0.00E+00">
                  <c:v>1.7771739176725178E-3</c:v>
                </c:pt>
                <c:pt idx="114" formatCode="0.00E+00">
                  <c:v>2.6388060422025037E-3</c:v>
                </c:pt>
                <c:pt idx="115" formatCode="0.00E+00">
                  <c:v>1.7594898728178774E-3</c:v>
                </c:pt>
                <c:pt idx="116" formatCode="0.00E+00">
                  <c:v>2.5057718503635118E-3</c:v>
                </c:pt>
                <c:pt idx="117" formatCode="0.00E+00">
                  <c:v>2.4829580904545279E-3</c:v>
                </c:pt>
                <c:pt idx="118" formatCode="0.00E+00">
                  <c:v>2.035107779690471E-3</c:v>
                </c:pt>
                <c:pt idx="119" formatCode="0.00E+00">
                  <c:v>1.941039965246003E-3</c:v>
                </c:pt>
                <c:pt idx="120" formatCode="0.00E+00">
                  <c:v>1.9836641093997636E-3</c:v>
                </c:pt>
                <c:pt idx="121" formatCode="0.00E+00">
                  <c:v>1.7844784281899537E-3</c:v>
                </c:pt>
                <c:pt idx="122" formatCode="0.00E+00">
                  <c:v>1.7078672492472754E-3</c:v>
                </c:pt>
                <c:pt idx="123" formatCode="0.00E+00">
                  <c:v>1.7259356518216178E-3</c:v>
                </c:pt>
                <c:pt idx="124" formatCode="0.00E+00">
                  <c:v>1.3168672490038061E-3</c:v>
                </c:pt>
                <c:pt idx="125" formatCode="0.00E+00">
                  <c:v>1.4173935328509449E-3</c:v>
                </c:pt>
                <c:pt idx="126" formatCode="0.00E+00">
                  <c:v>2.1690431175974004E-3</c:v>
                </c:pt>
                <c:pt idx="127" formatCode="0.00E+00">
                  <c:v>1.7908236628638367E-3</c:v>
                </c:pt>
                <c:pt idx="128" formatCode="0.00E+00">
                  <c:v>1.7443814426727068E-3</c:v>
                </c:pt>
                <c:pt idx="129" formatCode="0.00E+00">
                  <c:v>9.2327596236362096E-4</c:v>
                </c:pt>
                <c:pt idx="130" formatCode="0.00E+00">
                  <c:v>6.2936614412713472E-4</c:v>
                </c:pt>
                <c:pt idx="131" formatCode="0.00E+00">
                  <c:v>8.7125111251136608E-4</c:v>
                </c:pt>
                <c:pt idx="132" formatCode="0.00E+00">
                  <c:v>1.2897158991820208E-3</c:v>
                </c:pt>
                <c:pt idx="133" formatCode="0.00E+00">
                  <c:v>1.3011928738195931E-3</c:v>
                </c:pt>
                <c:pt idx="134" formatCode="0.00E+00">
                  <c:v>1.6871565685138412E-3</c:v>
                </c:pt>
                <c:pt idx="135" formatCode="0.00E+00">
                  <c:v>1.1680182227156496E-3</c:v>
                </c:pt>
                <c:pt idx="136" formatCode="0.00E+00">
                  <c:v>1.0520405511491577E-3</c:v>
                </c:pt>
                <c:pt idx="137" formatCode="0.00E+00">
                  <c:v>1.3600206340190597E-3</c:v>
                </c:pt>
                <c:pt idx="138" formatCode="0.00E+00">
                  <c:v>9.1190969136817216E-4</c:v>
                </c:pt>
                <c:pt idx="139" formatCode="0.00E+00">
                  <c:v>9.4069314001576508E-4</c:v>
                </c:pt>
                <c:pt idx="140" formatCode="0.00E+00">
                  <c:v>9.7489574305469138E-4</c:v>
                </c:pt>
                <c:pt idx="141" formatCode="0.00E+00">
                  <c:v>7.4049855645130867E-4</c:v>
                </c:pt>
                <c:pt idx="142" formatCode="0.00E+00">
                  <c:v>7.7872818045848996E-4</c:v>
                </c:pt>
                <c:pt idx="143" formatCode="0.00E+00">
                  <c:v>9.2944901826964529E-4</c:v>
                </c:pt>
                <c:pt idx="144" formatCode="0.00E+00">
                  <c:v>1.0418858854317841E-3</c:v>
                </c:pt>
                <c:pt idx="145" formatCode="0.00E+00">
                  <c:v>1.1092148241503411E-3</c:v>
                </c:pt>
                <c:pt idx="146" formatCode="0.00E+00">
                  <c:v>1.2057893435123859E-3</c:v>
                </c:pt>
                <c:pt idx="147" formatCode="0.00E+00">
                  <c:v>1.5306645453485998E-3</c:v>
                </c:pt>
                <c:pt idx="148" formatCode="0.00E+00">
                  <c:v>1.4125615546495341E-3</c:v>
                </c:pt>
                <c:pt idx="149" formatCode="0.00E+00">
                  <c:v>1.5469291145158324E-3</c:v>
                </c:pt>
                <c:pt idx="150" formatCode="0.00E+00">
                  <c:v>9.4996698298853454E-4</c:v>
                </c:pt>
                <c:pt idx="151" formatCode="0.00E+00">
                  <c:v>1.0269408543861118E-3</c:v>
                </c:pt>
                <c:pt idx="152" formatCode="0.00E+00">
                  <c:v>1.0432610660047492E-3</c:v>
                </c:pt>
                <c:pt idx="153" formatCode="0.00E+00">
                  <c:v>1.3371306922990442E-3</c:v>
                </c:pt>
                <c:pt idx="154" formatCode="0.00E+00">
                  <c:v>1.6445637647639327E-3</c:v>
                </c:pt>
                <c:pt idx="155" formatCode="0.00E+00">
                  <c:v>1.6065015649005549E-3</c:v>
                </c:pt>
                <c:pt idx="156" formatCode="0.00E+00">
                  <c:v>1.5257526667801747E-3</c:v>
                </c:pt>
                <c:pt idx="157" formatCode="0.00E+00">
                  <c:v>1.3260511584314817E-3</c:v>
                </c:pt>
                <c:pt idx="158" formatCode="0.00E+00">
                  <c:v>1.6455935055816155E-3</c:v>
                </c:pt>
                <c:pt idx="159" formatCode="0.00E+00">
                  <c:v>1.1383462966370048E-3</c:v>
                </c:pt>
                <c:pt idx="160" formatCode="0.00E+00">
                  <c:v>1.1451782362453355E-3</c:v>
                </c:pt>
                <c:pt idx="161" formatCode="0.00E+00">
                  <c:v>8.7104292018016236E-4</c:v>
                </c:pt>
                <c:pt idx="162" formatCode="0.00E+00">
                  <c:v>1.7416543649549283E-3</c:v>
                </c:pt>
                <c:pt idx="163" formatCode="0.00E+00">
                  <c:v>1.887910207825422E-3</c:v>
                </c:pt>
                <c:pt idx="164" formatCode="0.00E+00">
                  <c:v>1.6492823581000953E-3</c:v>
                </c:pt>
                <c:pt idx="165" formatCode="0.00E+00">
                  <c:v>1.6257280329456901E-3</c:v>
                </c:pt>
                <c:pt idx="166" formatCode="0.00E+00">
                  <c:v>1.5276559973023416E-3</c:v>
                </c:pt>
                <c:pt idx="167" formatCode="0.00E+00">
                  <c:v>1.1993012303766787E-3</c:v>
                </c:pt>
                <c:pt idx="168" formatCode="0.00E+00">
                  <c:v>1.2219936049042315E-3</c:v>
                </c:pt>
                <c:pt idx="169" formatCode="0.00E+00">
                  <c:v>1.231908460060085E-3</c:v>
                </c:pt>
                <c:pt idx="170" formatCode="0.00E+00">
                  <c:v>1.1453039125460995E-3</c:v>
                </c:pt>
                <c:pt idx="171" formatCode="0.00E+00">
                  <c:v>1.3591707387127095E-3</c:v>
                </c:pt>
                <c:pt idx="172" formatCode="0.00E+00">
                  <c:v>1.3914941624548487E-3</c:v>
                </c:pt>
                <c:pt idx="173" formatCode="0.00E+00">
                  <c:v>2.0934160499612047E-3</c:v>
                </c:pt>
                <c:pt idx="174" formatCode="0.00E+00">
                  <c:v>2.5330775921205547E-3</c:v>
                </c:pt>
                <c:pt idx="175" formatCode="0.00E+00">
                  <c:v>2.2577667943824253E-3</c:v>
                </c:pt>
                <c:pt idx="176" formatCode="0.00E+00">
                  <c:v>2.2907368332379025E-3</c:v>
                </c:pt>
                <c:pt idx="177" formatCode="0.00E+00">
                  <c:v>2.2659756654109684E-3</c:v>
                </c:pt>
                <c:pt idx="178" formatCode="0.00E+00">
                  <c:v>2.0877273354279048E-3</c:v>
                </c:pt>
                <c:pt idx="179" formatCode="0.00E+00">
                  <c:v>2.2919713139341025E-3</c:v>
                </c:pt>
                <c:pt idx="180" formatCode="0.00E+00">
                  <c:v>2.1705807252563464E-3</c:v>
                </c:pt>
                <c:pt idx="181" formatCode="0.00E+00">
                  <c:v>1.9800526896509656E-3</c:v>
                </c:pt>
                <c:pt idx="182" formatCode="0.00E+00">
                  <c:v>2.0987318237714256E-3</c:v>
                </c:pt>
                <c:pt idx="183" formatCode="0.00E+00">
                  <c:v>2.4081583213152657E-3</c:v>
                </c:pt>
                <c:pt idx="184" formatCode="0.00E+00">
                  <c:v>2.3515054414244151E-3</c:v>
                </c:pt>
                <c:pt idx="185" formatCode="0.00E+00">
                  <c:v>2.5085566022130927E-3</c:v>
                </c:pt>
                <c:pt idx="186" formatCode="0.00E+00">
                  <c:v>2.1811826305399235E-3</c:v>
                </c:pt>
                <c:pt idx="187" formatCode="0.00E+00">
                  <c:v>2.2543160494829274E-3</c:v>
                </c:pt>
                <c:pt idx="188" formatCode="0.00E+00">
                  <c:v>2.5294485450199494E-3</c:v>
                </c:pt>
                <c:pt idx="189" formatCode="0.00E+00">
                  <c:v>2.3474018493907494E-3</c:v>
                </c:pt>
                <c:pt idx="190" formatCode="0.00E+00">
                  <c:v>2.2828014758469453E-3</c:v>
                </c:pt>
                <c:pt idx="191" formatCode="0.00E+00">
                  <c:v>2.2009124248096451E-3</c:v>
                </c:pt>
                <c:pt idx="192" formatCode="0.00E+00">
                  <c:v>1.9678068522587509E-3</c:v>
                </c:pt>
                <c:pt idx="193" formatCode="0.00E+00">
                  <c:v>2.0746520054127767E-3</c:v>
                </c:pt>
                <c:pt idx="194" formatCode="0.00E+00">
                  <c:v>2.2287880464432865E-3</c:v>
                </c:pt>
                <c:pt idx="195" formatCode="0.00E+00">
                  <c:v>2.1971353971792099E-3</c:v>
                </c:pt>
                <c:pt idx="196" formatCode="0.00E+00">
                  <c:v>2.2250409806116398E-3</c:v>
                </c:pt>
                <c:pt idx="197" formatCode="0.00E+00">
                  <c:v>2.1029091107259098E-3</c:v>
                </c:pt>
                <c:pt idx="198" formatCode="0.00E+00">
                  <c:v>2.3084010481493524E-3</c:v>
                </c:pt>
                <c:pt idx="199" formatCode="0.00E+00">
                  <c:v>2.1022414209976924E-3</c:v>
                </c:pt>
                <c:pt idx="200" formatCode="0.00E+00">
                  <c:v>2.0811105933119314E-3</c:v>
                </c:pt>
                <c:pt idx="201" formatCode="0.00E+00">
                  <c:v>2.263223568762485E-3</c:v>
                </c:pt>
                <c:pt idx="202" formatCode="0.00E+00">
                  <c:v>2.1209997267304472E-3</c:v>
                </c:pt>
                <c:pt idx="203" formatCode="0.00E+00">
                  <c:v>2.1314468440939952E-3</c:v>
                </c:pt>
                <c:pt idx="204" formatCode="0.00E+00">
                  <c:v>2.4057894238127078E-3</c:v>
                </c:pt>
                <c:pt idx="205" formatCode="0.00E+00">
                  <c:v>2.4707571763557842E-3</c:v>
                </c:pt>
                <c:pt idx="206" formatCode="0.00E+00">
                  <c:v>2.2553145885589581E-3</c:v>
                </c:pt>
                <c:pt idx="207" formatCode="0.00E+00">
                  <c:v>2.1481174985533182E-3</c:v>
                </c:pt>
                <c:pt idx="208" formatCode="0.00E+00">
                  <c:v>2.0558238371396528E-3</c:v>
                </c:pt>
                <c:pt idx="209" formatCode="0.00E+00">
                  <c:v>2.0162108357194355E-3</c:v>
                </c:pt>
                <c:pt idx="210" formatCode="0.00E+00">
                  <c:v>1.9860675722476696E-3</c:v>
                </c:pt>
                <c:pt idx="211" formatCode="0.00E+00">
                  <c:v>1.9209966755737351E-3</c:v>
                </c:pt>
                <c:pt idx="212" formatCode="0.00E+00">
                  <c:v>2.1164303633147488E-3</c:v>
                </c:pt>
                <c:pt idx="213" formatCode="0.00E+00">
                  <c:v>1.6909568323010789E-3</c:v>
                </c:pt>
                <c:pt idx="214" formatCode="0.00E+00">
                  <c:v>1.8444478723008044E-3</c:v>
                </c:pt>
                <c:pt idx="215" formatCode="0.00E+00">
                  <c:v>1.9659393574064116E-3</c:v>
                </c:pt>
                <c:pt idx="216" formatCode="0.00E+00">
                  <c:v>1.5605443610227064E-3</c:v>
                </c:pt>
                <c:pt idx="217" formatCode="0.00E+00">
                  <c:v>1.4456198166272333E-3</c:v>
                </c:pt>
                <c:pt idx="218" formatCode="0.00E+00">
                  <c:v>1.5418976477042776E-3</c:v>
                </c:pt>
                <c:pt idx="219" formatCode="0.00E+00">
                  <c:v>1.6000791374226845E-3</c:v>
                </c:pt>
                <c:pt idx="220" formatCode="0.00E+00">
                  <c:v>1.4908199585161679E-3</c:v>
                </c:pt>
                <c:pt idx="221" formatCode="0.00E+00">
                  <c:v>1.7659912078642811E-3</c:v>
                </c:pt>
                <c:pt idx="222" formatCode="0.00E+00">
                  <c:v>1.4680861863441128E-3</c:v>
                </c:pt>
                <c:pt idx="223" formatCode="0.00E+00">
                  <c:v>1.7762387025273183E-3</c:v>
                </c:pt>
                <c:pt idx="224" formatCode="0.00E+00">
                  <c:v>1.5292635001487084E-3</c:v>
                </c:pt>
                <c:pt idx="225" formatCode="0.00E+00">
                  <c:v>1.6929380304053663E-3</c:v>
                </c:pt>
                <c:pt idx="226" formatCode="0.00E+00">
                  <c:v>1.5650360201907691E-3</c:v>
                </c:pt>
                <c:pt idx="227" formatCode="0.00E+00">
                  <c:v>1.5711567055673339E-3</c:v>
                </c:pt>
                <c:pt idx="228" formatCode="0.00E+00">
                  <c:v>1.7932476103374546E-3</c:v>
                </c:pt>
                <c:pt idx="229" formatCode="0.00E+00">
                  <c:v>1.6972523176633386E-3</c:v>
                </c:pt>
                <c:pt idx="230" formatCode="0.00E+00">
                  <c:v>1.8830039284573144E-3</c:v>
                </c:pt>
                <c:pt idx="231" formatCode="0.00E+00">
                  <c:v>2.1810524617569822E-3</c:v>
                </c:pt>
                <c:pt idx="232" formatCode="0.00E+00">
                  <c:v>1.6816177124395312E-3</c:v>
                </c:pt>
                <c:pt idx="233" formatCode="0.00E+00">
                  <c:v>2.8085462951594684E-3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A-0341-8D08-DAE046FF7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076335"/>
        <c:axId val="1410463503"/>
      </c:lineChart>
      <c:catAx>
        <c:axId val="1373076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463503"/>
        <c:crosses val="autoZero"/>
        <c:auto val="1"/>
        <c:lblAlgn val="ctr"/>
        <c:lblOffset val="100"/>
        <c:noMultiLvlLbl val="0"/>
      </c:catAx>
      <c:valAx>
        <c:axId val="14104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7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Charts!$D$3</c:f>
              <c:strCache>
                <c:ptCount val="1"/>
                <c:pt idx="0">
                  <c:v>Actual GDP Rate of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Charts!$B$4:$B$235</c:f>
              <c:numCache>
                <c:formatCode>m/d/yy</c:formatCode>
                <c:ptCount val="232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  <c:pt idx="9">
                  <c:v>37135</c:v>
                </c:pt>
                <c:pt idx="10">
                  <c:v>37165</c:v>
                </c:pt>
                <c:pt idx="11">
                  <c:v>37196</c:v>
                </c:pt>
                <c:pt idx="12">
                  <c:v>37226</c:v>
                </c:pt>
                <c:pt idx="13">
                  <c:v>37257</c:v>
                </c:pt>
                <c:pt idx="14">
                  <c:v>37288</c:v>
                </c:pt>
                <c:pt idx="15">
                  <c:v>37316</c:v>
                </c:pt>
                <c:pt idx="16">
                  <c:v>37347</c:v>
                </c:pt>
                <c:pt idx="17">
                  <c:v>37377</c:v>
                </c:pt>
                <c:pt idx="18">
                  <c:v>37408</c:v>
                </c:pt>
                <c:pt idx="19">
                  <c:v>37438</c:v>
                </c:pt>
                <c:pt idx="20">
                  <c:v>37469</c:v>
                </c:pt>
                <c:pt idx="21">
                  <c:v>37500</c:v>
                </c:pt>
                <c:pt idx="22">
                  <c:v>37530</c:v>
                </c:pt>
                <c:pt idx="23">
                  <c:v>37561</c:v>
                </c:pt>
                <c:pt idx="24">
                  <c:v>37591</c:v>
                </c:pt>
                <c:pt idx="25">
                  <c:v>37622</c:v>
                </c:pt>
                <c:pt idx="26">
                  <c:v>37653</c:v>
                </c:pt>
                <c:pt idx="27">
                  <c:v>37681</c:v>
                </c:pt>
                <c:pt idx="28">
                  <c:v>37712</c:v>
                </c:pt>
                <c:pt idx="29">
                  <c:v>37742</c:v>
                </c:pt>
                <c:pt idx="30">
                  <c:v>37773</c:v>
                </c:pt>
                <c:pt idx="31">
                  <c:v>37803</c:v>
                </c:pt>
                <c:pt idx="32">
                  <c:v>37834</c:v>
                </c:pt>
                <c:pt idx="33">
                  <c:v>37865</c:v>
                </c:pt>
                <c:pt idx="34">
                  <c:v>37895</c:v>
                </c:pt>
                <c:pt idx="35">
                  <c:v>37926</c:v>
                </c:pt>
                <c:pt idx="36">
                  <c:v>37956</c:v>
                </c:pt>
                <c:pt idx="37">
                  <c:v>37987</c:v>
                </c:pt>
                <c:pt idx="38">
                  <c:v>38018</c:v>
                </c:pt>
                <c:pt idx="39">
                  <c:v>38047</c:v>
                </c:pt>
                <c:pt idx="40">
                  <c:v>38078</c:v>
                </c:pt>
                <c:pt idx="41">
                  <c:v>38108</c:v>
                </c:pt>
                <c:pt idx="42">
                  <c:v>38139</c:v>
                </c:pt>
                <c:pt idx="43">
                  <c:v>38169</c:v>
                </c:pt>
                <c:pt idx="44">
                  <c:v>38200</c:v>
                </c:pt>
                <c:pt idx="45">
                  <c:v>38231</c:v>
                </c:pt>
                <c:pt idx="46">
                  <c:v>38261</c:v>
                </c:pt>
                <c:pt idx="47">
                  <c:v>38292</c:v>
                </c:pt>
                <c:pt idx="48">
                  <c:v>38322</c:v>
                </c:pt>
                <c:pt idx="49">
                  <c:v>38353</c:v>
                </c:pt>
                <c:pt idx="50">
                  <c:v>38384</c:v>
                </c:pt>
                <c:pt idx="51">
                  <c:v>38412</c:v>
                </c:pt>
                <c:pt idx="52">
                  <c:v>38443</c:v>
                </c:pt>
                <c:pt idx="53">
                  <c:v>38473</c:v>
                </c:pt>
                <c:pt idx="54">
                  <c:v>38504</c:v>
                </c:pt>
                <c:pt idx="55">
                  <c:v>38534</c:v>
                </c:pt>
                <c:pt idx="56">
                  <c:v>38565</c:v>
                </c:pt>
                <c:pt idx="57">
                  <c:v>38596</c:v>
                </c:pt>
                <c:pt idx="58">
                  <c:v>38626</c:v>
                </c:pt>
                <c:pt idx="59">
                  <c:v>38657</c:v>
                </c:pt>
                <c:pt idx="60">
                  <c:v>38687</c:v>
                </c:pt>
                <c:pt idx="61">
                  <c:v>38718</c:v>
                </c:pt>
                <c:pt idx="62">
                  <c:v>38749</c:v>
                </c:pt>
                <c:pt idx="63">
                  <c:v>38777</c:v>
                </c:pt>
                <c:pt idx="64">
                  <c:v>38808</c:v>
                </c:pt>
                <c:pt idx="65">
                  <c:v>38838</c:v>
                </c:pt>
                <c:pt idx="66">
                  <c:v>38869</c:v>
                </c:pt>
                <c:pt idx="67">
                  <c:v>38899</c:v>
                </c:pt>
                <c:pt idx="68">
                  <c:v>38930</c:v>
                </c:pt>
                <c:pt idx="69">
                  <c:v>38961</c:v>
                </c:pt>
                <c:pt idx="70">
                  <c:v>38991</c:v>
                </c:pt>
                <c:pt idx="71">
                  <c:v>39022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39142</c:v>
                </c:pt>
                <c:pt idx="76">
                  <c:v>39173</c:v>
                </c:pt>
                <c:pt idx="77">
                  <c:v>39203</c:v>
                </c:pt>
                <c:pt idx="78">
                  <c:v>39234</c:v>
                </c:pt>
                <c:pt idx="79">
                  <c:v>39264</c:v>
                </c:pt>
                <c:pt idx="80">
                  <c:v>39295</c:v>
                </c:pt>
                <c:pt idx="81">
                  <c:v>39326</c:v>
                </c:pt>
                <c:pt idx="82">
                  <c:v>39356</c:v>
                </c:pt>
                <c:pt idx="83">
                  <c:v>39387</c:v>
                </c:pt>
                <c:pt idx="84">
                  <c:v>39417</c:v>
                </c:pt>
                <c:pt idx="85">
                  <c:v>39448</c:v>
                </c:pt>
                <c:pt idx="86">
                  <c:v>39479</c:v>
                </c:pt>
                <c:pt idx="87">
                  <c:v>39508</c:v>
                </c:pt>
                <c:pt idx="88">
                  <c:v>39539</c:v>
                </c:pt>
                <c:pt idx="89">
                  <c:v>39569</c:v>
                </c:pt>
                <c:pt idx="90">
                  <c:v>39600</c:v>
                </c:pt>
                <c:pt idx="91">
                  <c:v>39630</c:v>
                </c:pt>
                <c:pt idx="92">
                  <c:v>39661</c:v>
                </c:pt>
                <c:pt idx="93">
                  <c:v>39692</c:v>
                </c:pt>
                <c:pt idx="94">
                  <c:v>39722</c:v>
                </c:pt>
                <c:pt idx="95">
                  <c:v>39753</c:v>
                </c:pt>
                <c:pt idx="96">
                  <c:v>39783</c:v>
                </c:pt>
                <c:pt idx="97">
                  <c:v>39814</c:v>
                </c:pt>
                <c:pt idx="98">
                  <c:v>39845</c:v>
                </c:pt>
                <c:pt idx="99">
                  <c:v>39873</c:v>
                </c:pt>
                <c:pt idx="100">
                  <c:v>39904</c:v>
                </c:pt>
                <c:pt idx="101">
                  <c:v>39934</c:v>
                </c:pt>
                <c:pt idx="102">
                  <c:v>39965</c:v>
                </c:pt>
                <c:pt idx="103">
                  <c:v>39995</c:v>
                </c:pt>
                <c:pt idx="104">
                  <c:v>40026</c:v>
                </c:pt>
                <c:pt idx="105">
                  <c:v>40057</c:v>
                </c:pt>
                <c:pt idx="106">
                  <c:v>40087</c:v>
                </c:pt>
                <c:pt idx="107">
                  <c:v>40118</c:v>
                </c:pt>
                <c:pt idx="108">
                  <c:v>40148</c:v>
                </c:pt>
                <c:pt idx="109">
                  <c:v>40179</c:v>
                </c:pt>
                <c:pt idx="110">
                  <c:v>40210</c:v>
                </c:pt>
                <c:pt idx="111">
                  <c:v>40238</c:v>
                </c:pt>
                <c:pt idx="112">
                  <c:v>40269</c:v>
                </c:pt>
                <c:pt idx="113">
                  <c:v>40299</c:v>
                </c:pt>
                <c:pt idx="114">
                  <c:v>40330</c:v>
                </c:pt>
                <c:pt idx="115">
                  <c:v>40360</c:v>
                </c:pt>
                <c:pt idx="116">
                  <c:v>40391</c:v>
                </c:pt>
                <c:pt idx="117">
                  <c:v>40422</c:v>
                </c:pt>
                <c:pt idx="118">
                  <c:v>40452</c:v>
                </c:pt>
                <c:pt idx="119">
                  <c:v>40483</c:v>
                </c:pt>
                <c:pt idx="120">
                  <c:v>40513</c:v>
                </c:pt>
                <c:pt idx="121">
                  <c:v>40544</c:v>
                </c:pt>
                <c:pt idx="122">
                  <c:v>40575</c:v>
                </c:pt>
                <c:pt idx="123">
                  <c:v>40603</c:v>
                </c:pt>
                <c:pt idx="124">
                  <c:v>40634</c:v>
                </c:pt>
                <c:pt idx="125">
                  <c:v>40664</c:v>
                </c:pt>
                <c:pt idx="126">
                  <c:v>40695</c:v>
                </c:pt>
                <c:pt idx="127">
                  <c:v>40725</c:v>
                </c:pt>
                <c:pt idx="128">
                  <c:v>40756</c:v>
                </c:pt>
                <c:pt idx="129">
                  <c:v>40787</c:v>
                </c:pt>
                <c:pt idx="130">
                  <c:v>40817</c:v>
                </c:pt>
                <c:pt idx="131">
                  <c:v>40848</c:v>
                </c:pt>
                <c:pt idx="132">
                  <c:v>40878</c:v>
                </c:pt>
                <c:pt idx="133">
                  <c:v>40909</c:v>
                </c:pt>
                <c:pt idx="134">
                  <c:v>40940</c:v>
                </c:pt>
                <c:pt idx="135">
                  <c:v>40969</c:v>
                </c:pt>
                <c:pt idx="136">
                  <c:v>41000</c:v>
                </c:pt>
                <c:pt idx="137">
                  <c:v>41030</c:v>
                </c:pt>
                <c:pt idx="138">
                  <c:v>41061</c:v>
                </c:pt>
                <c:pt idx="139">
                  <c:v>41091</c:v>
                </c:pt>
                <c:pt idx="140">
                  <c:v>41122</c:v>
                </c:pt>
                <c:pt idx="141">
                  <c:v>41153</c:v>
                </c:pt>
                <c:pt idx="142">
                  <c:v>41183</c:v>
                </c:pt>
                <c:pt idx="143">
                  <c:v>41214</c:v>
                </c:pt>
                <c:pt idx="144">
                  <c:v>41244</c:v>
                </c:pt>
                <c:pt idx="145">
                  <c:v>41275</c:v>
                </c:pt>
                <c:pt idx="146">
                  <c:v>41306</c:v>
                </c:pt>
                <c:pt idx="147">
                  <c:v>41334</c:v>
                </c:pt>
                <c:pt idx="148">
                  <c:v>41365</c:v>
                </c:pt>
                <c:pt idx="149">
                  <c:v>41395</c:v>
                </c:pt>
                <c:pt idx="150">
                  <c:v>41426</c:v>
                </c:pt>
                <c:pt idx="151">
                  <c:v>41456</c:v>
                </c:pt>
                <c:pt idx="152">
                  <c:v>41487</c:v>
                </c:pt>
                <c:pt idx="153">
                  <c:v>41518</c:v>
                </c:pt>
                <c:pt idx="154">
                  <c:v>41548</c:v>
                </c:pt>
                <c:pt idx="155">
                  <c:v>41579</c:v>
                </c:pt>
                <c:pt idx="156">
                  <c:v>41609</c:v>
                </c:pt>
                <c:pt idx="157">
                  <c:v>41640</c:v>
                </c:pt>
                <c:pt idx="158">
                  <c:v>41671</c:v>
                </c:pt>
                <c:pt idx="159">
                  <c:v>41699</c:v>
                </c:pt>
                <c:pt idx="160">
                  <c:v>41730</c:v>
                </c:pt>
                <c:pt idx="161">
                  <c:v>41760</c:v>
                </c:pt>
                <c:pt idx="162">
                  <c:v>41791</c:v>
                </c:pt>
                <c:pt idx="163">
                  <c:v>41821</c:v>
                </c:pt>
                <c:pt idx="164">
                  <c:v>41852</c:v>
                </c:pt>
                <c:pt idx="165">
                  <c:v>41883</c:v>
                </c:pt>
                <c:pt idx="166">
                  <c:v>41913</c:v>
                </c:pt>
                <c:pt idx="167">
                  <c:v>41944</c:v>
                </c:pt>
                <c:pt idx="168">
                  <c:v>41974</c:v>
                </c:pt>
                <c:pt idx="169">
                  <c:v>42005</c:v>
                </c:pt>
                <c:pt idx="170">
                  <c:v>42036</c:v>
                </c:pt>
                <c:pt idx="171">
                  <c:v>42064</c:v>
                </c:pt>
                <c:pt idx="172">
                  <c:v>42095</c:v>
                </c:pt>
                <c:pt idx="173">
                  <c:v>42125</c:v>
                </c:pt>
                <c:pt idx="174">
                  <c:v>42156</c:v>
                </c:pt>
                <c:pt idx="175">
                  <c:v>42186</c:v>
                </c:pt>
                <c:pt idx="176">
                  <c:v>42217</c:v>
                </c:pt>
                <c:pt idx="177">
                  <c:v>42248</c:v>
                </c:pt>
                <c:pt idx="178">
                  <c:v>42278</c:v>
                </c:pt>
                <c:pt idx="179">
                  <c:v>42309</c:v>
                </c:pt>
                <c:pt idx="180">
                  <c:v>42339</c:v>
                </c:pt>
                <c:pt idx="181">
                  <c:v>42370</c:v>
                </c:pt>
                <c:pt idx="182">
                  <c:v>42401</c:v>
                </c:pt>
                <c:pt idx="183">
                  <c:v>42430</c:v>
                </c:pt>
                <c:pt idx="184">
                  <c:v>42461</c:v>
                </c:pt>
                <c:pt idx="185">
                  <c:v>42491</c:v>
                </c:pt>
                <c:pt idx="186">
                  <c:v>42522</c:v>
                </c:pt>
                <c:pt idx="187">
                  <c:v>42552</c:v>
                </c:pt>
                <c:pt idx="188">
                  <c:v>42583</c:v>
                </c:pt>
                <c:pt idx="189">
                  <c:v>42614</c:v>
                </c:pt>
                <c:pt idx="190">
                  <c:v>42644</c:v>
                </c:pt>
                <c:pt idx="191">
                  <c:v>42675</c:v>
                </c:pt>
                <c:pt idx="192">
                  <c:v>42705</c:v>
                </c:pt>
                <c:pt idx="193">
                  <c:v>42736</c:v>
                </c:pt>
                <c:pt idx="194">
                  <c:v>42767</c:v>
                </c:pt>
                <c:pt idx="195">
                  <c:v>42795</c:v>
                </c:pt>
                <c:pt idx="196">
                  <c:v>42826</c:v>
                </c:pt>
                <c:pt idx="197">
                  <c:v>42856</c:v>
                </c:pt>
                <c:pt idx="198">
                  <c:v>42887</c:v>
                </c:pt>
                <c:pt idx="199">
                  <c:v>42917</c:v>
                </c:pt>
                <c:pt idx="200">
                  <c:v>42948</c:v>
                </c:pt>
                <c:pt idx="201">
                  <c:v>42979</c:v>
                </c:pt>
                <c:pt idx="202">
                  <c:v>43009</c:v>
                </c:pt>
                <c:pt idx="203">
                  <c:v>43040</c:v>
                </c:pt>
                <c:pt idx="204">
                  <c:v>43070</c:v>
                </c:pt>
                <c:pt idx="205">
                  <c:v>43101</c:v>
                </c:pt>
                <c:pt idx="206">
                  <c:v>43132</c:v>
                </c:pt>
                <c:pt idx="207">
                  <c:v>43160</c:v>
                </c:pt>
                <c:pt idx="208">
                  <c:v>43191</c:v>
                </c:pt>
                <c:pt idx="209">
                  <c:v>43221</c:v>
                </c:pt>
                <c:pt idx="210">
                  <c:v>43252</c:v>
                </c:pt>
                <c:pt idx="211">
                  <c:v>43282</c:v>
                </c:pt>
                <c:pt idx="212">
                  <c:v>43313</c:v>
                </c:pt>
                <c:pt idx="213">
                  <c:v>43344</c:v>
                </c:pt>
                <c:pt idx="214">
                  <c:v>43374</c:v>
                </c:pt>
                <c:pt idx="215">
                  <c:v>43405</c:v>
                </c:pt>
                <c:pt idx="216">
                  <c:v>43435</c:v>
                </c:pt>
                <c:pt idx="217">
                  <c:v>43466</c:v>
                </c:pt>
                <c:pt idx="218">
                  <c:v>43497</c:v>
                </c:pt>
                <c:pt idx="219">
                  <c:v>43525</c:v>
                </c:pt>
                <c:pt idx="220">
                  <c:v>43556</c:v>
                </c:pt>
                <c:pt idx="221">
                  <c:v>43586</c:v>
                </c:pt>
                <c:pt idx="222">
                  <c:v>43617</c:v>
                </c:pt>
                <c:pt idx="223">
                  <c:v>43647</c:v>
                </c:pt>
                <c:pt idx="224">
                  <c:v>43678</c:v>
                </c:pt>
                <c:pt idx="225">
                  <c:v>43709</c:v>
                </c:pt>
                <c:pt idx="226">
                  <c:v>43739</c:v>
                </c:pt>
                <c:pt idx="227">
                  <c:v>43770</c:v>
                </c:pt>
                <c:pt idx="228">
                  <c:v>43800</c:v>
                </c:pt>
                <c:pt idx="229">
                  <c:v>43831</c:v>
                </c:pt>
                <c:pt idx="230">
                  <c:v>43862</c:v>
                </c:pt>
                <c:pt idx="231">
                  <c:v>43891</c:v>
                </c:pt>
              </c:numCache>
            </c:numRef>
          </c:cat>
          <c:val>
            <c:numRef>
              <c:f>Charts!$D$4:$D$235</c:f>
              <c:numCache>
                <c:formatCode>0.00%</c:formatCode>
                <c:ptCount val="232"/>
                <c:pt idx="1">
                  <c:v>-1.1423395531480196E-2</c:v>
                </c:pt>
                <c:pt idx="2">
                  <c:v>-1.1434280391277696E-2</c:v>
                </c:pt>
                <c:pt idx="3">
                  <c:v>2.3359480787426889E-2</c:v>
                </c:pt>
                <c:pt idx="4">
                  <c:v>2.3314097006362999E-2</c:v>
                </c:pt>
                <c:pt idx="5">
                  <c:v>2.3268889230450895E-2</c:v>
                </c:pt>
                <c:pt idx="6">
                  <c:v>-1.6613018108316169E-2</c:v>
                </c:pt>
                <c:pt idx="7">
                  <c:v>-1.6636049361103744E-2</c:v>
                </c:pt>
                <c:pt idx="8">
                  <c:v>-1.6659144560755124E-2</c:v>
                </c:pt>
                <c:pt idx="9">
                  <c:v>1.0889912157587389E-2</c:v>
                </c:pt>
                <c:pt idx="10">
                  <c:v>1.0880038601534636E-2</c:v>
                </c:pt>
                <c:pt idx="11">
                  <c:v>1.0870182933359729E-2</c:v>
                </c:pt>
                <c:pt idx="12">
                  <c:v>3.4929682510195903E-2</c:v>
                </c:pt>
                <c:pt idx="13">
                  <c:v>3.4828303972140873E-2</c:v>
                </c:pt>
                <c:pt idx="14">
                  <c:v>3.4727512205655842E-2</c:v>
                </c:pt>
                <c:pt idx="15">
                  <c:v>2.4204873533697935E-2</c:v>
                </c:pt>
                <c:pt idx="16">
                  <c:v>2.4156148806618205E-2</c:v>
                </c:pt>
                <c:pt idx="17">
                  <c:v>2.4107619852578921E-2</c:v>
                </c:pt>
                <c:pt idx="18">
                  <c:v>1.7769690075141398E-2</c:v>
                </c:pt>
                <c:pt idx="19">
                  <c:v>1.774341548751579E-2</c:v>
                </c:pt>
                <c:pt idx="20">
                  <c:v>1.7717218485358899E-2</c:v>
                </c:pt>
                <c:pt idx="21">
                  <c:v>6.1913080058175751E-3</c:v>
                </c:pt>
                <c:pt idx="22">
                  <c:v>6.1881152951244189E-3</c:v>
                </c:pt>
                <c:pt idx="23">
                  <c:v>6.1849258755160008E-3</c:v>
                </c:pt>
                <c:pt idx="24">
                  <c:v>2.2170177175482308E-2</c:v>
                </c:pt>
                <c:pt idx="25">
                  <c:v>2.2129292968379843E-2</c:v>
                </c:pt>
                <c:pt idx="26">
                  <c:v>2.2088559273583996E-2</c:v>
                </c:pt>
                <c:pt idx="27">
                  <c:v>3.4361150357213432E-2</c:v>
                </c:pt>
                <c:pt idx="28">
                  <c:v>3.4263040499865838E-2</c:v>
                </c:pt>
                <c:pt idx="29">
                  <c:v>3.4165489305117092E-2</c:v>
                </c:pt>
                <c:pt idx="30">
                  <c:v>6.7736838671045518E-2</c:v>
                </c:pt>
                <c:pt idx="31">
                  <c:v>6.7356627251044188E-2</c:v>
                </c:pt>
                <c:pt idx="32">
                  <c:v>6.6980660321902974E-2</c:v>
                </c:pt>
                <c:pt idx="33">
                  <c:v>4.58390197293852E-2</c:v>
                </c:pt>
                <c:pt idx="34">
                  <c:v>4.5664584535479946E-2</c:v>
                </c:pt>
                <c:pt idx="35">
                  <c:v>4.5491471897015856E-2</c:v>
                </c:pt>
                <c:pt idx="36">
                  <c:v>2.1330922577504907E-2</c:v>
                </c:pt>
                <c:pt idx="37">
                  <c:v>2.1293072494138698E-2</c:v>
                </c:pt>
                <c:pt idx="38">
                  <c:v>2.125535649705057E-2</c:v>
                </c:pt>
                <c:pt idx="39">
                  <c:v>3.0444402650864788E-2</c:v>
                </c:pt>
                <c:pt idx="40">
                  <c:v>3.0367359599374311E-2</c:v>
                </c:pt>
                <c:pt idx="41">
                  <c:v>3.0290705496405224E-2</c:v>
                </c:pt>
                <c:pt idx="42">
                  <c:v>3.7753670419782281E-2</c:v>
                </c:pt>
                <c:pt idx="43">
                  <c:v>3.7635264541293623E-2</c:v>
                </c:pt>
                <c:pt idx="44">
                  <c:v>3.7517599048051409E-2</c:v>
                </c:pt>
                <c:pt idx="45">
                  <c:v>4.0000222924064133E-2</c:v>
                </c:pt>
                <c:pt idx="46">
                  <c:v>3.9867330957598313E-2</c:v>
                </c:pt>
                <c:pt idx="47">
                  <c:v>3.9735319076896758E-2</c:v>
                </c:pt>
                <c:pt idx="48">
                  <c:v>4.4197050628156376E-2</c:v>
                </c:pt>
                <c:pt idx="49">
                  <c:v>4.4034866178009224E-2</c:v>
                </c:pt>
                <c:pt idx="50">
                  <c:v>4.3873867673688949E-2</c:v>
                </c:pt>
                <c:pt idx="51">
                  <c:v>1.8448264442504581E-2</c:v>
                </c:pt>
                <c:pt idx="52">
                  <c:v>1.8419946433361645E-2</c:v>
                </c:pt>
                <c:pt idx="53">
                  <c:v>1.839171522703964E-2</c:v>
                </c:pt>
                <c:pt idx="54">
                  <c:v>3.5600493545693723E-2</c:v>
                </c:pt>
                <c:pt idx="55">
                  <c:v>3.5495189612973377E-2</c:v>
                </c:pt>
                <c:pt idx="56">
                  <c:v>3.5390506807722488E-2</c:v>
                </c:pt>
                <c:pt idx="57">
                  <c:v>2.5231979181334907E-2</c:v>
                </c:pt>
                <c:pt idx="58">
                  <c:v>2.5179036085667406E-2</c:v>
                </c:pt>
                <c:pt idx="59">
                  <c:v>2.512631470101212E-2</c:v>
                </c:pt>
                <c:pt idx="60">
                  <c:v>5.3093855002181556E-2</c:v>
                </c:pt>
                <c:pt idx="61">
                  <c:v>5.285997629593453E-2</c:v>
                </c:pt>
                <c:pt idx="62">
                  <c:v>5.2628149030198301E-2</c:v>
                </c:pt>
                <c:pt idx="63">
                  <c:v>9.3443504341621519E-3</c:v>
                </c:pt>
                <c:pt idx="64">
                  <c:v>9.3370796884286733E-3</c:v>
                </c:pt>
                <c:pt idx="65">
                  <c:v>9.329820248467513E-3</c:v>
                </c:pt>
                <c:pt idx="66">
                  <c:v>6.1837181427009114E-3</c:v>
                </c:pt>
                <c:pt idx="67">
                  <c:v>6.180533252972964E-3</c:v>
                </c:pt>
                <c:pt idx="68">
                  <c:v>6.1773516423286878E-3</c:v>
                </c:pt>
                <c:pt idx="69">
                  <c:v>3.4026322292206146E-2</c:v>
                </c:pt>
                <c:pt idx="70">
                  <c:v>3.3930112482678965E-2</c:v>
                </c:pt>
                <c:pt idx="71">
                  <c:v>3.383444520817136E-2</c:v>
                </c:pt>
                <c:pt idx="72">
                  <c:v>9.4160290816276415E-3</c:v>
                </c:pt>
                <c:pt idx="73">
                  <c:v>9.4086464072518083E-3</c:v>
                </c:pt>
                <c:pt idx="74">
                  <c:v>9.4012753006040839E-3</c:v>
                </c:pt>
                <c:pt idx="75">
                  <c:v>2.2893044972590815E-2</c:v>
                </c:pt>
                <c:pt idx="76">
                  <c:v>2.2849453828222011E-2</c:v>
                </c:pt>
                <c:pt idx="77">
                  <c:v>2.2806028374077414E-2</c:v>
                </c:pt>
                <c:pt idx="78">
                  <c:v>2.1711200565185607E-2</c:v>
                </c:pt>
                <c:pt idx="79">
                  <c:v>2.1671990144120912E-2</c:v>
                </c:pt>
                <c:pt idx="80">
                  <c:v>2.1632921095793733E-2</c:v>
                </c:pt>
                <c:pt idx="81">
                  <c:v>2.4289078297137223E-2</c:v>
                </c:pt>
                <c:pt idx="82">
                  <c:v>2.4240014313306801E-2</c:v>
                </c:pt>
                <c:pt idx="83">
                  <c:v>2.4191148148602792E-2</c:v>
                </c:pt>
                <c:pt idx="84">
                  <c:v>-2.301004064238299E-2</c:v>
                </c:pt>
                <c:pt idx="85">
                  <c:v>-2.3054247253128324E-2</c:v>
                </c:pt>
                <c:pt idx="86">
                  <c:v>-2.3098624049339378E-2</c:v>
                </c:pt>
                <c:pt idx="87">
                  <c:v>2.0637727278987938E-2</c:v>
                </c:pt>
                <c:pt idx="88">
                  <c:v>2.0602295224428246E-2</c:v>
                </c:pt>
                <c:pt idx="89">
                  <c:v>2.0566984625013163E-2</c:v>
                </c:pt>
                <c:pt idx="90">
                  <c:v>-2.167378488334748E-2</c:v>
                </c:pt>
                <c:pt idx="91">
                  <c:v>-2.1713001804897658E-2</c:v>
                </c:pt>
                <c:pt idx="92">
                  <c:v>-2.1752360903278145E-2</c:v>
                </c:pt>
                <c:pt idx="93">
                  <c:v>-8.6866097437543033E-2</c:v>
                </c:pt>
                <c:pt idx="94">
                  <c:v>-8.7499495196531996E-2</c:v>
                </c:pt>
                <c:pt idx="95">
                  <c:v>-8.8142197883399831E-2</c:v>
                </c:pt>
                <c:pt idx="96">
                  <c:v>-4.4992041742908384E-2</c:v>
                </c:pt>
                <c:pt idx="97">
                  <c:v>-4.5161367118197404E-2</c:v>
                </c:pt>
                <c:pt idx="98">
                  <c:v>-4.5331971805417481E-2</c:v>
                </c:pt>
                <c:pt idx="99">
                  <c:v>-5.7609726149649987E-3</c:v>
                </c:pt>
                <c:pt idx="100">
                  <c:v>-5.7637396772349803E-3</c:v>
                </c:pt>
                <c:pt idx="101">
                  <c:v>-5.7665093988603644E-3</c:v>
                </c:pt>
                <c:pt idx="102">
                  <c:v>1.4555612716087296E-2</c:v>
                </c:pt>
                <c:pt idx="103">
                  <c:v>1.4537978615059899E-2</c:v>
                </c:pt>
                <c:pt idx="104">
                  <c:v>1.4520387189719486E-2</c:v>
                </c:pt>
                <c:pt idx="105">
                  <c:v>4.3855130105370677E-2</c:v>
                </c:pt>
                <c:pt idx="106">
                  <c:v>4.3695440824734533E-2</c:v>
                </c:pt>
                <c:pt idx="107">
                  <c:v>4.3536910276344543E-2</c:v>
                </c:pt>
                <c:pt idx="108">
                  <c:v>1.5381327656328381E-2</c:v>
                </c:pt>
                <c:pt idx="109">
                  <c:v>1.5361637455413302E-2</c:v>
                </c:pt>
                <c:pt idx="110">
                  <c:v>1.5341997602298818E-2</c:v>
                </c:pt>
                <c:pt idx="111">
                  <c:v>3.6824572271946465E-2</c:v>
                </c:pt>
                <c:pt idx="112">
                  <c:v>3.6711913806861673E-2</c:v>
                </c:pt>
                <c:pt idx="113">
                  <c:v>3.6599942558417808E-2</c:v>
                </c:pt>
                <c:pt idx="114">
                  <c:v>2.9452278184358249E-2</c:v>
                </c:pt>
                <c:pt idx="115">
                  <c:v>2.9380168739649548E-2</c:v>
                </c:pt>
                <c:pt idx="116">
                  <c:v>2.9308411530898582E-2</c:v>
                </c:pt>
                <c:pt idx="117">
                  <c:v>2.0059326450891035E-2</c:v>
                </c:pt>
                <c:pt idx="118">
                  <c:v>2.0025851019546792E-2</c:v>
                </c:pt>
                <c:pt idx="119">
                  <c:v>1.9992487131084147E-2</c:v>
                </c:pt>
                <c:pt idx="120">
                  <c:v>-9.6215062868623136E-3</c:v>
                </c:pt>
                <c:pt idx="121">
                  <c:v>-9.6292269262221453E-3</c:v>
                </c:pt>
                <c:pt idx="122">
                  <c:v>-9.6369599661798588E-3</c:v>
                </c:pt>
                <c:pt idx="123">
                  <c:v>2.8564907995999533E-2</c:v>
                </c:pt>
                <c:pt idx="124">
                  <c:v>2.8497073274373008E-2</c:v>
                </c:pt>
                <c:pt idx="125">
                  <c:v>2.8429559971563378E-2</c:v>
                </c:pt>
                <c:pt idx="126">
                  <c:v>-1.1111979447093745E-3</c:v>
                </c:pt>
                <c:pt idx="127">
                  <c:v>-1.1113008510008626E-3</c:v>
                </c:pt>
                <c:pt idx="128">
                  <c:v>-1.1114037763277906E-3</c:v>
                </c:pt>
                <c:pt idx="129">
                  <c:v>4.6282033533074696E-2</c:v>
                </c:pt>
                <c:pt idx="130">
                  <c:v>4.610421690411215E-2</c:v>
                </c:pt>
                <c:pt idx="131">
                  <c:v>4.5927761398438349E-2</c:v>
                </c:pt>
                <c:pt idx="132">
                  <c:v>3.1278909754476558E-2</c:v>
                </c:pt>
                <c:pt idx="133">
                  <c:v>3.1197590822898746E-2</c:v>
                </c:pt>
                <c:pt idx="134">
                  <c:v>3.1116693621193292E-2</c:v>
                </c:pt>
                <c:pt idx="135">
                  <c:v>1.7195734012048547E-2</c:v>
                </c:pt>
                <c:pt idx="136">
                  <c:v>1.7171128161784566E-2</c:v>
                </c:pt>
                <c:pt idx="137">
                  <c:v>1.7146592629330826E-2</c:v>
                </c:pt>
                <c:pt idx="138">
                  <c:v>5.3967146743119088E-3</c:v>
                </c:pt>
                <c:pt idx="139">
                  <c:v>5.3942887211775314E-3</c:v>
                </c:pt>
                <c:pt idx="140">
                  <c:v>5.3918649481232706E-3</c:v>
                </c:pt>
                <c:pt idx="141">
                  <c:v>4.5540655754621184E-3</c:v>
                </c:pt>
                <c:pt idx="142">
                  <c:v>4.5523379383354268E-3</c:v>
                </c:pt>
                <c:pt idx="143">
                  <c:v>4.5506116114779616E-3</c:v>
                </c:pt>
                <c:pt idx="144">
                  <c:v>3.5374811582570942E-2</c:v>
                </c:pt>
                <c:pt idx="145">
                  <c:v>3.5270836574298414E-2</c:v>
                </c:pt>
                <c:pt idx="146">
                  <c:v>3.5167470989939886E-2</c:v>
                </c:pt>
                <c:pt idx="147">
                  <c:v>4.9348441469305726E-3</c:v>
                </c:pt>
                <c:pt idx="148">
                  <c:v>4.932815590557027E-3</c:v>
                </c:pt>
                <c:pt idx="149">
                  <c:v>4.9307887012446372E-3</c:v>
                </c:pt>
                <c:pt idx="150">
                  <c:v>3.1295761819713164E-2</c:v>
                </c:pt>
                <c:pt idx="151">
                  <c:v>3.1214355354507006E-2</c:v>
                </c:pt>
                <c:pt idx="152">
                  <c:v>3.1133371299354451E-2</c:v>
                </c:pt>
                <c:pt idx="153">
                  <c:v>3.1887552646679751E-2</c:v>
                </c:pt>
                <c:pt idx="154">
                  <c:v>3.1803042497784872E-2</c:v>
                </c:pt>
                <c:pt idx="155">
                  <c:v>3.1718979111964529E-2</c:v>
                </c:pt>
                <c:pt idx="156">
                  <c:v>-1.1313538961900349E-2</c:v>
                </c:pt>
                <c:pt idx="157">
                  <c:v>-1.1324215375360325E-2</c:v>
                </c:pt>
                <c:pt idx="158">
                  <c:v>-1.13349119581585E-2</c:v>
                </c:pt>
                <c:pt idx="159">
                  <c:v>5.4025455986547399E-2</c:v>
                </c:pt>
                <c:pt idx="160">
                  <c:v>5.3783316562579842E-2</c:v>
                </c:pt>
                <c:pt idx="161">
                  <c:v>5.3543337971319716E-2</c:v>
                </c:pt>
                <c:pt idx="162">
                  <c:v>4.8738180523379526E-2</c:v>
                </c:pt>
                <c:pt idx="163">
                  <c:v>4.854103012936406E-2</c:v>
                </c:pt>
                <c:pt idx="164">
                  <c:v>4.8345468294328953E-2</c:v>
                </c:pt>
                <c:pt idx="165">
                  <c:v>2.2490660092508108E-2</c:v>
                </c:pt>
                <c:pt idx="166">
                  <c:v>2.2448586452895825E-2</c:v>
                </c:pt>
                <c:pt idx="167">
                  <c:v>2.2406669935129742E-2</c:v>
                </c:pt>
                <c:pt idx="168">
                  <c:v>3.1351810780044786E-2</c:v>
                </c:pt>
                <c:pt idx="169">
                  <c:v>3.1270112845270148E-2</c:v>
                </c:pt>
                <c:pt idx="170">
                  <c:v>3.118883958828178E-2</c:v>
                </c:pt>
                <c:pt idx="171">
                  <c:v>2.9617803782961971E-2</c:v>
                </c:pt>
                <c:pt idx="172">
                  <c:v>2.9544882534914052E-2</c:v>
                </c:pt>
                <c:pt idx="173">
                  <c:v>2.9472319480234432E-2</c:v>
                </c:pt>
                <c:pt idx="174">
                  <c:v>1.3218981965110288E-2</c:v>
                </c:pt>
                <c:pt idx="175">
                  <c:v>1.3204436196659231E-2</c:v>
                </c:pt>
                <c:pt idx="176">
                  <c:v>1.3189922404443166E-2</c:v>
                </c:pt>
                <c:pt idx="177">
                  <c:v>1.300949415671937E-3</c:v>
                </c:pt>
                <c:pt idx="178">
                  <c:v>1.3008083918606417E-3</c:v>
                </c:pt>
                <c:pt idx="179">
                  <c:v>1.3006673985955786E-3</c:v>
                </c:pt>
                <c:pt idx="180">
                  <c:v>2.0118792698838206E-2</c:v>
                </c:pt>
                <c:pt idx="181">
                  <c:v>2.0085118662734658E-2</c:v>
                </c:pt>
                <c:pt idx="182">
                  <c:v>2.0051557162851452E-2</c:v>
                </c:pt>
                <c:pt idx="183">
                  <c:v>1.8799132070405733E-2</c:v>
                </c:pt>
                <c:pt idx="184">
                  <c:v>1.8769727515540069E-2</c:v>
                </c:pt>
                <c:pt idx="185">
                  <c:v>1.8740414802962846E-2</c:v>
                </c:pt>
                <c:pt idx="186">
                  <c:v>2.1672064892030107E-2</c:v>
                </c:pt>
                <c:pt idx="187">
                  <c:v>2.1632995574435654E-2</c:v>
                </c:pt>
                <c:pt idx="188">
                  <c:v>2.1594066867820061E-2</c:v>
                </c:pt>
                <c:pt idx="189">
                  <c:v>2.0091798277015016E-2</c:v>
                </c:pt>
                <c:pt idx="190">
                  <c:v>2.0058214469258928E-2</c:v>
                </c:pt>
                <c:pt idx="191">
                  <c:v>2.0024742746095114E-2</c:v>
                </c:pt>
                <c:pt idx="192">
                  <c:v>2.2649995428942304E-2</c:v>
                </c:pt>
                <c:pt idx="193">
                  <c:v>2.2607324100668791E-2</c:v>
                </c:pt>
                <c:pt idx="194">
                  <c:v>2.2564813250916416E-2</c:v>
                </c:pt>
                <c:pt idx="195">
                  <c:v>2.1356857151502595E-2</c:v>
                </c:pt>
                <c:pt idx="196">
                  <c:v>2.1318915056191656E-2</c:v>
                </c:pt>
                <c:pt idx="197">
                  <c:v>2.1281107535962462E-2</c:v>
                </c:pt>
                <c:pt idx="198">
                  <c:v>3.1590283058662294E-2</c:v>
                </c:pt>
                <c:pt idx="199">
                  <c:v>3.1507339197219153E-2</c:v>
                </c:pt>
                <c:pt idx="200">
                  <c:v>3.1424829752459971E-2</c:v>
                </c:pt>
                <c:pt idx="201">
                  <c:v>3.4943538750532355E-2</c:v>
                </c:pt>
                <c:pt idx="202">
                  <c:v>3.484207988168464E-2</c:v>
                </c:pt>
                <c:pt idx="203">
                  <c:v>3.4741208480916441E-2</c:v>
                </c:pt>
                <c:pt idx="204">
                  <c:v>2.5251672248991497E-2</c:v>
                </c:pt>
                <c:pt idx="205">
                  <c:v>2.5198646565776528E-2</c:v>
                </c:pt>
                <c:pt idx="206">
                  <c:v>2.5145843111964439E-2</c:v>
                </c:pt>
                <c:pt idx="207">
                  <c:v>3.4634599433907454E-2</c:v>
                </c:pt>
                <c:pt idx="208">
                  <c:v>3.45349240930517E-2</c:v>
                </c:pt>
                <c:pt idx="209">
                  <c:v>3.4435820819986418E-2</c:v>
                </c:pt>
                <c:pt idx="210">
                  <c:v>2.8911058085903107E-2</c:v>
                </c:pt>
                <c:pt idx="211">
                  <c:v>2.8841571356977624E-2</c:v>
                </c:pt>
                <c:pt idx="212">
                  <c:v>2.8772417845239318E-2</c:v>
                </c:pt>
                <c:pt idx="213">
                  <c:v>1.0848403937110618E-2</c:v>
                </c:pt>
                <c:pt idx="214">
                  <c:v>1.0838605472265783E-2</c:v>
                </c:pt>
                <c:pt idx="215">
                  <c:v>1.08288246917283E-2</c:v>
                </c:pt>
                <c:pt idx="216">
                  <c:v>3.0569305007247749E-2</c:v>
                </c:pt>
                <c:pt idx="217">
                  <c:v>3.0491629305664958E-2</c:v>
                </c:pt>
                <c:pt idx="218">
                  <c:v>3.0414347347104354E-2</c:v>
                </c:pt>
                <c:pt idx="219">
                  <c:v>1.9971240313488181E-2</c:v>
                </c:pt>
                <c:pt idx="220">
                  <c:v>1.9938057993535097E-2</c:v>
                </c:pt>
                <c:pt idx="221">
                  <c:v>1.9904985755914595E-2</c:v>
                </c:pt>
                <c:pt idx="222">
                  <c:v>2.0853015915228923E-2</c:v>
                </c:pt>
                <c:pt idx="223">
                  <c:v>2.0816841412347742E-2</c:v>
                </c:pt>
                <c:pt idx="224">
                  <c:v>2.0780792198706877E-2</c:v>
                </c:pt>
                <c:pt idx="225">
                  <c:v>2.1080246370246414E-2</c:v>
                </c:pt>
                <c:pt idx="226">
                  <c:v>2.104327990033994E-2</c:v>
                </c:pt>
                <c:pt idx="227">
                  <c:v>2.0761655925554123E-2</c:v>
                </c:pt>
                <c:pt idx="228">
                  <c:v>2.158624106643714E-2</c:v>
                </c:pt>
                <c:pt idx="229">
                  <c:v>-2.5889579349680503E-3</c:v>
                </c:pt>
                <c:pt idx="230">
                  <c:v>7.3822181074277182E-2</c:v>
                </c:pt>
                <c:pt idx="231">
                  <c:v>-0.65570614210291467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6A43-9C5E-F1071F64056E}"/>
            </c:ext>
          </c:extLst>
        </c:ser>
        <c:ser>
          <c:idx val="2"/>
          <c:order val="1"/>
          <c:tx>
            <c:strRef>
              <c:f>Charts!$E$3</c:f>
              <c:strCache>
                <c:ptCount val="1"/>
                <c:pt idx="0">
                  <c:v>One Month Model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Charts!$B$4:$B$235</c:f>
              <c:numCache>
                <c:formatCode>m/d/yy</c:formatCode>
                <c:ptCount val="232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  <c:pt idx="9">
                  <c:v>37135</c:v>
                </c:pt>
                <c:pt idx="10">
                  <c:v>37165</c:v>
                </c:pt>
                <c:pt idx="11">
                  <c:v>37196</c:v>
                </c:pt>
                <c:pt idx="12">
                  <c:v>37226</c:v>
                </c:pt>
                <c:pt idx="13">
                  <c:v>37257</c:v>
                </c:pt>
                <c:pt idx="14">
                  <c:v>37288</c:v>
                </c:pt>
                <c:pt idx="15">
                  <c:v>37316</c:v>
                </c:pt>
                <c:pt idx="16">
                  <c:v>37347</c:v>
                </c:pt>
                <c:pt idx="17">
                  <c:v>37377</c:v>
                </c:pt>
                <c:pt idx="18">
                  <c:v>37408</c:v>
                </c:pt>
                <c:pt idx="19">
                  <c:v>37438</c:v>
                </c:pt>
                <c:pt idx="20">
                  <c:v>37469</c:v>
                </c:pt>
                <c:pt idx="21">
                  <c:v>37500</c:v>
                </c:pt>
                <c:pt idx="22">
                  <c:v>37530</c:v>
                </c:pt>
                <c:pt idx="23">
                  <c:v>37561</c:v>
                </c:pt>
                <c:pt idx="24">
                  <c:v>37591</c:v>
                </c:pt>
                <c:pt idx="25">
                  <c:v>37622</c:v>
                </c:pt>
                <c:pt idx="26">
                  <c:v>37653</c:v>
                </c:pt>
                <c:pt idx="27">
                  <c:v>37681</c:v>
                </c:pt>
                <c:pt idx="28">
                  <c:v>37712</c:v>
                </c:pt>
                <c:pt idx="29">
                  <c:v>37742</c:v>
                </c:pt>
                <c:pt idx="30">
                  <c:v>37773</c:v>
                </c:pt>
                <c:pt idx="31">
                  <c:v>37803</c:v>
                </c:pt>
                <c:pt idx="32">
                  <c:v>37834</c:v>
                </c:pt>
                <c:pt idx="33">
                  <c:v>37865</c:v>
                </c:pt>
                <c:pt idx="34">
                  <c:v>37895</c:v>
                </c:pt>
                <c:pt idx="35">
                  <c:v>37926</c:v>
                </c:pt>
                <c:pt idx="36">
                  <c:v>37956</c:v>
                </c:pt>
                <c:pt idx="37">
                  <c:v>37987</c:v>
                </c:pt>
                <c:pt idx="38">
                  <c:v>38018</c:v>
                </c:pt>
                <c:pt idx="39">
                  <c:v>38047</c:v>
                </c:pt>
                <c:pt idx="40">
                  <c:v>38078</c:v>
                </c:pt>
                <c:pt idx="41">
                  <c:v>38108</c:v>
                </c:pt>
                <c:pt idx="42">
                  <c:v>38139</c:v>
                </c:pt>
                <c:pt idx="43">
                  <c:v>38169</c:v>
                </c:pt>
                <c:pt idx="44">
                  <c:v>38200</c:v>
                </c:pt>
                <c:pt idx="45">
                  <c:v>38231</c:v>
                </c:pt>
                <c:pt idx="46">
                  <c:v>38261</c:v>
                </c:pt>
                <c:pt idx="47">
                  <c:v>38292</c:v>
                </c:pt>
                <c:pt idx="48">
                  <c:v>38322</c:v>
                </c:pt>
                <c:pt idx="49">
                  <c:v>38353</c:v>
                </c:pt>
                <c:pt idx="50">
                  <c:v>38384</c:v>
                </c:pt>
                <c:pt idx="51">
                  <c:v>38412</c:v>
                </c:pt>
                <c:pt idx="52">
                  <c:v>38443</c:v>
                </c:pt>
                <c:pt idx="53">
                  <c:v>38473</c:v>
                </c:pt>
                <c:pt idx="54">
                  <c:v>38504</c:v>
                </c:pt>
                <c:pt idx="55">
                  <c:v>38534</c:v>
                </c:pt>
                <c:pt idx="56">
                  <c:v>38565</c:v>
                </c:pt>
                <c:pt idx="57">
                  <c:v>38596</c:v>
                </c:pt>
                <c:pt idx="58">
                  <c:v>38626</c:v>
                </c:pt>
                <c:pt idx="59">
                  <c:v>38657</c:v>
                </c:pt>
                <c:pt idx="60">
                  <c:v>38687</c:v>
                </c:pt>
                <c:pt idx="61">
                  <c:v>38718</c:v>
                </c:pt>
                <c:pt idx="62">
                  <c:v>38749</c:v>
                </c:pt>
                <c:pt idx="63">
                  <c:v>38777</c:v>
                </c:pt>
                <c:pt idx="64">
                  <c:v>38808</c:v>
                </c:pt>
                <c:pt idx="65">
                  <c:v>38838</c:v>
                </c:pt>
                <c:pt idx="66">
                  <c:v>38869</c:v>
                </c:pt>
                <c:pt idx="67">
                  <c:v>38899</c:v>
                </c:pt>
                <c:pt idx="68">
                  <c:v>38930</c:v>
                </c:pt>
                <c:pt idx="69">
                  <c:v>38961</c:v>
                </c:pt>
                <c:pt idx="70">
                  <c:v>38991</c:v>
                </c:pt>
                <c:pt idx="71">
                  <c:v>39022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39142</c:v>
                </c:pt>
                <c:pt idx="76">
                  <c:v>39173</c:v>
                </c:pt>
                <c:pt idx="77">
                  <c:v>39203</c:v>
                </c:pt>
                <c:pt idx="78">
                  <c:v>39234</c:v>
                </c:pt>
                <c:pt idx="79">
                  <c:v>39264</c:v>
                </c:pt>
                <c:pt idx="80">
                  <c:v>39295</c:v>
                </c:pt>
                <c:pt idx="81">
                  <c:v>39326</c:v>
                </c:pt>
                <c:pt idx="82">
                  <c:v>39356</c:v>
                </c:pt>
                <c:pt idx="83">
                  <c:v>39387</c:v>
                </c:pt>
                <c:pt idx="84">
                  <c:v>39417</c:v>
                </c:pt>
                <c:pt idx="85">
                  <c:v>39448</c:v>
                </c:pt>
                <c:pt idx="86">
                  <c:v>39479</c:v>
                </c:pt>
                <c:pt idx="87">
                  <c:v>39508</c:v>
                </c:pt>
                <c:pt idx="88">
                  <c:v>39539</c:v>
                </c:pt>
                <c:pt idx="89">
                  <c:v>39569</c:v>
                </c:pt>
                <c:pt idx="90">
                  <c:v>39600</c:v>
                </c:pt>
                <c:pt idx="91">
                  <c:v>39630</c:v>
                </c:pt>
                <c:pt idx="92">
                  <c:v>39661</c:v>
                </c:pt>
                <c:pt idx="93">
                  <c:v>39692</c:v>
                </c:pt>
                <c:pt idx="94">
                  <c:v>39722</c:v>
                </c:pt>
                <c:pt idx="95">
                  <c:v>39753</c:v>
                </c:pt>
                <c:pt idx="96">
                  <c:v>39783</c:v>
                </c:pt>
                <c:pt idx="97">
                  <c:v>39814</c:v>
                </c:pt>
                <c:pt idx="98">
                  <c:v>39845</c:v>
                </c:pt>
                <c:pt idx="99">
                  <c:v>39873</c:v>
                </c:pt>
                <c:pt idx="100">
                  <c:v>39904</c:v>
                </c:pt>
                <c:pt idx="101">
                  <c:v>39934</c:v>
                </c:pt>
                <c:pt idx="102">
                  <c:v>39965</c:v>
                </c:pt>
                <c:pt idx="103">
                  <c:v>39995</c:v>
                </c:pt>
                <c:pt idx="104">
                  <c:v>40026</c:v>
                </c:pt>
                <c:pt idx="105">
                  <c:v>40057</c:v>
                </c:pt>
                <c:pt idx="106">
                  <c:v>40087</c:v>
                </c:pt>
                <c:pt idx="107">
                  <c:v>40118</c:v>
                </c:pt>
                <c:pt idx="108">
                  <c:v>40148</c:v>
                </c:pt>
                <c:pt idx="109">
                  <c:v>40179</c:v>
                </c:pt>
                <c:pt idx="110">
                  <c:v>40210</c:v>
                </c:pt>
                <c:pt idx="111">
                  <c:v>40238</c:v>
                </c:pt>
                <c:pt idx="112">
                  <c:v>40269</c:v>
                </c:pt>
                <c:pt idx="113">
                  <c:v>40299</c:v>
                </c:pt>
                <c:pt idx="114">
                  <c:v>40330</c:v>
                </c:pt>
                <c:pt idx="115">
                  <c:v>40360</c:v>
                </c:pt>
                <c:pt idx="116">
                  <c:v>40391</c:v>
                </c:pt>
                <c:pt idx="117">
                  <c:v>40422</c:v>
                </c:pt>
                <c:pt idx="118">
                  <c:v>40452</c:v>
                </c:pt>
                <c:pt idx="119">
                  <c:v>40483</c:v>
                </c:pt>
                <c:pt idx="120">
                  <c:v>40513</c:v>
                </c:pt>
                <c:pt idx="121">
                  <c:v>40544</c:v>
                </c:pt>
                <c:pt idx="122">
                  <c:v>40575</c:v>
                </c:pt>
                <c:pt idx="123">
                  <c:v>40603</c:v>
                </c:pt>
                <c:pt idx="124">
                  <c:v>40634</c:v>
                </c:pt>
                <c:pt idx="125">
                  <c:v>40664</c:v>
                </c:pt>
                <c:pt idx="126">
                  <c:v>40695</c:v>
                </c:pt>
                <c:pt idx="127">
                  <c:v>40725</c:v>
                </c:pt>
                <c:pt idx="128">
                  <c:v>40756</c:v>
                </c:pt>
                <c:pt idx="129">
                  <c:v>40787</c:v>
                </c:pt>
                <c:pt idx="130">
                  <c:v>40817</c:v>
                </c:pt>
                <c:pt idx="131">
                  <c:v>40848</c:v>
                </c:pt>
                <c:pt idx="132">
                  <c:v>40878</c:v>
                </c:pt>
                <c:pt idx="133">
                  <c:v>40909</c:v>
                </c:pt>
                <c:pt idx="134">
                  <c:v>40940</c:v>
                </c:pt>
                <c:pt idx="135">
                  <c:v>40969</c:v>
                </c:pt>
                <c:pt idx="136">
                  <c:v>41000</c:v>
                </c:pt>
                <c:pt idx="137">
                  <c:v>41030</c:v>
                </c:pt>
                <c:pt idx="138">
                  <c:v>41061</c:v>
                </c:pt>
                <c:pt idx="139">
                  <c:v>41091</c:v>
                </c:pt>
                <c:pt idx="140">
                  <c:v>41122</c:v>
                </c:pt>
                <c:pt idx="141">
                  <c:v>41153</c:v>
                </c:pt>
                <c:pt idx="142">
                  <c:v>41183</c:v>
                </c:pt>
                <c:pt idx="143">
                  <c:v>41214</c:v>
                </c:pt>
                <c:pt idx="144">
                  <c:v>41244</c:v>
                </c:pt>
                <c:pt idx="145">
                  <c:v>41275</c:v>
                </c:pt>
                <c:pt idx="146">
                  <c:v>41306</c:v>
                </c:pt>
                <c:pt idx="147">
                  <c:v>41334</c:v>
                </c:pt>
                <c:pt idx="148">
                  <c:v>41365</c:v>
                </c:pt>
                <c:pt idx="149">
                  <c:v>41395</c:v>
                </c:pt>
                <c:pt idx="150">
                  <c:v>41426</c:v>
                </c:pt>
                <c:pt idx="151">
                  <c:v>41456</c:v>
                </c:pt>
                <c:pt idx="152">
                  <c:v>41487</c:v>
                </c:pt>
                <c:pt idx="153">
                  <c:v>41518</c:v>
                </c:pt>
                <c:pt idx="154">
                  <c:v>41548</c:v>
                </c:pt>
                <c:pt idx="155">
                  <c:v>41579</c:v>
                </c:pt>
                <c:pt idx="156">
                  <c:v>41609</c:v>
                </c:pt>
                <c:pt idx="157">
                  <c:v>41640</c:v>
                </c:pt>
                <c:pt idx="158">
                  <c:v>41671</c:v>
                </c:pt>
                <c:pt idx="159">
                  <c:v>41699</c:v>
                </c:pt>
                <c:pt idx="160">
                  <c:v>41730</c:v>
                </c:pt>
                <c:pt idx="161">
                  <c:v>41760</c:v>
                </c:pt>
                <c:pt idx="162">
                  <c:v>41791</c:v>
                </c:pt>
                <c:pt idx="163">
                  <c:v>41821</c:v>
                </c:pt>
                <c:pt idx="164">
                  <c:v>41852</c:v>
                </c:pt>
                <c:pt idx="165">
                  <c:v>41883</c:v>
                </c:pt>
                <c:pt idx="166">
                  <c:v>41913</c:v>
                </c:pt>
                <c:pt idx="167">
                  <c:v>41944</c:v>
                </c:pt>
                <c:pt idx="168">
                  <c:v>41974</c:v>
                </c:pt>
                <c:pt idx="169">
                  <c:v>42005</c:v>
                </c:pt>
                <c:pt idx="170">
                  <c:v>42036</c:v>
                </c:pt>
                <c:pt idx="171">
                  <c:v>42064</c:v>
                </c:pt>
                <c:pt idx="172">
                  <c:v>42095</c:v>
                </c:pt>
                <c:pt idx="173">
                  <c:v>42125</c:v>
                </c:pt>
                <c:pt idx="174">
                  <c:v>42156</c:v>
                </c:pt>
                <c:pt idx="175">
                  <c:v>42186</c:v>
                </c:pt>
                <c:pt idx="176">
                  <c:v>42217</c:v>
                </c:pt>
                <c:pt idx="177">
                  <c:v>42248</c:v>
                </c:pt>
                <c:pt idx="178">
                  <c:v>42278</c:v>
                </c:pt>
                <c:pt idx="179">
                  <c:v>42309</c:v>
                </c:pt>
                <c:pt idx="180">
                  <c:v>42339</c:v>
                </c:pt>
                <c:pt idx="181">
                  <c:v>42370</c:v>
                </c:pt>
                <c:pt idx="182">
                  <c:v>42401</c:v>
                </c:pt>
                <c:pt idx="183">
                  <c:v>42430</c:v>
                </c:pt>
                <c:pt idx="184">
                  <c:v>42461</c:v>
                </c:pt>
                <c:pt idx="185">
                  <c:v>42491</c:v>
                </c:pt>
                <c:pt idx="186">
                  <c:v>42522</c:v>
                </c:pt>
                <c:pt idx="187">
                  <c:v>42552</c:v>
                </c:pt>
                <c:pt idx="188">
                  <c:v>42583</c:v>
                </c:pt>
                <c:pt idx="189">
                  <c:v>42614</c:v>
                </c:pt>
                <c:pt idx="190">
                  <c:v>42644</c:v>
                </c:pt>
                <c:pt idx="191">
                  <c:v>42675</c:v>
                </c:pt>
                <c:pt idx="192">
                  <c:v>42705</c:v>
                </c:pt>
                <c:pt idx="193">
                  <c:v>42736</c:v>
                </c:pt>
                <c:pt idx="194">
                  <c:v>42767</c:v>
                </c:pt>
                <c:pt idx="195">
                  <c:v>42795</c:v>
                </c:pt>
                <c:pt idx="196">
                  <c:v>42826</c:v>
                </c:pt>
                <c:pt idx="197">
                  <c:v>42856</c:v>
                </c:pt>
                <c:pt idx="198">
                  <c:v>42887</c:v>
                </c:pt>
                <c:pt idx="199">
                  <c:v>42917</c:v>
                </c:pt>
                <c:pt idx="200">
                  <c:v>42948</c:v>
                </c:pt>
                <c:pt idx="201">
                  <c:v>42979</c:v>
                </c:pt>
                <c:pt idx="202">
                  <c:v>43009</c:v>
                </c:pt>
                <c:pt idx="203">
                  <c:v>43040</c:v>
                </c:pt>
                <c:pt idx="204">
                  <c:v>43070</c:v>
                </c:pt>
                <c:pt idx="205">
                  <c:v>43101</c:v>
                </c:pt>
                <c:pt idx="206">
                  <c:v>43132</c:v>
                </c:pt>
                <c:pt idx="207">
                  <c:v>43160</c:v>
                </c:pt>
                <c:pt idx="208">
                  <c:v>43191</c:v>
                </c:pt>
                <c:pt idx="209">
                  <c:v>43221</c:v>
                </c:pt>
                <c:pt idx="210">
                  <c:v>43252</c:v>
                </c:pt>
                <c:pt idx="211">
                  <c:v>43282</c:v>
                </c:pt>
                <c:pt idx="212">
                  <c:v>43313</c:v>
                </c:pt>
                <c:pt idx="213">
                  <c:v>43344</c:v>
                </c:pt>
                <c:pt idx="214">
                  <c:v>43374</c:v>
                </c:pt>
                <c:pt idx="215">
                  <c:v>43405</c:v>
                </c:pt>
                <c:pt idx="216">
                  <c:v>43435</c:v>
                </c:pt>
                <c:pt idx="217">
                  <c:v>43466</c:v>
                </c:pt>
                <c:pt idx="218">
                  <c:v>43497</c:v>
                </c:pt>
                <c:pt idx="219">
                  <c:v>43525</c:v>
                </c:pt>
                <c:pt idx="220">
                  <c:v>43556</c:v>
                </c:pt>
                <c:pt idx="221">
                  <c:v>43586</c:v>
                </c:pt>
                <c:pt idx="222">
                  <c:v>43617</c:v>
                </c:pt>
                <c:pt idx="223">
                  <c:v>43647</c:v>
                </c:pt>
                <c:pt idx="224">
                  <c:v>43678</c:v>
                </c:pt>
                <c:pt idx="225">
                  <c:v>43709</c:v>
                </c:pt>
                <c:pt idx="226">
                  <c:v>43739</c:v>
                </c:pt>
                <c:pt idx="227">
                  <c:v>43770</c:v>
                </c:pt>
                <c:pt idx="228">
                  <c:v>43800</c:v>
                </c:pt>
                <c:pt idx="229">
                  <c:v>43831</c:v>
                </c:pt>
                <c:pt idx="230">
                  <c:v>43862</c:v>
                </c:pt>
                <c:pt idx="231">
                  <c:v>43891</c:v>
                </c:pt>
              </c:numCache>
            </c:numRef>
          </c:cat>
          <c:val>
            <c:numRef>
              <c:f>Charts!$E$4:$E$235</c:f>
              <c:numCache>
                <c:formatCode>General</c:formatCode>
                <c:ptCount val="232"/>
                <c:pt idx="2" formatCode="0.00%">
                  <c:v>-2.48765578020108E-3</c:v>
                </c:pt>
                <c:pt idx="3" formatCode="0.00%">
                  <c:v>-1.272515448560736E-3</c:v>
                </c:pt>
                <c:pt idx="4" formatCode="0.00%">
                  <c:v>2.0966754260917687E-2</c:v>
                </c:pt>
                <c:pt idx="5" formatCode="0.00%">
                  <c:v>2.0581864281690523E-2</c:v>
                </c:pt>
                <c:pt idx="6" formatCode="0.00%">
                  <c:v>2.0988159476851995E-2</c:v>
                </c:pt>
                <c:pt idx="7" formatCode="0.00%">
                  <c:v>-7.8013651167868278E-3</c:v>
                </c:pt>
                <c:pt idx="8" formatCode="0.00%">
                  <c:v>-1.01307225967277E-2</c:v>
                </c:pt>
                <c:pt idx="9" formatCode="0.00%">
                  <c:v>-1.1424990804098124E-2</c:v>
                </c:pt>
                <c:pt idx="10" formatCode="0.00%">
                  <c:v>1.2356561197045288E-2</c:v>
                </c:pt>
                <c:pt idx="11" formatCode="0.00%">
                  <c:v>1.8257552349881443E-2</c:v>
                </c:pt>
                <c:pt idx="12" formatCode="0.00%">
                  <c:v>1.4839273224285849E-2</c:v>
                </c:pt>
                <c:pt idx="13" formatCode="0.00%">
                  <c:v>3.0501683793603983E-2</c:v>
                </c:pt>
                <c:pt idx="14" formatCode="0.00%">
                  <c:v>3.2366834276971297E-2</c:v>
                </c:pt>
                <c:pt idx="15" formatCode="0.00%">
                  <c:v>2.9199616381359438E-2</c:v>
                </c:pt>
                <c:pt idx="16" formatCode="0.00%">
                  <c:v>2.3806057330272527E-2</c:v>
                </c:pt>
                <c:pt idx="17" formatCode="0.00%">
                  <c:v>2.3153646682094249E-2</c:v>
                </c:pt>
                <c:pt idx="18" formatCode="0.00%">
                  <c:v>2.300986942937262E-2</c:v>
                </c:pt>
                <c:pt idx="19" formatCode="0.00%">
                  <c:v>1.7391077908519386E-2</c:v>
                </c:pt>
                <c:pt idx="20" formatCode="0.00%">
                  <c:v>1.8411528459115166E-2</c:v>
                </c:pt>
                <c:pt idx="21" formatCode="0.00%">
                  <c:v>1.894847222083031E-2</c:v>
                </c:pt>
                <c:pt idx="22" formatCode="0.00%">
                  <c:v>1.4646373389997762E-2</c:v>
                </c:pt>
                <c:pt idx="23" formatCode="0.00%">
                  <c:v>1.3868281719237383E-2</c:v>
                </c:pt>
                <c:pt idx="24" formatCode="0.00%">
                  <c:v>1.4496574194166278E-2</c:v>
                </c:pt>
                <c:pt idx="25" formatCode="0.00%">
                  <c:v>2.5856903179236231E-2</c:v>
                </c:pt>
                <c:pt idx="26" formatCode="0.00%">
                  <c:v>2.9038320165850125E-2</c:v>
                </c:pt>
                <c:pt idx="27" formatCode="0.00%">
                  <c:v>2.855830653219181E-2</c:v>
                </c:pt>
                <c:pt idx="28" formatCode="0.00%">
                  <c:v>3.4895167379171602E-2</c:v>
                </c:pt>
                <c:pt idx="29" formatCode="0.00%">
                  <c:v>3.1012162859702642E-2</c:v>
                </c:pt>
                <c:pt idx="30" formatCode="0.00%">
                  <c:v>3.1238195705009315E-2</c:v>
                </c:pt>
                <c:pt idx="31" formatCode="0.00%">
                  <c:v>5.5809623325357584E-2</c:v>
                </c:pt>
                <c:pt idx="32" formatCode="0.00%">
                  <c:v>5.6511951586409065E-2</c:v>
                </c:pt>
                <c:pt idx="33" formatCode="0.00%">
                  <c:v>5.6362101709266831E-2</c:v>
                </c:pt>
                <c:pt idx="34" formatCode="0.00%">
                  <c:v>4.1309205663525021E-2</c:v>
                </c:pt>
                <c:pt idx="35" formatCode="0.00%">
                  <c:v>4.0255208822910712E-2</c:v>
                </c:pt>
                <c:pt idx="36" formatCode="0.00%">
                  <c:v>4.0808839541692218E-2</c:v>
                </c:pt>
                <c:pt idx="37" formatCode="0.00%">
                  <c:v>2.3738566868284759E-2</c:v>
                </c:pt>
                <c:pt idx="38" formatCode="0.00%">
                  <c:v>2.4398521758736087E-2</c:v>
                </c:pt>
                <c:pt idx="39" formatCode="0.00%">
                  <c:v>2.4234618288265147E-2</c:v>
                </c:pt>
                <c:pt idx="40" formatCode="0.00%">
                  <c:v>2.9930447095344231E-2</c:v>
                </c:pt>
                <c:pt idx="41" formatCode="0.00%">
                  <c:v>3.003557900861531E-2</c:v>
                </c:pt>
                <c:pt idx="42" formatCode="0.00%">
                  <c:v>2.9898474908209162E-2</c:v>
                </c:pt>
                <c:pt idx="43" formatCode="0.00%">
                  <c:v>3.5877329782069117E-2</c:v>
                </c:pt>
                <c:pt idx="44" formatCode="0.00%">
                  <c:v>3.4344739097158072E-2</c:v>
                </c:pt>
                <c:pt idx="45" formatCode="0.00%">
                  <c:v>3.4609314212097758E-2</c:v>
                </c:pt>
                <c:pt idx="46" formatCode="0.00%">
                  <c:v>3.64187317933286E-2</c:v>
                </c:pt>
                <c:pt idx="47" formatCode="0.00%">
                  <c:v>3.6058568286148798E-2</c:v>
                </c:pt>
                <c:pt idx="48" formatCode="0.00%">
                  <c:v>3.468602429874941E-2</c:v>
                </c:pt>
                <c:pt idx="49" formatCode="0.00%">
                  <c:v>3.8736871334427339E-2</c:v>
                </c:pt>
                <c:pt idx="50" formatCode="0.00%">
                  <c:v>3.8162349899186487E-2</c:v>
                </c:pt>
                <c:pt idx="51" formatCode="0.00%">
                  <c:v>3.8408524614003181E-2</c:v>
                </c:pt>
                <c:pt idx="52" formatCode="0.00%">
                  <c:v>2.0200019260609412E-2</c:v>
                </c:pt>
                <c:pt idx="53" formatCode="0.00%">
                  <c:v>1.9193238199464707E-2</c:v>
                </c:pt>
                <c:pt idx="54" formatCode="0.00%">
                  <c:v>2.0554230197997094E-2</c:v>
                </c:pt>
                <c:pt idx="55" formatCode="0.00%">
                  <c:v>3.2233810420848164E-2</c:v>
                </c:pt>
                <c:pt idx="56" formatCode="0.00%">
                  <c:v>3.2049050505158237E-2</c:v>
                </c:pt>
                <c:pt idx="57" formatCode="0.00%">
                  <c:v>3.1318363310747291E-2</c:v>
                </c:pt>
                <c:pt idx="58" formatCode="0.00%">
                  <c:v>2.4298929487679408E-2</c:v>
                </c:pt>
                <c:pt idx="59" formatCode="0.00%">
                  <c:v>2.4033505388579166E-2</c:v>
                </c:pt>
                <c:pt idx="60" formatCode="0.00%">
                  <c:v>2.3558977680924312E-2</c:v>
                </c:pt>
                <c:pt idx="61" formatCode="0.00%">
                  <c:v>4.353082293972925E-2</c:v>
                </c:pt>
                <c:pt idx="62" formatCode="0.00%">
                  <c:v>4.4160739519147812E-2</c:v>
                </c:pt>
                <c:pt idx="63" formatCode="0.00%">
                  <c:v>4.2930272570308778E-2</c:v>
                </c:pt>
                <c:pt idx="64" formatCode="0.00%">
                  <c:v>1.0799340315337977E-2</c:v>
                </c:pt>
                <c:pt idx="65" formatCode="0.00%">
                  <c:v>1.1774012946511914E-2</c:v>
                </c:pt>
                <c:pt idx="66" formatCode="0.00%">
                  <c:v>1.0748803458475054E-2</c:v>
                </c:pt>
                <c:pt idx="67" formatCode="0.00%">
                  <c:v>8.0781704777488847E-3</c:v>
                </c:pt>
                <c:pt idx="68" formatCode="0.00%">
                  <c:v>5.3082627096268167E-3</c:v>
                </c:pt>
                <c:pt idx="69" formatCode="0.00%">
                  <c:v>6.5729093896194869E-3</c:v>
                </c:pt>
                <c:pt idx="70" formatCode="0.00%">
                  <c:v>2.7771717471467401E-2</c:v>
                </c:pt>
                <c:pt idx="71" formatCode="0.00%">
                  <c:v>2.6988204118623779E-2</c:v>
                </c:pt>
                <c:pt idx="72" formatCode="0.00%">
                  <c:v>2.6980326604061324E-2</c:v>
                </c:pt>
                <c:pt idx="73" formatCode="0.00%">
                  <c:v>9.8461849359577046E-3</c:v>
                </c:pt>
                <c:pt idx="74" formatCode="0.00%">
                  <c:v>9.3797402812287652E-3</c:v>
                </c:pt>
                <c:pt idx="75" formatCode="0.00%">
                  <c:v>9.2256676191577631E-3</c:v>
                </c:pt>
                <c:pt idx="76" formatCode="0.00%">
                  <c:v>1.7644164151843889E-2</c:v>
                </c:pt>
                <c:pt idx="77" formatCode="0.00%">
                  <c:v>1.7954026840994133E-2</c:v>
                </c:pt>
                <c:pt idx="78" formatCode="0.00%">
                  <c:v>1.8321427648010966E-2</c:v>
                </c:pt>
                <c:pt idx="79" formatCode="0.00%">
                  <c:v>1.7103470966923714E-2</c:v>
                </c:pt>
                <c:pt idx="80" formatCode="0.00%">
                  <c:v>1.6675824575920178E-2</c:v>
                </c:pt>
                <c:pt idx="81" formatCode="0.00%">
                  <c:v>1.5466741508742859E-2</c:v>
                </c:pt>
                <c:pt idx="82" formatCode="0.00%">
                  <c:v>1.6168494548123753E-2</c:v>
                </c:pt>
                <c:pt idx="83" formatCode="0.00%">
                  <c:v>1.8654801025668188E-2</c:v>
                </c:pt>
                <c:pt idx="84" formatCode="0.00%">
                  <c:v>1.6621573599709647E-2</c:v>
                </c:pt>
                <c:pt idx="85" formatCode="0.00%">
                  <c:v>-2.0828165281190913E-2</c:v>
                </c:pt>
                <c:pt idx="86" formatCode="0.00%">
                  <c:v>-1.9529005360742216E-2</c:v>
                </c:pt>
                <c:pt idx="87" formatCode="0.00%">
                  <c:v>-1.7491022245668245E-2</c:v>
                </c:pt>
                <c:pt idx="88" formatCode="0.00%">
                  <c:v>1.5546478125754916E-2</c:v>
                </c:pt>
                <c:pt idx="89" formatCode="0.00%">
                  <c:v>1.4715483868275207E-2</c:v>
                </c:pt>
                <c:pt idx="90" formatCode="0.00%">
                  <c:v>1.3393378395063164E-2</c:v>
                </c:pt>
                <c:pt idx="91" formatCode="0.00%">
                  <c:v>-1.8120861213919415E-2</c:v>
                </c:pt>
                <c:pt idx="92" formatCode="0.00%">
                  <c:v>-1.855261713056677E-2</c:v>
                </c:pt>
                <c:pt idx="93" formatCode="0.00%">
                  <c:v>-1.8943156365596327E-2</c:v>
                </c:pt>
                <c:pt idx="94" formatCode="0.00%">
                  <c:v>-6.5586865276375986E-2</c:v>
                </c:pt>
                <c:pt idx="95" formatCode="0.00%">
                  <c:v>-6.7449862779833308E-2</c:v>
                </c:pt>
                <c:pt idx="96" formatCode="0.00%">
                  <c:v>-6.5619032040560521E-2</c:v>
                </c:pt>
                <c:pt idx="97" formatCode="0.00%">
                  <c:v>-3.3565378488893773E-2</c:v>
                </c:pt>
                <c:pt idx="98" formatCode="0.00%">
                  <c:v>-2.7258957609546268E-2</c:v>
                </c:pt>
                <c:pt idx="99" formatCode="0.00%">
                  <c:v>-2.5682358250676884E-2</c:v>
                </c:pt>
                <c:pt idx="100" formatCode="0.00%">
                  <c:v>-7.1353177755554545E-4</c:v>
                </c:pt>
                <c:pt idx="101" formatCode="0.00%">
                  <c:v>-4.5945765121158579E-3</c:v>
                </c:pt>
                <c:pt idx="102" formatCode="0.00%">
                  <c:v>-3.7812256341159486E-3</c:v>
                </c:pt>
                <c:pt idx="103" formatCode="0.00%">
                  <c:v>1.1210489784756772E-2</c:v>
                </c:pt>
                <c:pt idx="104" formatCode="0.00%">
                  <c:v>1.3025956719365191E-2</c:v>
                </c:pt>
                <c:pt idx="105" formatCode="0.00%">
                  <c:v>1.1618862756475707E-2</c:v>
                </c:pt>
                <c:pt idx="106" formatCode="0.00%">
                  <c:v>3.3581485460119007E-2</c:v>
                </c:pt>
                <c:pt idx="107" formatCode="0.00%">
                  <c:v>3.3903218573917183E-2</c:v>
                </c:pt>
                <c:pt idx="108" formatCode="0.00%">
                  <c:v>3.5320442500989709E-2</c:v>
                </c:pt>
                <c:pt idx="109" formatCode="0.00%">
                  <c:v>1.6485880283173836E-2</c:v>
                </c:pt>
                <c:pt idx="110" formatCode="0.00%">
                  <c:v>1.8616846059939497E-2</c:v>
                </c:pt>
                <c:pt idx="111" formatCode="0.00%">
                  <c:v>1.8944331387125243E-2</c:v>
                </c:pt>
                <c:pt idx="112" formatCode="0.00%">
                  <c:v>3.2212874899545538E-2</c:v>
                </c:pt>
                <c:pt idx="113" formatCode="0.00%">
                  <c:v>3.0761758359550508E-2</c:v>
                </c:pt>
                <c:pt idx="114" formatCode="0.00%">
                  <c:v>3.1129347411279845E-2</c:v>
                </c:pt>
                <c:pt idx="115" formatCode="0.00%">
                  <c:v>2.7022435967389673E-2</c:v>
                </c:pt>
                <c:pt idx="116" formatCode="0.00%">
                  <c:v>2.9443447247129426E-2</c:v>
                </c:pt>
                <c:pt idx="117" formatCode="0.00%">
                  <c:v>2.6910874474307244E-2</c:v>
                </c:pt>
                <c:pt idx="118" formatCode="0.00%">
                  <c:v>2.5789915201976644E-2</c:v>
                </c:pt>
                <c:pt idx="119" formatCode="0.00%">
                  <c:v>2.667050676149978E-2</c:v>
                </c:pt>
                <c:pt idx="120" formatCode="0.00%">
                  <c:v>2.2658498646358983E-2</c:v>
                </c:pt>
                <c:pt idx="121" formatCode="0.00%">
                  <c:v>7.3123132801715743E-4</c:v>
                </c:pt>
                <c:pt idx="122" formatCode="0.00%">
                  <c:v>-3.4810607379322884E-4</c:v>
                </c:pt>
                <c:pt idx="123" formatCode="0.00%">
                  <c:v>-2.5753387545551995E-3</c:v>
                </c:pt>
                <c:pt idx="124" formatCode="0.00%">
                  <c:v>2.5650713096076291E-2</c:v>
                </c:pt>
                <c:pt idx="125" formatCode="0.00%">
                  <c:v>2.4522220281090197E-2</c:v>
                </c:pt>
                <c:pt idx="126" formatCode="0.00%">
                  <c:v>2.3454965973072256E-2</c:v>
                </c:pt>
                <c:pt idx="127" formatCode="0.00%">
                  <c:v>2.4583355499338301E-3</c:v>
                </c:pt>
                <c:pt idx="128" formatCode="0.00%">
                  <c:v>7.4852243740487229E-3</c:v>
                </c:pt>
                <c:pt idx="129" formatCode="0.00%">
                  <c:v>9.0847332196706682E-3</c:v>
                </c:pt>
                <c:pt idx="130" formatCode="0.00%">
                  <c:v>4.246798849733871E-2</c:v>
                </c:pt>
                <c:pt idx="131" formatCode="0.00%">
                  <c:v>3.5660417637552247E-2</c:v>
                </c:pt>
                <c:pt idx="132" formatCode="0.00%">
                  <c:v>3.5632582357117679E-2</c:v>
                </c:pt>
                <c:pt idx="133" formatCode="0.00%">
                  <c:v>2.8146415689006919E-2</c:v>
                </c:pt>
                <c:pt idx="134" formatCode="0.00%">
                  <c:v>2.6470832053385823E-2</c:v>
                </c:pt>
                <c:pt idx="135" formatCode="0.00%">
                  <c:v>2.4686094594042449E-2</c:v>
                </c:pt>
                <c:pt idx="136" formatCode="0.00%">
                  <c:v>1.4360803858830061E-2</c:v>
                </c:pt>
                <c:pt idx="137" formatCode="0.00%">
                  <c:v>1.3717044842764042E-2</c:v>
                </c:pt>
                <c:pt idx="138" formatCode="0.00%">
                  <c:v>1.4820028652606095E-2</c:v>
                </c:pt>
                <c:pt idx="139" formatCode="0.00%">
                  <c:v>8.1710599158689966E-3</c:v>
                </c:pt>
                <c:pt idx="140" formatCode="0.00%">
                  <c:v>1.0001343484087495E-2</c:v>
                </c:pt>
                <c:pt idx="141" formatCode="0.00%">
                  <c:v>1.0150331113965468E-2</c:v>
                </c:pt>
                <c:pt idx="142" formatCode="0.00%">
                  <c:v>9.3263494278884532E-3</c:v>
                </c:pt>
                <c:pt idx="143" formatCode="0.00%">
                  <c:v>1.03234827175926E-2</c:v>
                </c:pt>
                <c:pt idx="144" formatCode="0.00%">
                  <c:v>1.3523195906917168E-2</c:v>
                </c:pt>
                <c:pt idx="145" formatCode="0.00%">
                  <c:v>3.6249348117654637E-2</c:v>
                </c:pt>
                <c:pt idx="146" formatCode="0.00%">
                  <c:v>3.5267738931873779E-2</c:v>
                </c:pt>
                <c:pt idx="147" formatCode="0.00%">
                  <c:v>3.1175990885871304E-2</c:v>
                </c:pt>
                <c:pt idx="148" formatCode="0.00%">
                  <c:v>6.8117589803107642E-3</c:v>
                </c:pt>
                <c:pt idx="149" formatCode="0.00%">
                  <c:v>7.3886386520083227E-3</c:v>
                </c:pt>
                <c:pt idx="150" formatCode="0.00%">
                  <c:v>6.7071958499923135E-3</c:v>
                </c:pt>
                <c:pt idx="151" formatCode="0.00%">
                  <c:v>2.6564085037065557E-2</c:v>
                </c:pt>
                <c:pt idx="152" formatCode="0.00%">
                  <c:v>2.7168074349667087E-2</c:v>
                </c:pt>
                <c:pt idx="153" formatCode="0.00%">
                  <c:v>2.6156980821575113E-2</c:v>
                </c:pt>
                <c:pt idx="154" formatCode="0.00%">
                  <c:v>2.8053103462472972E-2</c:v>
                </c:pt>
                <c:pt idx="155" formatCode="0.00%">
                  <c:v>3.0121160244654645E-2</c:v>
                </c:pt>
                <c:pt idx="156" formatCode="0.00%">
                  <c:v>2.7233074673255156E-2</c:v>
                </c:pt>
                <c:pt idx="157" formatCode="0.00%">
                  <c:v>-3.630138858926199E-3</c:v>
                </c:pt>
                <c:pt idx="158" formatCode="0.00%">
                  <c:v>-3.3815406579788244E-3</c:v>
                </c:pt>
                <c:pt idx="159" formatCode="0.00%">
                  <c:v>-4.3846488472362322E-3</c:v>
                </c:pt>
                <c:pt idx="160" formatCode="0.00%">
                  <c:v>4.2546317217144081E-2</c:v>
                </c:pt>
                <c:pt idx="161" formatCode="0.00%">
                  <c:v>4.2478006400746775E-2</c:v>
                </c:pt>
                <c:pt idx="162" formatCode="0.00%">
                  <c:v>4.1737077184327107E-2</c:v>
                </c:pt>
                <c:pt idx="163" formatCode="0.00%">
                  <c:v>3.9032410492375103E-2</c:v>
                </c:pt>
                <c:pt idx="164" formatCode="0.00%">
                  <c:v>3.7558398408045403E-2</c:v>
                </c:pt>
                <c:pt idx="165" formatCode="0.00%">
                  <c:v>3.7408149624506004E-2</c:v>
                </c:pt>
                <c:pt idx="166" formatCode="0.00%">
                  <c:v>1.8738921237496174E-2</c:v>
                </c:pt>
                <c:pt idx="167" formatCode="0.00%">
                  <c:v>1.9710571693053756E-2</c:v>
                </c:pt>
                <c:pt idx="168" formatCode="0.00%">
                  <c:v>1.8680619937223582E-2</c:v>
                </c:pt>
                <c:pt idx="169" formatCode="0.00%">
                  <c:v>2.5636375214201645E-2</c:v>
                </c:pt>
                <c:pt idx="170" formatCode="0.00%">
                  <c:v>2.7476851815409452E-2</c:v>
                </c:pt>
                <c:pt idx="171" formatCode="0.00%">
                  <c:v>3.0129619159857429E-2</c:v>
                </c:pt>
                <c:pt idx="172" formatCode="0.00%">
                  <c:v>3.0970388825734115E-2</c:v>
                </c:pt>
                <c:pt idx="173" formatCode="0.00%">
                  <c:v>2.9191914318402044E-2</c:v>
                </c:pt>
                <c:pt idx="174" formatCode="0.00%">
                  <c:v>3.0673643237653481E-2</c:v>
                </c:pt>
                <c:pt idx="175" formatCode="0.00%">
                  <c:v>1.8612340183272846E-2</c:v>
                </c:pt>
                <c:pt idx="176" formatCode="0.00%">
                  <c:v>1.9226181228963336E-2</c:v>
                </c:pt>
                <c:pt idx="177" formatCode="0.00%">
                  <c:v>1.4121591618649038E-2</c:v>
                </c:pt>
                <c:pt idx="178" formatCode="0.00%">
                  <c:v>6.5718313408855977E-3</c:v>
                </c:pt>
                <c:pt idx="179" formatCode="0.00%">
                  <c:v>9.6543678460721018E-3</c:v>
                </c:pt>
                <c:pt idx="180" formatCode="0.00%">
                  <c:v>9.7808570304719396E-3</c:v>
                </c:pt>
                <c:pt idx="181" formatCode="0.00%">
                  <c:v>2.4131314978888388E-2</c:v>
                </c:pt>
                <c:pt idx="182" formatCode="0.00%">
                  <c:v>2.2946675860851938E-2</c:v>
                </c:pt>
                <c:pt idx="183" formatCode="0.00%">
                  <c:v>2.3222609135355208E-2</c:v>
                </c:pt>
                <c:pt idx="184" formatCode="0.00%">
                  <c:v>2.2806839678243845E-2</c:v>
                </c:pt>
                <c:pt idx="185" formatCode="0.00%">
                  <c:v>2.40065397292855E-2</c:v>
                </c:pt>
                <c:pt idx="186" formatCode="0.00%">
                  <c:v>2.4271034231080714E-2</c:v>
                </c:pt>
                <c:pt idx="187" formatCode="0.00%">
                  <c:v>2.0571104928187076E-2</c:v>
                </c:pt>
                <c:pt idx="188" formatCode="0.00%">
                  <c:v>2.5358859233822389E-2</c:v>
                </c:pt>
                <c:pt idx="189" formatCode="0.00%">
                  <c:v>2.6613532619041008E-2</c:v>
                </c:pt>
                <c:pt idx="190" formatCode="0.00%">
                  <c:v>2.4496441401739347E-2</c:v>
                </c:pt>
                <c:pt idx="191" formatCode="0.00%">
                  <c:v>2.4455459380661369E-2</c:v>
                </c:pt>
                <c:pt idx="192" formatCode="0.00%">
                  <c:v>2.4221045364961856E-2</c:v>
                </c:pt>
                <c:pt idx="193" formatCode="0.00%">
                  <c:v>2.7764291470023735E-2</c:v>
                </c:pt>
                <c:pt idx="194" formatCode="0.00%">
                  <c:v>2.9735692054620733E-2</c:v>
                </c:pt>
                <c:pt idx="195" formatCode="0.00%">
                  <c:v>2.8552557223098463E-2</c:v>
                </c:pt>
                <c:pt idx="196" formatCode="0.00%">
                  <c:v>2.7519875705459908E-2</c:v>
                </c:pt>
                <c:pt idx="197" formatCode="0.00%">
                  <c:v>2.5679358663166611E-2</c:v>
                </c:pt>
                <c:pt idx="198" formatCode="0.00%">
                  <c:v>2.4304756223074323E-2</c:v>
                </c:pt>
                <c:pt idx="199" formatCode="0.00%">
                  <c:v>3.4372032167049885E-2</c:v>
                </c:pt>
                <c:pt idx="200" formatCode="0.00%">
                  <c:v>3.3436132992880632E-2</c:v>
                </c:pt>
                <c:pt idx="201" formatCode="0.00%">
                  <c:v>3.1424994737491101E-2</c:v>
                </c:pt>
                <c:pt idx="202" formatCode="0.00%">
                  <c:v>3.5856970590330398E-2</c:v>
                </c:pt>
                <c:pt idx="203" formatCode="0.00%">
                  <c:v>3.5406822827278375E-2</c:v>
                </c:pt>
                <c:pt idx="204" formatCode="0.00%">
                  <c:v>3.5529216018511979E-2</c:v>
                </c:pt>
                <c:pt idx="205" formatCode="0.00%">
                  <c:v>2.8677738950276359E-2</c:v>
                </c:pt>
                <c:pt idx="206" formatCode="0.00%">
                  <c:v>2.9826740835349804E-2</c:v>
                </c:pt>
                <c:pt idx="207" formatCode="0.00%">
                  <c:v>2.6450913803919254E-2</c:v>
                </c:pt>
                <c:pt idx="208" formatCode="0.00%">
                  <c:v>3.3918254146360197E-2</c:v>
                </c:pt>
                <c:pt idx="209" formatCode="0.00%">
                  <c:v>3.3489735804935875E-2</c:v>
                </c:pt>
                <c:pt idx="210" formatCode="0.00%">
                  <c:v>3.4547424587589984E-2</c:v>
                </c:pt>
                <c:pt idx="211" formatCode="0.00%">
                  <c:v>2.9464799252858324E-2</c:v>
                </c:pt>
                <c:pt idx="212" formatCode="0.00%">
                  <c:v>3.0840755172584822E-2</c:v>
                </c:pt>
                <c:pt idx="213" formatCode="0.00%">
                  <c:v>3.0249822799219492E-2</c:v>
                </c:pt>
                <c:pt idx="214" formatCode="0.00%">
                  <c:v>1.530284901598682E-2</c:v>
                </c:pt>
                <c:pt idx="215" formatCode="0.00%">
                  <c:v>1.4417425610895877E-2</c:v>
                </c:pt>
                <c:pt idx="216" formatCode="0.00%">
                  <c:v>1.5912239309763754E-2</c:v>
                </c:pt>
                <c:pt idx="217" formatCode="0.00%">
                  <c:v>2.5758712475757659E-2</c:v>
                </c:pt>
                <c:pt idx="218" formatCode="0.00%">
                  <c:v>2.6054011162158379E-2</c:v>
                </c:pt>
                <c:pt idx="219" formatCode="0.00%">
                  <c:v>2.9905365360297011E-2</c:v>
                </c:pt>
                <c:pt idx="220" formatCode="0.00%">
                  <c:v>2.1062695851800831E-2</c:v>
                </c:pt>
                <c:pt idx="221" formatCode="0.00%">
                  <c:v>2.2729004547383157E-2</c:v>
                </c:pt>
                <c:pt idx="222" formatCode="0.00%">
                  <c:v>2.0770226420891894E-2</c:v>
                </c:pt>
                <c:pt idx="223" formatCode="0.00%">
                  <c:v>2.133058789152539E-2</c:v>
                </c:pt>
                <c:pt idx="224" formatCode="0.00%">
                  <c:v>2.2748496614223363E-2</c:v>
                </c:pt>
                <c:pt idx="225" formatCode="0.00%">
                  <c:v>2.1986927246682369E-2</c:v>
                </c:pt>
                <c:pt idx="226" formatCode="0.00%">
                  <c:v>2.334087151014087E-2</c:v>
                </c:pt>
                <c:pt idx="227" formatCode="0.00%">
                  <c:v>2.4295337764994852E-2</c:v>
                </c:pt>
                <c:pt idx="228" formatCode="0.00%">
                  <c:v>2.4074386428240981E-2</c:v>
                </c:pt>
                <c:pt idx="229" formatCode="0.00%">
                  <c:v>2.8003706225207012E-2</c:v>
                </c:pt>
                <c:pt idx="230" formatCode="0.00%">
                  <c:v>9.8756870167079607E-3</c:v>
                </c:pt>
                <c:pt idx="231" formatCode="0.00%">
                  <c:v>6.2666197272597229E-2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C-6A43-9C5E-F1071F64056E}"/>
            </c:ext>
          </c:extLst>
        </c:ser>
        <c:ser>
          <c:idx val="0"/>
          <c:order val="2"/>
          <c:tx>
            <c:strRef>
              <c:f>Charts!$G$3</c:f>
              <c:strCache>
                <c:ptCount val="1"/>
                <c:pt idx="0">
                  <c:v>Three Month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Charts!$B$4:$B$235</c:f>
              <c:numCache>
                <c:formatCode>m/d/yy</c:formatCode>
                <c:ptCount val="232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  <c:pt idx="9">
                  <c:v>37135</c:v>
                </c:pt>
                <c:pt idx="10">
                  <c:v>37165</c:v>
                </c:pt>
                <c:pt idx="11">
                  <c:v>37196</c:v>
                </c:pt>
                <c:pt idx="12">
                  <c:v>37226</c:v>
                </c:pt>
                <c:pt idx="13">
                  <c:v>37257</c:v>
                </c:pt>
                <c:pt idx="14">
                  <c:v>37288</c:v>
                </c:pt>
                <c:pt idx="15">
                  <c:v>37316</c:v>
                </c:pt>
                <c:pt idx="16">
                  <c:v>37347</c:v>
                </c:pt>
                <c:pt idx="17">
                  <c:v>37377</c:v>
                </c:pt>
                <c:pt idx="18">
                  <c:v>37408</c:v>
                </c:pt>
                <c:pt idx="19">
                  <c:v>37438</c:v>
                </c:pt>
                <c:pt idx="20">
                  <c:v>37469</c:v>
                </c:pt>
                <c:pt idx="21">
                  <c:v>37500</c:v>
                </c:pt>
                <c:pt idx="22">
                  <c:v>37530</c:v>
                </c:pt>
                <c:pt idx="23">
                  <c:v>37561</c:v>
                </c:pt>
                <c:pt idx="24">
                  <c:v>37591</c:v>
                </c:pt>
                <c:pt idx="25">
                  <c:v>37622</c:v>
                </c:pt>
                <c:pt idx="26">
                  <c:v>37653</c:v>
                </c:pt>
                <c:pt idx="27">
                  <c:v>37681</c:v>
                </c:pt>
                <c:pt idx="28">
                  <c:v>37712</c:v>
                </c:pt>
                <c:pt idx="29">
                  <c:v>37742</c:v>
                </c:pt>
                <c:pt idx="30">
                  <c:v>37773</c:v>
                </c:pt>
                <c:pt idx="31">
                  <c:v>37803</c:v>
                </c:pt>
                <c:pt idx="32">
                  <c:v>37834</c:v>
                </c:pt>
                <c:pt idx="33">
                  <c:v>37865</c:v>
                </c:pt>
                <c:pt idx="34">
                  <c:v>37895</c:v>
                </c:pt>
                <c:pt idx="35">
                  <c:v>37926</c:v>
                </c:pt>
                <c:pt idx="36">
                  <c:v>37956</c:v>
                </c:pt>
                <c:pt idx="37">
                  <c:v>37987</c:v>
                </c:pt>
                <c:pt idx="38">
                  <c:v>38018</c:v>
                </c:pt>
                <c:pt idx="39">
                  <c:v>38047</c:v>
                </c:pt>
                <c:pt idx="40">
                  <c:v>38078</c:v>
                </c:pt>
                <c:pt idx="41">
                  <c:v>38108</c:v>
                </c:pt>
                <c:pt idx="42">
                  <c:v>38139</c:v>
                </c:pt>
                <c:pt idx="43">
                  <c:v>38169</c:v>
                </c:pt>
                <c:pt idx="44">
                  <c:v>38200</c:v>
                </c:pt>
                <c:pt idx="45">
                  <c:v>38231</c:v>
                </c:pt>
                <c:pt idx="46">
                  <c:v>38261</c:v>
                </c:pt>
                <c:pt idx="47">
                  <c:v>38292</c:v>
                </c:pt>
                <c:pt idx="48">
                  <c:v>38322</c:v>
                </c:pt>
                <c:pt idx="49">
                  <c:v>38353</c:v>
                </c:pt>
                <c:pt idx="50">
                  <c:v>38384</c:v>
                </c:pt>
                <c:pt idx="51">
                  <c:v>38412</c:v>
                </c:pt>
                <c:pt idx="52">
                  <c:v>38443</c:v>
                </c:pt>
                <c:pt idx="53">
                  <c:v>38473</c:v>
                </c:pt>
                <c:pt idx="54">
                  <c:v>38504</c:v>
                </c:pt>
                <c:pt idx="55">
                  <c:v>38534</c:v>
                </c:pt>
                <c:pt idx="56">
                  <c:v>38565</c:v>
                </c:pt>
                <c:pt idx="57">
                  <c:v>38596</c:v>
                </c:pt>
                <c:pt idx="58">
                  <c:v>38626</c:v>
                </c:pt>
                <c:pt idx="59">
                  <c:v>38657</c:v>
                </c:pt>
                <c:pt idx="60">
                  <c:v>38687</c:v>
                </c:pt>
                <c:pt idx="61">
                  <c:v>38718</c:v>
                </c:pt>
                <c:pt idx="62">
                  <c:v>38749</c:v>
                </c:pt>
                <c:pt idx="63">
                  <c:v>38777</c:v>
                </c:pt>
                <c:pt idx="64">
                  <c:v>38808</c:v>
                </c:pt>
                <c:pt idx="65">
                  <c:v>38838</c:v>
                </c:pt>
                <c:pt idx="66">
                  <c:v>38869</c:v>
                </c:pt>
                <c:pt idx="67">
                  <c:v>38899</c:v>
                </c:pt>
                <c:pt idx="68">
                  <c:v>38930</c:v>
                </c:pt>
                <c:pt idx="69">
                  <c:v>38961</c:v>
                </c:pt>
                <c:pt idx="70">
                  <c:v>38991</c:v>
                </c:pt>
                <c:pt idx="71">
                  <c:v>39022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39142</c:v>
                </c:pt>
                <c:pt idx="76">
                  <c:v>39173</c:v>
                </c:pt>
                <c:pt idx="77">
                  <c:v>39203</c:v>
                </c:pt>
                <c:pt idx="78">
                  <c:v>39234</c:v>
                </c:pt>
                <c:pt idx="79">
                  <c:v>39264</c:v>
                </c:pt>
                <c:pt idx="80">
                  <c:v>39295</c:v>
                </c:pt>
                <c:pt idx="81">
                  <c:v>39326</c:v>
                </c:pt>
                <c:pt idx="82">
                  <c:v>39356</c:v>
                </c:pt>
                <c:pt idx="83">
                  <c:v>39387</c:v>
                </c:pt>
                <c:pt idx="84">
                  <c:v>39417</c:v>
                </c:pt>
                <c:pt idx="85">
                  <c:v>39448</c:v>
                </c:pt>
                <c:pt idx="86">
                  <c:v>39479</c:v>
                </c:pt>
                <c:pt idx="87">
                  <c:v>39508</c:v>
                </c:pt>
                <c:pt idx="88">
                  <c:v>39539</c:v>
                </c:pt>
                <c:pt idx="89">
                  <c:v>39569</c:v>
                </c:pt>
                <c:pt idx="90">
                  <c:v>39600</c:v>
                </c:pt>
                <c:pt idx="91">
                  <c:v>39630</c:v>
                </c:pt>
                <c:pt idx="92">
                  <c:v>39661</c:v>
                </c:pt>
                <c:pt idx="93">
                  <c:v>39692</c:v>
                </c:pt>
                <c:pt idx="94">
                  <c:v>39722</c:v>
                </c:pt>
                <c:pt idx="95">
                  <c:v>39753</c:v>
                </c:pt>
                <c:pt idx="96">
                  <c:v>39783</c:v>
                </c:pt>
                <c:pt idx="97">
                  <c:v>39814</c:v>
                </c:pt>
                <c:pt idx="98">
                  <c:v>39845</c:v>
                </c:pt>
                <c:pt idx="99">
                  <c:v>39873</c:v>
                </c:pt>
                <c:pt idx="100">
                  <c:v>39904</c:v>
                </c:pt>
                <c:pt idx="101">
                  <c:v>39934</c:v>
                </c:pt>
                <c:pt idx="102">
                  <c:v>39965</c:v>
                </c:pt>
                <c:pt idx="103">
                  <c:v>39995</c:v>
                </c:pt>
                <c:pt idx="104">
                  <c:v>40026</c:v>
                </c:pt>
                <c:pt idx="105">
                  <c:v>40057</c:v>
                </c:pt>
                <c:pt idx="106">
                  <c:v>40087</c:v>
                </c:pt>
                <c:pt idx="107">
                  <c:v>40118</c:v>
                </c:pt>
                <c:pt idx="108">
                  <c:v>40148</c:v>
                </c:pt>
                <c:pt idx="109">
                  <c:v>40179</c:v>
                </c:pt>
                <c:pt idx="110">
                  <c:v>40210</c:v>
                </c:pt>
                <c:pt idx="111">
                  <c:v>40238</c:v>
                </c:pt>
                <c:pt idx="112">
                  <c:v>40269</c:v>
                </c:pt>
                <c:pt idx="113">
                  <c:v>40299</c:v>
                </c:pt>
                <c:pt idx="114">
                  <c:v>40330</c:v>
                </c:pt>
                <c:pt idx="115">
                  <c:v>40360</c:v>
                </c:pt>
                <c:pt idx="116">
                  <c:v>40391</c:v>
                </c:pt>
                <c:pt idx="117">
                  <c:v>40422</c:v>
                </c:pt>
                <c:pt idx="118">
                  <c:v>40452</c:v>
                </c:pt>
                <c:pt idx="119">
                  <c:v>40483</c:v>
                </c:pt>
                <c:pt idx="120">
                  <c:v>40513</c:v>
                </c:pt>
                <c:pt idx="121">
                  <c:v>40544</c:v>
                </c:pt>
                <c:pt idx="122">
                  <c:v>40575</c:v>
                </c:pt>
                <c:pt idx="123">
                  <c:v>40603</c:v>
                </c:pt>
                <c:pt idx="124">
                  <c:v>40634</c:v>
                </c:pt>
                <c:pt idx="125">
                  <c:v>40664</c:v>
                </c:pt>
                <c:pt idx="126">
                  <c:v>40695</c:v>
                </c:pt>
                <c:pt idx="127">
                  <c:v>40725</c:v>
                </c:pt>
                <c:pt idx="128">
                  <c:v>40756</c:v>
                </c:pt>
                <c:pt idx="129">
                  <c:v>40787</c:v>
                </c:pt>
                <c:pt idx="130">
                  <c:v>40817</c:v>
                </c:pt>
                <c:pt idx="131">
                  <c:v>40848</c:v>
                </c:pt>
                <c:pt idx="132">
                  <c:v>40878</c:v>
                </c:pt>
                <c:pt idx="133">
                  <c:v>40909</c:v>
                </c:pt>
                <c:pt idx="134">
                  <c:v>40940</c:v>
                </c:pt>
                <c:pt idx="135">
                  <c:v>40969</c:v>
                </c:pt>
                <c:pt idx="136">
                  <c:v>41000</c:v>
                </c:pt>
                <c:pt idx="137">
                  <c:v>41030</c:v>
                </c:pt>
                <c:pt idx="138">
                  <c:v>41061</c:v>
                </c:pt>
                <c:pt idx="139">
                  <c:v>41091</c:v>
                </c:pt>
                <c:pt idx="140">
                  <c:v>41122</c:v>
                </c:pt>
                <c:pt idx="141">
                  <c:v>41153</c:v>
                </c:pt>
                <c:pt idx="142">
                  <c:v>41183</c:v>
                </c:pt>
                <c:pt idx="143">
                  <c:v>41214</c:v>
                </c:pt>
                <c:pt idx="144">
                  <c:v>41244</c:v>
                </c:pt>
                <c:pt idx="145">
                  <c:v>41275</c:v>
                </c:pt>
                <c:pt idx="146">
                  <c:v>41306</c:v>
                </c:pt>
                <c:pt idx="147">
                  <c:v>41334</c:v>
                </c:pt>
                <c:pt idx="148">
                  <c:v>41365</c:v>
                </c:pt>
                <c:pt idx="149">
                  <c:v>41395</c:v>
                </c:pt>
                <c:pt idx="150">
                  <c:v>41426</c:v>
                </c:pt>
                <c:pt idx="151">
                  <c:v>41456</c:v>
                </c:pt>
                <c:pt idx="152">
                  <c:v>41487</c:v>
                </c:pt>
                <c:pt idx="153">
                  <c:v>41518</c:v>
                </c:pt>
                <c:pt idx="154">
                  <c:v>41548</c:v>
                </c:pt>
                <c:pt idx="155">
                  <c:v>41579</c:v>
                </c:pt>
                <c:pt idx="156">
                  <c:v>41609</c:v>
                </c:pt>
                <c:pt idx="157">
                  <c:v>41640</c:v>
                </c:pt>
                <c:pt idx="158">
                  <c:v>41671</c:v>
                </c:pt>
                <c:pt idx="159">
                  <c:v>41699</c:v>
                </c:pt>
                <c:pt idx="160">
                  <c:v>41730</c:v>
                </c:pt>
                <c:pt idx="161">
                  <c:v>41760</c:v>
                </c:pt>
                <c:pt idx="162">
                  <c:v>41791</c:v>
                </c:pt>
                <c:pt idx="163">
                  <c:v>41821</c:v>
                </c:pt>
                <c:pt idx="164">
                  <c:v>41852</c:v>
                </c:pt>
                <c:pt idx="165">
                  <c:v>41883</c:v>
                </c:pt>
                <c:pt idx="166">
                  <c:v>41913</c:v>
                </c:pt>
                <c:pt idx="167">
                  <c:v>41944</c:v>
                </c:pt>
                <c:pt idx="168">
                  <c:v>41974</c:v>
                </c:pt>
                <c:pt idx="169">
                  <c:v>42005</c:v>
                </c:pt>
                <c:pt idx="170">
                  <c:v>42036</c:v>
                </c:pt>
                <c:pt idx="171">
                  <c:v>42064</c:v>
                </c:pt>
                <c:pt idx="172">
                  <c:v>42095</c:v>
                </c:pt>
                <c:pt idx="173">
                  <c:v>42125</c:v>
                </c:pt>
                <c:pt idx="174">
                  <c:v>42156</c:v>
                </c:pt>
                <c:pt idx="175">
                  <c:v>42186</c:v>
                </c:pt>
                <c:pt idx="176">
                  <c:v>42217</c:v>
                </c:pt>
                <c:pt idx="177">
                  <c:v>42248</c:v>
                </c:pt>
                <c:pt idx="178">
                  <c:v>42278</c:v>
                </c:pt>
                <c:pt idx="179">
                  <c:v>42309</c:v>
                </c:pt>
                <c:pt idx="180">
                  <c:v>42339</c:v>
                </c:pt>
                <c:pt idx="181">
                  <c:v>42370</c:v>
                </c:pt>
                <c:pt idx="182">
                  <c:v>42401</c:v>
                </c:pt>
                <c:pt idx="183">
                  <c:v>42430</c:v>
                </c:pt>
                <c:pt idx="184">
                  <c:v>42461</c:v>
                </c:pt>
                <c:pt idx="185">
                  <c:v>42491</c:v>
                </c:pt>
                <c:pt idx="186">
                  <c:v>42522</c:v>
                </c:pt>
                <c:pt idx="187">
                  <c:v>42552</c:v>
                </c:pt>
                <c:pt idx="188">
                  <c:v>42583</c:v>
                </c:pt>
                <c:pt idx="189">
                  <c:v>42614</c:v>
                </c:pt>
                <c:pt idx="190">
                  <c:v>42644</c:v>
                </c:pt>
                <c:pt idx="191">
                  <c:v>42675</c:v>
                </c:pt>
                <c:pt idx="192">
                  <c:v>42705</c:v>
                </c:pt>
                <c:pt idx="193">
                  <c:v>42736</c:v>
                </c:pt>
                <c:pt idx="194">
                  <c:v>42767</c:v>
                </c:pt>
                <c:pt idx="195">
                  <c:v>42795</c:v>
                </c:pt>
                <c:pt idx="196">
                  <c:v>42826</c:v>
                </c:pt>
                <c:pt idx="197">
                  <c:v>42856</c:v>
                </c:pt>
                <c:pt idx="198">
                  <c:v>42887</c:v>
                </c:pt>
                <c:pt idx="199">
                  <c:v>42917</c:v>
                </c:pt>
                <c:pt idx="200">
                  <c:v>42948</c:v>
                </c:pt>
                <c:pt idx="201">
                  <c:v>42979</c:v>
                </c:pt>
                <c:pt idx="202">
                  <c:v>43009</c:v>
                </c:pt>
                <c:pt idx="203">
                  <c:v>43040</c:v>
                </c:pt>
                <c:pt idx="204">
                  <c:v>43070</c:v>
                </c:pt>
                <c:pt idx="205">
                  <c:v>43101</c:v>
                </c:pt>
                <c:pt idx="206">
                  <c:v>43132</c:v>
                </c:pt>
                <c:pt idx="207">
                  <c:v>43160</c:v>
                </c:pt>
                <c:pt idx="208">
                  <c:v>43191</c:v>
                </c:pt>
                <c:pt idx="209">
                  <c:v>43221</c:v>
                </c:pt>
                <c:pt idx="210">
                  <c:v>43252</c:v>
                </c:pt>
                <c:pt idx="211">
                  <c:v>43282</c:v>
                </c:pt>
                <c:pt idx="212">
                  <c:v>43313</c:v>
                </c:pt>
                <c:pt idx="213">
                  <c:v>43344</c:v>
                </c:pt>
                <c:pt idx="214">
                  <c:v>43374</c:v>
                </c:pt>
                <c:pt idx="215">
                  <c:v>43405</c:v>
                </c:pt>
                <c:pt idx="216">
                  <c:v>43435</c:v>
                </c:pt>
                <c:pt idx="217">
                  <c:v>43466</c:v>
                </c:pt>
                <c:pt idx="218">
                  <c:v>43497</c:v>
                </c:pt>
                <c:pt idx="219">
                  <c:v>43525</c:v>
                </c:pt>
                <c:pt idx="220">
                  <c:v>43556</c:v>
                </c:pt>
                <c:pt idx="221">
                  <c:v>43586</c:v>
                </c:pt>
                <c:pt idx="222">
                  <c:v>43617</c:v>
                </c:pt>
                <c:pt idx="223">
                  <c:v>43647</c:v>
                </c:pt>
                <c:pt idx="224">
                  <c:v>43678</c:v>
                </c:pt>
                <c:pt idx="225">
                  <c:v>43709</c:v>
                </c:pt>
                <c:pt idx="226">
                  <c:v>43739</c:v>
                </c:pt>
                <c:pt idx="227">
                  <c:v>43770</c:v>
                </c:pt>
                <c:pt idx="228">
                  <c:v>43800</c:v>
                </c:pt>
                <c:pt idx="229">
                  <c:v>43831</c:v>
                </c:pt>
                <c:pt idx="230">
                  <c:v>43862</c:v>
                </c:pt>
                <c:pt idx="231">
                  <c:v>43891</c:v>
                </c:pt>
              </c:numCache>
            </c:numRef>
          </c:cat>
          <c:val>
            <c:numRef>
              <c:f>Charts!$G$4:$G$237</c:f>
              <c:numCache>
                <c:formatCode>General</c:formatCode>
                <c:ptCount val="234"/>
                <c:pt idx="3" formatCode="0.00%">
                  <c:v>2.08118000900053E-2</c:v>
                </c:pt>
                <c:pt idx="4" formatCode="0.00%">
                  <c:v>1.34733243281542E-2</c:v>
                </c:pt>
                <c:pt idx="5" formatCode="0.00%">
                  <c:v>1.4183730130537968E-2</c:v>
                </c:pt>
                <c:pt idx="6" formatCode="0.00%">
                  <c:v>2.1382794969876686E-2</c:v>
                </c:pt>
                <c:pt idx="7" formatCode="0.00%">
                  <c:v>1.4375118117548269E-2</c:v>
                </c:pt>
                <c:pt idx="8" formatCode="0.00%">
                  <c:v>2.105817559502807E-2</c:v>
                </c:pt>
                <c:pt idx="9" formatCode="0.00%">
                  <c:v>9.6496072517830815E-3</c:v>
                </c:pt>
                <c:pt idx="10" formatCode="0.00%">
                  <c:v>7.6850984418704088E-3</c:v>
                </c:pt>
                <c:pt idx="11" formatCode="0.00%">
                  <c:v>1.0608325635727122E-2</c:v>
                </c:pt>
                <c:pt idx="12" formatCode="0.00%">
                  <c:v>1.0371649937573474E-2</c:v>
                </c:pt>
                <c:pt idx="13" formatCode="0.00%">
                  <c:v>1.2461127027215742E-2</c:v>
                </c:pt>
                <c:pt idx="14" formatCode="0.00%">
                  <c:v>1.1012780321697231E-2</c:v>
                </c:pt>
                <c:pt idx="15" formatCode="0.00%">
                  <c:v>1.5085364826083752E-2</c:v>
                </c:pt>
                <c:pt idx="16" formatCode="0.00%">
                  <c:v>1.743898707441803E-2</c:v>
                </c:pt>
                <c:pt idx="17" formatCode="0.00%">
                  <c:v>2.2568778199524134E-2</c:v>
                </c:pt>
                <c:pt idx="18" formatCode="0.00%">
                  <c:v>1.9126216806446116E-2</c:v>
                </c:pt>
                <c:pt idx="19" formatCode="0.00%">
                  <c:v>2.0591109541812872E-2</c:v>
                </c:pt>
                <c:pt idx="20" formatCode="0.00%">
                  <c:v>1.967509766893797E-2</c:v>
                </c:pt>
                <c:pt idx="21" formatCode="0.00%">
                  <c:v>2.259323185201189E-2</c:v>
                </c:pt>
                <c:pt idx="22" formatCode="0.00%">
                  <c:v>2.39278650955949E-2</c:v>
                </c:pt>
                <c:pt idx="23" formatCode="0.00%">
                  <c:v>2.6814661060158188E-2</c:v>
                </c:pt>
                <c:pt idx="24" formatCode="0.00%">
                  <c:v>2.9310476196902798E-2</c:v>
                </c:pt>
                <c:pt idx="25" formatCode="0.00%">
                  <c:v>2.8446252164907624E-2</c:v>
                </c:pt>
                <c:pt idx="26" formatCode="0.00%">
                  <c:v>3.0050060477678754E-2</c:v>
                </c:pt>
                <c:pt idx="27" formatCode="0.00%">
                  <c:v>4.1220476280413046E-2</c:v>
                </c:pt>
                <c:pt idx="28" formatCode="0.00%">
                  <c:v>3.6738583297024764E-2</c:v>
                </c:pt>
                <c:pt idx="29" formatCode="0.00%">
                  <c:v>3.6693462746839434E-2</c:v>
                </c:pt>
                <c:pt idx="30" formatCode="0.00%">
                  <c:v>3.7692924472464674E-2</c:v>
                </c:pt>
                <c:pt idx="31" formatCode="0.00%">
                  <c:v>3.7124256127419514E-2</c:v>
                </c:pt>
                <c:pt idx="32" formatCode="0.00%">
                  <c:v>3.3702847709820447E-2</c:v>
                </c:pt>
                <c:pt idx="33" formatCode="0.00%">
                  <c:v>3.7037165411413844E-2</c:v>
                </c:pt>
                <c:pt idx="34" formatCode="0.00%">
                  <c:v>4.2295114240385637E-2</c:v>
                </c:pt>
                <c:pt idx="35" formatCode="0.00%">
                  <c:v>4.0101800584852999E-2</c:v>
                </c:pt>
                <c:pt idx="36" formatCode="0.00%">
                  <c:v>3.9846718816254463E-2</c:v>
                </c:pt>
                <c:pt idx="37" formatCode="0.00%">
                  <c:v>3.7365900214848743E-2</c:v>
                </c:pt>
                <c:pt idx="38" formatCode="0.00%">
                  <c:v>4.0820659076693466E-2</c:v>
                </c:pt>
                <c:pt idx="39" formatCode="0.00%">
                  <c:v>3.9226560718310113E-2</c:v>
                </c:pt>
                <c:pt idx="40" formatCode="0.00%">
                  <c:v>3.4109805877540526E-2</c:v>
                </c:pt>
                <c:pt idx="41" formatCode="0.00%">
                  <c:v>3.4082695987134072E-2</c:v>
                </c:pt>
                <c:pt idx="42" formatCode="0.00%">
                  <c:v>3.8247611161355659E-2</c:v>
                </c:pt>
                <c:pt idx="43" formatCode="0.00%">
                  <c:v>3.7758416030973879E-2</c:v>
                </c:pt>
                <c:pt idx="44" formatCode="0.00%">
                  <c:v>3.4791094294210442E-2</c:v>
                </c:pt>
                <c:pt idx="45" formatCode="0.00%">
                  <c:v>4.3463021523114487E-2</c:v>
                </c:pt>
                <c:pt idx="46" formatCode="0.00%">
                  <c:v>3.4574358279836424E-2</c:v>
                </c:pt>
                <c:pt idx="47" formatCode="0.00%">
                  <c:v>3.9555838676597357E-2</c:v>
                </c:pt>
                <c:pt idx="48" formatCode="0.00%">
                  <c:v>3.6914952230696615E-2</c:v>
                </c:pt>
                <c:pt idx="49" formatCode="0.00%">
                  <c:v>3.4578131249597029E-2</c:v>
                </c:pt>
                <c:pt idx="50" formatCode="0.00%">
                  <c:v>4.2174083037570143E-2</c:v>
                </c:pt>
                <c:pt idx="51" formatCode="0.00%">
                  <c:v>3.4259944071262712E-2</c:v>
                </c:pt>
                <c:pt idx="52" formatCode="0.00%">
                  <c:v>3.6582464281552866E-2</c:v>
                </c:pt>
                <c:pt idx="53" formatCode="0.00%">
                  <c:v>3.4370490625698774E-2</c:v>
                </c:pt>
                <c:pt idx="54" formatCode="0.00%">
                  <c:v>3.0977399638705189E-2</c:v>
                </c:pt>
                <c:pt idx="55" formatCode="0.00%">
                  <c:v>2.7132632138576591E-2</c:v>
                </c:pt>
                <c:pt idx="56" formatCode="0.00%">
                  <c:v>3.2096863564920849E-2</c:v>
                </c:pt>
                <c:pt idx="57" formatCode="0.00%">
                  <c:v>3.3791439007397506E-2</c:v>
                </c:pt>
                <c:pt idx="58" formatCode="0.00%">
                  <c:v>2.9266562167395038E-2</c:v>
                </c:pt>
                <c:pt idx="59" formatCode="0.00%">
                  <c:v>3.0972334759178544E-2</c:v>
                </c:pt>
                <c:pt idx="60" formatCode="0.00%">
                  <c:v>2.64486750079111E-2</c:v>
                </c:pt>
                <c:pt idx="61" formatCode="0.00%">
                  <c:v>2.5440298376783216E-2</c:v>
                </c:pt>
                <c:pt idx="62" formatCode="0.00%">
                  <c:v>2.7184073022332975E-2</c:v>
                </c:pt>
                <c:pt idx="63" formatCode="0.00%">
                  <c:v>3.2872670413634564E-2</c:v>
                </c:pt>
                <c:pt idx="64" formatCode="0.00%">
                  <c:v>3.118848043615504E-2</c:v>
                </c:pt>
                <c:pt idx="65" formatCode="0.00%">
                  <c:v>3.2726098117589059E-2</c:v>
                </c:pt>
                <c:pt idx="66" formatCode="0.00%">
                  <c:v>2.0086135348746655E-2</c:v>
                </c:pt>
                <c:pt idx="67" formatCode="0.00%">
                  <c:v>1.581549159380671E-2</c:v>
                </c:pt>
                <c:pt idx="68" formatCode="0.00%">
                  <c:v>1.9933795455950445E-2</c:v>
                </c:pt>
                <c:pt idx="69" formatCode="0.00%">
                  <c:v>1.6593237376838939E-2</c:v>
                </c:pt>
                <c:pt idx="70" formatCode="0.00%">
                  <c:v>1.7458911969827424E-2</c:v>
                </c:pt>
                <c:pt idx="71" formatCode="0.00%">
                  <c:v>1.1785497892502276E-2</c:v>
                </c:pt>
                <c:pt idx="72" formatCode="0.00%">
                  <c:v>1.8923986999260643E-2</c:v>
                </c:pt>
                <c:pt idx="73" formatCode="0.00%">
                  <c:v>2.1485264313063107E-2</c:v>
                </c:pt>
                <c:pt idx="74" formatCode="0.00%">
                  <c:v>2.2850494496290862E-2</c:v>
                </c:pt>
                <c:pt idx="75" formatCode="0.00%">
                  <c:v>1.6705915515556884E-2</c:v>
                </c:pt>
                <c:pt idx="76" formatCode="0.00%">
                  <c:v>1.2247492029792051E-2</c:v>
                </c:pt>
                <c:pt idx="77" formatCode="0.00%">
                  <c:v>1.295925939379991E-2</c:v>
                </c:pt>
                <c:pt idx="78" formatCode="0.00%">
                  <c:v>1.5093286564328316E-2</c:v>
                </c:pt>
                <c:pt idx="79" formatCode="0.00%">
                  <c:v>1.4011650355519611E-2</c:v>
                </c:pt>
                <c:pt idx="80" formatCode="0.00%">
                  <c:v>1.5695133259788156E-2</c:v>
                </c:pt>
                <c:pt idx="81" formatCode="0.00%">
                  <c:v>1.0399202392209869E-2</c:v>
                </c:pt>
                <c:pt idx="82" formatCode="0.00%">
                  <c:v>1.1395793001811537E-2</c:v>
                </c:pt>
                <c:pt idx="83" formatCode="0.00%">
                  <c:v>1.3311001777635816E-2</c:v>
                </c:pt>
                <c:pt idx="84" formatCode="0.00%">
                  <c:v>1.036771014843885E-2</c:v>
                </c:pt>
                <c:pt idx="85" formatCode="0.00%">
                  <c:v>1.0106092385446325E-2</c:v>
                </c:pt>
                <c:pt idx="86" formatCode="0.00%">
                  <c:v>9.9932237688544513E-3</c:v>
                </c:pt>
                <c:pt idx="87" formatCode="0.00%">
                  <c:v>-2.7246343284981172E-3</c:v>
                </c:pt>
                <c:pt idx="88" formatCode="0.00%">
                  <c:v>-8.711858903323955E-4</c:v>
                </c:pt>
                <c:pt idx="89" formatCode="0.00%">
                  <c:v>1.646045409693525E-3</c:v>
                </c:pt>
                <c:pt idx="90" formatCode="0.00%">
                  <c:v>4.8756040064868948E-3</c:v>
                </c:pt>
                <c:pt idx="91" formatCode="0.00%">
                  <c:v>7.2869407832286508E-3</c:v>
                </c:pt>
                <c:pt idx="92" formatCode="0.00%">
                  <c:v>-1.7982800536614327E-3</c:v>
                </c:pt>
                <c:pt idx="93" formatCode="0.00%">
                  <c:v>-5.022749169432926E-3</c:v>
                </c:pt>
                <c:pt idx="94" formatCode="0.00%">
                  <c:v>-8.1772423673984931E-3</c:v>
                </c:pt>
                <c:pt idx="95" formatCode="0.00%">
                  <c:v>-1.253378120497284E-2</c:v>
                </c:pt>
                <c:pt idx="96" formatCode="0.00%">
                  <c:v>-1.9763079525879395E-2</c:v>
                </c:pt>
                <c:pt idx="97" formatCode="0.00%">
                  <c:v>-2.471300204282054E-2</c:v>
                </c:pt>
                <c:pt idx="98" formatCode="0.00%">
                  <c:v>-2.805711894479818E-2</c:v>
                </c:pt>
                <c:pt idx="99" formatCode="0.00%">
                  <c:v>-1.288943721904915E-2</c:v>
                </c:pt>
                <c:pt idx="100" formatCode="0.00%">
                  <c:v>-9.9854755306288262E-3</c:v>
                </c:pt>
                <c:pt idx="101" formatCode="0.00%">
                  <c:v>-1.4561684394144334E-2</c:v>
                </c:pt>
                <c:pt idx="102" formatCode="0.00%">
                  <c:v>-8.4968487278202847E-4</c:v>
                </c:pt>
                <c:pt idx="103" formatCode="0.00%">
                  <c:v>1.1507223742465173E-3</c:v>
                </c:pt>
                <c:pt idx="104" formatCode="0.00%">
                  <c:v>-2.679819954153788E-3</c:v>
                </c:pt>
                <c:pt idx="105" formatCode="0.00%">
                  <c:v>2.9395138527605847E-3</c:v>
                </c:pt>
                <c:pt idx="106" formatCode="0.00%">
                  <c:v>1.5109110451688734E-2</c:v>
                </c:pt>
                <c:pt idx="107" formatCode="0.00%">
                  <c:v>1.3860368640164999E-2</c:v>
                </c:pt>
                <c:pt idx="108" formatCode="0.00%">
                  <c:v>1.658542031394223E-2</c:v>
                </c:pt>
                <c:pt idx="109" formatCode="0.00%">
                  <c:v>1.9113523993017002E-2</c:v>
                </c:pt>
                <c:pt idx="110" formatCode="0.00%">
                  <c:v>2.4760081342863012E-2</c:v>
                </c:pt>
                <c:pt idx="111" formatCode="0.00%">
                  <c:v>2.1611685523257818E-2</c:v>
                </c:pt>
                <c:pt idx="112" formatCode="0.00%">
                  <c:v>1.6336742154959023E-2</c:v>
                </c:pt>
                <c:pt idx="113" formatCode="0.00%">
                  <c:v>2.1326087012070213E-2</c:v>
                </c:pt>
                <c:pt idx="114" formatCode="0.00%">
                  <c:v>3.1665672506430043E-2</c:v>
                </c:pt>
                <c:pt idx="115" formatCode="0.00%">
                  <c:v>2.1113878473814528E-2</c:v>
                </c:pt>
                <c:pt idx="116" formatCode="0.00%">
                  <c:v>3.0069262204362141E-2</c:v>
                </c:pt>
                <c:pt idx="117" formatCode="0.00%">
                  <c:v>2.9795497085454335E-2</c:v>
                </c:pt>
                <c:pt idx="118" formatCode="0.00%">
                  <c:v>2.442129335628565E-2</c:v>
                </c:pt>
                <c:pt idx="119" formatCode="0.00%">
                  <c:v>2.3292479582952035E-2</c:v>
                </c:pt>
                <c:pt idx="120" formatCode="0.00%">
                  <c:v>2.3803969312797164E-2</c:v>
                </c:pt>
                <c:pt idx="121" formatCode="0.00%">
                  <c:v>2.1413741138279443E-2</c:v>
                </c:pt>
                <c:pt idx="122" formatCode="0.00%">
                  <c:v>2.0494406990967304E-2</c:v>
                </c:pt>
                <c:pt idx="123" formatCode="0.00%">
                  <c:v>2.0711227821859413E-2</c:v>
                </c:pt>
                <c:pt idx="124" formatCode="0.00%">
                  <c:v>1.5802406988045671E-2</c:v>
                </c:pt>
                <c:pt idx="125" formatCode="0.00%">
                  <c:v>1.7008722394211338E-2</c:v>
                </c:pt>
                <c:pt idx="126" formatCode="0.00%">
                  <c:v>2.6028517411168805E-2</c:v>
                </c:pt>
                <c:pt idx="127" formatCode="0.00%">
                  <c:v>2.1489883954366039E-2</c:v>
                </c:pt>
                <c:pt idx="128" formatCode="0.00%">
                  <c:v>2.093257731207248E-2</c:v>
                </c:pt>
                <c:pt idx="129" formatCode="0.00%">
                  <c:v>1.1079311548363452E-2</c:v>
                </c:pt>
                <c:pt idx="130" formatCode="0.00%">
                  <c:v>7.5523937295256163E-3</c:v>
                </c:pt>
                <c:pt idx="131" formatCode="0.00%">
                  <c:v>1.0455013350136393E-2</c:v>
                </c:pt>
                <c:pt idx="132" formatCode="0.00%">
                  <c:v>1.547659079018425E-2</c:v>
                </c:pt>
                <c:pt idx="133" formatCode="0.00%">
                  <c:v>1.5614314485835118E-2</c:v>
                </c:pt>
                <c:pt idx="134" formatCode="0.00%">
                  <c:v>2.0245878822166094E-2</c:v>
                </c:pt>
                <c:pt idx="135" formatCode="0.00%">
                  <c:v>1.4016218672587795E-2</c:v>
                </c:pt>
                <c:pt idx="136" formatCode="0.00%">
                  <c:v>1.2624486613789893E-2</c:v>
                </c:pt>
                <c:pt idx="137" formatCode="0.00%">
                  <c:v>1.6320247608228717E-2</c:v>
                </c:pt>
                <c:pt idx="138" formatCode="0.00%">
                  <c:v>1.0942916296418066E-2</c:v>
                </c:pt>
                <c:pt idx="139" formatCode="0.00%">
                  <c:v>1.1288317680189182E-2</c:v>
                </c:pt>
                <c:pt idx="140" formatCode="0.00%">
                  <c:v>1.1698748916656296E-2</c:v>
                </c:pt>
                <c:pt idx="141" formatCode="0.00%">
                  <c:v>8.885982677415704E-3</c:v>
                </c:pt>
                <c:pt idx="142" formatCode="0.00%">
                  <c:v>9.3447381655018796E-3</c:v>
                </c:pt>
                <c:pt idx="143" formatCode="0.00%">
                  <c:v>1.1153388219235744E-2</c:v>
                </c:pt>
                <c:pt idx="144" formatCode="0.00%">
                  <c:v>1.2502630625181409E-2</c:v>
                </c:pt>
                <c:pt idx="145" formatCode="0.00%">
                  <c:v>1.3310577889804094E-2</c:v>
                </c:pt>
                <c:pt idx="146" formatCode="0.00%">
                  <c:v>1.4469472122148632E-2</c:v>
                </c:pt>
                <c:pt idx="147" formatCode="0.00%">
                  <c:v>1.8367974544183197E-2</c:v>
                </c:pt>
                <c:pt idx="148" formatCode="0.00%">
                  <c:v>1.6950738655794408E-2</c:v>
                </c:pt>
                <c:pt idx="149" formatCode="0.00%">
                  <c:v>1.8563149374189989E-2</c:v>
                </c:pt>
                <c:pt idx="150" formatCode="0.00%">
                  <c:v>1.1399603795862415E-2</c:v>
                </c:pt>
                <c:pt idx="151" formatCode="0.00%">
                  <c:v>1.2323290252633342E-2</c:v>
                </c:pt>
                <c:pt idx="152" formatCode="0.00%">
                  <c:v>1.251913279205699E-2</c:v>
                </c:pt>
                <c:pt idx="153" formatCode="0.00%">
                  <c:v>1.6045568307588531E-2</c:v>
                </c:pt>
                <c:pt idx="154" formatCode="0.00%">
                  <c:v>1.9734765177167192E-2</c:v>
                </c:pt>
                <c:pt idx="155" formatCode="0.00%">
                  <c:v>1.9278018778806659E-2</c:v>
                </c:pt>
                <c:pt idx="156" formatCode="0.00%">
                  <c:v>1.8309032001362097E-2</c:v>
                </c:pt>
                <c:pt idx="157" formatCode="0.00%">
                  <c:v>1.5912613901177781E-2</c:v>
                </c:pt>
                <c:pt idx="158" formatCode="0.00%">
                  <c:v>1.9747122066979386E-2</c:v>
                </c:pt>
                <c:pt idx="159" formatCode="0.00%">
                  <c:v>1.3660155559644057E-2</c:v>
                </c:pt>
                <c:pt idx="160" formatCode="0.00%">
                  <c:v>1.3742138834944026E-2</c:v>
                </c:pt>
                <c:pt idx="161" formatCode="0.00%">
                  <c:v>1.0452515042161948E-2</c:v>
                </c:pt>
                <c:pt idx="162" formatCode="0.00%">
                  <c:v>2.0899852379459141E-2</c:v>
                </c:pt>
                <c:pt idx="163" formatCode="0.00%">
                  <c:v>2.2654922493905064E-2</c:v>
                </c:pt>
                <c:pt idx="164" formatCode="0.00%">
                  <c:v>1.9791388297201146E-2</c:v>
                </c:pt>
                <c:pt idx="165" formatCode="0.00%">
                  <c:v>1.9508736395348281E-2</c:v>
                </c:pt>
                <c:pt idx="166" formatCode="0.00%">
                  <c:v>1.8331871967628099E-2</c:v>
                </c:pt>
                <c:pt idx="167" formatCode="0.00%">
                  <c:v>1.4391614764520146E-2</c:v>
                </c:pt>
                <c:pt idx="168" formatCode="0.00%">
                  <c:v>1.4663923258850778E-2</c:v>
                </c:pt>
                <c:pt idx="169" formatCode="0.00%">
                  <c:v>1.4782901520721019E-2</c:v>
                </c:pt>
                <c:pt idx="170" formatCode="0.00%">
                  <c:v>1.3743646950553193E-2</c:v>
                </c:pt>
                <c:pt idx="171" formatCode="0.00%">
                  <c:v>1.6310048864552514E-2</c:v>
                </c:pt>
                <c:pt idx="172" formatCode="0.00%">
                  <c:v>1.6697929949458186E-2</c:v>
                </c:pt>
                <c:pt idx="173" formatCode="0.00%">
                  <c:v>2.5120992599534459E-2</c:v>
                </c:pt>
                <c:pt idx="174" formatCode="0.00%">
                  <c:v>3.0396931105446657E-2</c:v>
                </c:pt>
                <c:pt idx="175" formatCode="0.00%">
                  <c:v>2.7093201532589102E-2</c:v>
                </c:pt>
                <c:pt idx="176" formatCode="0.00%">
                  <c:v>2.7488841998854832E-2</c:v>
                </c:pt>
                <c:pt idx="177" formatCode="0.00%">
                  <c:v>2.7191707984931621E-2</c:v>
                </c:pt>
                <c:pt idx="178" formatCode="0.00%">
                  <c:v>2.5052728025134856E-2</c:v>
                </c:pt>
                <c:pt idx="179" formatCode="0.00%">
                  <c:v>2.7503655767209229E-2</c:v>
                </c:pt>
                <c:pt idx="180" formatCode="0.00%">
                  <c:v>2.6046968703076157E-2</c:v>
                </c:pt>
                <c:pt idx="181" formatCode="0.00%">
                  <c:v>2.3760632275811586E-2</c:v>
                </c:pt>
                <c:pt idx="182" formatCode="0.00%">
                  <c:v>2.5184781885257107E-2</c:v>
                </c:pt>
                <c:pt idx="183" formatCode="0.00%">
                  <c:v>2.8897899855783189E-2</c:v>
                </c:pt>
                <c:pt idx="184" formatCode="0.00%">
                  <c:v>2.8218065297092983E-2</c:v>
                </c:pt>
                <c:pt idx="185" formatCode="0.00%">
                  <c:v>3.0102679226557114E-2</c:v>
                </c:pt>
                <c:pt idx="186" formatCode="0.00%">
                  <c:v>2.6174191566479082E-2</c:v>
                </c:pt>
                <c:pt idx="187" formatCode="0.00%">
                  <c:v>2.7051792593795129E-2</c:v>
                </c:pt>
                <c:pt idx="188" formatCode="0.00%">
                  <c:v>3.0353382540239393E-2</c:v>
                </c:pt>
                <c:pt idx="189" formatCode="0.00%">
                  <c:v>2.8168822192688993E-2</c:v>
                </c:pt>
                <c:pt idx="190" formatCode="0.00%">
                  <c:v>2.7393617710163343E-2</c:v>
                </c:pt>
                <c:pt idx="191" formatCode="0.00%">
                  <c:v>2.6410949097715741E-2</c:v>
                </c:pt>
                <c:pt idx="192" formatCode="0.00%">
                  <c:v>2.3613682227105012E-2</c:v>
                </c:pt>
                <c:pt idx="193" formatCode="0.00%">
                  <c:v>2.4895824064953321E-2</c:v>
                </c:pt>
                <c:pt idx="194" formatCode="0.00%">
                  <c:v>2.6745456557319438E-2</c:v>
                </c:pt>
                <c:pt idx="195" formatCode="0.00%">
                  <c:v>2.6365624766150519E-2</c:v>
                </c:pt>
                <c:pt idx="196" formatCode="0.00%">
                  <c:v>2.6700491767339678E-2</c:v>
                </c:pt>
                <c:pt idx="197" formatCode="0.00%">
                  <c:v>2.5234909328710919E-2</c:v>
                </c:pt>
                <c:pt idx="198" formatCode="0.00%">
                  <c:v>2.7700812577792229E-2</c:v>
                </c:pt>
                <c:pt idx="199" formatCode="0.00%">
                  <c:v>2.5226897051972307E-2</c:v>
                </c:pt>
                <c:pt idx="200" formatCode="0.00%">
                  <c:v>2.4973327119743177E-2</c:v>
                </c:pt>
                <c:pt idx="201" formatCode="0.00%">
                  <c:v>2.715868282514982E-2</c:v>
                </c:pt>
                <c:pt idx="202" formatCode="0.00%">
                  <c:v>2.5451996720765369E-2</c:v>
                </c:pt>
                <c:pt idx="203" formatCode="0.00%">
                  <c:v>2.5577362129127944E-2</c:v>
                </c:pt>
                <c:pt idx="204" formatCode="0.00%">
                  <c:v>2.8869473085752495E-2</c:v>
                </c:pt>
                <c:pt idx="205" formatCode="0.00%">
                  <c:v>2.9649086116269409E-2</c:v>
                </c:pt>
                <c:pt idx="206" formatCode="0.00%">
                  <c:v>2.7063775062707497E-2</c:v>
                </c:pt>
                <c:pt idx="207" formatCode="0.00%">
                  <c:v>2.5777409982639818E-2</c:v>
                </c:pt>
                <c:pt idx="208" formatCode="0.00%">
                  <c:v>2.4669886045675833E-2</c:v>
                </c:pt>
                <c:pt idx="209" formatCode="0.00%">
                  <c:v>2.4194530028633227E-2</c:v>
                </c:pt>
                <c:pt idx="210" formatCode="0.00%">
                  <c:v>2.3832810866972035E-2</c:v>
                </c:pt>
                <c:pt idx="211" formatCode="0.00%">
                  <c:v>2.305196010688482E-2</c:v>
                </c:pt>
                <c:pt idx="212" formatCode="0.00%">
                  <c:v>2.5397164359776986E-2</c:v>
                </c:pt>
                <c:pt idx="213" formatCode="0.00%">
                  <c:v>2.0291481987612946E-2</c:v>
                </c:pt>
                <c:pt idx="214" formatCode="0.00%">
                  <c:v>2.2133374467609653E-2</c:v>
                </c:pt>
                <c:pt idx="215" formatCode="0.00%">
                  <c:v>2.359127228887694E-2</c:v>
                </c:pt>
                <c:pt idx="216" formatCode="0.00%">
                  <c:v>1.8726532332272477E-2</c:v>
                </c:pt>
                <c:pt idx="217" formatCode="0.00%">
                  <c:v>1.7347437799526799E-2</c:v>
                </c:pt>
                <c:pt idx="218" formatCode="0.00%">
                  <c:v>1.850277177245133E-2</c:v>
                </c:pt>
                <c:pt idx="219" formatCode="0.00%">
                  <c:v>1.9200949649072215E-2</c:v>
                </c:pt>
                <c:pt idx="220" formatCode="0.00%">
                  <c:v>1.7889839502194013E-2</c:v>
                </c:pt>
                <c:pt idx="221" formatCode="0.00%">
                  <c:v>2.1191894494371373E-2</c:v>
                </c:pt>
                <c:pt idx="222" formatCode="0.00%">
                  <c:v>1.7617034236129356E-2</c:v>
                </c:pt>
                <c:pt idx="223" formatCode="0.00%">
                  <c:v>2.1314864430327818E-2</c:v>
                </c:pt>
                <c:pt idx="224" formatCode="0.00%">
                  <c:v>1.83511620017845E-2</c:v>
                </c:pt>
                <c:pt idx="225" formatCode="0.00%">
                  <c:v>2.0315256364864396E-2</c:v>
                </c:pt>
                <c:pt idx="226" formatCode="0.00%">
                  <c:v>1.878043224228923E-2</c:v>
                </c:pt>
                <c:pt idx="227" formatCode="0.00%">
                  <c:v>1.8853880466808005E-2</c:v>
                </c:pt>
                <c:pt idx="228" formatCode="0.00%">
                  <c:v>2.1518971324049455E-2</c:v>
                </c:pt>
                <c:pt idx="229" formatCode="0.00%">
                  <c:v>2.0367027811960065E-2</c:v>
                </c:pt>
                <c:pt idx="230" formatCode="0.00%">
                  <c:v>2.2596047141487774E-2</c:v>
                </c:pt>
                <c:pt idx="231" formatCode="0.00%">
                  <c:v>2.6172629541083785E-2</c:v>
                </c:pt>
                <c:pt idx="232" formatCode="0.00%">
                  <c:v>2.0179412549274377E-2</c:v>
                </c:pt>
                <c:pt idx="233" formatCode="0.00%">
                  <c:v>3.370255554191362E-2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C-6A43-9C5E-F1071F64056E}"/>
            </c:ext>
          </c:extLst>
        </c:ser>
        <c:ser>
          <c:idx val="3"/>
          <c:order val="3"/>
          <c:tx>
            <c:strRef>
              <c:f>Charts!$F$3</c:f>
              <c:strCache>
                <c:ptCount val="1"/>
                <c:pt idx="0">
                  <c:v>Two Month 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Charts!$B$4:$B$235</c:f>
              <c:numCache>
                <c:formatCode>m/d/yy</c:formatCode>
                <c:ptCount val="232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  <c:pt idx="9">
                  <c:v>37135</c:v>
                </c:pt>
                <c:pt idx="10">
                  <c:v>37165</c:v>
                </c:pt>
                <c:pt idx="11">
                  <c:v>37196</c:v>
                </c:pt>
                <c:pt idx="12">
                  <c:v>37226</c:v>
                </c:pt>
                <c:pt idx="13">
                  <c:v>37257</c:v>
                </c:pt>
                <c:pt idx="14">
                  <c:v>37288</c:v>
                </c:pt>
                <c:pt idx="15">
                  <c:v>37316</c:v>
                </c:pt>
                <c:pt idx="16">
                  <c:v>37347</c:v>
                </c:pt>
                <c:pt idx="17">
                  <c:v>37377</c:v>
                </c:pt>
                <c:pt idx="18">
                  <c:v>37408</c:v>
                </c:pt>
                <c:pt idx="19">
                  <c:v>37438</c:v>
                </c:pt>
                <c:pt idx="20">
                  <c:v>37469</c:v>
                </c:pt>
                <c:pt idx="21">
                  <c:v>37500</c:v>
                </c:pt>
                <c:pt idx="22">
                  <c:v>37530</c:v>
                </c:pt>
                <c:pt idx="23">
                  <c:v>37561</c:v>
                </c:pt>
                <c:pt idx="24">
                  <c:v>37591</c:v>
                </c:pt>
                <c:pt idx="25">
                  <c:v>37622</c:v>
                </c:pt>
                <c:pt idx="26">
                  <c:v>37653</c:v>
                </c:pt>
                <c:pt idx="27">
                  <c:v>37681</c:v>
                </c:pt>
                <c:pt idx="28">
                  <c:v>37712</c:v>
                </c:pt>
                <c:pt idx="29">
                  <c:v>37742</c:v>
                </c:pt>
                <c:pt idx="30">
                  <c:v>37773</c:v>
                </c:pt>
                <c:pt idx="31">
                  <c:v>37803</c:v>
                </c:pt>
                <c:pt idx="32">
                  <c:v>37834</c:v>
                </c:pt>
                <c:pt idx="33">
                  <c:v>37865</c:v>
                </c:pt>
                <c:pt idx="34">
                  <c:v>37895</c:v>
                </c:pt>
                <c:pt idx="35">
                  <c:v>37926</c:v>
                </c:pt>
                <c:pt idx="36">
                  <c:v>37956</c:v>
                </c:pt>
                <c:pt idx="37">
                  <c:v>37987</c:v>
                </c:pt>
                <c:pt idx="38">
                  <c:v>38018</c:v>
                </c:pt>
                <c:pt idx="39">
                  <c:v>38047</c:v>
                </c:pt>
                <c:pt idx="40">
                  <c:v>38078</c:v>
                </c:pt>
                <c:pt idx="41">
                  <c:v>38108</c:v>
                </c:pt>
                <c:pt idx="42">
                  <c:v>38139</c:v>
                </c:pt>
                <c:pt idx="43">
                  <c:v>38169</c:v>
                </c:pt>
                <c:pt idx="44">
                  <c:v>38200</c:v>
                </c:pt>
                <c:pt idx="45">
                  <c:v>38231</c:v>
                </c:pt>
                <c:pt idx="46">
                  <c:v>38261</c:v>
                </c:pt>
                <c:pt idx="47">
                  <c:v>38292</c:v>
                </c:pt>
                <c:pt idx="48">
                  <c:v>38322</c:v>
                </c:pt>
                <c:pt idx="49">
                  <c:v>38353</c:v>
                </c:pt>
                <c:pt idx="50">
                  <c:v>38384</c:v>
                </c:pt>
                <c:pt idx="51">
                  <c:v>38412</c:v>
                </c:pt>
                <c:pt idx="52">
                  <c:v>38443</c:v>
                </c:pt>
                <c:pt idx="53">
                  <c:v>38473</c:v>
                </c:pt>
                <c:pt idx="54">
                  <c:v>38504</c:v>
                </c:pt>
                <c:pt idx="55">
                  <c:v>38534</c:v>
                </c:pt>
                <c:pt idx="56">
                  <c:v>38565</c:v>
                </c:pt>
                <c:pt idx="57">
                  <c:v>38596</c:v>
                </c:pt>
                <c:pt idx="58">
                  <c:v>38626</c:v>
                </c:pt>
                <c:pt idx="59">
                  <c:v>38657</c:v>
                </c:pt>
                <c:pt idx="60">
                  <c:v>38687</c:v>
                </c:pt>
                <c:pt idx="61">
                  <c:v>38718</c:v>
                </c:pt>
                <c:pt idx="62">
                  <c:v>38749</c:v>
                </c:pt>
                <c:pt idx="63">
                  <c:v>38777</c:v>
                </c:pt>
                <c:pt idx="64">
                  <c:v>38808</c:v>
                </c:pt>
                <c:pt idx="65">
                  <c:v>38838</c:v>
                </c:pt>
                <c:pt idx="66">
                  <c:v>38869</c:v>
                </c:pt>
                <c:pt idx="67">
                  <c:v>38899</c:v>
                </c:pt>
                <c:pt idx="68">
                  <c:v>38930</c:v>
                </c:pt>
                <c:pt idx="69">
                  <c:v>38961</c:v>
                </c:pt>
                <c:pt idx="70">
                  <c:v>38991</c:v>
                </c:pt>
                <c:pt idx="71">
                  <c:v>39022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39142</c:v>
                </c:pt>
                <c:pt idx="76">
                  <c:v>39173</c:v>
                </c:pt>
                <c:pt idx="77">
                  <c:v>39203</c:v>
                </c:pt>
                <c:pt idx="78">
                  <c:v>39234</c:v>
                </c:pt>
                <c:pt idx="79">
                  <c:v>39264</c:v>
                </c:pt>
                <c:pt idx="80">
                  <c:v>39295</c:v>
                </c:pt>
                <c:pt idx="81">
                  <c:v>39326</c:v>
                </c:pt>
                <c:pt idx="82">
                  <c:v>39356</c:v>
                </c:pt>
                <c:pt idx="83">
                  <c:v>39387</c:v>
                </c:pt>
                <c:pt idx="84">
                  <c:v>39417</c:v>
                </c:pt>
                <c:pt idx="85">
                  <c:v>39448</c:v>
                </c:pt>
                <c:pt idx="86">
                  <c:v>39479</c:v>
                </c:pt>
                <c:pt idx="87">
                  <c:v>39508</c:v>
                </c:pt>
                <c:pt idx="88">
                  <c:v>39539</c:v>
                </c:pt>
                <c:pt idx="89">
                  <c:v>39569</c:v>
                </c:pt>
                <c:pt idx="90">
                  <c:v>39600</c:v>
                </c:pt>
                <c:pt idx="91">
                  <c:v>39630</c:v>
                </c:pt>
                <c:pt idx="92">
                  <c:v>39661</c:v>
                </c:pt>
                <c:pt idx="93">
                  <c:v>39692</c:v>
                </c:pt>
                <c:pt idx="94">
                  <c:v>39722</c:v>
                </c:pt>
                <c:pt idx="95">
                  <c:v>39753</c:v>
                </c:pt>
                <c:pt idx="96">
                  <c:v>39783</c:v>
                </c:pt>
                <c:pt idx="97">
                  <c:v>39814</c:v>
                </c:pt>
                <c:pt idx="98">
                  <c:v>39845</c:v>
                </c:pt>
                <c:pt idx="99">
                  <c:v>39873</c:v>
                </c:pt>
                <c:pt idx="100">
                  <c:v>39904</c:v>
                </c:pt>
                <c:pt idx="101">
                  <c:v>39934</c:v>
                </c:pt>
                <c:pt idx="102">
                  <c:v>39965</c:v>
                </c:pt>
                <c:pt idx="103">
                  <c:v>39995</c:v>
                </c:pt>
                <c:pt idx="104">
                  <c:v>40026</c:v>
                </c:pt>
                <c:pt idx="105">
                  <c:v>40057</c:v>
                </c:pt>
                <c:pt idx="106">
                  <c:v>40087</c:v>
                </c:pt>
                <c:pt idx="107">
                  <c:v>40118</c:v>
                </c:pt>
                <c:pt idx="108">
                  <c:v>40148</c:v>
                </c:pt>
                <c:pt idx="109">
                  <c:v>40179</c:v>
                </c:pt>
                <c:pt idx="110">
                  <c:v>40210</c:v>
                </c:pt>
                <c:pt idx="111">
                  <c:v>40238</c:v>
                </c:pt>
                <c:pt idx="112">
                  <c:v>40269</c:v>
                </c:pt>
                <c:pt idx="113">
                  <c:v>40299</c:v>
                </c:pt>
                <c:pt idx="114">
                  <c:v>40330</c:v>
                </c:pt>
                <c:pt idx="115">
                  <c:v>40360</c:v>
                </c:pt>
                <c:pt idx="116">
                  <c:v>40391</c:v>
                </c:pt>
                <c:pt idx="117">
                  <c:v>40422</c:v>
                </c:pt>
                <c:pt idx="118">
                  <c:v>40452</c:v>
                </c:pt>
                <c:pt idx="119">
                  <c:v>40483</c:v>
                </c:pt>
                <c:pt idx="120">
                  <c:v>40513</c:v>
                </c:pt>
                <c:pt idx="121">
                  <c:v>40544</c:v>
                </c:pt>
                <c:pt idx="122">
                  <c:v>40575</c:v>
                </c:pt>
                <c:pt idx="123">
                  <c:v>40603</c:v>
                </c:pt>
                <c:pt idx="124">
                  <c:v>40634</c:v>
                </c:pt>
                <c:pt idx="125">
                  <c:v>40664</c:v>
                </c:pt>
                <c:pt idx="126">
                  <c:v>40695</c:v>
                </c:pt>
                <c:pt idx="127">
                  <c:v>40725</c:v>
                </c:pt>
                <c:pt idx="128">
                  <c:v>40756</c:v>
                </c:pt>
                <c:pt idx="129">
                  <c:v>40787</c:v>
                </c:pt>
                <c:pt idx="130">
                  <c:v>40817</c:v>
                </c:pt>
                <c:pt idx="131">
                  <c:v>40848</c:v>
                </c:pt>
                <c:pt idx="132">
                  <c:v>40878</c:v>
                </c:pt>
                <c:pt idx="133">
                  <c:v>40909</c:v>
                </c:pt>
                <c:pt idx="134">
                  <c:v>40940</c:v>
                </c:pt>
                <c:pt idx="135">
                  <c:v>40969</c:v>
                </c:pt>
                <c:pt idx="136">
                  <c:v>41000</c:v>
                </c:pt>
                <c:pt idx="137">
                  <c:v>41030</c:v>
                </c:pt>
                <c:pt idx="138">
                  <c:v>41061</c:v>
                </c:pt>
                <c:pt idx="139">
                  <c:v>41091</c:v>
                </c:pt>
                <c:pt idx="140">
                  <c:v>41122</c:v>
                </c:pt>
                <c:pt idx="141">
                  <c:v>41153</c:v>
                </c:pt>
                <c:pt idx="142">
                  <c:v>41183</c:v>
                </c:pt>
                <c:pt idx="143">
                  <c:v>41214</c:v>
                </c:pt>
                <c:pt idx="144">
                  <c:v>41244</c:v>
                </c:pt>
                <c:pt idx="145">
                  <c:v>41275</c:v>
                </c:pt>
                <c:pt idx="146">
                  <c:v>41306</c:v>
                </c:pt>
                <c:pt idx="147">
                  <c:v>41334</c:v>
                </c:pt>
                <c:pt idx="148">
                  <c:v>41365</c:v>
                </c:pt>
                <c:pt idx="149">
                  <c:v>41395</c:v>
                </c:pt>
                <c:pt idx="150">
                  <c:v>41426</c:v>
                </c:pt>
                <c:pt idx="151">
                  <c:v>41456</c:v>
                </c:pt>
                <c:pt idx="152">
                  <c:v>41487</c:v>
                </c:pt>
                <c:pt idx="153">
                  <c:v>41518</c:v>
                </c:pt>
                <c:pt idx="154">
                  <c:v>41548</c:v>
                </c:pt>
                <c:pt idx="155">
                  <c:v>41579</c:v>
                </c:pt>
                <c:pt idx="156">
                  <c:v>41609</c:v>
                </c:pt>
                <c:pt idx="157">
                  <c:v>41640</c:v>
                </c:pt>
                <c:pt idx="158">
                  <c:v>41671</c:v>
                </c:pt>
                <c:pt idx="159">
                  <c:v>41699</c:v>
                </c:pt>
                <c:pt idx="160">
                  <c:v>41730</c:v>
                </c:pt>
                <c:pt idx="161">
                  <c:v>41760</c:v>
                </c:pt>
                <c:pt idx="162">
                  <c:v>41791</c:v>
                </c:pt>
                <c:pt idx="163">
                  <c:v>41821</c:v>
                </c:pt>
                <c:pt idx="164">
                  <c:v>41852</c:v>
                </c:pt>
                <c:pt idx="165">
                  <c:v>41883</c:v>
                </c:pt>
                <c:pt idx="166">
                  <c:v>41913</c:v>
                </c:pt>
                <c:pt idx="167">
                  <c:v>41944</c:v>
                </c:pt>
                <c:pt idx="168">
                  <c:v>41974</c:v>
                </c:pt>
                <c:pt idx="169">
                  <c:v>42005</c:v>
                </c:pt>
                <c:pt idx="170">
                  <c:v>42036</c:v>
                </c:pt>
                <c:pt idx="171">
                  <c:v>42064</c:v>
                </c:pt>
                <c:pt idx="172">
                  <c:v>42095</c:v>
                </c:pt>
                <c:pt idx="173">
                  <c:v>42125</c:v>
                </c:pt>
                <c:pt idx="174">
                  <c:v>42156</c:v>
                </c:pt>
                <c:pt idx="175">
                  <c:v>42186</c:v>
                </c:pt>
                <c:pt idx="176">
                  <c:v>42217</c:v>
                </c:pt>
                <c:pt idx="177">
                  <c:v>42248</c:v>
                </c:pt>
                <c:pt idx="178">
                  <c:v>42278</c:v>
                </c:pt>
                <c:pt idx="179">
                  <c:v>42309</c:v>
                </c:pt>
                <c:pt idx="180">
                  <c:v>42339</c:v>
                </c:pt>
                <c:pt idx="181">
                  <c:v>42370</c:v>
                </c:pt>
                <c:pt idx="182">
                  <c:v>42401</c:v>
                </c:pt>
                <c:pt idx="183">
                  <c:v>42430</c:v>
                </c:pt>
                <c:pt idx="184">
                  <c:v>42461</c:v>
                </c:pt>
                <c:pt idx="185">
                  <c:v>42491</c:v>
                </c:pt>
                <c:pt idx="186">
                  <c:v>42522</c:v>
                </c:pt>
                <c:pt idx="187">
                  <c:v>42552</c:v>
                </c:pt>
                <c:pt idx="188">
                  <c:v>42583</c:v>
                </c:pt>
                <c:pt idx="189">
                  <c:v>42614</c:v>
                </c:pt>
                <c:pt idx="190">
                  <c:v>42644</c:v>
                </c:pt>
                <c:pt idx="191">
                  <c:v>42675</c:v>
                </c:pt>
                <c:pt idx="192">
                  <c:v>42705</c:v>
                </c:pt>
                <c:pt idx="193">
                  <c:v>42736</c:v>
                </c:pt>
                <c:pt idx="194">
                  <c:v>42767</c:v>
                </c:pt>
                <c:pt idx="195">
                  <c:v>42795</c:v>
                </c:pt>
                <c:pt idx="196">
                  <c:v>42826</c:v>
                </c:pt>
                <c:pt idx="197">
                  <c:v>42856</c:v>
                </c:pt>
                <c:pt idx="198">
                  <c:v>42887</c:v>
                </c:pt>
                <c:pt idx="199">
                  <c:v>42917</c:v>
                </c:pt>
                <c:pt idx="200">
                  <c:v>42948</c:v>
                </c:pt>
                <c:pt idx="201">
                  <c:v>42979</c:v>
                </c:pt>
                <c:pt idx="202">
                  <c:v>43009</c:v>
                </c:pt>
                <c:pt idx="203">
                  <c:v>43040</c:v>
                </c:pt>
                <c:pt idx="204">
                  <c:v>43070</c:v>
                </c:pt>
                <c:pt idx="205">
                  <c:v>43101</c:v>
                </c:pt>
                <c:pt idx="206">
                  <c:v>43132</c:v>
                </c:pt>
                <c:pt idx="207">
                  <c:v>43160</c:v>
                </c:pt>
                <c:pt idx="208">
                  <c:v>43191</c:v>
                </c:pt>
                <c:pt idx="209">
                  <c:v>43221</c:v>
                </c:pt>
                <c:pt idx="210">
                  <c:v>43252</c:v>
                </c:pt>
                <c:pt idx="211">
                  <c:v>43282</c:v>
                </c:pt>
                <c:pt idx="212">
                  <c:v>43313</c:v>
                </c:pt>
                <c:pt idx="213">
                  <c:v>43344</c:v>
                </c:pt>
                <c:pt idx="214">
                  <c:v>43374</c:v>
                </c:pt>
                <c:pt idx="215">
                  <c:v>43405</c:v>
                </c:pt>
                <c:pt idx="216">
                  <c:v>43435</c:v>
                </c:pt>
                <c:pt idx="217">
                  <c:v>43466</c:v>
                </c:pt>
                <c:pt idx="218">
                  <c:v>43497</c:v>
                </c:pt>
                <c:pt idx="219">
                  <c:v>43525</c:v>
                </c:pt>
                <c:pt idx="220">
                  <c:v>43556</c:v>
                </c:pt>
                <c:pt idx="221">
                  <c:v>43586</c:v>
                </c:pt>
                <c:pt idx="222">
                  <c:v>43617</c:v>
                </c:pt>
                <c:pt idx="223">
                  <c:v>43647</c:v>
                </c:pt>
                <c:pt idx="224">
                  <c:v>43678</c:v>
                </c:pt>
                <c:pt idx="225">
                  <c:v>43709</c:v>
                </c:pt>
                <c:pt idx="226">
                  <c:v>43739</c:v>
                </c:pt>
                <c:pt idx="227">
                  <c:v>43770</c:v>
                </c:pt>
                <c:pt idx="228">
                  <c:v>43800</c:v>
                </c:pt>
                <c:pt idx="229">
                  <c:v>43831</c:v>
                </c:pt>
                <c:pt idx="230">
                  <c:v>43862</c:v>
                </c:pt>
                <c:pt idx="231">
                  <c:v>43891</c:v>
                </c:pt>
              </c:numCache>
            </c:numRef>
          </c:cat>
          <c:val>
            <c:numRef>
              <c:f>Charts!$F$4:$F$236</c:f>
              <c:numCache>
                <c:formatCode>General</c:formatCode>
                <c:ptCount val="233"/>
                <c:pt idx="3" formatCode="0.0%">
                  <c:v>5.4804397837192285E-3</c:v>
                </c:pt>
                <c:pt idx="4" formatCode="0.0%">
                  <c:v>5.9486675312826667E-3</c:v>
                </c:pt>
                <c:pt idx="5" formatCode="0.0%">
                  <c:v>2.30419375855665E-2</c:v>
                </c:pt>
                <c:pt idx="6" formatCode="0.0%">
                  <c:v>1.7204738497974471E-2</c:v>
                </c:pt>
                <c:pt idx="7" formatCode="0.0%">
                  <c:v>2.1273957693362707E-2</c:v>
                </c:pt>
                <c:pt idx="8" formatCode="0.0%">
                  <c:v>-1.7596305564181406E-3</c:v>
                </c:pt>
                <c:pt idx="9" formatCode="0.0%">
                  <c:v>-2.3632421914149891E-3</c:v>
                </c:pt>
                <c:pt idx="10" formatCode="0.0%">
                  <c:v>-1.1277400430369611E-3</c:v>
                </c:pt>
                <c:pt idx="11" formatCode="0.0%">
                  <c:v>1.9247842732639023E-2</c:v>
                </c:pt>
                <c:pt idx="12" formatCode="0.0%">
                  <c:v>2.0548993018720697E-2</c:v>
                </c:pt>
                <c:pt idx="13" formatCode="0.0%">
                  <c:v>1.2587796585343453E-2</c:v>
                </c:pt>
                <c:pt idx="14" formatCode="0.0%">
                  <c:v>2.2246688980073787E-2</c:v>
                </c:pt>
                <c:pt idx="15" formatCode="0.0%">
                  <c:v>2.5059151646559724E-2</c:v>
                </c:pt>
                <c:pt idx="16" formatCode="0.0%">
                  <c:v>2.551833556791076E-2</c:v>
                </c:pt>
                <c:pt idx="17" formatCode="0.0%">
                  <c:v>2.0059905038683934E-2</c:v>
                </c:pt>
                <c:pt idx="18" formatCode="0.0%">
                  <c:v>2.0156826708791716E-2</c:v>
                </c:pt>
                <c:pt idx="19" formatCode="0.0%">
                  <c:v>1.996386484194853E-2</c:v>
                </c:pt>
                <c:pt idx="20" formatCode="0.0%">
                  <c:v>1.9602951735442343E-2</c:v>
                </c:pt>
                <c:pt idx="21" formatCode="0.0%">
                  <c:v>2.2397779639816547E-2</c:v>
                </c:pt>
                <c:pt idx="22" formatCode="0.0%">
                  <c:v>2.403384897318259E-2</c:v>
                </c:pt>
                <c:pt idx="23" formatCode="0.0%">
                  <c:v>2.2768893602538125E-2</c:v>
                </c:pt>
                <c:pt idx="24" formatCode="0.0%">
                  <c:v>2.1136250682731561E-2</c:v>
                </c:pt>
                <c:pt idx="25" formatCode="0.0%">
                  <c:v>2.3447802267366188E-2</c:v>
                </c:pt>
                <c:pt idx="26" formatCode="0.0%">
                  <c:v>3.7420487292015407E-2</c:v>
                </c:pt>
                <c:pt idx="27" formatCode="0.0%">
                  <c:v>3.7104901398497953E-2</c:v>
                </c:pt>
                <c:pt idx="28" formatCode="0.0%">
                  <c:v>3.749666378517251E-2</c:v>
                </c:pt>
                <c:pt idx="29" formatCode="0.0%">
                  <c:v>4.4390006480106645E-2</c:v>
                </c:pt>
                <c:pt idx="30" formatCode="0.0%">
                  <c:v>3.8112392863549907E-2</c:v>
                </c:pt>
                <c:pt idx="31" formatCode="0.0%">
                  <c:v>3.4641293846839727E-2</c:v>
                </c:pt>
                <c:pt idx="32" formatCode="0.0%">
                  <c:v>4.7594716759846112E-2</c:v>
                </c:pt>
                <c:pt idx="33" formatCode="0.0%">
                  <c:v>5.0515819739815164E-2</c:v>
                </c:pt>
                <c:pt idx="34" formatCode="0.0%">
                  <c:v>4.9266783606568207E-2</c:v>
                </c:pt>
                <c:pt idx="35" formatCode="0.0%">
                  <c:v>4.1584087009597259E-2</c:v>
                </c:pt>
                <c:pt idx="36" formatCode="0.0%">
                  <c:v>3.8959207681525956E-2</c:v>
                </c:pt>
                <c:pt idx="37" formatCode="0.0%">
                  <c:v>4.1231162845579872E-2</c:v>
                </c:pt>
                <c:pt idx="38" formatCode="0.0%">
                  <c:v>3.1862128234486593E-2</c:v>
                </c:pt>
                <c:pt idx="39" formatCode="0.0%">
                  <c:v>2.9257672453147539E-2</c:v>
                </c:pt>
                <c:pt idx="40" formatCode="0.0%">
                  <c:v>2.8967083453106099E-2</c:v>
                </c:pt>
                <c:pt idx="41" formatCode="0.0%">
                  <c:v>3.4091358667645039E-2</c:v>
                </c:pt>
                <c:pt idx="42" formatCode="0.0%">
                  <c:v>3.3869864089092733E-2</c:v>
                </c:pt>
                <c:pt idx="43" formatCode="0.0%">
                  <c:v>3.2549326774702798E-2</c:v>
                </c:pt>
                <c:pt idx="44" formatCode="0.0%">
                  <c:v>4.0884952370178473E-2</c:v>
                </c:pt>
                <c:pt idx="45" formatCode="0.0%">
                  <c:v>3.4672841019177003E-2</c:v>
                </c:pt>
                <c:pt idx="46" formatCode="0.0%">
                  <c:v>3.7956166964364949E-2</c:v>
                </c:pt>
                <c:pt idx="47" formatCode="0.0%">
                  <c:v>3.7365963299963008E-2</c:v>
                </c:pt>
                <c:pt idx="48" formatCode="0.0%">
                  <c:v>3.6787772948644909E-2</c:v>
                </c:pt>
                <c:pt idx="49" formatCode="0.0%">
                  <c:v>4.0169920330767966E-2</c:v>
                </c:pt>
                <c:pt idx="50" formatCode="0.0%">
                  <c:v>3.6061016891530323E-2</c:v>
                </c:pt>
                <c:pt idx="51" formatCode="0.0%">
                  <c:v>3.814199951622127E-2</c:v>
                </c:pt>
                <c:pt idx="52" formatCode="0.0%">
                  <c:v>3.6399294307379447E-2</c:v>
                </c:pt>
                <c:pt idx="53" formatCode="0.0%">
                  <c:v>2.4972492580007867E-2</c:v>
                </c:pt>
                <c:pt idx="54" formatCode="0.0%">
                  <c:v>2.2638748644904144E-2</c:v>
                </c:pt>
                <c:pt idx="55" formatCode="0.0%">
                  <c:v>2.6036559695634329E-2</c:v>
                </c:pt>
                <c:pt idx="56" formatCode="0.0%">
                  <c:v>3.3023198728056119E-2</c:v>
                </c:pt>
                <c:pt idx="57" formatCode="0.0%">
                  <c:v>2.9766594761540525E-2</c:v>
                </c:pt>
                <c:pt idx="58" formatCode="0.0%">
                  <c:v>3.081430199490116E-2</c:v>
                </c:pt>
                <c:pt idx="59" formatCode="0.0%">
                  <c:v>2.5043045665374408E-2</c:v>
                </c:pt>
                <c:pt idx="60" formatCode="0.0%">
                  <c:v>2.3672838608425849E-2</c:v>
                </c:pt>
                <c:pt idx="61" formatCode="0.0%">
                  <c:v>2.4284938844455855E-2</c:v>
                </c:pt>
                <c:pt idx="62" formatCode="0.0%">
                  <c:v>3.8514206018143496E-2</c:v>
                </c:pt>
                <c:pt idx="63" formatCode="0.0%">
                  <c:v>3.757025738931058E-2</c:v>
                </c:pt>
                <c:pt idx="64" formatCode="0.0%">
                  <c:v>3.8131838756615778E-2</c:v>
                </c:pt>
                <c:pt idx="65" formatCode="0.0%">
                  <c:v>1.4043157050436924E-2</c:v>
                </c:pt>
                <c:pt idx="66" formatCode="0.0%">
                  <c:v>1.1737006716142011E-2</c:v>
                </c:pt>
                <c:pt idx="67" formatCode="0.0%">
                  <c:v>1.4113567463325838E-2</c:v>
                </c:pt>
                <c:pt idx="68" formatCode="0.0%">
                  <c:v>1.071025078351673E-2</c:v>
                </c:pt>
                <c:pt idx="69" formatCode="0.0%">
                  <c:v>1.1314586448642645E-2</c:v>
                </c:pt>
                <c:pt idx="70" formatCode="0.0%">
                  <c:v>7.3944953836637944E-3</c:v>
                </c:pt>
                <c:pt idx="71" formatCode="0.0%">
                  <c:v>2.1573519599918829E-2</c:v>
                </c:pt>
                <c:pt idx="72" formatCode="0.0%">
                  <c:v>2.3310155384113938E-2</c:v>
                </c:pt>
                <c:pt idx="73" formatCode="0.0%">
                  <c:v>2.4271401810445896E-2</c:v>
                </c:pt>
                <c:pt idx="74" formatCode="0.0%">
                  <c:v>1.1204138308943368E-2</c:v>
                </c:pt>
                <c:pt idx="75" formatCode="0.0%">
                  <c:v>8.4563717275718004E-3</c:v>
                </c:pt>
                <c:pt idx="76" formatCode="0.0%">
                  <c:v>9.054461058175773E-3</c:v>
                </c:pt>
                <c:pt idx="77" formatCode="0.0%">
                  <c:v>1.5215579230181738E-2</c:v>
                </c:pt>
                <c:pt idx="78" formatCode="0.0%">
                  <c:v>1.4196040514948698E-2</c:v>
                </c:pt>
                <c:pt idx="79" formatCode="0.0%">
                  <c:v>1.5490015297464077E-2</c:v>
                </c:pt>
                <c:pt idx="80" formatCode="0.0%">
                  <c:v>1.1394822959102657E-2</c:v>
                </c:pt>
                <c:pt idx="81" formatCode="0.0%">
                  <c:v>1.1742829516104277E-2</c:v>
                </c:pt>
                <c:pt idx="82" formatCode="0.0%">
                  <c:v>1.4067180167293948E-2</c:v>
                </c:pt>
                <c:pt idx="83" formatCode="0.0%">
                  <c:v>1.291058535160316E-2</c:v>
                </c:pt>
                <c:pt idx="84" formatCode="0.0%">
                  <c:v>1.2431747129228839E-2</c:v>
                </c:pt>
                <c:pt idx="85" formatCode="0.0%">
                  <c:v>1.2090706773682312E-2</c:v>
                </c:pt>
                <c:pt idx="86" formatCode="0.0%">
                  <c:v>-1.27022560557883E-2</c:v>
                </c:pt>
                <c:pt idx="87" formatCode="0.0%">
                  <c:v>-5.6900407820547182E-3</c:v>
                </c:pt>
                <c:pt idx="88" formatCode="0.0%">
                  <c:v>-8.4290363484708607E-3</c:v>
                </c:pt>
                <c:pt idx="89" formatCode="0.0%">
                  <c:v>9.4268987159415972E-3</c:v>
                </c:pt>
                <c:pt idx="90" formatCode="0.0%">
                  <c:v>9.9798841688553998E-3</c:v>
                </c:pt>
                <c:pt idx="91" formatCode="0.0%">
                  <c:v>3.0077182697951402E-3</c:v>
                </c:pt>
                <c:pt idx="92" formatCode="0.0%">
                  <c:v>-1.407883193654046E-2</c:v>
                </c:pt>
                <c:pt idx="93" formatCode="0.0%">
                  <c:v>-1.6099313265628867E-2</c:v>
                </c:pt>
                <c:pt idx="94" formatCode="0.0%">
                  <c:v>-1.9905267645587671E-2</c:v>
                </c:pt>
                <c:pt idx="95" formatCode="0.0%">
                  <c:v>-4.2721219174186649E-2</c:v>
                </c:pt>
                <c:pt idx="96" formatCode="0.0%">
                  <c:v>-4.070136124401013E-2</c:v>
                </c:pt>
                <c:pt idx="97" formatCode="0.0%">
                  <c:v>-4.5488672394146321E-2</c:v>
                </c:pt>
                <c:pt idx="98" formatCode="0.0%">
                  <c:v>-2.4395247640741413E-2</c:v>
                </c:pt>
                <c:pt idx="99" formatCode="0.0%">
                  <c:v>-1.8214167209298079E-2</c:v>
                </c:pt>
                <c:pt idx="100" formatCode="0.0%">
                  <c:v>-1.874934025268394E-2</c:v>
                </c:pt>
                <c:pt idx="101" formatCode="0.0%">
                  <c:v>1.6956005003638294E-4</c:v>
                </c:pt>
                <c:pt idx="102" formatCode="0.0%">
                  <c:v>-2.4814662917096034E-3</c:v>
                </c:pt>
                <c:pt idx="103" formatCode="0.0%">
                  <c:v>-5.3775558496976421E-3</c:v>
                </c:pt>
                <c:pt idx="104" formatCode="0.0%">
                  <c:v>5.0452282596552267E-3</c:v>
                </c:pt>
                <c:pt idx="105" formatCode="0.0%">
                  <c:v>1.3531022531304384E-2</c:v>
                </c:pt>
                <c:pt idx="106" formatCode="0.0%">
                  <c:v>1.1696484840123453E-2</c:v>
                </c:pt>
                <c:pt idx="107" formatCode="0.0%">
                  <c:v>2.3821517897210619E-2</c:v>
                </c:pt>
                <c:pt idx="108" formatCode="0.0%">
                  <c:v>2.5234631159958828E-2</c:v>
                </c:pt>
                <c:pt idx="109" formatCode="0.0%">
                  <c:v>3.01976144566342E-2</c:v>
                </c:pt>
                <c:pt idx="110" formatCode="0.0%">
                  <c:v>1.9177735997995278E-2</c:v>
                </c:pt>
                <c:pt idx="111" formatCode="0.0%">
                  <c:v>1.7852161297230603E-2</c:v>
                </c:pt>
                <c:pt idx="112" formatCode="0.0%">
                  <c:v>2.0757114244370375E-2</c:v>
                </c:pt>
                <c:pt idx="113" formatCode="0.0%">
                  <c:v>3.2698819392117065E-2</c:v>
                </c:pt>
                <c:pt idx="114" formatCode="0.0%">
                  <c:v>2.5147094122087071E-2</c:v>
                </c:pt>
                <c:pt idx="115" formatCode="0.0%">
                  <c:v>3.2358197309369036E-2</c:v>
                </c:pt>
                <c:pt idx="116" formatCode="0.0%">
                  <c:v>3.0130548968024841E-2</c:v>
                </c:pt>
                <c:pt idx="117" formatCode="0.0%">
                  <c:v>2.9930341182059818E-2</c:v>
                </c:pt>
                <c:pt idx="118" formatCode="0.0%">
                  <c:v>2.7859880645836829E-2</c:v>
                </c:pt>
                <c:pt idx="119" formatCode="0.0%">
                  <c:v>2.9142299827119165E-2</c:v>
                </c:pt>
                <c:pt idx="120" formatCode="0.0%">
                  <c:v>2.924128152099148E-2</c:v>
                </c:pt>
                <c:pt idx="121" formatCode="0.0%">
                  <c:v>2.3161203012426673E-2</c:v>
                </c:pt>
                <c:pt idx="122" formatCode="0.0%">
                  <c:v>1.1652829483834564E-2</c:v>
                </c:pt>
                <c:pt idx="123" formatCode="0.0%">
                  <c:v>7.4942102650215423E-3</c:v>
                </c:pt>
                <c:pt idx="124" formatCode="0.0%">
                  <c:v>7.0516477138558844E-3</c:v>
                </c:pt>
                <c:pt idx="125" formatCode="0.0%">
                  <c:v>2.802762324151898E-2</c:v>
                </c:pt>
                <c:pt idx="126" formatCode="0.0%">
                  <c:v>2.3498257191096897E-2</c:v>
                </c:pt>
                <c:pt idx="127" formatCode="0.0%">
                  <c:v>2.1827431231708397E-2</c:v>
                </c:pt>
                <c:pt idx="128" formatCode="0.0%">
                  <c:v>6.1799510673234814E-3</c:v>
                </c:pt>
                <c:pt idx="129" formatCode="0.0%">
                  <c:v>9.2170108972286433E-3</c:v>
                </c:pt>
                <c:pt idx="130" formatCode="0.0%">
                  <c:v>1.6216159275682884E-2</c:v>
                </c:pt>
                <c:pt idx="131" formatCode="0.0%">
                  <c:v>3.3310739158990299E-2</c:v>
                </c:pt>
                <c:pt idx="132" formatCode="0.0%">
                  <c:v>2.6382659604111996E-2</c:v>
                </c:pt>
                <c:pt idx="133" formatCode="0.0%">
                  <c:v>2.9494997309584815E-2</c:v>
                </c:pt>
                <c:pt idx="134" formatCode="0.0%">
                  <c:v>2.3767294703503479E-2</c:v>
                </c:pt>
                <c:pt idx="135" formatCode="0.0%">
                  <c:v>2.0638271808343336E-2</c:v>
                </c:pt>
                <c:pt idx="136" formatCode="0.0%">
                  <c:v>2.0335679403769853E-2</c:v>
                </c:pt>
                <c:pt idx="137" formatCode="0.0%">
                  <c:v>1.0965212766687896E-2</c:v>
                </c:pt>
                <c:pt idx="138" formatCode="0.0%">
                  <c:v>1.1479040218688112E-2</c:v>
                </c:pt>
                <c:pt idx="139" formatCode="0.0%">
                  <c:v>1.2813787774411313E-2</c:v>
                </c:pt>
                <c:pt idx="140" formatCode="0.0%">
                  <c:v>9.9577268816517569E-3</c:v>
                </c:pt>
                <c:pt idx="141" formatCode="0.0%">
                  <c:v>1.0447990311790788E-2</c:v>
                </c:pt>
                <c:pt idx="142" formatCode="0.0%">
                  <c:v>1.0189686311172435E-2</c:v>
                </c:pt>
                <c:pt idx="143" formatCode="0.0%">
                  <c:v>1.087730836652645E-2</c:v>
                </c:pt>
                <c:pt idx="144" formatCode="0.0%">
                  <c:v>1.239738017320233E-2</c:v>
                </c:pt>
                <c:pt idx="145" formatCode="0.0%">
                  <c:v>1.6940581486994531E-2</c:v>
                </c:pt>
                <c:pt idx="146" formatCode="0.0%">
                  <c:v>3.0959843542020696E-2</c:v>
                </c:pt>
                <c:pt idx="147" formatCode="0.0%">
                  <c:v>2.9264198288041984E-2</c:v>
                </c:pt>
                <c:pt idx="148" formatCode="0.0%">
                  <c:v>2.586736394501548E-2</c:v>
                </c:pt>
                <c:pt idx="149" formatCode="0.0%">
                  <c:v>9.9164329202149175E-3</c:v>
                </c:pt>
                <c:pt idx="150" formatCode="0.0%">
                  <c:v>8.003796383994153E-3</c:v>
                </c:pt>
                <c:pt idx="151" formatCode="0.0%">
                  <c:v>7.743157885643598E-3</c:v>
                </c:pt>
                <c:pt idx="152" formatCode="0.0%">
                  <c:v>1.9771781710812411E-2</c:v>
                </c:pt>
                <c:pt idx="153" formatCode="0.0%">
                  <c:v>2.2577506377079948E-2</c:v>
                </c:pt>
                <c:pt idx="154" formatCode="0.0%">
                  <c:v>2.220468971446693E-2</c:v>
                </c:pt>
                <c:pt idx="155" formatCode="0.0%">
                  <c:v>2.2889951039408968E-2</c:v>
                </c:pt>
                <c:pt idx="156" formatCode="0.0%">
                  <c:v>2.5261843283771349E-2</c:v>
                </c:pt>
                <c:pt idx="157" formatCode="0.0%">
                  <c:v>2.2410159981465245E-2</c:v>
                </c:pt>
                <c:pt idx="158" formatCode="0.0%">
                  <c:v>3.2459931666747365E-3</c:v>
                </c:pt>
                <c:pt idx="159" formatCode="0.0%">
                  <c:v>3.6023989170908257E-3</c:v>
                </c:pt>
                <c:pt idx="160" formatCode="0.0%">
                  <c:v>8.6155448780998603E-4</c:v>
                </c:pt>
                <c:pt idx="161" formatCode="0.0%">
                  <c:v>3.080894715926312E-2</c:v>
                </c:pt>
                <c:pt idx="162" formatCode="0.0%">
                  <c:v>3.1789149025513594E-2</c:v>
                </c:pt>
                <c:pt idx="163" formatCode="0.0%">
                  <c:v>2.9856550415863096E-2</c:v>
                </c:pt>
                <c:pt idx="164" formatCode="0.0%">
                  <c:v>2.804737889533207E-2</c:v>
                </c:pt>
                <c:pt idx="165" formatCode="0.0%">
                  <c:v>2.7127447407226897E-2</c:v>
                </c:pt>
                <c:pt idx="166" formatCode="0.0%">
                  <c:v>2.3990879419019388E-2</c:v>
                </c:pt>
                <c:pt idx="167" formatCode="0.0%">
                  <c:v>1.4790956631291751E-2</c:v>
                </c:pt>
                <c:pt idx="168" formatCode="0.0%">
                  <c:v>1.5232153434094193E-2</c:v>
                </c:pt>
                <c:pt idx="169" formatCode="0.0%">
                  <c:v>1.4112016474886876E-2</c:v>
                </c:pt>
                <c:pt idx="170" formatCode="0.0%">
                  <c:v>1.9400599981072485E-2</c:v>
                </c:pt>
                <c:pt idx="171" formatCode="0.0%">
                  <c:v>2.0634000145785619E-2</c:v>
                </c:pt>
                <c:pt idx="172" formatCode="0.0%">
                  <c:v>2.6628900945714611E-2</c:v>
                </c:pt>
                <c:pt idx="173" formatCode="0.0%">
                  <c:v>2.9783871025591865E-2</c:v>
                </c:pt>
                <c:pt idx="174" formatCode="0.0%">
                  <c:v>2.7771209590503915E-2</c:v>
                </c:pt>
                <c:pt idx="175" formatCode="0.0%">
                  <c:v>2.7972182356321436E-2</c:v>
                </c:pt>
                <c:pt idx="176" formatCode="0.0%">
                  <c:v>2.2069220006833909E-2</c:v>
                </c:pt>
                <c:pt idx="177" formatCode="0.0%">
                  <c:v>2.1097432227755938E-2</c:v>
                </c:pt>
                <c:pt idx="178" formatCode="0.0%">
                  <c:v>2.2654552956783001E-2</c:v>
                </c:pt>
                <c:pt idx="179" formatCode="0.0%">
                  <c:v>1.777688999868459E-2</c:v>
                </c:pt>
                <c:pt idx="180" formatCode="0.0%">
                  <c:v>1.5587673938216815E-2</c:v>
                </c:pt>
                <c:pt idx="181" formatCode="0.0%">
                  <c:v>1.6234444652011612E-2</c:v>
                </c:pt>
                <c:pt idx="182" formatCode="0.0%">
                  <c:v>2.5906086940610258E-2</c:v>
                </c:pt>
                <c:pt idx="183" formatCode="0.0%">
                  <c:v>2.6029318480411005E-2</c:v>
                </c:pt>
                <c:pt idx="184" formatCode="0.0%">
                  <c:v>2.7114573027528142E-2</c:v>
                </c:pt>
                <c:pt idx="185" formatCode="0.0%">
                  <c:v>2.3619570544439573E-2</c:v>
                </c:pt>
                <c:pt idx="186" formatCode="0.0%">
                  <c:v>2.390219890877314E-2</c:v>
                </c:pt>
                <c:pt idx="187" formatCode="0.0%">
                  <c:v>2.6359167829159549E-2</c:v>
                </c:pt>
                <c:pt idx="188" formatCode="0.0%">
                  <c:v>2.9016424007092978E-2</c:v>
                </c:pt>
                <c:pt idx="189" formatCode="0.0%">
                  <c:v>2.6541965263617007E-2</c:v>
                </c:pt>
                <c:pt idx="190" formatCode="0.0%">
                  <c:v>2.4857607024806098E-2</c:v>
                </c:pt>
                <c:pt idx="191" formatCode="0.0%">
                  <c:v>2.1786014629027406E-2</c:v>
                </c:pt>
                <c:pt idx="192" formatCode="0.0%">
                  <c:v>2.3137262803640396E-2</c:v>
                </c:pt>
                <c:pt idx="193" formatCode="0.0%">
                  <c:v>2.692758537651321E-2</c:v>
                </c:pt>
                <c:pt idx="194" formatCode="0.0%">
                  <c:v>2.7410588233915945E-2</c:v>
                </c:pt>
                <c:pt idx="195" formatCode="0.0%">
                  <c:v>2.8640497703222963E-2</c:v>
                </c:pt>
                <c:pt idx="196" formatCode="0.0%">
                  <c:v>2.6294761897201077E-2</c:v>
                </c:pt>
                <c:pt idx="197" formatCode="0.0%">
                  <c:v>2.7258449611563713E-2</c:v>
                </c:pt>
                <c:pt idx="198" formatCode="0.0%">
                  <c:v>2.5063750150399695E-2</c:v>
                </c:pt>
                <c:pt idx="199" formatCode="0.0%">
                  <c:v>2.4259475210538152E-2</c:v>
                </c:pt>
                <c:pt idx="200" formatCode="0.0%">
                  <c:v>2.9647510648175772E-2</c:v>
                </c:pt>
                <c:pt idx="201" formatCode="0.0%">
                  <c:v>2.8660034042165588E-2</c:v>
                </c:pt>
                <c:pt idx="202" formatCode="0.0%">
                  <c:v>2.7670301069341187E-2</c:v>
                </c:pt>
                <c:pt idx="203" formatCode="0.0%">
                  <c:v>3.167685479242921E-2</c:v>
                </c:pt>
                <c:pt idx="204" formatCode="0.0%">
                  <c:v>3.1695879085127804E-2</c:v>
                </c:pt>
                <c:pt idx="205" formatCode="0.0%">
                  <c:v>3.0548746690977624E-2</c:v>
                </c:pt>
                <c:pt idx="206" formatCode="0.0%">
                  <c:v>2.6300206926954724E-2</c:v>
                </c:pt>
                <c:pt idx="207" formatCode="0.0%">
                  <c:v>2.6675655528406235E-2</c:v>
                </c:pt>
                <c:pt idx="208" formatCode="0.0%">
                  <c:v>2.4864635201757194E-2</c:v>
                </c:pt>
                <c:pt idx="209" formatCode="0.0%">
                  <c:v>2.7737920609768239E-2</c:v>
                </c:pt>
                <c:pt idx="210" formatCode="0.0%">
                  <c:v>2.7617967226878062E-2</c:v>
                </c:pt>
                <c:pt idx="211" formatCode="0.0%">
                  <c:v>2.9156194995624347E-2</c:v>
                </c:pt>
                <c:pt idx="212" formatCode="0.0%">
                  <c:v>2.4286985739656826E-2</c:v>
                </c:pt>
                <c:pt idx="213" formatCode="0.0%">
                  <c:v>2.544808082681066E-2</c:v>
                </c:pt>
                <c:pt idx="214" formatCode="0.0%">
                  <c:v>2.5860036836183424E-2</c:v>
                </c:pt>
                <c:pt idx="215" formatCode="0.0%">
                  <c:v>1.5534839337693153E-2</c:v>
                </c:pt>
                <c:pt idx="216" formatCode="0.0%">
                  <c:v>1.523145978604225E-2</c:v>
                </c:pt>
                <c:pt idx="217" formatCode="0.0%">
                  <c:v>1.5731334094065279E-2</c:v>
                </c:pt>
                <c:pt idx="218" formatCode="0.0%">
                  <c:v>2.5285253969650506E-2</c:v>
                </c:pt>
                <c:pt idx="219" formatCode="0.0%">
                  <c:v>2.5499923550886889E-2</c:v>
                </c:pt>
                <c:pt idx="220" formatCode="0.0%">
                  <c:v>2.4563726024137672E-2</c:v>
                </c:pt>
                <c:pt idx="221" formatCode="0.0%">
                  <c:v>1.8909619400913267E-2</c:v>
                </c:pt>
                <c:pt idx="222" formatCode="0.0%">
                  <c:v>2.0843535734055039E-2</c:v>
                </c:pt>
                <c:pt idx="223" formatCode="0.0%">
                  <c:v>1.9417339498737717E-2</c:v>
                </c:pt>
                <c:pt idx="224" formatCode="0.0%">
                  <c:v>2.3312419311637793E-2</c:v>
                </c:pt>
                <c:pt idx="225" formatCode="0.0%">
                  <c:v>1.996709110415093E-2</c:v>
                </c:pt>
                <c:pt idx="226" formatCode="0.0%">
                  <c:v>2.3376715841114636E-2</c:v>
                </c:pt>
                <c:pt idx="227" formatCode="0.0%">
                  <c:v>2.3136816702061976E-2</c:v>
                </c:pt>
                <c:pt idx="228" formatCode="0.0%">
                  <c:v>2.1484324942432468E-2</c:v>
                </c:pt>
                <c:pt idx="229" formatCode="0.0%">
                  <c:v>2.2163990685053848E-2</c:v>
                </c:pt>
                <c:pt idx="230" formatCode="0.0%">
                  <c:v>2.6723191930746418E-2</c:v>
                </c:pt>
                <c:pt idx="231" formatCode="0.0%">
                  <c:v>1.354079931692026E-2</c:v>
                </c:pt>
                <c:pt idx="232" formatCode="0.0%">
                  <c:v>5.0115428076635646E-2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2C-6A43-9C5E-F1071F640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48944"/>
        <c:axId val="77690656"/>
      </c:lineChart>
      <c:dateAx>
        <c:axId val="78048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0656"/>
        <c:crosses val="autoZero"/>
        <c:auto val="1"/>
        <c:lblOffset val="100"/>
        <c:baseTimeUnit val="months"/>
      </c:dateAx>
      <c:valAx>
        <c:axId val="776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97366</xdr:colOff>
      <xdr:row>4</xdr:row>
      <xdr:rowOff>110066</xdr:rowOff>
    </xdr:from>
    <xdr:to>
      <xdr:col>65</xdr:col>
      <xdr:colOff>761998</xdr:colOff>
      <xdr:row>22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9A1C36-B3E6-5142-AF71-DC7C9CC19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664633</xdr:colOff>
      <xdr:row>212</xdr:row>
      <xdr:rowOff>67734</xdr:rowOff>
    </xdr:from>
    <xdr:to>
      <xdr:col>59</xdr:col>
      <xdr:colOff>258233</xdr:colOff>
      <xdr:row>225</xdr:row>
      <xdr:rowOff>169334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02B916-A91B-2D4D-8DFE-05A73932A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3</xdr:row>
      <xdr:rowOff>152400</xdr:rowOff>
    </xdr:from>
    <xdr:to>
      <xdr:col>29</xdr:col>
      <xdr:colOff>406400</xdr:colOff>
      <xdr:row>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5E5AA-4386-744A-98B3-9134810F6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5A45-89A5-3943-BCCD-83BE423A3642}">
  <dimension ref="A1:BA364"/>
  <sheetViews>
    <sheetView tabSelected="1" zoomScale="150" zoomScaleNormal="150" workbookViewId="0">
      <selection activeCell="BA2" sqref="BA2:BA236"/>
    </sheetView>
  </sheetViews>
  <sheetFormatPr baseColWidth="10" defaultRowHeight="13"/>
  <cols>
    <col min="2" max="2" width="12.6640625" customWidth="1"/>
    <col min="3" max="3" width="17.33203125" customWidth="1"/>
    <col min="27" max="27" width="19" customWidth="1"/>
    <col min="28" max="28" width="19.1640625" customWidth="1"/>
    <col min="30" max="30" width="17.33203125" bestFit="1" customWidth="1"/>
    <col min="31" max="31" width="11.33203125" bestFit="1" customWidth="1"/>
    <col min="32" max="33" width="11.83203125" bestFit="1" customWidth="1"/>
    <col min="34" max="34" width="16.33203125" bestFit="1" customWidth="1"/>
    <col min="35" max="35" width="18.33203125" customWidth="1"/>
    <col min="36" max="36" width="16.33203125" customWidth="1"/>
    <col min="38" max="38" width="13.33203125" customWidth="1"/>
    <col min="39" max="39" width="14.1640625" customWidth="1"/>
    <col min="40" max="40" width="16.6640625" customWidth="1"/>
    <col min="41" max="41" width="14.6640625" customWidth="1"/>
    <col min="42" max="42" width="16.5" customWidth="1"/>
    <col min="43" max="43" width="20.1640625" customWidth="1"/>
    <col min="44" max="44" width="19.33203125" customWidth="1"/>
    <col min="45" max="45" width="18.5" customWidth="1"/>
    <col min="51" max="51" width="22.33203125" customWidth="1"/>
    <col min="52" max="52" width="12" customWidth="1"/>
    <col min="53" max="53" width="12.33203125" customWidth="1"/>
  </cols>
  <sheetData>
    <row r="1" spans="1:53">
      <c r="AC1" s="30" t="s">
        <v>14</v>
      </c>
      <c r="AD1" s="30"/>
      <c r="AE1" s="30"/>
      <c r="AF1" s="30"/>
      <c r="AG1" s="30"/>
      <c r="AH1" s="30"/>
      <c r="AI1" s="30"/>
      <c r="AJ1" s="30"/>
      <c r="AL1" s="31" t="s">
        <v>46</v>
      </c>
      <c r="AM1" s="31"/>
      <c r="AN1" s="31"/>
      <c r="AO1" s="31"/>
      <c r="AP1" s="31"/>
      <c r="AQ1" s="31"/>
      <c r="AR1" s="31"/>
      <c r="AS1" s="31"/>
      <c r="AU1" s="32" t="s">
        <v>47</v>
      </c>
      <c r="AV1" s="32"/>
      <c r="AW1" s="32"/>
      <c r="AX1" s="32"/>
      <c r="AY1" s="32"/>
      <c r="AZ1" s="32"/>
      <c r="BA1" s="32"/>
    </row>
    <row r="2" spans="1:53" ht="16">
      <c r="A2" t="s">
        <v>8</v>
      </c>
      <c r="B2" s="1" t="s">
        <v>0</v>
      </c>
      <c r="C2" s="1" t="s">
        <v>30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3" t="s">
        <v>6</v>
      </c>
      <c r="J2" s="3" t="s">
        <v>7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38</v>
      </c>
      <c r="AC2" s="3" t="s">
        <v>13</v>
      </c>
      <c r="AD2" s="3" t="s">
        <v>27</v>
      </c>
      <c r="AE2" s="3" t="s">
        <v>36</v>
      </c>
      <c r="AF2" s="3" t="s">
        <v>28</v>
      </c>
      <c r="AG2" s="3" t="s">
        <v>37</v>
      </c>
      <c r="AH2" s="3" t="s">
        <v>38</v>
      </c>
      <c r="AI2" s="3" t="s">
        <v>29</v>
      </c>
      <c r="AJ2" s="3" t="s">
        <v>43</v>
      </c>
      <c r="AK2" s="12"/>
      <c r="AL2" s="3" t="s">
        <v>13</v>
      </c>
      <c r="AM2" s="3" t="s">
        <v>39</v>
      </c>
      <c r="AN2" s="3" t="s">
        <v>40</v>
      </c>
      <c r="AO2" s="3" t="s">
        <v>31</v>
      </c>
      <c r="AP2" s="3" t="s">
        <v>32</v>
      </c>
      <c r="AQ2" s="3" t="s">
        <v>41</v>
      </c>
      <c r="AR2" s="3" t="s">
        <v>29</v>
      </c>
      <c r="AS2" s="3" t="s">
        <v>43</v>
      </c>
      <c r="AT2" s="12"/>
      <c r="AU2" s="3" t="s">
        <v>13</v>
      </c>
      <c r="AV2" s="3" t="s">
        <v>33</v>
      </c>
      <c r="AW2" s="3" t="s">
        <v>34</v>
      </c>
      <c r="AX2" s="3" t="s">
        <v>35</v>
      </c>
      <c r="AY2" s="3" t="s">
        <v>42</v>
      </c>
      <c r="AZ2" s="3" t="s">
        <v>29</v>
      </c>
      <c r="BA2" s="3" t="s">
        <v>43</v>
      </c>
    </row>
    <row r="3" spans="1:53" ht="16">
      <c r="A3" s="4">
        <v>36861</v>
      </c>
      <c r="B3">
        <v>13247.900666666666</v>
      </c>
      <c r="C3">
        <f>LN(B3)</f>
        <v>9.4915943786098129</v>
      </c>
      <c r="D3" s="1">
        <v>1097</v>
      </c>
      <c r="E3" s="1">
        <v>308.486361188008</v>
      </c>
      <c r="F3" s="2">
        <v>0.16399999999999998</v>
      </c>
      <c r="G3">
        <v>0.86403975860844873</v>
      </c>
      <c r="H3">
        <v>1.1146261298274445</v>
      </c>
      <c r="I3" s="1">
        <v>98.167099532281696</v>
      </c>
      <c r="J3" s="1">
        <v>-5.38177799577233E-2</v>
      </c>
      <c r="K3" s="8">
        <v>-0.69650000000000001</v>
      </c>
      <c r="L3" s="8">
        <v>124.63064516129032</v>
      </c>
      <c r="M3" s="9">
        <v>143.6</v>
      </c>
      <c r="N3" s="9">
        <v>-2.5</v>
      </c>
      <c r="O3" s="12"/>
      <c r="P3">
        <f t="shared" ref="P3:P66" si="0">D3+(D3^2)</f>
        <v>1204506</v>
      </c>
      <c r="Q3">
        <f t="shared" ref="Q3:Q66" si="1">E3</f>
        <v>308.486361188008</v>
      </c>
      <c r="R3">
        <f t="shared" ref="R3:R66" si="2">F3</f>
        <v>0.16399999999999998</v>
      </c>
      <c r="S3">
        <f t="shared" ref="S3:S66" si="3">G3+(G3^2)</f>
        <v>1.610604463064595</v>
      </c>
      <c r="T3">
        <f t="shared" ref="T3:T66" si="4">H3+(H3^2)</f>
        <v>2.3570175391215518</v>
      </c>
      <c r="U3">
        <f t="shared" ref="U3:U66" si="5">I3+(I3^2)</f>
        <v>9734.9465301131841</v>
      </c>
      <c r="V3">
        <f t="shared" ref="V3:V66" si="6">J3+(J3^2)</f>
        <v>-5.092142651814538E-2</v>
      </c>
      <c r="W3" s="8">
        <v>-0.69650000000000001</v>
      </c>
      <c r="X3">
        <f t="shared" ref="X3:X66" si="7">L3+(L3^2)</f>
        <v>15657.428358480749</v>
      </c>
      <c r="Y3">
        <f t="shared" ref="Y3:Y66" si="8">M3</f>
        <v>143.6</v>
      </c>
      <c r="Z3">
        <f t="shared" ref="Z3:Z66" si="9">N3</f>
        <v>-2.5</v>
      </c>
      <c r="AB3" s="24"/>
      <c r="AK3" s="12"/>
      <c r="AT3" s="12"/>
    </row>
    <row r="4" spans="1:53" ht="16">
      <c r="A4" s="4">
        <v>36892</v>
      </c>
      <c r="B4">
        <v>13235.295333333333</v>
      </c>
      <c r="C4">
        <f t="shared" ref="C4:C67" si="10">LN(B4)</f>
        <v>9.4906424289821896</v>
      </c>
      <c r="D4" s="1">
        <v>1118</v>
      </c>
      <c r="E4" s="1">
        <v>321.52392862984601</v>
      </c>
      <c r="F4" s="2">
        <v>0.16399999999999998</v>
      </c>
      <c r="G4">
        <v>0.89025402623277439</v>
      </c>
      <c r="H4">
        <v>1.0671391271913464</v>
      </c>
      <c r="I4" s="1">
        <v>97.746180752585104</v>
      </c>
      <c r="J4" s="1">
        <v>-5.7874799746719302E-2</v>
      </c>
      <c r="K4" s="8">
        <v>-0.12428571428571429</v>
      </c>
      <c r="L4" s="8">
        <v>123.21387096774194</v>
      </c>
      <c r="M4" s="9">
        <v>154</v>
      </c>
      <c r="N4" s="9">
        <v>5</v>
      </c>
      <c r="O4" s="12"/>
      <c r="P4">
        <f t="shared" si="0"/>
        <v>1251042</v>
      </c>
      <c r="Q4">
        <f t="shared" si="1"/>
        <v>321.52392862984601</v>
      </c>
      <c r="R4">
        <f t="shared" si="2"/>
        <v>0.16399999999999998</v>
      </c>
      <c r="S4">
        <f t="shared" si="3"/>
        <v>1.6828062574564397</v>
      </c>
      <c r="T4">
        <f t="shared" si="4"/>
        <v>2.2059250439740552</v>
      </c>
      <c r="U4">
        <f t="shared" si="5"/>
        <v>9652.0620324696247</v>
      </c>
      <c r="V4">
        <f t="shared" si="6"/>
        <v>-5.4525307300996445E-2</v>
      </c>
      <c r="W4" s="8">
        <v>-0.12428571428571429</v>
      </c>
      <c r="X4">
        <f t="shared" si="7"/>
        <v>15304.871869823102</v>
      </c>
      <c r="Y4">
        <f t="shared" si="8"/>
        <v>154</v>
      </c>
      <c r="Z4">
        <f t="shared" si="9"/>
        <v>5</v>
      </c>
      <c r="AA4">
        <f>LN(B4)-LN(B3)</f>
        <v>-9.5194962762334967E-4</v>
      </c>
      <c r="AB4" s="24"/>
      <c r="AC4" s="21">
        <v>7.4399999999999998E-4</v>
      </c>
      <c r="AD4" s="22">
        <v>-2.294E-10</v>
      </c>
      <c r="AE4" s="23">
        <v>1.81E-8</v>
      </c>
      <c r="AF4" s="23">
        <v>-1.288E-6</v>
      </c>
      <c r="AG4" s="23">
        <v>-1.024E-5</v>
      </c>
      <c r="AH4" s="20">
        <v>0.72670000000000001</v>
      </c>
      <c r="AI4" s="23"/>
      <c r="AK4" s="12"/>
      <c r="AT4" s="12"/>
    </row>
    <row r="5" spans="1:53" ht="16">
      <c r="A5" s="4">
        <v>36923</v>
      </c>
      <c r="B5" s="5">
        <v>13222.69</v>
      </c>
      <c r="C5">
        <f t="shared" si="10"/>
        <v>9.4896895722829164</v>
      </c>
      <c r="D5" s="1">
        <v>1136</v>
      </c>
      <c r="E5" s="1">
        <v>273.605760877205</v>
      </c>
      <c r="F5" s="2">
        <v>0.17100000000000001</v>
      </c>
      <c r="G5">
        <v>0.82246674330760383</v>
      </c>
      <c r="H5">
        <v>1.0589057507987221</v>
      </c>
      <c r="I5" s="1">
        <v>97.588798949597006</v>
      </c>
      <c r="J5" s="1">
        <v>-5.93917220603562E-2</v>
      </c>
      <c r="K5" s="8">
        <v>9.3684210526315786E-2</v>
      </c>
      <c r="L5" s="8">
        <v>122.26107142857143</v>
      </c>
      <c r="M5" s="9">
        <v>84.7</v>
      </c>
      <c r="N5" s="9">
        <v>2.4390200000000002</v>
      </c>
      <c r="O5" s="12"/>
      <c r="P5">
        <f t="shared" si="0"/>
        <v>1291632</v>
      </c>
      <c r="Q5">
        <f t="shared" si="1"/>
        <v>273.605760877205</v>
      </c>
      <c r="R5">
        <f t="shared" si="2"/>
        <v>0.17100000000000001</v>
      </c>
      <c r="S5">
        <f t="shared" si="3"/>
        <v>1.4989182871546198</v>
      </c>
      <c r="T5">
        <f t="shared" si="4"/>
        <v>2.1801871398733272</v>
      </c>
      <c r="U5">
        <f t="shared" si="5"/>
        <v>9621.1624793744631</v>
      </c>
      <c r="V5">
        <f t="shared" si="6"/>
        <v>-5.5864345411061597E-2</v>
      </c>
      <c r="W5" s="8">
        <v>9.3684210526315786E-2</v>
      </c>
      <c r="X5">
        <f t="shared" si="7"/>
        <v>15070.030658290816</v>
      </c>
      <c r="Y5">
        <f t="shared" si="8"/>
        <v>84.7</v>
      </c>
      <c r="Z5">
        <f t="shared" si="9"/>
        <v>2.4390200000000002</v>
      </c>
      <c r="AA5">
        <f t="shared" ref="AA5:AA68" si="11">LN(B5)-LN(B4)</f>
        <v>-9.5285669927314132E-4</v>
      </c>
      <c r="AB5" s="12"/>
      <c r="AC5" s="21">
        <v>7.4399999999999998E-4</v>
      </c>
      <c r="AD5" s="22">
        <v>-2.294E-10</v>
      </c>
      <c r="AE5" s="23">
        <v>1.81E-8</v>
      </c>
      <c r="AF5" s="23">
        <v>-1.288E-6</v>
      </c>
      <c r="AG5" s="23">
        <v>-1.024E-5</v>
      </c>
      <c r="AH5" s="20">
        <v>0.72670000000000001</v>
      </c>
      <c r="AI5" s="23">
        <f t="shared" ref="AI5:AI68" si="12">(AC5)+(AD5*P4)+(AE5*X4)+(AF5*Y4)+(AG5*Z4)+(AH5*AA4)</f>
        <v>-2.0730464835008998E-4</v>
      </c>
      <c r="AJ5" s="25">
        <f>AI5*12</f>
        <v>-2.48765578020108E-3</v>
      </c>
      <c r="AK5" s="12"/>
      <c r="AL5" s="13">
        <v>2.4000000000000001E-4</v>
      </c>
      <c r="AM5" s="13">
        <v>-4.0799999999999999E-10</v>
      </c>
      <c r="AN5" s="13">
        <v>4.7580000000000002E-4</v>
      </c>
      <c r="AO5" s="13">
        <v>1.8259999999999999E-8</v>
      </c>
      <c r="AP5" s="13">
        <v>-2.8330000000000002E-5</v>
      </c>
      <c r="AQ5" s="13">
        <v>0.48349999999999999</v>
      </c>
      <c r="AR5" s="13">
        <f>(AL5)+(AM5*P3)+(AN5*T3)+(AO5*X3)+(AP5*Z3)+(AA3*AQ5)</f>
        <v>1.2267601389398929E-3</v>
      </c>
      <c r="AS5" s="13"/>
      <c r="AT5" s="12"/>
    </row>
    <row r="6" spans="1:53" ht="16">
      <c r="A6" s="4">
        <v>36951</v>
      </c>
      <c r="B6">
        <v>13248.454666666667</v>
      </c>
      <c r="C6">
        <f t="shared" si="10"/>
        <v>9.4916361956818687</v>
      </c>
      <c r="D6" s="1">
        <v>1163</v>
      </c>
      <c r="E6" s="1">
        <v>290.78598005319401</v>
      </c>
      <c r="F6" s="2">
        <v>0.17800000000000002</v>
      </c>
      <c r="G6">
        <v>0.76502198339032734</v>
      </c>
      <c r="H6">
        <v>1.1766709237973605</v>
      </c>
      <c r="I6" s="1">
        <v>97.643315330075595</v>
      </c>
      <c r="J6" s="1">
        <v>-5.8866266687266203E-2</v>
      </c>
      <c r="K6" s="8">
        <v>0.35</v>
      </c>
      <c r="L6" s="8">
        <v>124.46225806451613</v>
      </c>
      <c r="M6" s="9">
        <v>238.1</v>
      </c>
      <c r="N6" s="9">
        <v>7.5</v>
      </c>
      <c r="O6" s="12"/>
      <c r="P6">
        <f t="shared" si="0"/>
        <v>1353732</v>
      </c>
      <c r="Q6">
        <f t="shared" si="1"/>
        <v>290.78598005319401</v>
      </c>
      <c r="R6">
        <f t="shared" si="2"/>
        <v>0.17800000000000002</v>
      </c>
      <c r="S6">
        <f t="shared" si="3"/>
        <v>1.3502806184607976</v>
      </c>
      <c r="T6">
        <f t="shared" si="4"/>
        <v>2.5612253867074943</v>
      </c>
      <c r="U6">
        <f t="shared" si="5"/>
        <v>9631.8603439786511</v>
      </c>
      <c r="V6">
        <f t="shared" si="6"/>
        <v>-5.5401029333569857E-2</v>
      </c>
      <c r="W6" s="8">
        <v>0.35</v>
      </c>
      <c r="X6">
        <f t="shared" si="7"/>
        <v>15615.315940582726</v>
      </c>
      <c r="Y6">
        <f t="shared" si="8"/>
        <v>238.1</v>
      </c>
      <c r="Z6">
        <f t="shared" si="9"/>
        <v>7.5</v>
      </c>
      <c r="AA6">
        <f t="shared" si="11"/>
        <v>1.9466233989522408E-3</v>
      </c>
      <c r="AB6" s="12"/>
      <c r="AC6" s="21">
        <v>7.4399999999999998E-4</v>
      </c>
      <c r="AD6" s="22">
        <v>-2.294E-10</v>
      </c>
      <c r="AE6" s="23">
        <v>1.81E-8</v>
      </c>
      <c r="AF6" s="23">
        <v>-1.288E-6</v>
      </c>
      <c r="AG6" s="23">
        <v>-1.024E-5</v>
      </c>
      <c r="AH6" s="20">
        <v>0.72670000000000001</v>
      </c>
      <c r="AI6" s="23">
        <f t="shared" si="12"/>
        <v>-1.06042954046728E-4</v>
      </c>
      <c r="AJ6" s="25">
        <f t="shared" ref="AJ6:AJ69" si="13">AI6*12</f>
        <v>-1.272515448560736E-3</v>
      </c>
      <c r="AK6" s="12"/>
      <c r="AL6" s="13">
        <v>2.4000000000000001E-4</v>
      </c>
      <c r="AM6" s="13">
        <v>-4.0799999999999999E-10</v>
      </c>
      <c r="AN6" s="13">
        <v>4.7580000000000002E-4</v>
      </c>
      <c r="AO6" s="13">
        <v>1.8259999999999999E-8</v>
      </c>
      <c r="AP6" s="13">
        <v>-2.8330000000000002E-5</v>
      </c>
      <c r="AQ6" s="13">
        <v>0.48349999999999999</v>
      </c>
      <c r="AR6" s="13">
        <f>(AL6)+(AM6*P4)+(AN6*T4)+(AO6*X4)+(AP6*Z4)+(AA4*AQ6)</f>
        <v>4.5670331530993575E-4</v>
      </c>
      <c r="AS6" s="27">
        <f>AR6*12</f>
        <v>5.4804397837192285E-3</v>
      </c>
      <c r="AT6" s="12"/>
      <c r="AU6" s="13">
        <v>4.6529999999999998E-4</v>
      </c>
      <c r="AV6" s="13">
        <v>-5.2679999999999998E-10</v>
      </c>
      <c r="AW6" s="13">
        <v>7.6599999999999997E-4</v>
      </c>
      <c r="AX6" s="13">
        <v>-3.9230000000000002E-5</v>
      </c>
      <c r="AY6" s="13">
        <v>0.186</v>
      </c>
      <c r="AZ6" s="13">
        <f>(AU6)+(AV6*P3)+(AW6*T3)+(AX6*Z3)+(AY6*AA3)</f>
        <v>1.7343166741671085E-3</v>
      </c>
      <c r="BA6" s="28">
        <f>AZ6*12</f>
        <v>2.08118000900053E-2</v>
      </c>
    </row>
    <row r="7" spans="1:53" ht="16">
      <c r="A7" s="4">
        <v>36982</v>
      </c>
      <c r="B7">
        <v>13274.219333333333</v>
      </c>
      <c r="C7">
        <f t="shared" si="10"/>
        <v>9.4935790370990656</v>
      </c>
      <c r="D7" s="1">
        <v>1206</v>
      </c>
      <c r="E7" s="1">
        <v>268.90481317832803</v>
      </c>
      <c r="F7" s="2">
        <v>0.184</v>
      </c>
      <c r="G7">
        <v>0.75777387976399302</v>
      </c>
      <c r="H7">
        <v>1.0951178451178452</v>
      </c>
      <c r="I7" s="1">
        <v>97.739267768249803</v>
      </c>
      <c r="J7" s="1">
        <v>-5.7941430449843401E-2</v>
      </c>
      <c r="K7" s="8">
        <v>1.175</v>
      </c>
      <c r="L7" s="8">
        <v>105.17433333333334</v>
      </c>
      <c r="M7" s="9">
        <v>114.3</v>
      </c>
      <c r="N7" s="9">
        <v>15.78947</v>
      </c>
      <c r="O7" s="12"/>
      <c r="P7">
        <f t="shared" si="0"/>
        <v>1455642</v>
      </c>
      <c r="Q7">
        <f t="shared" si="1"/>
        <v>268.90481317832803</v>
      </c>
      <c r="R7">
        <f t="shared" si="2"/>
        <v>0.184</v>
      </c>
      <c r="S7">
        <f t="shared" si="3"/>
        <v>1.3319951326165675</v>
      </c>
      <c r="T7">
        <f t="shared" si="4"/>
        <v>2.2944009398133978</v>
      </c>
      <c r="U7">
        <f t="shared" si="5"/>
        <v>9650.7037316418846</v>
      </c>
      <c r="V7">
        <f t="shared" si="6"/>
        <v>-5.4584221087269361E-2</v>
      </c>
      <c r="W7" s="8">
        <v>1.175</v>
      </c>
      <c r="X7">
        <f t="shared" si="7"/>
        <v>11166.814725444445</v>
      </c>
      <c r="Y7">
        <f t="shared" si="8"/>
        <v>114.3</v>
      </c>
      <c r="Z7">
        <f t="shared" si="9"/>
        <v>15.78947</v>
      </c>
      <c r="AA7">
        <f t="shared" si="11"/>
        <v>1.9428414171969166E-3</v>
      </c>
      <c r="AB7" s="12"/>
      <c r="AC7" s="21">
        <v>7.4399999999999998E-4</v>
      </c>
      <c r="AD7" s="22">
        <v>-2.294E-10</v>
      </c>
      <c r="AE7" s="23">
        <v>1.81E-8</v>
      </c>
      <c r="AF7" s="23">
        <v>-1.288E-6</v>
      </c>
      <c r="AG7" s="23">
        <v>-1.024E-5</v>
      </c>
      <c r="AH7" s="20">
        <v>0.72670000000000001</v>
      </c>
      <c r="AI7" s="23">
        <f t="shared" si="12"/>
        <v>1.7472295217431408E-3</v>
      </c>
      <c r="AJ7" s="25">
        <f t="shared" si="13"/>
        <v>2.0966754260917687E-2</v>
      </c>
      <c r="AK7" s="12"/>
      <c r="AL7" s="13">
        <v>2.4000000000000001E-4</v>
      </c>
      <c r="AM7" s="13">
        <v>-4.0799999999999999E-10</v>
      </c>
      <c r="AN7" s="13">
        <v>4.7580000000000002E-4</v>
      </c>
      <c r="AO7" s="13">
        <v>1.8259999999999999E-8</v>
      </c>
      <c r="AP7" s="13">
        <v>-2.8330000000000002E-5</v>
      </c>
      <c r="AQ7" s="13">
        <v>0.48349999999999999</v>
      </c>
      <c r="AR7" s="13">
        <f>(AL7)+(AM7*P5)+(AN7*T5)+(AO7*X5)+(AP7*Z5)+(AA5*AQ7)</f>
        <v>4.9572229427355559E-4</v>
      </c>
      <c r="AS7" s="27">
        <f t="shared" ref="AS7:AS70" si="14">AR7*12</f>
        <v>5.9486675312826667E-3</v>
      </c>
      <c r="AT7" s="12"/>
      <c r="AU7" s="13">
        <v>4.6529999999999998E-4</v>
      </c>
      <c r="AV7" s="13">
        <v>-5.2679999999999998E-10</v>
      </c>
      <c r="AW7" s="13">
        <v>7.6599999999999997E-4</v>
      </c>
      <c r="AX7" s="13">
        <v>-3.9230000000000002E-5</v>
      </c>
      <c r="AY7" s="13">
        <v>0.186</v>
      </c>
      <c r="AZ7" s="13">
        <f>(AU7)+(AV7*P4)+(AW7*T4)+(AX7*Z4)+(AY7*AA4)</f>
        <v>1.1227770273461834E-3</v>
      </c>
      <c r="BA7" s="28">
        <f t="shared" ref="BA7:BA70" si="15">AZ7*12</f>
        <v>1.34733243281542E-2</v>
      </c>
    </row>
    <row r="8" spans="1:53" ht="16">
      <c r="A8" s="4">
        <v>37012</v>
      </c>
      <c r="B8" s="5">
        <v>13299.984</v>
      </c>
      <c r="C8">
        <f t="shared" si="10"/>
        <v>9.4955181112016032</v>
      </c>
      <c r="D8" s="1">
        <v>1234</v>
      </c>
      <c r="E8" s="1">
        <v>290.57814754526299</v>
      </c>
      <c r="F8" s="2">
        <v>0.18100000000000002</v>
      </c>
      <c r="G8">
        <v>0.72325730806296173</v>
      </c>
      <c r="H8">
        <v>1.2014212747057518</v>
      </c>
      <c r="I8" s="1">
        <v>97.846297147495093</v>
      </c>
      <c r="J8" s="1">
        <v>-5.6909829270359098E-2</v>
      </c>
      <c r="K8" s="8">
        <v>1.6881818181818182</v>
      </c>
      <c r="L8" s="8">
        <v>96.311935483870968</v>
      </c>
      <c r="M8" s="9">
        <v>114.4</v>
      </c>
      <c r="N8" s="9">
        <v>7.5</v>
      </c>
      <c r="O8" s="12"/>
      <c r="P8">
        <f t="shared" si="0"/>
        <v>1523990</v>
      </c>
      <c r="Q8">
        <f t="shared" si="1"/>
        <v>290.57814754526299</v>
      </c>
      <c r="R8">
        <f t="shared" si="2"/>
        <v>0.18100000000000002</v>
      </c>
      <c r="S8">
        <f t="shared" si="3"/>
        <v>1.2463584417294435</v>
      </c>
      <c r="T8">
        <f t="shared" si="4"/>
        <v>2.644834354021345</v>
      </c>
      <c r="U8">
        <f t="shared" si="5"/>
        <v>9671.7441626234013</v>
      </c>
      <c r="V8">
        <f t="shared" si="6"/>
        <v>-5.3671100602777674E-2</v>
      </c>
      <c r="W8" s="8">
        <v>1.6881818181818182</v>
      </c>
      <c r="X8">
        <f t="shared" si="7"/>
        <v>9372.300852133194</v>
      </c>
      <c r="Y8">
        <f t="shared" si="8"/>
        <v>114.4</v>
      </c>
      <c r="Z8">
        <f t="shared" si="9"/>
        <v>7.5</v>
      </c>
      <c r="AA8">
        <f t="shared" si="11"/>
        <v>1.9390741025375746E-3</v>
      </c>
      <c r="AB8" s="12"/>
      <c r="AC8" s="21">
        <v>7.4399999999999998E-4</v>
      </c>
      <c r="AD8" s="22">
        <v>-2.294E-10</v>
      </c>
      <c r="AE8" s="23">
        <v>1.81E-8</v>
      </c>
      <c r="AF8" s="23">
        <v>-1.288E-6</v>
      </c>
      <c r="AG8" s="23">
        <v>-1.024E-5</v>
      </c>
      <c r="AH8" s="20">
        <v>0.72670000000000001</v>
      </c>
      <c r="AI8" s="23">
        <f t="shared" si="12"/>
        <v>1.7151553568075437E-3</v>
      </c>
      <c r="AJ8" s="25">
        <f t="shared" si="13"/>
        <v>2.0581864281690523E-2</v>
      </c>
      <c r="AK8" s="12"/>
      <c r="AL8" s="13">
        <v>2.4000000000000001E-4</v>
      </c>
      <c r="AM8" s="13">
        <v>-4.0799999999999999E-10</v>
      </c>
      <c r="AN8" s="13">
        <v>4.7580000000000002E-4</v>
      </c>
      <c r="AO8" s="13">
        <v>1.8259999999999999E-8</v>
      </c>
      <c r="AP8" s="13">
        <v>-2.8330000000000002E-5</v>
      </c>
      <c r="AQ8" s="13">
        <v>0.48349999999999999</v>
      </c>
      <c r="AR8" s="13">
        <f>(AL8)+(AM8*P6)+(AN8*T6)+(AO8*X6)+(AP8*Z6)+(AA6*AQ8)</f>
        <v>1.920161465463875E-3</v>
      </c>
      <c r="AS8" s="27">
        <f t="shared" si="14"/>
        <v>2.30419375855665E-2</v>
      </c>
      <c r="AT8" s="12"/>
      <c r="AU8" s="13">
        <v>4.6529999999999998E-4</v>
      </c>
      <c r="AV8" s="13">
        <v>-5.2679999999999998E-10</v>
      </c>
      <c r="AW8" s="13">
        <v>7.6599999999999997E-4</v>
      </c>
      <c r="AX8" s="13">
        <v>-3.9230000000000002E-5</v>
      </c>
      <c r="AY8" s="13">
        <v>0.186</v>
      </c>
      <c r="AZ8" s="13">
        <f>(AU8)+(AV8*P5)+(AW8*T5)+(AX8*Z5)+(AY8*AA5)</f>
        <v>1.1819775108781641E-3</v>
      </c>
      <c r="BA8" s="28">
        <f t="shared" si="15"/>
        <v>1.4183730130537968E-2</v>
      </c>
    </row>
    <row r="9" spans="1:53" ht="16">
      <c r="A9" s="4">
        <v>37043</v>
      </c>
      <c r="B9">
        <v>13281.583999999999</v>
      </c>
      <c r="C9">
        <f t="shared" si="10"/>
        <v>9.4941336930259101</v>
      </c>
      <c r="D9" s="1">
        <v>1270</v>
      </c>
      <c r="E9" s="1">
        <v>316.88307571470699</v>
      </c>
      <c r="F9" s="2">
        <v>0.182</v>
      </c>
      <c r="G9">
        <v>0.67520049352251699</v>
      </c>
      <c r="H9">
        <v>1.1669712197350388</v>
      </c>
      <c r="I9" s="1">
        <v>98.082675829544399</v>
      </c>
      <c r="J9" s="1">
        <v>-5.4631496639389099E-2</v>
      </c>
      <c r="K9" s="8">
        <v>1.7190476190476189</v>
      </c>
      <c r="L9" s="8">
        <v>70.574333333333328</v>
      </c>
      <c r="M9" s="9">
        <v>-14.6</v>
      </c>
      <c r="N9" s="9">
        <v>12.5</v>
      </c>
      <c r="O9" s="12"/>
      <c r="P9">
        <f t="shared" si="0"/>
        <v>1614170</v>
      </c>
      <c r="Q9">
        <f t="shared" si="1"/>
        <v>316.88307571470699</v>
      </c>
      <c r="R9">
        <f t="shared" si="2"/>
        <v>0.182</v>
      </c>
      <c r="S9">
        <f t="shared" si="3"/>
        <v>1.1310961999755675</v>
      </c>
      <c r="T9">
        <f t="shared" si="4"/>
        <v>2.5287930474249229</v>
      </c>
      <c r="U9">
        <f t="shared" si="5"/>
        <v>9718.2939737130382</v>
      </c>
      <c r="V9">
        <f t="shared" si="6"/>
        <v>-5.1646896214329517E-2</v>
      </c>
      <c r="W9" s="8">
        <v>1.7190476190476189</v>
      </c>
      <c r="X9">
        <f t="shared" si="7"/>
        <v>5051.310858777777</v>
      </c>
      <c r="Y9">
        <f t="shared" si="8"/>
        <v>-14.6</v>
      </c>
      <c r="Z9">
        <f t="shared" si="9"/>
        <v>12.5</v>
      </c>
      <c r="AA9">
        <f t="shared" si="11"/>
        <v>-1.3844181756930141E-3</v>
      </c>
      <c r="AB9" s="12"/>
      <c r="AC9" s="21">
        <v>7.4399999999999998E-4</v>
      </c>
      <c r="AD9" s="22">
        <v>-2.294E-10</v>
      </c>
      <c r="AE9" s="23">
        <v>1.81E-8</v>
      </c>
      <c r="AF9" s="23">
        <v>-1.288E-6</v>
      </c>
      <c r="AG9" s="23">
        <v>-1.024E-5</v>
      </c>
      <c r="AH9" s="20">
        <v>0.72670000000000001</v>
      </c>
      <c r="AI9" s="23">
        <f t="shared" si="12"/>
        <v>1.7490132897376664E-3</v>
      </c>
      <c r="AJ9" s="25">
        <f t="shared" si="13"/>
        <v>2.0988159476851995E-2</v>
      </c>
      <c r="AK9" s="12"/>
      <c r="AL9" s="13">
        <v>2.4000000000000001E-4</v>
      </c>
      <c r="AM9" s="13">
        <v>-4.0799999999999999E-10</v>
      </c>
      <c r="AN9" s="13">
        <v>4.7580000000000002E-4</v>
      </c>
      <c r="AO9" s="13">
        <v>1.8259999999999999E-8</v>
      </c>
      <c r="AP9" s="13">
        <v>-2.8330000000000002E-5</v>
      </c>
      <c r="AQ9" s="13">
        <v>0.48349999999999999</v>
      </c>
      <c r="AR9" s="13">
        <f>(AL9)+(AM9*P7)+(AN9*T7)+(AO9*X7)+(AP9*Z7)+(AA7*AQ9)</f>
        <v>1.4337282081645392E-3</v>
      </c>
      <c r="AS9" s="27">
        <f t="shared" si="14"/>
        <v>1.7204738497974471E-2</v>
      </c>
      <c r="AT9" s="12"/>
      <c r="AU9" s="13">
        <v>4.6529999999999998E-4</v>
      </c>
      <c r="AV9" s="13">
        <v>-5.2679999999999998E-10</v>
      </c>
      <c r="AW9" s="13">
        <v>7.6599999999999997E-4</v>
      </c>
      <c r="AX9" s="13">
        <v>-3.9230000000000002E-5</v>
      </c>
      <c r="AY9" s="13">
        <v>0.186</v>
      </c>
      <c r="AZ9" s="13">
        <f>(AU9)+(AV9*P6)+(AW9*T6)+(AX9*Z6)+(AY9*AA6)</f>
        <v>1.7818995808230572E-3</v>
      </c>
      <c r="BA9" s="28">
        <f t="shared" si="15"/>
        <v>2.1382794969876686E-2</v>
      </c>
    </row>
    <row r="10" spans="1:53" ht="16">
      <c r="A10" s="4">
        <v>37073</v>
      </c>
      <c r="B10">
        <v>13263.183999999999</v>
      </c>
      <c r="C10">
        <f t="shared" si="10"/>
        <v>9.4927473555791515</v>
      </c>
      <c r="D10" s="1">
        <v>1278</v>
      </c>
      <c r="E10" s="1">
        <v>345.81572070792402</v>
      </c>
      <c r="F10" s="2">
        <v>0.187</v>
      </c>
      <c r="G10">
        <v>0.69542761658818164</v>
      </c>
      <c r="H10">
        <v>1.145478374836173</v>
      </c>
      <c r="I10" s="1">
        <v>98.357524097519303</v>
      </c>
      <c r="J10" s="1">
        <v>-5.1982375440878401E-2</v>
      </c>
      <c r="K10" s="8">
        <v>1.6428571428571428</v>
      </c>
      <c r="L10" s="8">
        <v>91.896451612903221</v>
      </c>
      <c r="M10" s="9">
        <v>160.5</v>
      </c>
      <c r="N10" s="9">
        <v>15</v>
      </c>
      <c r="O10" s="12"/>
      <c r="P10">
        <f t="shared" si="0"/>
        <v>1634562</v>
      </c>
      <c r="Q10">
        <f t="shared" si="1"/>
        <v>345.81572070792402</v>
      </c>
      <c r="R10">
        <f t="shared" si="2"/>
        <v>0.187</v>
      </c>
      <c r="S10">
        <f t="shared" si="3"/>
        <v>1.1790471865017005</v>
      </c>
      <c r="T10">
        <f t="shared" si="4"/>
        <v>2.457599082053493</v>
      </c>
      <c r="U10">
        <f t="shared" si="5"/>
        <v>9772.5600706916084</v>
      </c>
      <c r="V10">
        <f t="shared" si="6"/>
        <v>-4.9280208084401964E-2</v>
      </c>
      <c r="W10" s="8">
        <v>1.6428571428571428</v>
      </c>
      <c r="X10">
        <f t="shared" si="7"/>
        <v>8536.8542706555672</v>
      </c>
      <c r="Y10">
        <f t="shared" si="8"/>
        <v>160.5</v>
      </c>
      <c r="Z10">
        <f t="shared" si="9"/>
        <v>15</v>
      </c>
      <c r="AA10">
        <f t="shared" si="11"/>
        <v>-1.3863374467586453E-3</v>
      </c>
      <c r="AB10" s="12"/>
      <c r="AC10" s="21">
        <v>7.4399999999999998E-4</v>
      </c>
      <c r="AD10" s="22">
        <v>-2.294E-10</v>
      </c>
      <c r="AE10" s="23">
        <v>1.81E-8</v>
      </c>
      <c r="AF10" s="23">
        <v>-1.288E-6</v>
      </c>
      <c r="AG10" s="23">
        <v>-1.024E-5</v>
      </c>
      <c r="AH10" s="20">
        <v>0.72670000000000001</v>
      </c>
      <c r="AI10" s="23">
        <f t="shared" si="12"/>
        <v>-6.5011375973223569E-4</v>
      </c>
      <c r="AJ10" s="25">
        <f t="shared" si="13"/>
        <v>-7.8013651167868278E-3</v>
      </c>
      <c r="AK10" s="12"/>
      <c r="AL10" s="13">
        <v>2.4000000000000001E-4</v>
      </c>
      <c r="AM10" s="13">
        <v>-4.0799999999999999E-10</v>
      </c>
      <c r="AN10" s="13">
        <v>4.7580000000000002E-4</v>
      </c>
      <c r="AO10" s="13">
        <v>1.8259999999999999E-8</v>
      </c>
      <c r="AP10" s="13">
        <v>-2.8330000000000002E-5</v>
      </c>
      <c r="AQ10" s="13">
        <v>0.48349999999999999</v>
      </c>
      <c r="AR10" s="13">
        <f>(AL10)+(AM10*P8)+(AN10*T8)+(AO10*X8)+(AP10*Z8)+(AA8*AQ10)</f>
        <v>1.7728298077802256E-3</v>
      </c>
      <c r="AS10" s="27">
        <f t="shared" si="14"/>
        <v>2.1273957693362707E-2</v>
      </c>
      <c r="AT10" s="12"/>
      <c r="AU10" s="13">
        <v>4.6529999999999998E-4</v>
      </c>
      <c r="AV10" s="13">
        <v>-5.2679999999999998E-10</v>
      </c>
      <c r="AW10" s="13">
        <v>7.6599999999999997E-4</v>
      </c>
      <c r="AX10" s="13">
        <v>-3.9230000000000002E-5</v>
      </c>
      <c r="AY10" s="13">
        <v>0.186</v>
      </c>
      <c r="AZ10" s="13">
        <f>(AU10)+(AV10*P7)+(AW10*T7)+(AX10*Z7)+(AY10*AA7)</f>
        <v>1.1979265097956892E-3</v>
      </c>
      <c r="BA10" s="28">
        <f t="shared" si="15"/>
        <v>1.4375118117548269E-2</v>
      </c>
    </row>
    <row r="11" spans="1:53" ht="16">
      <c r="A11" s="4">
        <v>37104</v>
      </c>
      <c r="B11" s="5">
        <v>13244.784</v>
      </c>
      <c r="C11">
        <f t="shared" si="10"/>
        <v>9.4913590935324219</v>
      </c>
      <c r="D11" s="1">
        <v>1252</v>
      </c>
      <c r="E11" s="1">
        <v>358.30863571715798</v>
      </c>
      <c r="F11" s="2">
        <v>0.18899999999999997</v>
      </c>
      <c r="G11">
        <v>0.57398466344788412</v>
      </c>
      <c r="H11">
        <v>1.2921820880752104</v>
      </c>
      <c r="I11" s="1">
        <v>98.552355103420098</v>
      </c>
      <c r="J11" s="1">
        <v>-5.0104499507142998E-2</v>
      </c>
      <c r="K11" s="8">
        <v>1.5334782608695652</v>
      </c>
      <c r="L11" s="8">
        <v>80.837419354838715</v>
      </c>
      <c r="M11" s="9">
        <v>192</v>
      </c>
      <c r="N11" s="9">
        <v>19.5122</v>
      </c>
      <c r="O11" s="12"/>
      <c r="P11">
        <f t="shared" si="0"/>
        <v>1568756</v>
      </c>
      <c r="Q11">
        <f t="shared" si="1"/>
        <v>358.30863571715798</v>
      </c>
      <c r="R11">
        <f t="shared" si="2"/>
        <v>0.18899999999999997</v>
      </c>
      <c r="S11">
        <f t="shared" si="3"/>
        <v>0.90344305732126495</v>
      </c>
      <c r="T11">
        <f t="shared" si="4"/>
        <v>2.9619166368176213</v>
      </c>
      <c r="U11">
        <f t="shared" si="5"/>
        <v>9811.1190515340331</v>
      </c>
      <c r="V11">
        <f t="shared" si="6"/>
        <v>-4.7594038636281706E-2</v>
      </c>
      <c r="W11" s="8">
        <v>1.5334782608695652</v>
      </c>
      <c r="X11">
        <f t="shared" si="7"/>
        <v>6615.5257873048922</v>
      </c>
      <c r="Y11">
        <f t="shared" si="8"/>
        <v>192</v>
      </c>
      <c r="Z11">
        <f t="shared" si="9"/>
        <v>19.5122</v>
      </c>
      <c r="AA11">
        <f t="shared" si="11"/>
        <v>-1.3882620467295936E-3</v>
      </c>
      <c r="AB11" s="12"/>
      <c r="AC11" s="21">
        <v>7.4399999999999998E-4</v>
      </c>
      <c r="AD11" s="22">
        <v>-2.294E-10</v>
      </c>
      <c r="AE11" s="23">
        <v>1.81E-8</v>
      </c>
      <c r="AF11" s="23">
        <v>-1.288E-6</v>
      </c>
      <c r="AG11" s="23">
        <v>-1.024E-5</v>
      </c>
      <c r="AH11" s="20">
        <v>0.72670000000000001</v>
      </c>
      <c r="AI11" s="23">
        <f t="shared" si="12"/>
        <v>-8.4422688306064176E-4</v>
      </c>
      <c r="AJ11" s="25">
        <f t="shared" si="13"/>
        <v>-1.01307225967277E-2</v>
      </c>
      <c r="AK11" s="12"/>
      <c r="AL11" s="13">
        <v>2.4000000000000001E-4</v>
      </c>
      <c r="AM11" s="13">
        <v>-4.0799999999999999E-10</v>
      </c>
      <c r="AN11" s="13">
        <v>4.7580000000000002E-4</v>
      </c>
      <c r="AO11" s="13">
        <v>1.8259999999999999E-8</v>
      </c>
      <c r="AP11" s="13">
        <v>-2.8330000000000002E-5</v>
      </c>
      <c r="AQ11" s="13">
        <v>0.48349999999999999</v>
      </c>
      <c r="AR11" s="13">
        <f>(AL11)+(AM11*P9)+(AN11*T9)+(AO11*X9)+(AP11*Z9)+(AA9*AQ11)</f>
        <v>-1.4663587970151172E-4</v>
      </c>
      <c r="AS11" s="27">
        <f t="shared" si="14"/>
        <v>-1.7596305564181406E-3</v>
      </c>
      <c r="AT11" s="12"/>
      <c r="AU11" s="13">
        <v>4.6529999999999998E-4</v>
      </c>
      <c r="AV11" s="13">
        <v>-5.2679999999999998E-10</v>
      </c>
      <c r="AW11" s="13">
        <v>7.6599999999999997E-4</v>
      </c>
      <c r="AX11" s="13">
        <v>-3.9230000000000002E-5</v>
      </c>
      <c r="AY11" s="13">
        <v>0.186</v>
      </c>
      <c r="AZ11" s="13">
        <f>(AU11)+(AV11*P8)+(AW11*T8)+(AX11*Z8)+(AY11*AA8)</f>
        <v>1.7548479662523391E-3</v>
      </c>
      <c r="BA11" s="28">
        <f t="shared" si="15"/>
        <v>2.105817559502807E-2</v>
      </c>
    </row>
    <row r="12" spans="1:53" ht="16">
      <c r="A12" s="4">
        <v>37135</v>
      </c>
      <c r="B12">
        <v>13256.808999999999</v>
      </c>
      <c r="C12">
        <f t="shared" si="10"/>
        <v>9.4922665862122209</v>
      </c>
      <c r="D12" s="1">
        <v>1193</v>
      </c>
      <c r="E12" s="1">
        <v>296.803022372621</v>
      </c>
      <c r="F12" s="2">
        <v>0.19399999999999998</v>
      </c>
      <c r="G12">
        <v>0.56636796415569868</v>
      </c>
      <c r="H12">
        <v>1.2247218788627936</v>
      </c>
      <c r="I12" s="1">
        <v>98.413396051967197</v>
      </c>
      <c r="J12" s="1">
        <v>-5.1443854386986801E-2</v>
      </c>
      <c r="K12" s="8">
        <v>2.0394117647058825</v>
      </c>
      <c r="L12" s="8">
        <v>234.57433333333333</v>
      </c>
      <c r="M12" s="9">
        <v>588.79999999999995</v>
      </c>
      <c r="N12" s="9">
        <v>28.20513</v>
      </c>
      <c r="O12" s="12"/>
      <c r="P12">
        <f t="shared" si="0"/>
        <v>1424442</v>
      </c>
      <c r="Q12">
        <f t="shared" si="1"/>
        <v>296.803022372621</v>
      </c>
      <c r="R12">
        <f t="shared" si="2"/>
        <v>0.19399999999999998</v>
      </c>
      <c r="S12">
        <f t="shared" si="3"/>
        <v>0.88714063497756945</v>
      </c>
      <c r="T12">
        <f t="shared" si="4"/>
        <v>2.7246655594280051</v>
      </c>
      <c r="U12">
        <f t="shared" si="5"/>
        <v>9783.6099185333187</v>
      </c>
      <c r="V12">
        <f t="shared" si="6"/>
        <v>-4.8797384232797301E-2</v>
      </c>
      <c r="W12" s="8">
        <v>2.0394117647058825</v>
      </c>
      <c r="X12">
        <f t="shared" si="7"/>
        <v>55259.692192111106</v>
      </c>
      <c r="Y12">
        <f t="shared" si="8"/>
        <v>588.79999999999995</v>
      </c>
      <c r="Z12">
        <f t="shared" si="9"/>
        <v>28.20513</v>
      </c>
      <c r="AA12">
        <f t="shared" si="11"/>
        <v>9.074926797989491E-4</v>
      </c>
      <c r="AB12" s="12"/>
      <c r="AC12" s="21">
        <v>7.4399999999999998E-4</v>
      </c>
      <c r="AD12" s="22">
        <v>-2.294E-10</v>
      </c>
      <c r="AE12" s="23">
        <v>1.81E-8</v>
      </c>
      <c r="AF12" s="23">
        <v>-1.288E-6</v>
      </c>
      <c r="AG12" s="23">
        <v>-1.024E-5</v>
      </c>
      <c r="AH12" s="20">
        <v>0.72670000000000001</v>
      </c>
      <c r="AI12" s="23">
        <f t="shared" si="12"/>
        <v>-9.520825670081771E-4</v>
      </c>
      <c r="AJ12" s="25">
        <f t="shared" si="13"/>
        <v>-1.1424990804098124E-2</v>
      </c>
      <c r="AK12" s="12"/>
      <c r="AL12" s="13">
        <v>2.4000000000000001E-4</v>
      </c>
      <c r="AM12" s="13">
        <v>-4.0799999999999999E-10</v>
      </c>
      <c r="AN12" s="13">
        <v>4.7580000000000002E-4</v>
      </c>
      <c r="AO12" s="13">
        <v>1.8259999999999999E-8</v>
      </c>
      <c r="AP12" s="13">
        <v>-2.8330000000000002E-5</v>
      </c>
      <c r="AQ12" s="13">
        <v>0.48349999999999999</v>
      </c>
      <c r="AR12" s="13">
        <f>(AL12)+(AM12*P10)+(AN12*T10)+(AO12*X10)+(AP12*Z10)+(AA10*AQ12)</f>
        <v>-1.9693684928458243E-4</v>
      </c>
      <c r="AS12" s="27">
        <f t="shared" si="14"/>
        <v>-2.3632421914149891E-3</v>
      </c>
      <c r="AT12" s="12"/>
      <c r="AU12" s="13">
        <v>4.6529999999999998E-4</v>
      </c>
      <c r="AV12" s="13">
        <v>-5.2679999999999998E-10</v>
      </c>
      <c r="AW12" s="13">
        <v>7.6599999999999997E-4</v>
      </c>
      <c r="AX12" s="13">
        <v>-3.9230000000000002E-5</v>
      </c>
      <c r="AY12" s="13">
        <v>0.186</v>
      </c>
      <c r="AZ12" s="13">
        <f>(AU12)+(AV12*P9)+(AW12*T9)+(AX12*Z9)+(AY12*AA9)</f>
        <v>8.0413393764859013E-4</v>
      </c>
      <c r="BA12" s="28">
        <f t="shared" si="15"/>
        <v>9.6496072517830815E-3</v>
      </c>
    </row>
    <row r="13" spans="1:53" ht="16">
      <c r="A13" s="4">
        <v>37165</v>
      </c>
      <c r="B13">
        <v>13268.833999999999</v>
      </c>
      <c r="C13">
        <f t="shared" si="10"/>
        <v>9.4931732560956821</v>
      </c>
      <c r="D13" s="1">
        <v>1111</v>
      </c>
      <c r="E13" s="1">
        <v>285.01010111314298</v>
      </c>
      <c r="F13" s="2">
        <v>0.18600000000000003</v>
      </c>
      <c r="G13">
        <v>0.48466337405770732</v>
      </c>
      <c r="H13">
        <v>1.3617591847680344</v>
      </c>
      <c r="I13" s="1">
        <v>98.109019727871797</v>
      </c>
      <c r="J13" s="1">
        <v>-5.43775813426884E-2</v>
      </c>
      <c r="K13" s="8">
        <v>2.3690909090909091</v>
      </c>
      <c r="L13" s="8">
        <v>236.40612903225806</v>
      </c>
      <c r="M13" s="9">
        <v>191.2</v>
      </c>
      <c r="N13" s="9">
        <v>35.897440000000003</v>
      </c>
      <c r="O13" s="12"/>
      <c r="P13">
        <f t="shared" si="0"/>
        <v>1235432</v>
      </c>
      <c r="Q13">
        <f t="shared" si="1"/>
        <v>285.01010111314298</v>
      </c>
      <c r="R13">
        <f t="shared" si="2"/>
        <v>0.18600000000000003</v>
      </c>
      <c r="S13">
        <f t="shared" si="3"/>
        <v>0.7195619602107084</v>
      </c>
      <c r="T13">
        <f t="shared" si="4"/>
        <v>3.2161472620681359</v>
      </c>
      <c r="U13">
        <f t="shared" si="5"/>
        <v>9723.4887716918092</v>
      </c>
      <c r="V13">
        <f t="shared" si="6"/>
        <v>-5.1420659990007708E-2</v>
      </c>
      <c r="W13" s="8">
        <v>2.3690909090909091</v>
      </c>
      <c r="X13">
        <f t="shared" si="7"/>
        <v>56124.26397304891</v>
      </c>
      <c r="Y13">
        <f t="shared" si="8"/>
        <v>191.2</v>
      </c>
      <c r="Z13">
        <f t="shared" si="9"/>
        <v>35.897440000000003</v>
      </c>
      <c r="AA13">
        <f t="shared" si="11"/>
        <v>9.0666988346121968E-4</v>
      </c>
      <c r="AB13" s="12"/>
      <c r="AC13" s="21">
        <v>7.4399999999999998E-4</v>
      </c>
      <c r="AD13" s="22">
        <v>-2.294E-10</v>
      </c>
      <c r="AE13" s="23">
        <v>1.81E-8</v>
      </c>
      <c r="AF13" s="23">
        <v>-1.288E-6</v>
      </c>
      <c r="AG13" s="23">
        <v>-1.024E-5</v>
      </c>
      <c r="AH13" s="20">
        <v>0.72670000000000001</v>
      </c>
      <c r="AI13" s="23">
        <f t="shared" si="12"/>
        <v>1.0297134330871074E-3</v>
      </c>
      <c r="AJ13" s="25">
        <f t="shared" si="13"/>
        <v>1.2356561197045288E-2</v>
      </c>
      <c r="AK13" s="12"/>
      <c r="AL13" s="13">
        <v>2.4000000000000001E-4</v>
      </c>
      <c r="AM13" s="13">
        <v>-4.0799999999999999E-10</v>
      </c>
      <c r="AN13" s="13">
        <v>4.7580000000000002E-4</v>
      </c>
      <c r="AO13" s="13">
        <v>1.8259999999999999E-8</v>
      </c>
      <c r="AP13" s="13">
        <v>-2.8330000000000002E-5</v>
      </c>
      <c r="AQ13" s="13">
        <v>0.48349999999999999</v>
      </c>
      <c r="AR13" s="13">
        <f>(AL13)+(AM13*P11)+(AN13*T11)+(AO13*X11)+(AP13*Z11)+(AA11*AQ13)</f>
        <v>-9.3978336919746754E-5</v>
      </c>
      <c r="AS13" s="27">
        <f t="shared" si="14"/>
        <v>-1.1277400430369611E-3</v>
      </c>
      <c r="AT13" s="12"/>
      <c r="AU13" s="13">
        <v>4.6529999999999998E-4</v>
      </c>
      <c r="AV13" s="13">
        <v>-5.2679999999999998E-10</v>
      </c>
      <c r="AW13" s="13">
        <v>7.6599999999999997E-4</v>
      </c>
      <c r="AX13" s="13">
        <v>-3.9230000000000002E-5</v>
      </c>
      <c r="AY13" s="13">
        <v>0.186</v>
      </c>
      <c r="AZ13" s="13">
        <f>(AU13)+(AV13*P10)+(AW13*T10)+(AX13*Z10)+(AY13*AA10)</f>
        <v>6.404248701558674E-4</v>
      </c>
      <c r="BA13" s="28">
        <f t="shared" si="15"/>
        <v>7.6850984418704088E-3</v>
      </c>
    </row>
    <row r="14" spans="1:53" ht="16">
      <c r="A14" s="4">
        <v>37196</v>
      </c>
      <c r="B14" s="5">
        <v>13280.859</v>
      </c>
      <c r="C14">
        <f t="shared" si="10"/>
        <v>9.4940791046734621</v>
      </c>
      <c r="D14" s="1">
        <v>1000</v>
      </c>
      <c r="E14" s="1">
        <v>269.73167466076399</v>
      </c>
      <c r="F14" s="2">
        <v>0.188</v>
      </c>
      <c r="G14">
        <v>0.45595401724353368</v>
      </c>
      <c r="H14">
        <v>1.3466703206357906</v>
      </c>
      <c r="I14" s="1">
        <v>98.243326458426793</v>
      </c>
      <c r="J14" s="1">
        <v>-5.30830677929491E-2</v>
      </c>
      <c r="K14" s="8">
        <v>2.7450000000000001</v>
      </c>
      <c r="L14" s="8">
        <v>154.38666666666666</v>
      </c>
      <c r="M14" s="9">
        <v>-38.700000000000003</v>
      </c>
      <c r="N14" s="9">
        <v>41.025640000000003</v>
      </c>
      <c r="O14" s="12"/>
      <c r="P14">
        <f t="shared" si="0"/>
        <v>1001000</v>
      </c>
      <c r="Q14">
        <f t="shared" si="1"/>
        <v>269.73167466076399</v>
      </c>
      <c r="R14">
        <f t="shared" si="2"/>
        <v>0.188</v>
      </c>
      <c r="S14">
        <f t="shared" si="3"/>
        <v>0.6638480830840503</v>
      </c>
      <c r="T14">
        <f t="shared" si="4"/>
        <v>3.1601912731170936</v>
      </c>
      <c r="U14">
        <f t="shared" si="5"/>
        <v>9749.9945200754482</v>
      </c>
      <c r="V14">
        <f t="shared" si="6"/>
        <v>-5.026525570663827E-2</v>
      </c>
      <c r="W14" s="8">
        <v>2.7450000000000001</v>
      </c>
      <c r="X14">
        <f t="shared" si="7"/>
        <v>23989.629511111107</v>
      </c>
      <c r="Y14">
        <f t="shared" si="8"/>
        <v>-38.700000000000003</v>
      </c>
      <c r="Z14">
        <f t="shared" si="9"/>
        <v>41.025640000000003</v>
      </c>
      <c r="AA14">
        <f t="shared" si="11"/>
        <v>9.058485777799774E-4</v>
      </c>
      <c r="AB14" s="12"/>
      <c r="AC14" s="21">
        <v>7.4399999999999998E-4</v>
      </c>
      <c r="AD14" s="22">
        <v>-2.294E-10</v>
      </c>
      <c r="AE14" s="23">
        <v>1.81E-8</v>
      </c>
      <c r="AF14" s="23">
        <v>-1.288E-6</v>
      </c>
      <c r="AG14" s="23">
        <v>-1.024E-5</v>
      </c>
      <c r="AH14" s="20">
        <v>0.72670000000000001</v>
      </c>
      <c r="AI14" s="23">
        <f t="shared" si="12"/>
        <v>1.5214626958234537E-3</v>
      </c>
      <c r="AJ14" s="25">
        <f t="shared" si="13"/>
        <v>1.8257552349881443E-2</v>
      </c>
      <c r="AK14" s="12"/>
      <c r="AL14" s="13">
        <v>2.4000000000000001E-4</v>
      </c>
      <c r="AM14" s="13">
        <v>-4.0799999999999999E-10</v>
      </c>
      <c r="AN14" s="13">
        <v>4.7580000000000002E-4</v>
      </c>
      <c r="AO14" s="13">
        <v>1.8259999999999999E-8</v>
      </c>
      <c r="AP14" s="13">
        <v>-2.8330000000000002E-5</v>
      </c>
      <c r="AQ14" s="13">
        <v>0.48349999999999999</v>
      </c>
      <c r="AR14" s="13">
        <f>(AL14)+(AM14*P12)+(AN14*T12)+(AO14*X12)+(AP14*Z12)+(AA12*AQ14)</f>
        <v>1.6039868943865854E-3</v>
      </c>
      <c r="AS14" s="27">
        <f t="shared" si="14"/>
        <v>1.9247842732639023E-2</v>
      </c>
      <c r="AT14" s="12"/>
      <c r="AU14" s="13">
        <v>4.6529999999999998E-4</v>
      </c>
      <c r="AV14" s="13">
        <v>-5.2679999999999998E-10</v>
      </c>
      <c r="AW14" s="13">
        <v>7.6599999999999997E-4</v>
      </c>
      <c r="AX14" s="13">
        <v>-3.9230000000000002E-5</v>
      </c>
      <c r="AY14" s="13">
        <v>0.186</v>
      </c>
      <c r="AZ14" s="13">
        <f>(AU14)+(AV14*P11)+(AW14*T11)+(AX14*Z11)+(AY14*AA11)</f>
        <v>8.8402713631059347E-4</v>
      </c>
      <c r="BA14" s="28">
        <f t="shared" si="15"/>
        <v>1.0608325635727122E-2</v>
      </c>
    </row>
    <row r="15" spans="1:53" ht="16">
      <c r="A15" s="4">
        <v>37226</v>
      </c>
      <c r="B15">
        <v>13319.573333333332</v>
      </c>
      <c r="C15">
        <f t="shared" si="10"/>
        <v>9.4969899115493117</v>
      </c>
      <c r="D15" s="10">
        <v>901</v>
      </c>
      <c r="E15" s="1">
        <v>295.41774501632398</v>
      </c>
      <c r="F15" s="2">
        <v>0.18600000000000003</v>
      </c>
      <c r="G15">
        <v>0.4266166141922984</v>
      </c>
      <c r="H15">
        <v>1.3707067839909168</v>
      </c>
      <c r="I15" s="1">
        <v>98.655995371258598</v>
      </c>
      <c r="J15" s="1">
        <v>-4.9105564230696702E-2</v>
      </c>
      <c r="K15" s="8">
        <v>3.3675000000000002</v>
      </c>
      <c r="L15" s="8">
        <v>127.57193548387097</v>
      </c>
      <c r="M15" s="9">
        <v>-34.700000000000003</v>
      </c>
      <c r="N15" s="9">
        <v>46.153849999999998</v>
      </c>
      <c r="O15" s="12"/>
      <c r="P15">
        <f t="shared" si="0"/>
        <v>812702</v>
      </c>
      <c r="Q15">
        <f t="shared" si="1"/>
        <v>295.41774501632398</v>
      </c>
      <c r="R15">
        <f t="shared" si="2"/>
        <v>0.18600000000000003</v>
      </c>
      <c r="S15">
        <f t="shared" si="3"/>
        <v>0.60861834969719886</v>
      </c>
      <c r="T15">
        <f t="shared" si="4"/>
        <v>3.2495438716696388</v>
      </c>
      <c r="U15">
        <f t="shared" si="5"/>
        <v>9831.6614180650558</v>
      </c>
      <c r="V15">
        <f t="shared" si="6"/>
        <v>-4.6694207792281624E-2</v>
      </c>
      <c r="W15" s="8">
        <v>3.3675000000000002</v>
      </c>
      <c r="X15">
        <f t="shared" si="7"/>
        <v>16402.170658584808</v>
      </c>
      <c r="Y15">
        <f t="shared" si="8"/>
        <v>-34.700000000000003</v>
      </c>
      <c r="Z15">
        <f t="shared" si="9"/>
        <v>46.153849999999998</v>
      </c>
      <c r="AA15">
        <f t="shared" si="11"/>
        <v>2.9108068758496586E-3</v>
      </c>
      <c r="AB15" s="12"/>
      <c r="AC15" s="21">
        <v>7.4399999999999998E-4</v>
      </c>
      <c r="AD15" s="22">
        <v>-2.294E-10</v>
      </c>
      <c r="AE15" s="23">
        <v>1.81E-8</v>
      </c>
      <c r="AF15" s="23">
        <v>-1.288E-6</v>
      </c>
      <c r="AG15" s="23">
        <v>-1.024E-5</v>
      </c>
      <c r="AH15" s="20">
        <v>0.72670000000000001</v>
      </c>
      <c r="AI15" s="23">
        <f t="shared" si="12"/>
        <v>1.2366061020238207E-3</v>
      </c>
      <c r="AJ15" s="25">
        <f t="shared" si="13"/>
        <v>1.4839273224285849E-2</v>
      </c>
      <c r="AK15" s="12"/>
      <c r="AL15" s="13">
        <v>2.4000000000000001E-4</v>
      </c>
      <c r="AM15" s="13">
        <v>-4.0799999999999999E-10</v>
      </c>
      <c r="AN15" s="13">
        <v>4.7580000000000002E-4</v>
      </c>
      <c r="AO15" s="13">
        <v>1.8259999999999999E-8</v>
      </c>
      <c r="AP15" s="13">
        <v>-2.8330000000000002E-5</v>
      </c>
      <c r="AQ15" s="13">
        <v>0.48349999999999999</v>
      </c>
      <c r="AR15" s="13">
        <f>(AL15)+(AM15*P13)+(AN15*T13)+(AO15*X13)+(AP15*Z13)+(AA13*AQ15)</f>
        <v>1.7124160848933914E-3</v>
      </c>
      <c r="AS15" s="27">
        <f t="shared" si="14"/>
        <v>2.0548993018720697E-2</v>
      </c>
      <c r="AT15" s="12"/>
      <c r="AU15" s="13">
        <v>4.6529999999999998E-4</v>
      </c>
      <c r="AV15" s="13">
        <v>-5.2679999999999998E-10</v>
      </c>
      <c r="AW15" s="13">
        <v>7.6599999999999997E-4</v>
      </c>
      <c r="AX15" s="13">
        <v>-3.9230000000000002E-5</v>
      </c>
      <c r="AY15" s="13">
        <v>0.186</v>
      </c>
      <c r="AZ15" s="13">
        <f>(AU15)+(AV15*P12)+(AW15*T12)+(AX15*Z12)+(AY15*AA12)</f>
        <v>8.6430416146445616E-4</v>
      </c>
      <c r="BA15" s="28">
        <f t="shared" si="15"/>
        <v>1.0371649937573474E-2</v>
      </c>
    </row>
    <row r="16" spans="1:53" ht="16">
      <c r="A16" s="4">
        <v>37257</v>
      </c>
      <c r="B16">
        <v>13358.287666666665</v>
      </c>
      <c r="C16">
        <f t="shared" si="10"/>
        <v>9.4998922702136568</v>
      </c>
      <c r="D16" s="1">
        <v>867</v>
      </c>
      <c r="E16" s="1">
        <v>309.38633146334701</v>
      </c>
      <c r="F16" s="2">
        <v>0.191</v>
      </c>
      <c r="G16">
        <v>0.46223417257394278</v>
      </c>
      <c r="H16">
        <v>1.2837123215230037</v>
      </c>
      <c r="I16" s="1">
        <v>99.228305830237503</v>
      </c>
      <c r="J16" s="1">
        <v>-4.3589357851878299E-2</v>
      </c>
      <c r="K16" s="8">
        <v>3.3509523809523811</v>
      </c>
      <c r="L16" s="8">
        <v>141.64290322580646</v>
      </c>
      <c r="M16" s="9">
        <v>-13</v>
      </c>
      <c r="N16" s="9">
        <v>35.714289999999998</v>
      </c>
      <c r="O16" s="12"/>
      <c r="P16">
        <f t="shared" si="0"/>
        <v>752556</v>
      </c>
      <c r="Q16">
        <f t="shared" si="1"/>
        <v>309.38633146334701</v>
      </c>
      <c r="R16">
        <f t="shared" si="2"/>
        <v>0.191</v>
      </c>
      <c r="S16">
        <f t="shared" si="3"/>
        <v>0.67589460286906033</v>
      </c>
      <c r="T16">
        <f t="shared" si="4"/>
        <v>2.9316296459529836</v>
      </c>
      <c r="U16">
        <f t="shared" si="5"/>
        <v>9945.4849837693837</v>
      </c>
      <c r="V16">
        <f t="shared" si="6"/>
        <v>-4.1689325733939193E-2</v>
      </c>
      <c r="W16" s="8">
        <v>3.3509523809523811</v>
      </c>
      <c r="X16">
        <f t="shared" si="7"/>
        <v>20204.354937460979</v>
      </c>
      <c r="Y16">
        <f t="shared" si="8"/>
        <v>-13</v>
      </c>
      <c r="Z16">
        <f t="shared" si="9"/>
        <v>35.714289999999998</v>
      </c>
      <c r="AA16">
        <f t="shared" si="11"/>
        <v>2.9023586643450727E-3</v>
      </c>
      <c r="AB16" s="12"/>
      <c r="AC16" s="21">
        <v>7.4399999999999998E-4</v>
      </c>
      <c r="AD16" s="22">
        <v>-2.294E-10</v>
      </c>
      <c r="AE16" s="23">
        <v>1.81E-8</v>
      </c>
      <c r="AF16" s="23">
        <v>-1.288E-6</v>
      </c>
      <c r="AG16" s="23">
        <v>-1.024E-5</v>
      </c>
      <c r="AH16" s="20">
        <v>0.72670000000000001</v>
      </c>
      <c r="AI16" s="23">
        <f t="shared" si="12"/>
        <v>2.5418069828003318E-3</v>
      </c>
      <c r="AJ16" s="25">
        <f t="shared" si="13"/>
        <v>3.0501683793603983E-2</v>
      </c>
      <c r="AK16" s="12"/>
      <c r="AL16" s="13">
        <v>2.4000000000000001E-4</v>
      </c>
      <c r="AM16" s="13">
        <v>-4.0799999999999999E-10</v>
      </c>
      <c r="AN16" s="13">
        <v>4.7580000000000002E-4</v>
      </c>
      <c r="AO16" s="13">
        <v>1.8259999999999999E-8</v>
      </c>
      <c r="AP16" s="13">
        <v>-2.8330000000000002E-5</v>
      </c>
      <c r="AQ16" s="13">
        <v>0.48349999999999999</v>
      </c>
      <c r="AR16" s="13">
        <f>(AL16)+(AM16*P14)+(AN16*T14)+(AO16*X14)+(AP16*Z14)+(AA14*AQ16)</f>
        <v>1.048983048778621E-3</v>
      </c>
      <c r="AS16" s="27">
        <f t="shared" si="14"/>
        <v>1.2587796585343453E-2</v>
      </c>
      <c r="AT16" s="12"/>
      <c r="AU16" s="13">
        <v>4.6529999999999998E-4</v>
      </c>
      <c r="AV16" s="13">
        <v>-5.2679999999999998E-10</v>
      </c>
      <c r="AW16" s="13">
        <v>7.6599999999999997E-4</v>
      </c>
      <c r="AX16" s="13">
        <v>-3.9230000000000002E-5</v>
      </c>
      <c r="AY16" s="13">
        <v>0.186</v>
      </c>
      <c r="AZ16" s="13">
        <f>(AU16)+(AV16*P13)+(AW16*T13)+(AX16*Z13)+(AY16*AA13)</f>
        <v>1.0384272522679786E-3</v>
      </c>
      <c r="BA16" s="28">
        <f t="shared" si="15"/>
        <v>1.2461127027215742E-2</v>
      </c>
    </row>
    <row r="17" spans="1:53" ht="16">
      <c r="A17" s="4">
        <v>37288</v>
      </c>
      <c r="B17" s="5">
        <v>13397.002</v>
      </c>
      <c r="C17">
        <f t="shared" si="10"/>
        <v>9.5027862295641281</v>
      </c>
      <c r="D17" s="1">
        <v>825</v>
      </c>
      <c r="E17" s="1">
        <v>272.52803884761897</v>
      </c>
      <c r="F17" s="2">
        <v>0.193</v>
      </c>
      <c r="G17">
        <v>0.41107729762629336</v>
      </c>
      <c r="H17">
        <v>1.4216760438258809</v>
      </c>
      <c r="I17" s="1">
        <v>99.825703607753894</v>
      </c>
      <c r="J17" s="1">
        <v>-3.7831347703143101E-2</v>
      </c>
      <c r="K17" s="8">
        <v>3.1547368421052631</v>
      </c>
      <c r="L17" s="8">
        <v>86.753928571428574</v>
      </c>
      <c r="M17" s="9">
        <v>22.9</v>
      </c>
      <c r="N17" s="9">
        <v>35.714289999999998</v>
      </c>
      <c r="O17" s="12"/>
      <c r="P17">
        <f t="shared" si="0"/>
        <v>681450</v>
      </c>
      <c r="Q17">
        <f t="shared" si="1"/>
        <v>272.52803884761897</v>
      </c>
      <c r="R17">
        <f t="shared" si="2"/>
        <v>0.193</v>
      </c>
      <c r="S17">
        <f t="shared" si="3"/>
        <v>0.58006184225002955</v>
      </c>
      <c r="T17">
        <f t="shared" si="4"/>
        <v>3.4428388174142888</v>
      </c>
      <c r="U17">
        <f t="shared" si="5"/>
        <v>10064.996804390883</v>
      </c>
      <c r="V17">
        <f t="shared" si="6"/>
        <v>-3.6400136834106991E-2</v>
      </c>
      <c r="W17" s="8">
        <v>3.1547368421052631</v>
      </c>
      <c r="X17">
        <f t="shared" si="7"/>
        <v>7612.9980511479598</v>
      </c>
      <c r="Y17">
        <f t="shared" si="8"/>
        <v>22.9</v>
      </c>
      <c r="Z17">
        <f t="shared" si="9"/>
        <v>35.714289999999998</v>
      </c>
      <c r="AA17">
        <f t="shared" si="11"/>
        <v>2.8939593504713201E-3</v>
      </c>
      <c r="AB17" s="12"/>
      <c r="AC17" s="21">
        <v>7.4399999999999998E-4</v>
      </c>
      <c r="AD17" s="22">
        <v>-2.294E-10</v>
      </c>
      <c r="AE17" s="23">
        <v>1.81E-8</v>
      </c>
      <c r="AF17" s="23">
        <v>-1.288E-6</v>
      </c>
      <c r="AG17" s="23">
        <v>-1.024E-5</v>
      </c>
      <c r="AH17" s="20">
        <v>0.72670000000000001</v>
      </c>
      <c r="AI17" s="23">
        <f t="shared" si="12"/>
        <v>2.6972361897476082E-3</v>
      </c>
      <c r="AJ17" s="25">
        <f t="shared" si="13"/>
        <v>3.2366834276971297E-2</v>
      </c>
      <c r="AK17" s="12"/>
      <c r="AL17" s="13">
        <v>2.4000000000000001E-4</v>
      </c>
      <c r="AM17" s="13">
        <v>-4.0799999999999999E-10</v>
      </c>
      <c r="AN17" s="13">
        <v>4.7580000000000002E-4</v>
      </c>
      <c r="AO17" s="13">
        <v>1.8259999999999999E-8</v>
      </c>
      <c r="AP17" s="13">
        <v>-2.8330000000000002E-5</v>
      </c>
      <c r="AQ17" s="13">
        <v>0.48349999999999999</v>
      </c>
      <c r="AR17" s="13">
        <f>(AL17)+(AM17*P15)+(AN17*T15)+(AO17*X15)+(AP17*Z15)+(AA15*AQ17)</f>
        <v>1.8538907483394824E-3</v>
      </c>
      <c r="AS17" s="27">
        <f t="shared" si="14"/>
        <v>2.2246688980073787E-2</v>
      </c>
      <c r="AT17" s="12"/>
      <c r="AU17" s="13">
        <v>4.6529999999999998E-4</v>
      </c>
      <c r="AV17" s="13">
        <v>-5.2679999999999998E-10</v>
      </c>
      <c r="AW17" s="13">
        <v>7.6599999999999997E-4</v>
      </c>
      <c r="AX17" s="13">
        <v>-3.9230000000000002E-5</v>
      </c>
      <c r="AY17" s="13">
        <v>0.186</v>
      </c>
      <c r="AZ17" s="13">
        <f>(AU17)+(AV17*P14)+(AW17*T14)+(AX17*Z14)+(AY17*AA14)</f>
        <v>9.1773169347476923E-4</v>
      </c>
      <c r="BA17" s="28">
        <f t="shared" si="15"/>
        <v>1.1012780321697231E-2</v>
      </c>
    </row>
    <row r="18" spans="1:53" ht="16">
      <c r="A18" s="4">
        <v>37316</v>
      </c>
      <c r="B18">
        <v>13424.052</v>
      </c>
      <c r="C18">
        <f t="shared" si="10"/>
        <v>9.5048033023586029</v>
      </c>
      <c r="D18" s="1">
        <v>763</v>
      </c>
      <c r="E18" s="1">
        <v>292.56765863604102</v>
      </c>
      <c r="F18" s="2">
        <v>0.191</v>
      </c>
      <c r="G18">
        <v>0.43027456647398843</v>
      </c>
      <c r="H18">
        <v>1.3171004757906521</v>
      </c>
      <c r="I18" s="1">
        <v>100.226998781188</v>
      </c>
      <c r="J18" s="1">
        <v>-3.3963469769484902E-2</v>
      </c>
      <c r="K18" s="8">
        <v>3.4590000000000001</v>
      </c>
      <c r="L18" s="8">
        <v>94.427419354838705</v>
      </c>
      <c r="M18" s="9">
        <v>-60.6</v>
      </c>
      <c r="N18" s="9">
        <v>32.558140000000002</v>
      </c>
      <c r="O18" s="12"/>
      <c r="P18">
        <f t="shared" si="0"/>
        <v>582932</v>
      </c>
      <c r="Q18">
        <f t="shared" si="1"/>
        <v>292.56765863604102</v>
      </c>
      <c r="R18">
        <f t="shared" si="2"/>
        <v>0.191</v>
      </c>
      <c r="S18">
        <f t="shared" si="3"/>
        <v>0.61541076902836711</v>
      </c>
      <c r="T18">
        <f t="shared" si="4"/>
        <v>3.0518541391186145</v>
      </c>
      <c r="U18">
        <f t="shared" si="5"/>
        <v>10145.67828346545</v>
      </c>
      <c r="V18">
        <f t="shared" si="6"/>
        <v>-3.2809952490702191E-2</v>
      </c>
      <c r="W18" s="8">
        <v>3.4590000000000001</v>
      </c>
      <c r="X18">
        <f t="shared" si="7"/>
        <v>9010.9649453694055</v>
      </c>
      <c r="Y18">
        <f t="shared" si="8"/>
        <v>-60.6</v>
      </c>
      <c r="Z18">
        <f t="shared" si="9"/>
        <v>32.558140000000002</v>
      </c>
      <c r="AA18">
        <f t="shared" si="11"/>
        <v>2.0170727944748279E-3</v>
      </c>
      <c r="AB18" s="12"/>
      <c r="AC18" s="21">
        <v>7.4399999999999998E-4</v>
      </c>
      <c r="AD18" s="22">
        <v>-2.294E-10</v>
      </c>
      <c r="AE18" s="23">
        <v>1.81E-8</v>
      </c>
      <c r="AF18" s="23">
        <v>-1.288E-6</v>
      </c>
      <c r="AG18" s="23">
        <v>-1.024E-5</v>
      </c>
      <c r="AH18" s="20">
        <v>0.72670000000000001</v>
      </c>
      <c r="AI18" s="23">
        <f t="shared" si="12"/>
        <v>2.4333013651132865E-3</v>
      </c>
      <c r="AJ18" s="25">
        <f t="shared" si="13"/>
        <v>2.9199616381359438E-2</v>
      </c>
      <c r="AK18" s="12"/>
      <c r="AL18" s="13">
        <v>2.4000000000000001E-4</v>
      </c>
      <c r="AM18" s="13">
        <v>-4.0799999999999999E-10</v>
      </c>
      <c r="AN18" s="13">
        <v>4.7580000000000002E-4</v>
      </c>
      <c r="AO18" s="13">
        <v>1.8259999999999999E-8</v>
      </c>
      <c r="AP18" s="13">
        <v>-2.8330000000000002E-5</v>
      </c>
      <c r="AQ18" s="13">
        <v>0.48349999999999999</v>
      </c>
      <c r="AR18" s="13">
        <f>(AL18)+(AM18*P16)+(AN18*T16)+(AO18*X16)+(AP18*Z16)+(AA16*AQ18)</f>
        <v>2.0882626372133103E-3</v>
      </c>
      <c r="AS18" s="27">
        <f t="shared" si="14"/>
        <v>2.5059151646559724E-2</v>
      </c>
      <c r="AT18" s="12"/>
      <c r="AU18" s="13">
        <v>4.6529999999999998E-4</v>
      </c>
      <c r="AV18" s="13">
        <v>-5.2679999999999998E-10</v>
      </c>
      <c r="AW18" s="13">
        <v>7.6599999999999997E-4</v>
      </c>
      <c r="AX18" s="13">
        <v>-3.9230000000000002E-5</v>
      </c>
      <c r="AY18" s="13">
        <v>0.186</v>
      </c>
      <c r="AZ18" s="13">
        <f>(AU18)+(AV18*P15)+(AW18*T15)+(AX18*Z15)+(AY18*AA15)</f>
        <v>1.2571137355069793E-3</v>
      </c>
      <c r="BA18" s="28">
        <f t="shared" si="15"/>
        <v>1.5085364826083752E-2</v>
      </c>
    </row>
    <row r="19" spans="1:53" ht="16">
      <c r="A19" s="4">
        <v>37347</v>
      </c>
      <c r="B19">
        <v>13451.101999999999</v>
      </c>
      <c r="C19">
        <f t="shared" si="10"/>
        <v>9.5068163147591545</v>
      </c>
      <c r="D19" s="1">
        <v>750</v>
      </c>
      <c r="E19" s="1">
        <v>280.28591231631202</v>
      </c>
      <c r="F19" s="2">
        <v>0.19399999999999998</v>
      </c>
      <c r="G19">
        <v>0.41586230957088033</v>
      </c>
      <c r="H19">
        <v>1.378076062639821</v>
      </c>
      <c r="I19" s="1">
        <v>100.383711395948</v>
      </c>
      <c r="J19" s="1">
        <v>-3.2452997417253701E-2</v>
      </c>
      <c r="K19" s="8">
        <v>3.4659090909090908</v>
      </c>
      <c r="L19" s="8">
        <v>74.522000000000006</v>
      </c>
      <c r="M19" s="9">
        <v>-76.900000000000006</v>
      </c>
      <c r="N19" s="9">
        <v>34.090910000000001</v>
      </c>
      <c r="O19" s="12"/>
      <c r="P19">
        <f t="shared" si="0"/>
        <v>563250</v>
      </c>
      <c r="Q19">
        <f t="shared" si="1"/>
        <v>280.28591231631202</v>
      </c>
      <c r="R19">
        <f t="shared" si="2"/>
        <v>0.19399999999999998</v>
      </c>
      <c r="S19">
        <f t="shared" si="3"/>
        <v>0.58880377009250706</v>
      </c>
      <c r="T19">
        <f t="shared" si="4"/>
        <v>3.2771696970606925</v>
      </c>
      <c r="U19">
        <f t="shared" si="5"/>
        <v>10177.273225020926</v>
      </c>
      <c r="V19">
        <f t="shared" si="6"/>
        <v>-3.1399800375889422E-2</v>
      </c>
      <c r="W19" s="8">
        <v>3.4659090909090908</v>
      </c>
      <c r="X19">
        <f t="shared" si="7"/>
        <v>5628.0504840000003</v>
      </c>
      <c r="Y19">
        <f t="shared" si="8"/>
        <v>-76.900000000000006</v>
      </c>
      <c r="Z19">
        <f t="shared" si="9"/>
        <v>34.090910000000001</v>
      </c>
      <c r="AA19">
        <f t="shared" si="11"/>
        <v>2.0130124005515171E-3</v>
      </c>
      <c r="AB19" s="12"/>
      <c r="AC19" s="21">
        <v>7.4399999999999998E-4</v>
      </c>
      <c r="AD19" s="22">
        <v>-2.294E-10</v>
      </c>
      <c r="AE19" s="23">
        <v>1.81E-8</v>
      </c>
      <c r="AF19" s="23">
        <v>-1.288E-6</v>
      </c>
      <c r="AG19" s="23">
        <v>-1.024E-5</v>
      </c>
      <c r="AH19" s="20">
        <v>0.72670000000000001</v>
      </c>
      <c r="AI19" s="23">
        <f t="shared" si="12"/>
        <v>1.9838381108560439E-3</v>
      </c>
      <c r="AJ19" s="25">
        <f t="shared" si="13"/>
        <v>2.3806057330272527E-2</v>
      </c>
      <c r="AK19" s="12"/>
      <c r="AL19" s="13">
        <v>2.4000000000000001E-4</v>
      </c>
      <c r="AM19" s="13">
        <v>-4.0799999999999999E-10</v>
      </c>
      <c r="AN19" s="13">
        <v>4.7580000000000002E-4</v>
      </c>
      <c r="AO19" s="13">
        <v>1.8259999999999999E-8</v>
      </c>
      <c r="AP19" s="13">
        <v>-2.8330000000000002E-5</v>
      </c>
      <c r="AQ19" s="13">
        <v>0.48349999999999999</v>
      </c>
      <c r="AR19" s="13">
        <f>(AL19)+(AM19*P17)+(AN19*T17)+(AO19*X17)+(AP19*Z17)+(AA17*AQ19)</f>
        <v>2.1265279639925633E-3</v>
      </c>
      <c r="AS19" s="27">
        <f t="shared" si="14"/>
        <v>2.551833556791076E-2</v>
      </c>
      <c r="AT19" s="12"/>
      <c r="AU19" s="13">
        <v>4.6529999999999998E-4</v>
      </c>
      <c r="AV19" s="13">
        <v>-5.2679999999999998E-10</v>
      </c>
      <c r="AW19" s="13">
        <v>7.6599999999999997E-4</v>
      </c>
      <c r="AX19" s="13">
        <v>-3.9230000000000002E-5</v>
      </c>
      <c r="AY19" s="13">
        <v>0.186</v>
      </c>
      <c r="AZ19" s="13">
        <f>(AU19)+(AV19*P16)+(AW19*T16)+(AX19*Z16)+(AY19*AA16)</f>
        <v>1.4532489228681693E-3</v>
      </c>
      <c r="BA19" s="28">
        <f t="shared" si="15"/>
        <v>1.743898707441803E-2</v>
      </c>
    </row>
    <row r="20" spans="1:53" ht="16">
      <c r="A20" s="4">
        <v>37377</v>
      </c>
      <c r="B20" s="5">
        <v>13478.152</v>
      </c>
      <c r="C20">
        <f t="shared" si="10"/>
        <v>9.5088252830802027</v>
      </c>
      <c r="D20" s="1">
        <v>826</v>
      </c>
      <c r="E20" s="1">
        <v>297.52412399814301</v>
      </c>
      <c r="F20" s="2">
        <v>0.18899999999999997</v>
      </c>
      <c r="G20">
        <v>0.41766877009167758</v>
      </c>
      <c r="H20">
        <v>1.3845496009122007</v>
      </c>
      <c r="I20" s="1">
        <v>100.39490755862499</v>
      </c>
      <c r="J20" s="1">
        <v>-3.2345083359405898E-2</v>
      </c>
      <c r="K20" s="8">
        <v>3.4040909090909093</v>
      </c>
      <c r="L20" s="8">
        <v>89.655806451612904</v>
      </c>
      <c r="M20" s="9">
        <v>-62.4</v>
      </c>
      <c r="N20" s="9">
        <v>34.883719999999997</v>
      </c>
      <c r="O20" s="12"/>
      <c r="P20">
        <f t="shared" si="0"/>
        <v>683102</v>
      </c>
      <c r="Q20">
        <f t="shared" si="1"/>
        <v>297.52412399814301</v>
      </c>
      <c r="R20">
        <f t="shared" si="2"/>
        <v>0.18899999999999997</v>
      </c>
      <c r="S20">
        <f t="shared" si="3"/>
        <v>0.59211597160157226</v>
      </c>
      <c r="T20">
        <f t="shared" si="4"/>
        <v>3.3015271982983352</v>
      </c>
      <c r="U20">
        <f t="shared" si="5"/>
        <v>10179.532371263482</v>
      </c>
      <c r="V20">
        <f t="shared" si="6"/>
        <v>-3.129887894187898E-2</v>
      </c>
      <c r="W20" s="8">
        <v>3.4040909090909093</v>
      </c>
      <c r="X20">
        <f t="shared" si="7"/>
        <v>8127.8194369406865</v>
      </c>
      <c r="Y20">
        <f t="shared" si="8"/>
        <v>-62.4</v>
      </c>
      <c r="Z20">
        <f t="shared" si="9"/>
        <v>34.883719999999997</v>
      </c>
      <c r="AA20">
        <f t="shared" si="11"/>
        <v>2.0089683210482434E-3</v>
      </c>
      <c r="AB20" s="12"/>
      <c r="AC20" s="21">
        <v>7.4399999999999998E-4</v>
      </c>
      <c r="AD20" s="22">
        <v>-2.294E-10</v>
      </c>
      <c r="AE20" s="23">
        <v>1.81E-8</v>
      </c>
      <c r="AF20" s="23">
        <v>-1.288E-6</v>
      </c>
      <c r="AG20" s="23">
        <v>-1.024E-5</v>
      </c>
      <c r="AH20" s="20">
        <v>0.72670000000000001</v>
      </c>
      <c r="AI20" s="23">
        <f t="shared" si="12"/>
        <v>1.9294705568411875E-3</v>
      </c>
      <c r="AJ20" s="25">
        <f t="shared" si="13"/>
        <v>2.3153646682094249E-2</v>
      </c>
      <c r="AK20" s="12"/>
      <c r="AL20" s="13">
        <v>2.4000000000000001E-4</v>
      </c>
      <c r="AM20" s="13">
        <v>-4.0799999999999999E-10</v>
      </c>
      <c r="AN20" s="13">
        <v>4.7580000000000002E-4</v>
      </c>
      <c r="AO20" s="13">
        <v>1.8259999999999999E-8</v>
      </c>
      <c r="AP20" s="13">
        <v>-2.8330000000000002E-5</v>
      </c>
      <c r="AQ20" s="13">
        <v>0.48349999999999999</v>
      </c>
      <c r="AR20" s="13">
        <f>(AL20)+(AM20*P18)+(AN20*T18)+(AO20*X18)+(AP20*Z18)+(AA18*AQ20)</f>
        <v>1.6716587532236613E-3</v>
      </c>
      <c r="AS20" s="27">
        <f t="shared" si="14"/>
        <v>2.0059905038683934E-2</v>
      </c>
      <c r="AT20" s="12"/>
      <c r="AU20" s="13">
        <v>4.6529999999999998E-4</v>
      </c>
      <c r="AV20" s="13">
        <v>-5.2679999999999998E-10</v>
      </c>
      <c r="AW20" s="13">
        <v>7.6599999999999997E-4</v>
      </c>
      <c r="AX20" s="13">
        <v>-3.9230000000000002E-5</v>
      </c>
      <c r="AY20" s="13">
        <v>0.186</v>
      </c>
      <c r="AZ20" s="13">
        <f>(AU20)+(AV20*P17)+(AW20*T17)+(AX20*Z17)+(AY20*AA17)</f>
        <v>1.8807315166270112E-3</v>
      </c>
      <c r="BA20" s="28">
        <f t="shared" si="15"/>
        <v>2.2568778199524134E-2</v>
      </c>
    </row>
    <row r="21" spans="1:53" ht="16">
      <c r="A21" s="4">
        <v>37408</v>
      </c>
      <c r="B21">
        <v>13498.125333333333</v>
      </c>
      <c r="C21">
        <f t="shared" si="10"/>
        <v>9.5103060905864645</v>
      </c>
      <c r="D21" s="1">
        <v>842</v>
      </c>
      <c r="E21" s="1">
        <v>329.77250218953498</v>
      </c>
      <c r="F21" s="2">
        <v>0.19699999999999998</v>
      </c>
      <c r="G21">
        <v>0.40688669129036104</v>
      </c>
      <c r="H21">
        <v>1.4257686676427526</v>
      </c>
      <c r="I21" s="1">
        <v>100.22510973337199</v>
      </c>
      <c r="J21" s="1">
        <v>-3.3981677330519398E-2</v>
      </c>
      <c r="K21" s="8">
        <v>3.1945000000000001</v>
      </c>
      <c r="L21" s="8">
        <v>87.074666666666673</v>
      </c>
      <c r="M21" s="9">
        <v>39.6</v>
      </c>
      <c r="N21" s="9">
        <v>28.88889</v>
      </c>
      <c r="O21" s="12"/>
      <c r="P21">
        <f t="shared" si="0"/>
        <v>709806</v>
      </c>
      <c r="Q21">
        <f t="shared" si="1"/>
        <v>329.77250218953498</v>
      </c>
      <c r="R21">
        <f t="shared" si="2"/>
        <v>0.19699999999999998</v>
      </c>
      <c r="S21">
        <f t="shared" si="3"/>
        <v>0.57244347083957858</v>
      </c>
      <c r="T21">
        <f t="shared" si="4"/>
        <v>3.4585849612745427</v>
      </c>
      <c r="U21">
        <f t="shared" si="5"/>
        <v>10145.29773079983</v>
      </c>
      <c r="V21">
        <f t="shared" si="6"/>
        <v>-3.282692293632386E-2</v>
      </c>
      <c r="W21" s="8">
        <v>3.1945000000000001</v>
      </c>
      <c r="X21">
        <f t="shared" si="7"/>
        <v>7669.0722417777788</v>
      </c>
      <c r="Y21">
        <f t="shared" si="8"/>
        <v>39.6</v>
      </c>
      <c r="Z21">
        <f t="shared" si="9"/>
        <v>28.88889</v>
      </c>
      <c r="AA21">
        <f t="shared" si="11"/>
        <v>1.4808075062617831E-3</v>
      </c>
      <c r="AB21" s="12"/>
      <c r="AC21" s="21">
        <v>7.4399999999999998E-4</v>
      </c>
      <c r="AD21" s="22">
        <v>-2.294E-10</v>
      </c>
      <c r="AE21" s="23">
        <v>1.81E-8</v>
      </c>
      <c r="AF21" s="23">
        <v>-1.288E-6</v>
      </c>
      <c r="AG21" s="23">
        <v>-1.024E-5</v>
      </c>
      <c r="AH21" s="20">
        <v>0.72670000000000001</v>
      </c>
      <c r="AI21" s="23">
        <f t="shared" si="12"/>
        <v>1.9174891191143849E-3</v>
      </c>
      <c r="AJ21" s="25">
        <f t="shared" si="13"/>
        <v>2.300986942937262E-2</v>
      </c>
      <c r="AK21" s="12"/>
      <c r="AL21" s="13">
        <v>2.4000000000000001E-4</v>
      </c>
      <c r="AM21" s="13">
        <v>-4.0799999999999999E-10</v>
      </c>
      <c r="AN21" s="13">
        <v>4.7580000000000002E-4</v>
      </c>
      <c r="AO21" s="13">
        <v>1.8259999999999999E-8</v>
      </c>
      <c r="AP21" s="13">
        <v>-2.8330000000000002E-5</v>
      </c>
      <c r="AQ21" s="13">
        <v>0.48349999999999999</v>
      </c>
      <c r="AR21" s="13">
        <f>(AL21)+(AM21*P19)+(AN21*T19)+(AO21*X19)+(AP21*Z19)+(AA19*AQ21)</f>
        <v>1.6797355590659761E-3</v>
      </c>
      <c r="AS21" s="27">
        <f t="shared" si="14"/>
        <v>2.0156826708791716E-2</v>
      </c>
      <c r="AT21" s="12"/>
      <c r="AU21" s="13">
        <v>4.6529999999999998E-4</v>
      </c>
      <c r="AV21" s="13">
        <v>-5.2679999999999998E-10</v>
      </c>
      <c r="AW21" s="13">
        <v>7.6599999999999997E-4</v>
      </c>
      <c r="AX21" s="13">
        <v>-3.9230000000000002E-5</v>
      </c>
      <c r="AY21" s="13">
        <v>0.186</v>
      </c>
      <c r="AZ21" s="13">
        <f>(AU21)+(AV21*P18)+(AW21*T18)+(AX21*Z18)+(AY21*AA18)</f>
        <v>1.5938514005371764E-3</v>
      </c>
      <c r="BA21" s="28">
        <f t="shared" si="15"/>
        <v>1.9126216806446116E-2</v>
      </c>
    </row>
    <row r="22" spans="1:53" ht="16">
      <c r="A22" s="4">
        <v>37438</v>
      </c>
      <c r="B22">
        <v>13518.098666666665</v>
      </c>
      <c r="C22">
        <f t="shared" si="10"/>
        <v>9.5117847085437575</v>
      </c>
      <c r="D22" s="1">
        <v>851</v>
      </c>
      <c r="E22" s="1">
        <v>368.95471119886099</v>
      </c>
      <c r="F22" s="2">
        <v>0.20199999999999999</v>
      </c>
      <c r="G22">
        <v>0.41251489868891539</v>
      </c>
      <c r="H22">
        <v>1.4290667437156892</v>
      </c>
      <c r="I22" s="1">
        <v>99.860270031034901</v>
      </c>
      <c r="J22" s="1">
        <v>-3.7498179714328297E-2</v>
      </c>
      <c r="K22" s="8">
        <v>2.9395454545454545</v>
      </c>
      <c r="L22" s="8">
        <v>126.56032258064516</v>
      </c>
      <c r="M22" s="9">
        <v>111</v>
      </c>
      <c r="N22" s="9">
        <v>26.086960000000001</v>
      </c>
      <c r="O22" s="12"/>
      <c r="P22">
        <f t="shared" si="0"/>
        <v>725052</v>
      </c>
      <c r="Q22">
        <f t="shared" si="1"/>
        <v>368.95471119886099</v>
      </c>
      <c r="R22">
        <f t="shared" si="2"/>
        <v>0.20199999999999999</v>
      </c>
      <c r="S22">
        <f t="shared" si="3"/>
        <v>0.58268344032924158</v>
      </c>
      <c r="T22">
        <f t="shared" si="4"/>
        <v>3.4712985017098523</v>
      </c>
      <c r="U22">
        <f t="shared" si="5"/>
        <v>10071.933800702242</v>
      </c>
      <c r="V22">
        <f t="shared" si="6"/>
        <v>-3.6092066232440233E-2</v>
      </c>
      <c r="W22" s="8">
        <v>2.9395454545454545</v>
      </c>
      <c r="X22">
        <f t="shared" si="7"/>
        <v>16144.075574297607</v>
      </c>
      <c r="Y22">
        <f t="shared" si="8"/>
        <v>111</v>
      </c>
      <c r="Z22">
        <f t="shared" si="9"/>
        <v>26.086960000000001</v>
      </c>
      <c r="AA22">
        <f t="shared" si="11"/>
        <v>1.4786179572929825E-3</v>
      </c>
      <c r="AB22" s="12"/>
      <c r="AC22" s="21">
        <v>7.4399999999999998E-4</v>
      </c>
      <c r="AD22" s="22">
        <v>-2.294E-10</v>
      </c>
      <c r="AE22" s="23">
        <v>1.81E-8</v>
      </c>
      <c r="AF22" s="23">
        <v>-1.288E-6</v>
      </c>
      <c r="AG22" s="23">
        <v>-1.024E-5</v>
      </c>
      <c r="AH22" s="20">
        <v>0.72670000000000001</v>
      </c>
      <c r="AI22" s="23">
        <f t="shared" si="12"/>
        <v>1.4492564923766155E-3</v>
      </c>
      <c r="AJ22" s="25">
        <f t="shared" si="13"/>
        <v>1.7391077908519386E-2</v>
      </c>
      <c r="AK22" s="12"/>
      <c r="AL22" s="13">
        <v>2.4000000000000001E-4</v>
      </c>
      <c r="AM22" s="13">
        <v>-4.0799999999999999E-10</v>
      </c>
      <c r="AN22" s="13">
        <v>4.7580000000000002E-4</v>
      </c>
      <c r="AO22" s="13">
        <v>1.8259999999999999E-8</v>
      </c>
      <c r="AP22" s="13">
        <v>-2.8330000000000002E-5</v>
      </c>
      <c r="AQ22" s="13">
        <v>0.48349999999999999</v>
      </c>
      <c r="AR22" s="13">
        <f>(AL22)+(AM22*P20)+(AN22*T20)+(AO22*X20)+(AP22*Z20)+(AA20*AQ22)</f>
        <v>1.6636554034957108E-3</v>
      </c>
      <c r="AS22" s="27">
        <f t="shared" si="14"/>
        <v>1.996386484194853E-2</v>
      </c>
      <c r="AT22" s="12"/>
      <c r="AU22" s="13">
        <v>4.6529999999999998E-4</v>
      </c>
      <c r="AV22" s="13">
        <v>-5.2679999999999998E-10</v>
      </c>
      <c r="AW22" s="13">
        <v>7.6599999999999997E-4</v>
      </c>
      <c r="AX22" s="13">
        <v>-3.9230000000000002E-5</v>
      </c>
      <c r="AY22" s="13">
        <v>0.186</v>
      </c>
      <c r="AZ22" s="13">
        <f>(AU22)+(AV22*P19)+(AW22*T19)+(AX22*Z19)+(AY22*AA19)</f>
        <v>1.7159257951510727E-3</v>
      </c>
      <c r="BA22" s="28">
        <f t="shared" si="15"/>
        <v>2.0591109541812872E-2</v>
      </c>
    </row>
    <row r="23" spans="1:53" ht="16">
      <c r="A23" s="4">
        <v>37469</v>
      </c>
      <c r="B23" s="5">
        <v>13538.072</v>
      </c>
      <c r="C23">
        <f t="shared" si="10"/>
        <v>9.5132611434175374</v>
      </c>
      <c r="D23" s="1">
        <v>848</v>
      </c>
      <c r="E23" s="1">
        <v>362.22791897434502</v>
      </c>
      <c r="F23" s="2">
        <v>0.21</v>
      </c>
      <c r="G23">
        <v>0.42521676300578037</v>
      </c>
      <c r="H23">
        <v>1.3794958935145851</v>
      </c>
      <c r="I23" s="1">
        <v>99.602945123277294</v>
      </c>
      <c r="J23" s="1">
        <v>-3.9978402249722697E-2</v>
      </c>
      <c r="K23" s="8">
        <v>2.61</v>
      </c>
      <c r="L23" s="8">
        <v>114.96</v>
      </c>
      <c r="M23" s="9">
        <v>114</v>
      </c>
      <c r="N23" s="9">
        <v>16.326530000000002</v>
      </c>
      <c r="O23" s="12"/>
      <c r="P23">
        <f t="shared" si="0"/>
        <v>719952</v>
      </c>
      <c r="Q23">
        <f t="shared" si="1"/>
        <v>362.22791897434502</v>
      </c>
      <c r="R23">
        <f t="shared" si="2"/>
        <v>0.21</v>
      </c>
      <c r="S23">
        <f t="shared" si="3"/>
        <v>0.6060260585468944</v>
      </c>
      <c r="T23">
        <f t="shared" si="4"/>
        <v>3.2825048137381887</v>
      </c>
      <c r="U23">
        <f t="shared" si="5"/>
        <v>10020.349622353866</v>
      </c>
      <c r="V23">
        <f t="shared" si="6"/>
        <v>-3.8380129603282062E-2</v>
      </c>
      <c r="W23" s="8">
        <v>2.61</v>
      </c>
      <c r="X23">
        <f t="shared" si="7"/>
        <v>13330.761599999998</v>
      </c>
      <c r="Y23">
        <f t="shared" si="8"/>
        <v>114</v>
      </c>
      <c r="Z23">
        <f t="shared" si="9"/>
        <v>16.326530000000002</v>
      </c>
      <c r="AA23">
        <f t="shared" si="11"/>
        <v>1.4764348737799082E-3</v>
      </c>
      <c r="AB23" s="12"/>
      <c r="AC23" s="21">
        <v>7.4399999999999998E-4</v>
      </c>
      <c r="AD23" s="22">
        <v>-2.294E-10</v>
      </c>
      <c r="AE23" s="23">
        <v>1.81E-8</v>
      </c>
      <c r="AF23" s="23">
        <v>-1.288E-6</v>
      </c>
      <c r="AG23" s="23">
        <v>-1.024E-5</v>
      </c>
      <c r="AH23" s="20">
        <v>0.72670000000000001</v>
      </c>
      <c r="AI23" s="23">
        <f t="shared" si="12"/>
        <v>1.5342940382595972E-3</v>
      </c>
      <c r="AJ23" s="25">
        <f t="shared" si="13"/>
        <v>1.8411528459115166E-2</v>
      </c>
      <c r="AK23" s="12"/>
      <c r="AL23" s="13">
        <v>2.4000000000000001E-4</v>
      </c>
      <c r="AM23" s="13">
        <v>-4.0799999999999999E-10</v>
      </c>
      <c r="AN23" s="13">
        <v>4.7580000000000002E-4</v>
      </c>
      <c r="AO23" s="13">
        <v>1.8259999999999999E-8</v>
      </c>
      <c r="AP23" s="13">
        <v>-2.8330000000000002E-5</v>
      </c>
      <c r="AQ23" s="13">
        <v>0.48349999999999999</v>
      </c>
      <c r="AR23" s="13">
        <f>(AL23)+(AM23*P21)+(AN23*T21)+(AO23*X21)+(AP23*Z21)+(AA21*AQ23)</f>
        <v>1.633579311286862E-3</v>
      </c>
      <c r="AS23" s="27">
        <f t="shared" si="14"/>
        <v>1.9602951735442343E-2</v>
      </c>
      <c r="AT23" s="12"/>
      <c r="AU23" s="13">
        <v>4.6529999999999998E-4</v>
      </c>
      <c r="AV23" s="13">
        <v>-5.2679999999999998E-10</v>
      </c>
      <c r="AW23" s="13">
        <v>7.6599999999999997E-4</v>
      </c>
      <c r="AX23" s="13">
        <v>-3.9230000000000002E-5</v>
      </c>
      <c r="AY23" s="13">
        <v>0.186</v>
      </c>
      <c r="AZ23" s="13">
        <f>(AU23)+(AV23*P20)+(AW23*T20)+(AX23*Z20)+(AY23*AA20)</f>
        <v>1.6395914724114976E-3</v>
      </c>
      <c r="BA23" s="28">
        <f t="shared" si="15"/>
        <v>1.967509766893797E-2</v>
      </c>
    </row>
    <row r="24" spans="1:53" ht="16">
      <c r="A24" s="4">
        <v>37500</v>
      </c>
      <c r="B24">
        <v>13545.058666666666</v>
      </c>
      <c r="C24">
        <f t="shared" si="10"/>
        <v>9.5137770857513555</v>
      </c>
      <c r="D24" s="1">
        <v>860</v>
      </c>
      <c r="E24" s="1">
        <v>320.35024448007198</v>
      </c>
      <c r="F24" s="2">
        <v>0.20300000000000001</v>
      </c>
      <c r="G24">
        <v>0.39873954672160949</v>
      </c>
      <c r="H24">
        <v>1.4829787234042553</v>
      </c>
      <c r="I24" s="1">
        <v>99.475911596969596</v>
      </c>
      <c r="J24" s="1">
        <v>-4.1202813121738902E-2</v>
      </c>
      <c r="K24" s="8">
        <v>2.2109999999999999</v>
      </c>
      <c r="L24" s="8">
        <v>138.87133333333333</v>
      </c>
      <c r="M24" s="9">
        <v>-49.1</v>
      </c>
      <c r="N24" s="9">
        <v>14</v>
      </c>
      <c r="O24" s="12"/>
      <c r="P24">
        <f t="shared" si="0"/>
        <v>740460</v>
      </c>
      <c r="Q24">
        <f t="shared" si="1"/>
        <v>320.35024448007198</v>
      </c>
      <c r="R24">
        <f t="shared" si="2"/>
        <v>0.20300000000000001</v>
      </c>
      <c r="S24">
        <f t="shared" si="3"/>
        <v>0.55773277284136413</v>
      </c>
      <c r="T24">
        <f t="shared" si="4"/>
        <v>3.6822046174739702</v>
      </c>
      <c r="U24">
        <f t="shared" si="5"/>
        <v>9994.9328996450804</v>
      </c>
      <c r="V24">
        <f t="shared" si="6"/>
        <v>-3.9505141312593965E-2</v>
      </c>
      <c r="W24" s="8">
        <v>2.2109999999999999</v>
      </c>
      <c r="X24">
        <f t="shared" si="7"/>
        <v>19424.118555111108</v>
      </c>
      <c r="Y24">
        <f t="shared" si="8"/>
        <v>-49.1</v>
      </c>
      <c r="Z24">
        <f t="shared" si="9"/>
        <v>14</v>
      </c>
      <c r="AA24">
        <f t="shared" si="11"/>
        <v>5.1594233381813126E-4</v>
      </c>
      <c r="AB24" s="12"/>
      <c r="AC24" s="21">
        <v>7.4399999999999998E-4</v>
      </c>
      <c r="AD24" s="22">
        <v>-2.294E-10</v>
      </c>
      <c r="AE24" s="23">
        <v>1.81E-8</v>
      </c>
      <c r="AF24" s="23">
        <v>-1.288E-6</v>
      </c>
      <c r="AG24" s="23">
        <v>-1.024E-5</v>
      </c>
      <c r="AH24" s="20">
        <v>0.72670000000000001</v>
      </c>
      <c r="AI24" s="23">
        <f t="shared" si="12"/>
        <v>1.5790393517358592E-3</v>
      </c>
      <c r="AJ24" s="25">
        <f t="shared" si="13"/>
        <v>1.894847222083031E-2</v>
      </c>
      <c r="AK24" s="12"/>
      <c r="AL24" s="13">
        <v>2.4000000000000001E-4</v>
      </c>
      <c r="AM24" s="13">
        <v>-4.0799999999999999E-10</v>
      </c>
      <c r="AN24" s="13">
        <v>4.7580000000000002E-4</v>
      </c>
      <c r="AO24" s="13">
        <v>1.8259999999999999E-8</v>
      </c>
      <c r="AP24" s="13">
        <v>-2.8330000000000002E-5</v>
      </c>
      <c r="AQ24" s="13">
        <v>0.48349999999999999</v>
      </c>
      <c r="AR24" s="13">
        <f>(AL24)+(AM24*P22)+(AN24*T22)+(AO24*X22)+(AP24*Z22)+(AA22*AQ24)</f>
        <v>1.8664816366513789E-3</v>
      </c>
      <c r="AS24" s="27">
        <f t="shared" si="14"/>
        <v>2.2397779639816547E-2</v>
      </c>
      <c r="AT24" s="12"/>
      <c r="AU24" s="13">
        <v>4.6529999999999998E-4</v>
      </c>
      <c r="AV24" s="13">
        <v>-5.2679999999999998E-10</v>
      </c>
      <c r="AW24" s="13">
        <v>7.6599999999999997E-4</v>
      </c>
      <c r="AX24" s="13">
        <v>-3.9230000000000002E-5</v>
      </c>
      <c r="AY24" s="13">
        <v>0.186</v>
      </c>
      <c r="AZ24" s="13">
        <f>(AU24)+(AV24*P21)+(AW24*T21)+(AX24*Z21)+(AY24*AA21)</f>
        <v>1.8827693210009908E-3</v>
      </c>
      <c r="BA24" s="28">
        <f t="shared" si="15"/>
        <v>2.259323185201189E-2</v>
      </c>
    </row>
    <row r="25" spans="1:53" ht="16">
      <c r="A25" s="4">
        <v>37530</v>
      </c>
      <c r="B25">
        <v>13552.045333333332</v>
      </c>
      <c r="C25">
        <f t="shared" si="10"/>
        <v>9.5142927620259492</v>
      </c>
      <c r="D25" s="1">
        <v>851</v>
      </c>
      <c r="E25" s="1">
        <v>296.92930989980903</v>
      </c>
      <c r="F25" s="2">
        <v>0.20699999999999999</v>
      </c>
      <c r="G25">
        <v>0.42157216805104131</v>
      </c>
      <c r="H25">
        <v>1.3700742432895487</v>
      </c>
      <c r="I25" s="1">
        <v>99.416802317518304</v>
      </c>
      <c r="J25" s="1">
        <v>-4.1772537087535901E-2</v>
      </c>
      <c r="K25" s="8">
        <v>2.330909090909091</v>
      </c>
      <c r="L25" s="8">
        <v>113.34322580645161</v>
      </c>
      <c r="M25" s="9">
        <v>-35.700000000000003</v>
      </c>
      <c r="N25" s="9">
        <v>7.5471700000000004</v>
      </c>
      <c r="O25" s="12"/>
      <c r="P25">
        <f t="shared" si="0"/>
        <v>725052</v>
      </c>
      <c r="Q25">
        <f t="shared" si="1"/>
        <v>296.92930989980903</v>
      </c>
      <c r="R25">
        <f t="shared" si="2"/>
        <v>0.20699999999999999</v>
      </c>
      <c r="S25">
        <f t="shared" si="3"/>
        <v>0.5992952609262967</v>
      </c>
      <c r="T25">
        <f t="shared" si="4"/>
        <v>3.2471776754149784</v>
      </c>
      <c r="U25">
        <f t="shared" si="5"/>
        <v>9983.1173853580312</v>
      </c>
      <c r="V25">
        <f t="shared" si="6"/>
        <v>-4.0027592232806337E-2</v>
      </c>
      <c r="W25" s="8">
        <v>2.330909090909091</v>
      </c>
      <c r="X25">
        <f t="shared" si="7"/>
        <v>12960.03006201873</v>
      </c>
      <c r="Y25">
        <f t="shared" si="8"/>
        <v>-35.700000000000003</v>
      </c>
      <c r="Z25">
        <f t="shared" si="9"/>
        <v>7.5471700000000004</v>
      </c>
      <c r="AA25">
        <f t="shared" si="11"/>
        <v>5.1567627459370158E-4</v>
      </c>
      <c r="AB25" s="12"/>
      <c r="AC25" s="21">
        <v>7.4399999999999998E-4</v>
      </c>
      <c r="AD25" s="22">
        <v>-2.294E-10</v>
      </c>
      <c r="AE25" s="23">
        <v>1.81E-8</v>
      </c>
      <c r="AF25" s="23">
        <v>-1.288E-6</v>
      </c>
      <c r="AG25" s="23">
        <v>-1.024E-5</v>
      </c>
      <c r="AH25" s="20">
        <v>0.72670000000000001</v>
      </c>
      <c r="AI25" s="23">
        <f t="shared" si="12"/>
        <v>1.2205311158331469E-3</v>
      </c>
      <c r="AJ25" s="25">
        <f t="shared" si="13"/>
        <v>1.4646373389997762E-2</v>
      </c>
      <c r="AK25" s="12"/>
      <c r="AL25" s="13">
        <v>2.4000000000000001E-4</v>
      </c>
      <c r="AM25" s="13">
        <v>-4.0799999999999999E-10</v>
      </c>
      <c r="AN25" s="13">
        <v>4.7580000000000002E-4</v>
      </c>
      <c r="AO25" s="13">
        <v>1.8259999999999999E-8</v>
      </c>
      <c r="AP25" s="13">
        <v>-2.8330000000000002E-5</v>
      </c>
      <c r="AQ25" s="13">
        <v>0.48349999999999999</v>
      </c>
      <c r="AR25" s="13">
        <f>(AL25)+(AM25*P23)+(AN25*T23)+(AO25*X23)+(AP25*Z23)+(AA23*AQ25)</f>
        <v>2.0028207477652158E-3</v>
      </c>
      <c r="AS25" s="27">
        <f t="shared" si="14"/>
        <v>2.403384897318259E-2</v>
      </c>
      <c r="AT25" s="12"/>
      <c r="AU25" s="13">
        <v>4.6529999999999998E-4</v>
      </c>
      <c r="AV25" s="13">
        <v>-5.2679999999999998E-10</v>
      </c>
      <c r="AW25" s="13">
        <v>7.6599999999999997E-4</v>
      </c>
      <c r="AX25" s="13">
        <v>-3.9230000000000002E-5</v>
      </c>
      <c r="AY25" s="13">
        <v>0.186</v>
      </c>
      <c r="AZ25" s="13">
        <f>(AU25)+(AV25*P22)+(AW25*T22)+(AX25*Z22)+(AY25*AA22)</f>
        <v>1.9939887579662418E-3</v>
      </c>
      <c r="BA25" s="28">
        <f t="shared" si="15"/>
        <v>2.39278650955949E-2</v>
      </c>
    </row>
    <row r="26" spans="1:53" ht="16">
      <c r="A26" s="4">
        <v>37561</v>
      </c>
      <c r="B26" s="5">
        <v>13559.031999999999</v>
      </c>
      <c r="C26">
        <f t="shared" si="10"/>
        <v>9.5148081725155755</v>
      </c>
      <c r="D26" s="1">
        <v>834</v>
      </c>
      <c r="E26" s="1">
        <v>286.51471706886298</v>
      </c>
      <c r="F26" s="2">
        <v>0.20800000000000002</v>
      </c>
      <c r="G26">
        <v>0.39964788732394368</v>
      </c>
      <c r="H26">
        <v>1.4073421439060205</v>
      </c>
      <c r="I26" s="1">
        <v>99.488724681080399</v>
      </c>
      <c r="J26" s="1">
        <v>-4.1079314389197E-2</v>
      </c>
      <c r="K26" s="8">
        <v>2.7936842105263158</v>
      </c>
      <c r="L26" s="8">
        <v>136.548</v>
      </c>
      <c r="M26" s="9">
        <v>12.6</v>
      </c>
      <c r="N26" s="9">
        <v>7.2727300000000001</v>
      </c>
      <c r="O26" s="12"/>
      <c r="P26">
        <f t="shared" si="0"/>
        <v>696390</v>
      </c>
      <c r="Q26">
        <f t="shared" si="1"/>
        <v>286.51471706886298</v>
      </c>
      <c r="R26">
        <f t="shared" si="2"/>
        <v>0.20800000000000002</v>
      </c>
      <c r="S26">
        <f t="shared" si="3"/>
        <v>0.55936632116643525</v>
      </c>
      <c r="T26">
        <f t="shared" si="4"/>
        <v>3.3879540539200148</v>
      </c>
      <c r="U26">
        <f t="shared" si="5"/>
        <v>9997.495063348897</v>
      </c>
      <c r="V26">
        <f t="shared" si="6"/>
        <v>-3.9391804318510512E-2</v>
      </c>
      <c r="W26" s="8">
        <v>2.7936842105263158</v>
      </c>
      <c r="X26">
        <f t="shared" si="7"/>
        <v>18781.904304</v>
      </c>
      <c r="Y26">
        <f t="shared" si="8"/>
        <v>12.6</v>
      </c>
      <c r="Z26">
        <f t="shared" si="9"/>
        <v>7.2727300000000001</v>
      </c>
      <c r="AA26">
        <f t="shared" si="11"/>
        <v>5.154104896263334E-4</v>
      </c>
      <c r="AB26" s="12"/>
      <c r="AC26" s="21">
        <v>7.4399999999999998E-4</v>
      </c>
      <c r="AD26" s="22">
        <v>-2.294E-10</v>
      </c>
      <c r="AE26" s="23">
        <v>1.81E-8</v>
      </c>
      <c r="AF26" s="23">
        <v>-1.288E-6</v>
      </c>
      <c r="AG26" s="23">
        <v>-1.024E-5</v>
      </c>
      <c r="AH26" s="20">
        <v>0.72670000000000001</v>
      </c>
      <c r="AI26" s="23">
        <f t="shared" si="12"/>
        <v>1.1556901432697819E-3</v>
      </c>
      <c r="AJ26" s="25">
        <f t="shared" si="13"/>
        <v>1.3868281719237383E-2</v>
      </c>
      <c r="AK26" s="12"/>
      <c r="AL26" s="13">
        <v>2.4000000000000001E-4</v>
      </c>
      <c r="AM26" s="13">
        <v>-4.0799999999999999E-10</v>
      </c>
      <c r="AN26" s="13">
        <v>4.7580000000000002E-4</v>
      </c>
      <c r="AO26" s="13">
        <v>1.8259999999999999E-8</v>
      </c>
      <c r="AP26" s="13">
        <v>-2.8330000000000002E-5</v>
      </c>
      <c r="AQ26" s="13">
        <v>0.48349999999999999</v>
      </c>
      <c r="AR26" s="13">
        <f>(AL26)+(AM26*P24)+(AN26*T24)+(AO26*X24)+(AP26*Z24)+(AA24*AQ26)</f>
        <v>1.8974078002115104E-3</v>
      </c>
      <c r="AS26" s="27">
        <f t="shared" si="14"/>
        <v>2.2768893602538125E-2</v>
      </c>
      <c r="AT26" s="12"/>
      <c r="AU26" s="13">
        <v>4.6529999999999998E-4</v>
      </c>
      <c r="AV26" s="13">
        <v>-5.2679999999999998E-10</v>
      </c>
      <c r="AW26" s="13">
        <v>7.6599999999999997E-4</v>
      </c>
      <c r="AX26" s="13">
        <v>-3.9230000000000002E-5</v>
      </c>
      <c r="AY26" s="13">
        <v>0.186</v>
      </c>
      <c r="AZ26" s="13">
        <f>(AU26)+(AV26*P23)+(AW26*T23)+(AX26*Z23)+(AY26*AA23)</f>
        <v>2.2345550883465155E-3</v>
      </c>
      <c r="BA26" s="28">
        <f t="shared" si="15"/>
        <v>2.6814661060158188E-2</v>
      </c>
    </row>
    <row r="27" spans="1:53" ht="16">
      <c r="A27" s="4">
        <v>37591</v>
      </c>
      <c r="B27">
        <v>13584.105666666666</v>
      </c>
      <c r="C27">
        <f t="shared" si="10"/>
        <v>9.5166556872801991</v>
      </c>
      <c r="D27" s="1">
        <v>856</v>
      </c>
      <c r="E27" s="1">
        <v>314.117164580061</v>
      </c>
      <c r="F27" s="2">
        <v>0.21899999999999997</v>
      </c>
      <c r="G27">
        <v>0.35173611111111114</v>
      </c>
      <c r="H27">
        <v>1.6100691016781836</v>
      </c>
      <c r="I27" s="1">
        <v>99.667719534814907</v>
      </c>
      <c r="J27" s="1">
        <v>-3.9354074987303797E-2</v>
      </c>
      <c r="K27" s="8">
        <v>2.8214285714285716</v>
      </c>
      <c r="L27" s="8">
        <v>153.67129032258063</v>
      </c>
      <c r="M27" s="9">
        <v>108.6</v>
      </c>
      <c r="N27" s="9">
        <v>5.2631600000000001</v>
      </c>
      <c r="O27" s="12"/>
      <c r="P27">
        <f t="shared" si="0"/>
        <v>733592</v>
      </c>
      <c r="Q27">
        <f t="shared" si="1"/>
        <v>314.117164580061</v>
      </c>
      <c r="R27">
        <f t="shared" si="2"/>
        <v>0.21899999999999997</v>
      </c>
      <c r="S27">
        <f t="shared" si="3"/>
        <v>0.47545440297067909</v>
      </c>
      <c r="T27">
        <f t="shared" si="4"/>
        <v>4.2023916138569772</v>
      </c>
      <c r="U27">
        <f t="shared" si="5"/>
        <v>10033.322036805339</v>
      </c>
      <c r="V27">
        <f t="shared" si="6"/>
        <v>-3.7805331769197467E-2</v>
      </c>
      <c r="W27" s="8">
        <v>2.8214285714285716</v>
      </c>
      <c r="X27">
        <f t="shared" si="7"/>
        <v>23768.536759729446</v>
      </c>
      <c r="Y27">
        <f t="shared" si="8"/>
        <v>108.6</v>
      </c>
      <c r="Z27">
        <f t="shared" si="9"/>
        <v>5.2631600000000001</v>
      </c>
      <c r="AA27">
        <f t="shared" si="11"/>
        <v>1.8475147646235257E-3</v>
      </c>
      <c r="AB27" s="12"/>
      <c r="AC27" s="21">
        <v>7.4399999999999998E-4</v>
      </c>
      <c r="AD27" s="22">
        <v>-2.294E-10</v>
      </c>
      <c r="AE27" s="23">
        <v>1.81E-8</v>
      </c>
      <c r="AF27" s="23">
        <v>-1.288E-6</v>
      </c>
      <c r="AG27" s="23">
        <v>-1.024E-5</v>
      </c>
      <c r="AH27" s="20">
        <v>0.72670000000000001</v>
      </c>
      <c r="AI27" s="23">
        <f t="shared" si="12"/>
        <v>1.2080478495138565E-3</v>
      </c>
      <c r="AJ27" s="25">
        <f t="shared" si="13"/>
        <v>1.4496574194166278E-2</v>
      </c>
      <c r="AK27" s="12"/>
      <c r="AL27" s="13">
        <v>2.4000000000000001E-4</v>
      </c>
      <c r="AM27" s="13">
        <v>-4.0799999999999999E-10</v>
      </c>
      <c r="AN27" s="13">
        <v>4.7580000000000002E-4</v>
      </c>
      <c r="AO27" s="13">
        <v>1.8259999999999999E-8</v>
      </c>
      <c r="AP27" s="13">
        <v>-2.8330000000000002E-5</v>
      </c>
      <c r="AQ27" s="13">
        <v>0.48349999999999999</v>
      </c>
      <c r="AR27" s="13">
        <f>(AL27)+(AM27*P25)+(AN27*T25)+(AO27*X25)+(AP27*Z25)+(AA25*AQ27)</f>
        <v>1.7613542235609635E-3</v>
      </c>
      <c r="AS27" s="27">
        <f t="shared" si="14"/>
        <v>2.1136250682731561E-2</v>
      </c>
      <c r="AT27" s="12"/>
      <c r="AU27" s="13">
        <v>4.6529999999999998E-4</v>
      </c>
      <c r="AV27" s="13">
        <v>-5.2679999999999998E-10</v>
      </c>
      <c r="AW27" s="13">
        <v>7.6599999999999997E-4</v>
      </c>
      <c r="AX27" s="13">
        <v>-3.9230000000000002E-5</v>
      </c>
      <c r="AY27" s="13">
        <v>0.186</v>
      </c>
      <c r="AZ27" s="13">
        <f>(AU27)+(AV27*P24)+(AW27*T24)+(AX27*Z24)+(AY27*AA24)</f>
        <v>2.4425396830752332E-3</v>
      </c>
      <c r="BA27" s="28">
        <f t="shared" si="15"/>
        <v>2.9310476196902798E-2</v>
      </c>
    </row>
    <row r="28" spans="1:53" ht="16">
      <c r="A28" s="4">
        <v>37622</v>
      </c>
      <c r="B28">
        <v>13609.179333333333</v>
      </c>
      <c r="C28">
        <f t="shared" si="10"/>
        <v>9.518499795027564</v>
      </c>
      <c r="D28" s="1">
        <v>854</v>
      </c>
      <c r="E28" s="1">
        <v>330.70639514592</v>
      </c>
      <c r="F28" s="2">
        <v>0.214</v>
      </c>
      <c r="G28">
        <v>0.41079812206572769</v>
      </c>
      <c r="H28">
        <v>1.4451428571428571</v>
      </c>
      <c r="I28" s="1">
        <v>99.603669361503805</v>
      </c>
      <c r="J28" s="1">
        <v>-3.9971421689674901E-2</v>
      </c>
      <c r="K28" s="8">
        <v>2.8595238095238096</v>
      </c>
      <c r="L28" s="8">
        <v>184.77193548387098</v>
      </c>
      <c r="M28" s="9">
        <v>77.7</v>
      </c>
      <c r="N28" s="9">
        <v>1.7543899999999999</v>
      </c>
      <c r="O28" s="12"/>
      <c r="P28">
        <f t="shared" si="0"/>
        <v>730170</v>
      </c>
      <c r="Q28">
        <f t="shared" si="1"/>
        <v>330.70639514592</v>
      </c>
      <c r="R28">
        <f t="shared" si="2"/>
        <v>0.214</v>
      </c>
      <c r="S28">
        <f t="shared" si="3"/>
        <v>0.57955321915845626</v>
      </c>
      <c r="T28">
        <f t="shared" si="4"/>
        <v>3.533580734693877</v>
      </c>
      <c r="U28">
        <f t="shared" si="5"/>
        <v>10020.494619637277</v>
      </c>
      <c r="V28">
        <f t="shared" si="6"/>
        <v>-3.8373707137781085E-2</v>
      </c>
      <c r="W28" s="8">
        <v>2.8595238095238096</v>
      </c>
      <c r="X28">
        <f t="shared" si="7"/>
        <v>34325.440077939646</v>
      </c>
      <c r="Y28">
        <f t="shared" si="8"/>
        <v>77.7</v>
      </c>
      <c r="Z28">
        <f t="shared" si="9"/>
        <v>1.7543899999999999</v>
      </c>
      <c r="AA28">
        <f t="shared" si="11"/>
        <v>1.8441077473649869E-3</v>
      </c>
      <c r="AB28" s="12"/>
      <c r="AC28" s="21">
        <v>7.4399999999999998E-4</v>
      </c>
      <c r="AD28" s="22">
        <v>-2.294E-10</v>
      </c>
      <c r="AE28" s="23">
        <v>1.81E-8</v>
      </c>
      <c r="AF28" s="23">
        <v>-1.288E-6</v>
      </c>
      <c r="AG28" s="23">
        <v>-1.024E-5</v>
      </c>
      <c r="AH28" s="20">
        <v>0.72670000000000001</v>
      </c>
      <c r="AI28" s="23">
        <f t="shared" si="12"/>
        <v>2.1547419316030191E-3</v>
      </c>
      <c r="AJ28" s="25">
        <f t="shared" si="13"/>
        <v>2.5856903179236231E-2</v>
      </c>
      <c r="AK28" s="12"/>
      <c r="AL28" s="13">
        <v>2.4000000000000001E-4</v>
      </c>
      <c r="AM28" s="13">
        <v>-4.0799999999999999E-10</v>
      </c>
      <c r="AN28" s="13">
        <v>4.7580000000000002E-4</v>
      </c>
      <c r="AO28" s="13">
        <v>1.8259999999999999E-8</v>
      </c>
      <c r="AP28" s="13">
        <v>-2.8330000000000002E-5</v>
      </c>
      <c r="AQ28" s="13">
        <v>0.48349999999999999</v>
      </c>
      <c r="AR28" s="13">
        <f>(AL28)+(AM28*P26)+(AN28*T26)+(AO28*X26)+(AP28*Z26)+(AA26*AQ28)</f>
        <v>1.9539835222805156E-3</v>
      </c>
      <c r="AS28" s="27">
        <f t="shared" si="14"/>
        <v>2.3447802267366188E-2</v>
      </c>
      <c r="AT28" s="12"/>
      <c r="AU28" s="13">
        <v>4.6529999999999998E-4</v>
      </c>
      <c r="AV28" s="13">
        <v>-5.2679999999999998E-10</v>
      </c>
      <c r="AW28" s="13">
        <v>7.6599999999999997E-4</v>
      </c>
      <c r="AX28" s="13">
        <v>-3.9230000000000002E-5</v>
      </c>
      <c r="AY28" s="13">
        <v>0.186</v>
      </c>
      <c r="AZ28" s="13">
        <f>(AU28)+(AV28*P25)+(AW28*T25)+(AX28*Z25)+(AY28*AA25)</f>
        <v>2.370521013742302E-3</v>
      </c>
      <c r="BA28" s="28">
        <f t="shared" si="15"/>
        <v>2.8446252164907624E-2</v>
      </c>
    </row>
    <row r="29" spans="1:53" ht="16">
      <c r="A29" s="4">
        <v>37653</v>
      </c>
      <c r="B29" s="5">
        <v>13634.253000000001</v>
      </c>
      <c r="C29">
        <f t="shared" si="10"/>
        <v>9.5203405083003627</v>
      </c>
      <c r="D29" s="1">
        <v>907</v>
      </c>
      <c r="E29" s="1">
        <v>289.376304088989</v>
      </c>
      <c r="F29" s="2">
        <v>0.21600000000000003</v>
      </c>
      <c r="G29">
        <v>0.36876305407287074</v>
      </c>
      <c r="H29">
        <v>1.4833228445563247</v>
      </c>
      <c r="I29" s="1">
        <v>99.256254503420806</v>
      </c>
      <c r="J29" s="1">
        <v>-4.3319974955105298E-2</v>
      </c>
      <c r="K29" s="8">
        <v>2.7173684210526314</v>
      </c>
      <c r="L29" s="8">
        <v>192.12321428571428</v>
      </c>
      <c r="M29" s="9">
        <v>115.3</v>
      </c>
      <c r="N29" s="9">
        <v>3.5087700000000002</v>
      </c>
      <c r="O29" s="12"/>
      <c r="P29">
        <f t="shared" si="0"/>
        <v>823556</v>
      </c>
      <c r="Q29">
        <f t="shared" si="1"/>
        <v>289.376304088989</v>
      </c>
      <c r="R29">
        <f t="shared" si="2"/>
        <v>0.21600000000000003</v>
      </c>
      <c r="S29">
        <f t="shared" si="3"/>
        <v>0.50474924412202171</v>
      </c>
      <c r="T29">
        <f t="shared" si="4"/>
        <v>3.6835695057389914</v>
      </c>
      <c r="U29">
        <f t="shared" si="5"/>
        <v>9951.0603125512644</v>
      </c>
      <c r="V29">
        <f t="shared" si="6"/>
        <v>-4.1443354724994344E-2</v>
      </c>
      <c r="W29" s="8">
        <v>2.7173684210526314</v>
      </c>
      <c r="X29">
        <f t="shared" si="7"/>
        <v>37103.452681760202</v>
      </c>
      <c r="Y29">
        <f t="shared" si="8"/>
        <v>115.3</v>
      </c>
      <c r="Z29">
        <f t="shared" si="9"/>
        <v>3.5087700000000002</v>
      </c>
      <c r="AA29">
        <f t="shared" si="11"/>
        <v>1.8407132727986664E-3</v>
      </c>
      <c r="AB29" s="12"/>
      <c r="AC29" s="21">
        <v>7.4399999999999998E-4</v>
      </c>
      <c r="AD29" s="22">
        <v>-2.294E-10</v>
      </c>
      <c r="AE29" s="23">
        <v>1.81E-8</v>
      </c>
      <c r="AF29" s="23">
        <v>-1.288E-6</v>
      </c>
      <c r="AG29" s="23">
        <v>-1.024E-5</v>
      </c>
      <c r="AH29" s="20">
        <v>0.72670000000000001</v>
      </c>
      <c r="AI29" s="23">
        <f t="shared" si="12"/>
        <v>2.4198600138208436E-3</v>
      </c>
      <c r="AJ29" s="25">
        <f t="shared" si="13"/>
        <v>2.9038320165850125E-2</v>
      </c>
      <c r="AK29" s="12"/>
      <c r="AL29" s="13">
        <v>2.4000000000000001E-4</v>
      </c>
      <c r="AM29" s="13">
        <v>-4.0799999999999999E-10</v>
      </c>
      <c r="AN29" s="13">
        <v>4.7580000000000002E-4</v>
      </c>
      <c r="AO29" s="13">
        <v>1.8259999999999999E-8</v>
      </c>
      <c r="AP29" s="13">
        <v>-2.8330000000000002E-5</v>
      </c>
      <c r="AQ29" s="13">
        <v>0.48349999999999999</v>
      </c>
      <c r="AR29" s="13">
        <f>(AL29)+(AM29*P27)+(AN29*T27)+(AO29*X27)+(AP29*Z27)+(AA27*AQ29)</f>
        <v>3.1183739410012841E-3</v>
      </c>
      <c r="AS29" s="27">
        <f t="shared" si="14"/>
        <v>3.7420487292015407E-2</v>
      </c>
      <c r="AT29" s="12"/>
      <c r="AU29" s="13">
        <v>4.6529999999999998E-4</v>
      </c>
      <c r="AV29" s="13">
        <v>-5.2679999999999998E-10</v>
      </c>
      <c r="AW29" s="13">
        <v>7.6599999999999997E-4</v>
      </c>
      <c r="AX29" s="13">
        <v>-3.9230000000000002E-5</v>
      </c>
      <c r="AY29" s="13">
        <v>0.186</v>
      </c>
      <c r="AZ29" s="13">
        <f>(AU29)+(AV29*P26)+(AW29*T26)+(AX29*Z26)+(AY29*AA26)</f>
        <v>2.5041717064732297E-3</v>
      </c>
      <c r="BA29" s="28">
        <f t="shared" si="15"/>
        <v>3.0050060477678754E-2</v>
      </c>
    </row>
    <row r="30" spans="1:53" ht="16">
      <c r="A30" s="4">
        <v>37681</v>
      </c>
      <c r="B30">
        <v>13673.349666666667</v>
      </c>
      <c r="C30">
        <f t="shared" si="10"/>
        <v>9.5232039374967972</v>
      </c>
      <c r="D30" s="1">
        <v>941</v>
      </c>
      <c r="E30" s="1">
        <v>294.27757837076098</v>
      </c>
      <c r="F30" s="2">
        <v>0.21199999999999999</v>
      </c>
      <c r="G30">
        <v>0.35677689799720541</v>
      </c>
      <c r="H30">
        <v>1.4588772845953002</v>
      </c>
      <c r="I30" s="1">
        <v>98.896314791211495</v>
      </c>
      <c r="J30" s="1">
        <v>-4.6789248852390899E-2</v>
      </c>
      <c r="K30" s="8">
        <v>2.656190476190476</v>
      </c>
      <c r="L30" s="8">
        <v>212.56935483870967</v>
      </c>
      <c r="M30" s="9">
        <v>387.7</v>
      </c>
      <c r="N30" s="9">
        <v>3.5087700000000002</v>
      </c>
      <c r="O30" s="12"/>
      <c r="P30">
        <f t="shared" si="0"/>
        <v>886422</v>
      </c>
      <c r="Q30">
        <f t="shared" si="1"/>
        <v>294.27757837076098</v>
      </c>
      <c r="R30">
        <f t="shared" si="2"/>
        <v>0.21199999999999999</v>
      </c>
      <c r="S30">
        <f t="shared" si="3"/>
        <v>0.48406665294171369</v>
      </c>
      <c r="T30">
        <f t="shared" si="4"/>
        <v>3.5872002161034571</v>
      </c>
      <c r="U30">
        <f t="shared" si="5"/>
        <v>9879.3773940736082</v>
      </c>
      <c r="V30">
        <f t="shared" si="6"/>
        <v>-4.460001504421994E-2</v>
      </c>
      <c r="W30" s="8">
        <v>2.656190476190476</v>
      </c>
      <c r="X30">
        <f t="shared" si="7"/>
        <v>45398.299971383967</v>
      </c>
      <c r="Y30">
        <f t="shared" si="8"/>
        <v>387.7</v>
      </c>
      <c r="Z30">
        <f t="shared" si="9"/>
        <v>3.5087700000000002</v>
      </c>
      <c r="AA30">
        <f t="shared" si="11"/>
        <v>2.8634291964344527E-3</v>
      </c>
      <c r="AB30" s="12"/>
      <c r="AC30" s="21">
        <v>7.4399999999999998E-4</v>
      </c>
      <c r="AD30" s="22">
        <v>-2.294E-10</v>
      </c>
      <c r="AE30" s="23">
        <v>1.81E-8</v>
      </c>
      <c r="AF30" s="23">
        <v>-1.288E-6</v>
      </c>
      <c r="AG30" s="23">
        <v>-1.024E-5</v>
      </c>
      <c r="AH30" s="20">
        <v>0.72670000000000001</v>
      </c>
      <c r="AI30" s="23">
        <f t="shared" si="12"/>
        <v>2.3798588776826508E-3</v>
      </c>
      <c r="AJ30" s="25">
        <f t="shared" si="13"/>
        <v>2.855830653219181E-2</v>
      </c>
      <c r="AK30" s="12"/>
      <c r="AL30" s="13">
        <v>2.4000000000000001E-4</v>
      </c>
      <c r="AM30" s="13">
        <v>-4.0799999999999999E-10</v>
      </c>
      <c r="AN30" s="13">
        <v>4.7580000000000002E-4</v>
      </c>
      <c r="AO30" s="13">
        <v>1.8259999999999999E-8</v>
      </c>
      <c r="AP30" s="13">
        <v>-2.8330000000000002E-5</v>
      </c>
      <c r="AQ30" s="13">
        <v>0.48349999999999999</v>
      </c>
      <c r="AR30" s="13">
        <f>(AL30)+(AM30*P28)+(AN30*T28)+(AO30*X28)+(AP30*Z28)+(AA28*AQ30)</f>
        <v>3.0920751165414962E-3</v>
      </c>
      <c r="AS30" s="27">
        <f t="shared" si="14"/>
        <v>3.7104901398497953E-2</v>
      </c>
      <c r="AT30" s="12"/>
      <c r="AU30" s="13">
        <v>4.6529999999999998E-4</v>
      </c>
      <c r="AV30" s="13">
        <v>-5.2679999999999998E-10</v>
      </c>
      <c r="AW30" s="13">
        <v>7.6599999999999997E-4</v>
      </c>
      <c r="AX30" s="13">
        <v>-3.9230000000000002E-5</v>
      </c>
      <c r="AY30" s="13">
        <v>0.186</v>
      </c>
      <c r="AZ30" s="13">
        <f>(AU30)+(AV30*P27)+(AW30*T27)+(AX30*Z27)+(AY30*AA27)</f>
        <v>3.4350396900344206E-3</v>
      </c>
      <c r="BA30" s="28">
        <f t="shared" si="15"/>
        <v>4.1220476280413046E-2</v>
      </c>
    </row>
    <row r="31" spans="1:53" ht="16">
      <c r="A31" s="4">
        <v>37712</v>
      </c>
      <c r="B31">
        <v>13712.446333333333</v>
      </c>
      <c r="C31">
        <f t="shared" si="10"/>
        <v>9.526059190871786</v>
      </c>
      <c r="D31" s="1">
        <v>983</v>
      </c>
      <c r="E31" s="1">
        <v>276.32837707810802</v>
      </c>
      <c r="F31" s="2">
        <v>0.215</v>
      </c>
      <c r="G31">
        <v>0.36281384302194075</v>
      </c>
      <c r="H31">
        <v>1.4339152119700749</v>
      </c>
      <c r="I31" s="1">
        <v>98.847275139143306</v>
      </c>
      <c r="J31" s="1">
        <v>-4.7261916855062397E-2</v>
      </c>
      <c r="K31" s="8">
        <v>2.8061904761904763</v>
      </c>
      <c r="L31" s="8">
        <v>135.47866666666667</v>
      </c>
      <c r="M31" s="9">
        <v>256.2</v>
      </c>
      <c r="N31" s="9">
        <v>1.69492</v>
      </c>
      <c r="O31" s="12"/>
      <c r="P31">
        <f t="shared" si="0"/>
        <v>967272</v>
      </c>
      <c r="Q31">
        <f t="shared" si="1"/>
        <v>276.32837707810802</v>
      </c>
      <c r="R31">
        <f t="shared" si="2"/>
        <v>0.215</v>
      </c>
      <c r="S31">
        <f t="shared" si="3"/>
        <v>0.49444772771029022</v>
      </c>
      <c r="T31">
        <f t="shared" si="4"/>
        <v>3.4900280470892593</v>
      </c>
      <c r="U31">
        <f t="shared" si="5"/>
        <v>9869.6310775726415</v>
      </c>
      <c r="V31">
        <f t="shared" si="6"/>
        <v>-4.5028228070247568E-2</v>
      </c>
      <c r="W31" s="8">
        <v>2.8061904761904763</v>
      </c>
      <c r="X31">
        <f t="shared" si="7"/>
        <v>18489.947788444446</v>
      </c>
      <c r="Y31">
        <f t="shared" si="8"/>
        <v>256.2</v>
      </c>
      <c r="Z31">
        <f t="shared" si="9"/>
        <v>1.69492</v>
      </c>
      <c r="AA31">
        <f t="shared" si="11"/>
        <v>2.8552533749888198E-3</v>
      </c>
      <c r="AB31" s="12"/>
      <c r="AC31" s="21">
        <v>7.4399999999999998E-4</v>
      </c>
      <c r="AD31" s="22">
        <v>-2.294E-10</v>
      </c>
      <c r="AE31" s="23">
        <v>1.81E-8</v>
      </c>
      <c r="AF31" s="23">
        <v>-1.288E-6</v>
      </c>
      <c r="AG31" s="23">
        <v>-1.024E-5</v>
      </c>
      <c r="AH31" s="20">
        <v>0.72670000000000001</v>
      </c>
      <c r="AI31" s="23">
        <f t="shared" si="12"/>
        <v>2.9079306149309668E-3</v>
      </c>
      <c r="AJ31" s="25">
        <f t="shared" si="13"/>
        <v>3.4895167379171602E-2</v>
      </c>
      <c r="AK31" s="12"/>
      <c r="AL31" s="13">
        <v>2.4000000000000001E-4</v>
      </c>
      <c r="AM31" s="13">
        <v>-4.0799999999999999E-10</v>
      </c>
      <c r="AN31" s="13">
        <v>4.7580000000000002E-4</v>
      </c>
      <c r="AO31" s="13">
        <v>1.8259999999999999E-8</v>
      </c>
      <c r="AP31" s="13">
        <v>-2.8330000000000002E-5</v>
      </c>
      <c r="AQ31" s="13">
        <v>0.48349999999999999</v>
      </c>
      <c r="AR31" s="13">
        <f>(AL31)+(AM31*P29)+(AN31*T29)+(AO31*X29)+(AP31*Z29)+(AA29*AQ31)</f>
        <v>3.1247219820977092E-3</v>
      </c>
      <c r="AS31" s="27">
        <f t="shared" si="14"/>
        <v>3.749666378517251E-2</v>
      </c>
      <c r="AT31" s="12"/>
      <c r="AU31" s="13">
        <v>4.6529999999999998E-4</v>
      </c>
      <c r="AV31" s="13">
        <v>-5.2679999999999998E-10</v>
      </c>
      <c r="AW31" s="13">
        <v>7.6599999999999997E-4</v>
      </c>
      <c r="AX31" s="13">
        <v>-3.9230000000000002E-5</v>
      </c>
      <c r="AY31" s="13">
        <v>0.186</v>
      </c>
      <c r="AZ31" s="13">
        <f>(AU31)+(AV31*P28)+(AW31*T28)+(AX31*Z28)+(AY31*AA28)</f>
        <v>3.061548608085397E-3</v>
      </c>
      <c r="BA31" s="28">
        <f t="shared" si="15"/>
        <v>3.6738583297024764E-2</v>
      </c>
    </row>
    <row r="32" spans="1:53" ht="16">
      <c r="A32" s="4">
        <v>37742</v>
      </c>
      <c r="B32" s="5">
        <v>13751.543</v>
      </c>
      <c r="C32">
        <f t="shared" si="10"/>
        <v>9.5289063149805457</v>
      </c>
      <c r="D32" s="1">
        <v>1034</v>
      </c>
      <c r="E32" s="1">
        <v>297.39872031732</v>
      </c>
      <c r="F32" s="2">
        <v>0.21299999999999999</v>
      </c>
      <c r="G32">
        <v>0.37244613151724909</v>
      </c>
      <c r="H32">
        <v>1.4022781774580335</v>
      </c>
      <c r="I32" s="1">
        <v>99.113718905620303</v>
      </c>
      <c r="J32" s="1">
        <v>-4.46938023270506E-2</v>
      </c>
      <c r="K32" s="8">
        <v>2.480952380952381</v>
      </c>
      <c r="L32" s="8">
        <v>116.63935483870968</v>
      </c>
      <c r="M32" s="9">
        <v>124</v>
      </c>
      <c r="N32" s="9">
        <v>5.1724100000000002</v>
      </c>
      <c r="O32" s="12"/>
      <c r="P32">
        <f t="shared" si="0"/>
        <v>1070190</v>
      </c>
      <c r="Q32">
        <f t="shared" si="1"/>
        <v>297.39872031732</v>
      </c>
      <c r="R32">
        <f t="shared" si="2"/>
        <v>0.21299999999999999</v>
      </c>
      <c r="S32">
        <f t="shared" si="3"/>
        <v>0.51116225239941304</v>
      </c>
      <c r="T32">
        <f t="shared" si="4"/>
        <v>3.3686622644330577</v>
      </c>
      <c r="U32">
        <f t="shared" si="5"/>
        <v>9922.6429942079358</v>
      </c>
      <c r="V32">
        <f t="shared" si="6"/>
        <v>-4.2696266360601129E-2</v>
      </c>
      <c r="W32" s="8">
        <v>2.480952380952381</v>
      </c>
      <c r="X32">
        <f t="shared" si="7"/>
        <v>13721.378452029136</v>
      </c>
      <c r="Y32">
        <f t="shared" si="8"/>
        <v>124</v>
      </c>
      <c r="Z32">
        <f t="shared" si="9"/>
        <v>5.1724100000000002</v>
      </c>
      <c r="AA32">
        <f t="shared" si="11"/>
        <v>2.8471241087597576E-3</v>
      </c>
      <c r="AB32" s="12"/>
      <c r="AC32" s="21">
        <v>7.4399999999999998E-4</v>
      </c>
      <c r="AD32" s="22">
        <v>-2.294E-10</v>
      </c>
      <c r="AE32" s="23">
        <v>1.81E-8</v>
      </c>
      <c r="AF32" s="23">
        <v>-1.288E-6</v>
      </c>
      <c r="AG32" s="23">
        <v>-1.024E-5</v>
      </c>
      <c r="AH32" s="20">
        <v>0.72670000000000001</v>
      </c>
      <c r="AI32" s="23">
        <f t="shared" si="12"/>
        <v>2.5843469049752201E-3</v>
      </c>
      <c r="AJ32" s="25">
        <f t="shared" si="13"/>
        <v>3.1012162859702642E-2</v>
      </c>
      <c r="AK32" s="12"/>
      <c r="AL32" s="13">
        <v>2.4000000000000001E-4</v>
      </c>
      <c r="AM32" s="13">
        <v>-4.0799999999999999E-10</v>
      </c>
      <c r="AN32" s="13">
        <v>4.7580000000000002E-4</v>
      </c>
      <c r="AO32" s="13">
        <v>1.8259999999999999E-8</v>
      </c>
      <c r="AP32" s="13">
        <v>-2.8330000000000002E-5</v>
      </c>
      <c r="AQ32" s="13">
        <v>0.48349999999999999</v>
      </c>
      <c r="AR32" s="13">
        <f>(AL32)+(AM32*P30)+(AN32*T30)+(AO32*X30)+(AP32*Z30)+(AA30*AQ32)</f>
        <v>3.699167206675554E-3</v>
      </c>
      <c r="AS32" s="27">
        <f t="shared" si="14"/>
        <v>4.4390006480106645E-2</v>
      </c>
      <c r="AT32" s="12"/>
      <c r="AU32" s="13">
        <v>4.6529999999999998E-4</v>
      </c>
      <c r="AV32" s="13">
        <v>-5.2679999999999998E-10</v>
      </c>
      <c r="AW32" s="13">
        <v>7.6599999999999997E-4</v>
      </c>
      <c r="AX32" s="13">
        <v>-3.9230000000000002E-5</v>
      </c>
      <c r="AY32" s="13">
        <v>0.186</v>
      </c>
      <c r="AZ32" s="13">
        <f>(AU32)+(AV32*P29)+(AW32*T29)+(AX32*Z29)+(AY32*AA29)</f>
        <v>3.0577885622366198E-3</v>
      </c>
      <c r="BA32" s="28">
        <f t="shared" si="15"/>
        <v>3.6693462746839434E-2</v>
      </c>
    </row>
    <row r="33" spans="1:53" ht="16">
      <c r="A33" s="4">
        <v>37773</v>
      </c>
      <c r="B33">
        <v>13829.386333333332</v>
      </c>
      <c r="C33">
        <f t="shared" si="10"/>
        <v>9.5345510515364662</v>
      </c>
      <c r="D33" s="1">
        <v>1067</v>
      </c>
      <c r="E33" s="1">
        <v>317.84981507095102</v>
      </c>
      <c r="F33" s="2">
        <v>0.21299999999999999</v>
      </c>
      <c r="G33">
        <v>0.36671703000215844</v>
      </c>
      <c r="H33">
        <v>1.3778693349028841</v>
      </c>
      <c r="I33" s="1">
        <v>99.451323726728305</v>
      </c>
      <c r="J33" s="1">
        <v>-4.1439802966216903E-2</v>
      </c>
      <c r="K33" s="8">
        <v>2.3980952380952383</v>
      </c>
      <c r="L33" s="8">
        <v>89.302000000000007</v>
      </c>
      <c r="M33" s="9">
        <v>-6.6</v>
      </c>
      <c r="N33" s="9">
        <v>8.6206899999999997</v>
      </c>
      <c r="O33" s="12"/>
      <c r="P33">
        <f t="shared" si="0"/>
        <v>1139556</v>
      </c>
      <c r="Q33">
        <f t="shared" si="1"/>
        <v>317.84981507095102</v>
      </c>
      <c r="R33">
        <f t="shared" si="2"/>
        <v>0.21299999999999999</v>
      </c>
      <c r="S33">
        <f t="shared" si="3"/>
        <v>0.50119841009576238</v>
      </c>
      <c r="T33">
        <f t="shared" si="4"/>
        <v>3.2763932389686001</v>
      </c>
      <c r="U33">
        <f t="shared" si="5"/>
        <v>9990.0171147252404</v>
      </c>
      <c r="V33">
        <f t="shared" si="6"/>
        <v>-3.9722545696338027E-2</v>
      </c>
      <c r="W33" s="8">
        <v>2.3980952380952383</v>
      </c>
      <c r="X33">
        <f t="shared" si="7"/>
        <v>8064.1492040000012</v>
      </c>
      <c r="Y33">
        <f t="shared" si="8"/>
        <v>-6.6</v>
      </c>
      <c r="Z33">
        <f t="shared" si="9"/>
        <v>8.6206899999999997</v>
      </c>
      <c r="AA33">
        <f t="shared" si="11"/>
        <v>5.6447365559204599E-3</v>
      </c>
      <c r="AB33" s="12"/>
      <c r="AC33" s="21">
        <v>7.4399999999999998E-4</v>
      </c>
      <c r="AD33" s="22">
        <v>-2.294E-10</v>
      </c>
      <c r="AE33" s="23">
        <v>1.81E-8</v>
      </c>
      <c r="AF33" s="23">
        <v>-1.288E-6</v>
      </c>
      <c r="AG33" s="23">
        <v>-1.024E-5</v>
      </c>
      <c r="AH33" s="20">
        <v>0.72670000000000001</v>
      </c>
      <c r="AI33" s="23">
        <f t="shared" si="12"/>
        <v>2.6031829754174429E-3</v>
      </c>
      <c r="AJ33" s="25">
        <f t="shared" si="13"/>
        <v>3.1238195705009315E-2</v>
      </c>
      <c r="AK33" s="12"/>
      <c r="AL33" s="13">
        <v>2.4000000000000001E-4</v>
      </c>
      <c r="AM33" s="13">
        <v>-4.0799999999999999E-10</v>
      </c>
      <c r="AN33" s="13">
        <v>4.7580000000000002E-4</v>
      </c>
      <c r="AO33" s="13">
        <v>1.8259999999999999E-8</v>
      </c>
      <c r="AP33" s="13">
        <v>-2.8330000000000002E-5</v>
      </c>
      <c r="AQ33" s="13">
        <v>0.48349999999999999</v>
      </c>
      <c r="AR33" s="13">
        <f>(AL33)+(AM33*P31)+(AN33*T31)+(AO33*X31)+(AP33*Z31)+(AA31*AQ33)</f>
        <v>3.1760327386291592E-3</v>
      </c>
      <c r="AS33" s="27">
        <f t="shared" si="14"/>
        <v>3.8112392863549907E-2</v>
      </c>
      <c r="AT33" s="12"/>
      <c r="AU33" s="13">
        <v>4.6529999999999998E-4</v>
      </c>
      <c r="AV33" s="13">
        <v>-5.2679999999999998E-10</v>
      </c>
      <c r="AW33" s="13">
        <v>7.6599999999999997E-4</v>
      </c>
      <c r="AX33" s="13">
        <v>-3.9230000000000002E-5</v>
      </c>
      <c r="AY33" s="13">
        <v>0.186</v>
      </c>
      <c r="AZ33" s="13">
        <f>(AU33)+(AV33*P30)+(AW33*T30)+(AX33*Z30)+(AY33*AA30)</f>
        <v>3.1410770393720563E-3</v>
      </c>
      <c r="BA33" s="28">
        <f t="shared" si="15"/>
        <v>3.7692924472464674E-2</v>
      </c>
    </row>
    <row r="34" spans="1:53" ht="16">
      <c r="A34" s="4">
        <v>37803</v>
      </c>
      <c r="B34">
        <v>13907.229666666666</v>
      </c>
      <c r="C34">
        <f t="shared" si="10"/>
        <v>9.5401641038073866</v>
      </c>
      <c r="D34" s="1">
        <v>1081</v>
      </c>
      <c r="E34" s="1">
        <v>362.044405779572</v>
      </c>
      <c r="F34" s="2">
        <v>0.21100000000000002</v>
      </c>
      <c r="G34">
        <v>0.34102763289313059</v>
      </c>
      <c r="H34">
        <v>1.5095997396680767</v>
      </c>
      <c r="I34" s="1">
        <v>99.831784101452399</v>
      </c>
      <c r="J34" s="1">
        <v>-3.7772740949413797E-2</v>
      </c>
      <c r="K34" s="8">
        <v>3.0550000000000002</v>
      </c>
      <c r="L34" s="8">
        <v>82.493870967741941</v>
      </c>
      <c r="M34" s="9">
        <v>-78.099999999999994</v>
      </c>
      <c r="N34" s="9">
        <v>6.8965500000000004</v>
      </c>
      <c r="O34" s="12"/>
      <c r="P34">
        <f t="shared" si="0"/>
        <v>1169642</v>
      </c>
      <c r="Q34">
        <f t="shared" si="1"/>
        <v>362.044405779572</v>
      </c>
      <c r="R34">
        <f t="shared" si="2"/>
        <v>0.21100000000000002</v>
      </c>
      <c r="S34">
        <f t="shared" si="3"/>
        <v>0.45732747928982243</v>
      </c>
      <c r="T34">
        <f t="shared" si="4"/>
        <v>3.7884911136740018</v>
      </c>
      <c r="U34">
        <f t="shared" si="5"/>
        <v>10066.216900980457</v>
      </c>
      <c r="V34">
        <f t="shared" si="6"/>
        <v>-3.6345960990582273E-2</v>
      </c>
      <c r="W34" s="8">
        <v>3.0550000000000002</v>
      </c>
      <c r="X34">
        <f t="shared" si="7"/>
        <v>6887.7326182101988</v>
      </c>
      <c r="Y34">
        <f t="shared" si="8"/>
        <v>-78.099999999999994</v>
      </c>
      <c r="Z34">
        <f t="shared" si="9"/>
        <v>6.8965500000000004</v>
      </c>
      <c r="AA34">
        <f t="shared" si="11"/>
        <v>5.613052270920349E-3</v>
      </c>
      <c r="AB34" s="12"/>
      <c r="AC34" s="21">
        <v>7.4399999999999998E-4</v>
      </c>
      <c r="AD34" s="22">
        <v>-2.294E-10</v>
      </c>
      <c r="AE34" s="23">
        <v>1.81E-8</v>
      </c>
      <c r="AF34" s="23">
        <v>-1.288E-6</v>
      </c>
      <c r="AG34" s="23">
        <v>-1.024E-5</v>
      </c>
      <c r="AH34" s="20">
        <v>0.72670000000000001</v>
      </c>
      <c r="AI34" s="23">
        <f t="shared" si="12"/>
        <v>4.6508019437797987E-3</v>
      </c>
      <c r="AJ34" s="25">
        <f t="shared" si="13"/>
        <v>5.5809623325357584E-2</v>
      </c>
      <c r="AK34" s="12"/>
      <c r="AL34" s="13">
        <v>2.4000000000000001E-4</v>
      </c>
      <c r="AM34" s="13">
        <v>-4.0799999999999999E-10</v>
      </c>
      <c r="AN34" s="13">
        <v>4.7580000000000002E-4</v>
      </c>
      <c r="AO34" s="13">
        <v>1.8259999999999999E-8</v>
      </c>
      <c r="AP34" s="13">
        <v>-2.8330000000000002E-5</v>
      </c>
      <c r="AQ34" s="13">
        <v>0.48349999999999999</v>
      </c>
      <c r="AR34" s="13">
        <f>(AL34)+(AM34*P32)+(AN34*T32)+(AO34*X32)+(AP34*Z32)+(AA32*AQ34)</f>
        <v>2.8867744872366438E-3</v>
      </c>
      <c r="AS34" s="27">
        <f t="shared" si="14"/>
        <v>3.4641293846839727E-2</v>
      </c>
      <c r="AT34" s="12"/>
      <c r="AU34" s="13">
        <v>4.6529999999999998E-4</v>
      </c>
      <c r="AV34" s="13">
        <v>-5.2679999999999998E-10</v>
      </c>
      <c r="AW34" s="13">
        <v>7.6599999999999997E-4</v>
      </c>
      <c r="AX34" s="13">
        <v>-3.9230000000000002E-5</v>
      </c>
      <c r="AY34" s="13">
        <v>0.186</v>
      </c>
      <c r="AZ34" s="13">
        <f>(AU34)+(AV34*P31)+(AW34*T31)+(AX34*Z31)+(AY34*AA31)</f>
        <v>3.093688010618293E-3</v>
      </c>
      <c r="BA34" s="28">
        <f t="shared" si="15"/>
        <v>3.7124256127419514E-2</v>
      </c>
    </row>
    <row r="35" spans="1:53" ht="16">
      <c r="A35" s="4">
        <v>37834</v>
      </c>
      <c r="B35" s="5">
        <v>13985.073</v>
      </c>
      <c r="C35">
        <f t="shared" si="10"/>
        <v>9.5457458255008785</v>
      </c>
      <c r="D35" s="1">
        <v>1090</v>
      </c>
      <c r="E35" s="1">
        <v>369.21987381136603</v>
      </c>
      <c r="F35" s="2">
        <v>0.20499999999999999</v>
      </c>
      <c r="G35">
        <v>0.3601618705035971</v>
      </c>
      <c r="H35">
        <v>1.4563046192259674</v>
      </c>
      <c r="I35" s="1">
        <v>100.20968747795401</v>
      </c>
      <c r="J35" s="1">
        <v>-3.4130324524324497E-2</v>
      </c>
      <c r="K35" s="8">
        <v>3.4761904761904763</v>
      </c>
      <c r="L35" s="8">
        <v>89.773548387096781</v>
      </c>
      <c r="M35" s="9">
        <v>-72.8</v>
      </c>
      <c r="N35" s="9">
        <v>7.0175400000000003</v>
      </c>
      <c r="O35" s="12"/>
      <c r="P35">
        <f t="shared" si="0"/>
        <v>1189190</v>
      </c>
      <c r="Q35">
        <f t="shared" si="1"/>
        <v>369.21987381136603</v>
      </c>
      <c r="R35">
        <f t="shared" si="2"/>
        <v>0.20499999999999999</v>
      </c>
      <c r="S35">
        <f t="shared" si="3"/>
        <v>0.48987844346824694</v>
      </c>
      <c r="T35">
        <f t="shared" si="4"/>
        <v>3.5771277632048575</v>
      </c>
      <c r="U35">
        <f t="shared" si="5"/>
        <v>10142.191151907167</v>
      </c>
      <c r="V35">
        <f t="shared" si="6"/>
        <v>-3.2965445472188791E-2</v>
      </c>
      <c r="W35" s="8">
        <v>3.4761904761904763</v>
      </c>
      <c r="X35">
        <f t="shared" si="7"/>
        <v>8149.0635383975032</v>
      </c>
      <c r="Y35">
        <f t="shared" si="8"/>
        <v>-72.8</v>
      </c>
      <c r="Z35">
        <f t="shared" si="9"/>
        <v>7.0175400000000003</v>
      </c>
      <c r="AA35">
        <f t="shared" si="11"/>
        <v>5.5817216934919145E-3</v>
      </c>
      <c r="AB35" s="12"/>
      <c r="AC35" s="21">
        <v>7.4399999999999998E-4</v>
      </c>
      <c r="AD35" s="22">
        <v>-2.294E-10</v>
      </c>
      <c r="AE35" s="23">
        <v>1.81E-8</v>
      </c>
      <c r="AF35" s="23">
        <v>-1.288E-6</v>
      </c>
      <c r="AG35" s="23">
        <v>-1.024E-5</v>
      </c>
      <c r="AH35" s="20">
        <v>0.72670000000000001</v>
      </c>
      <c r="AI35" s="23">
        <f t="shared" si="12"/>
        <v>4.7093292988674221E-3</v>
      </c>
      <c r="AJ35" s="25">
        <f t="shared" si="13"/>
        <v>5.6511951586409065E-2</v>
      </c>
      <c r="AK35" s="12"/>
      <c r="AL35" s="13">
        <v>2.4000000000000001E-4</v>
      </c>
      <c r="AM35" s="13">
        <v>-4.0799999999999999E-10</v>
      </c>
      <c r="AN35" s="13">
        <v>4.7580000000000002E-4</v>
      </c>
      <c r="AO35" s="13">
        <v>1.8259999999999999E-8</v>
      </c>
      <c r="AP35" s="13">
        <v>-2.8330000000000002E-5</v>
      </c>
      <c r="AQ35" s="13">
        <v>0.48349999999999999</v>
      </c>
      <c r="AR35" s="13">
        <f>(AL35)+(AM35*P33)+(AN35*T33)+(AO35*X33)+(AP35*Z33)+(AA33*AQ35)</f>
        <v>3.9662263966538424E-3</v>
      </c>
      <c r="AS35" s="27">
        <f t="shared" si="14"/>
        <v>4.7594716759846112E-2</v>
      </c>
      <c r="AT35" s="12"/>
      <c r="AU35" s="13">
        <v>4.6529999999999998E-4</v>
      </c>
      <c r="AV35" s="13">
        <v>-5.2679999999999998E-10</v>
      </c>
      <c r="AW35" s="13">
        <v>7.6599999999999997E-4</v>
      </c>
      <c r="AX35" s="13">
        <v>-3.9230000000000002E-5</v>
      </c>
      <c r="AY35" s="13">
        <v>0.186</v>
      </c>
      <c r="AZ35" s="13">
        <f>(AU35)+(AV35*P32)+(AW35*T32)+(AX35*Z32)+(AY35*AA32)</f>
        <v>2.8085706424850372E-3</v>
      </c>
      <c r="BA35" s="28">
        <f t="shared" si="15"/>
        <v>3.3702847709820447E-2</v>
      </c>
    </row>
    <row r="36" spans="1:53" ht="16">
      <c r="A36" s="4">
        <v>37865</v>
      </c>
      <c r="B36">
        <v>14038.597</v>
      </c>
      <c r="C36">
        <f t="shared" si="10"/>
        <v>9.5495657438116606</v>
      </c>
      <c r="D36" s="1">
        <v>1093</v>
      </c>
      <c r="E36" s="1">
        <v>312.475020582772</v>
      </c>
      <c r="F36" s="2">
        <v>0.20600000000000002</v>
      </c>
      <c r="G36">
        <v>0.34547696446586706</v>
      </c>
      <c r="H36">
        <v>1.5571057754704738</v>
      </c>
      <c r="I36" s="1">
        <v>100.51818514543299</v>
      </c>
      <c r="J36" s="1">
        <v>-3.1156874057886402E-2</v>
      </c>
      <c r="K36" s="8">
        <v>3.3190476190476188</v>
      </c>
      <c r="L36" s="8">
        <v>96.158000000000001</v>
      </c>
      <c r="M36" s="9">
        <v>-77.3</v>
      </c>
      <c r="N36" s="9">
        <v>7.0175400000000003</v>
      </c>
      <c r="O36" s="12"/>
      <c r="P36">
        <f t="shared" si="0"/>
        <v>1195742</v>
      </c>
      <c r="Q36">
        <f t="shared" si="1"/>
        <v>312.475020582772</v>
      </c>
      <c r="R36">
        <f t="shared" si="2"/>
        <v>0.20600000000000002</v>
      </c>
      <c r="S36">
        <f t="shared" si="3"/>
        <v>0.46483129744241702</v>
      </c>
      <c r="T36">
        <f t="shared" si="4"/>
        <v>3.9816841714739795</v>
      </c>
      <c r="U36">
        <f t="shared" si="5"/>
        <v>10204.423730076978</v>
      </c>
      <c r="V36">
        <f t="shared" si="6"/>
        <v>-3.0186123256827405E-2</v>
      </c>
      <c r="W36" s="8">
        <v>3.3190476190476188</v>
      </c>
      <c r="X36">
        <f t="shared" si="7"/>
        <v>9342.518963999999</v>
      </c>
      <c r="Y36">
        <f t="shared" si="8"/>
        <v>-77.3</v>
      </c>
      <c r="Z36">
        <f t="shared" si="9"/>
        <v>7.0175400000000003</v>
      </c>
      <c r="AA36">
        <f t="shared" si="11"/>
        <v>3.8199183107821E-3</v>
      </c>
      <c r="AB36" s="12"/>
      <c r="AC36" s="21">
        <v>7.4399999999999998E-4</v>
      </c>
      <c r="AD36" s="22">
        <v>-2.294E-10</v>
      </c>
      <c r="AE36" s="23">
        <v>1.81E-8</v>
      </c>
      <c r="AF36" s="23">
        <v>-1.288E-6</v>
      </c>
      <c r="AG36" s="23">
        <v>-1.024E-5</v>
      </c>
      <c r="AH36" s="20">
        <v>0.72670000000000001</v>
      </c>
      <c r="AI36" s="23">
        <f t="shared" si="12"/>
        <v>4.6968418091055692E-3</v>
      </c>
      <c r="AJ36" s="25">
        <f t="shared" si="13"/>
        <v>5.6362101709266831E-2</v>
      </c>
      <c r="AK36" s="12"/>
      <c r="AL36" s="13">
        <v>2.4000000000000001E-4</v>
      </c>
      <c r="AM36" s="13">
        <v>-4.0799999999999999E-10</v>
      </c>
      <c r="AN36" s="13">
        <v>4.7580000000000002E-4</v>
      </c>
      <c r="AO36" s="13">
        <v>1.8259999999999999E-8</v>
      </c>
      <c r="AP36" s="13">
        <v>-2.8330000000000002E-5</v>
      </c>
      <c r="AQ36" s="13">
        <v>0.48349999999999999</v>
      </c>
      <c r="AR36" s="13">
        <f>(AL36)+(AM36*P34)+(AN36*T34)+(AO36*X34)+(AP36*Z34)+(AA34*AQ36)</f>
        <v>4.209651644984597E-3</v>
      </c>
      <c r="AS36" s="27">
        <f t="shared" si="14"/>
        <v>5.0515819739815164E-2</v>
      </c>
      <c r="AT36" s="12"/>
      <c r="AU36" s="13">
        <v>4.6529999999999998E-4</v>
      </c>
      <c r="AV36" s="13">
        <v>-5.2679999999999998E-10</v>
      </c>
      <c r="AW36" s="13">
        <v>7.6599999999999997E-4</v>
      </c>
      <c r="AX36" s="13">
        <v>-3.9230000000000002E-5</v>
      </c>
      <c r="AY36" s="13">
        <v>0.186</v>
      </c>
      <c r="AZ36" s="13">
        <f>(AU36)+(AV36*P33)+(AW36*T33)+(AX36*Z33)+(AY36*AA33)</f>
        <v>3.0864304509511534E-3</v>
      </c>
      <c r="BA36" s="28">
        <f t="shared" si="15"/>
        <v>3.7037165411413844E-2</v>
      </c>
    </row>
    <row r="37" spans="1:53" ht="16">
      <c r="A37" s="4">
        <v>37895</v>
      </c>
      <c r="B37">
        <v>14092.120999999999</v>
      </c>
      <c r="C37">
        <f t="shared" si="10"/>
        <v>9.5533711258562839</v>
      </c>
      <c r="D37" s="1">
        <v>1102</v>
      </c>
      <c r="E37" s="1">
        <v>296.62129040870599</v>
      </c>
      <c r="F37" s="2">
        <v>0.20699999999999999</v>
      </c>
      <c r="G37">
        <v>0.38135593220338981</v>
      </c>
      <c r="H37">
        <v>1.4720720720720721</v>
      </c>
      <c r="I37" s="1">
        <v>100.95976666489</v>
      </c>
      <c r="J37" s="1">
        <v>-2.6900696739822001E-2</v>
      </c>
      <c r="K37" s="8">
        <v>3.3486363636363636</v>
      </c>
      <c r="L37" s="8">
        <v>65.800322580645158</v>
      </c>
      <c r="M37" s="9">
        <v>-76.400000000000006</v>
      </c>
      <c r="N37" s="9">
        <v>5.2631600000000001</v>
      </c>
      <c r="O37" s="12"/>
      <c r="P37">
        <f t="shared" si="0"/>
        <v>1215506</v>
      </c>
      <c r="Q37">
        <f t="shared" si="1"/>
        <v>296.62129040870599</v>
      </c>
      <c r="R37">
        <f t="shared" si="2"/>
        <v>0.20699999999999999</v>
      </c>
      <c r="S37">
        <f t="shared" si="3"/>
        <v>0.52678827923010629</v>
      </c>
      <c r="T37">
        <f t="shared" si="4"/>
        <v>3.639068257446636</v>
      </c>
      <c r="U37">
        <f t="shared" si="5"/>
        <v>10293.834251693923</v>
      </c>
      <c r="V37">
        <f t="shared" si="6"/>
        <v>-2.617704925473413E-2</v>
      </c>
      <c r="W37" s="8">
        <v>3.3486363636363636</v>
      </c>
      <c r="X37">
        <f t="shared" si="7"/>
        <v>4395.4827742976058</v>
      </c>
      <c r="Y37">
        <f t="shared" si="8"/>
        <v>-76.400000000000006</v>
      </c>
      <c r="Z37">
        <f t="shared" si="9"/>
        <v>5.2631600000000001</v>
      </c>
      <c r="AA37">
        <f t="shared" si="11"/>
        <v>3.8053820446233289E-3</v>
      </c>
      <c r="AB37" s="12"/>
      <c r="AC37" s="21">
        <v>7.4399999999999998E-4</v>
      </c>
      <c r="AD37" s="22">
        <v>-2.294E-10</v>
      </c>
      <c r="AE37" s="23">
        <v>1.81E-8</v>
      </c>
      <c r="AF37" s="23">
        <v>-1.288E-6</v>
      </c>
      <c r="AG37" s="23">
        <v>-1.024E-5</v>
      </c>
      <c r="AH37" s="20">
        <v>0.72670000000000001</v>
      </c>
      <c r="AI37" s="23">
        <f t="shared" si="12"/>
        <v>3.4424338052937518E-3</v>
      </c>
      <c r="AJ37" s="25">
        <f t="shared" si="13"/>
        <v>4.1309205663525021E-2</v>
      </c>
      <c r="AK37" s="12"/>
      <c r="AL37" s="13">
        <v>2.4000000000000001E-4</v>
      </c>
      <c r="AM37" s="13">
        <v>-4.0799999999999999E-10</v>
      </c>
      <c r="AN37" s="13">
        <v>4.7580000000000002E-4</v>
      </c>
      <c r="AO37" s="13">
        <v>1.8259999999999999E-8</v>
      </c>
      <c r="AP37" s="13">
        <v>-2.8330000000000002E-5</v>
      </c>
      <c r="AQ37" s="13">
        <v>0.48349999999999999</v>
      </c>
      <c r="AR37" s="13">
        <f>(AL37)+(AM37*P35)+(AN37*T35)+(AO37*X35)+(AP37*Z35)+(AA35*AQ37)</f>
        <v>4.1055653005473503E-3</v>
      </c>
      <c r="AS37" s="27">
        <f t="shared" si="14"/>
        <v>4.9266783606568207E-2</v>
      </c>
      <c r="AT37" s="12"/>
      <c r="AU37" s="13">
        <v>4.6529999999999998E-4</v>
      </c>
      <c r="AV37" s="13">
        <v>-5.2679999999999998E-10</v>
      </c>
      <c r="AW37" s="13">
        <v>7.6599999999999997E-4</v>
      </c>
      <c r="AX37" s="13">
        <v>-3.9230000000000002E-5</v>
      </c>
      <c r="AY37" s="13">
        <v>0.186</v>
      </c>
      <c r="AZ37" s="13">
        <f>(AU37)+(AV37*P34)+(AW37*T34)+(AX37*Z34)+(AY37*AA34)</f>
        <v>3.5245928533654699E-3</v>
      </c>
      <c r="BA37" s="28">
        <f t="shared" si="15"/>
        <v>4.2295114240385637E-2</v>
      </c>
    </row>
    <row r="38" spans="1:53" ht="16">
      <c r="A38" s="4">
        <v>37926</v>
      </c>
      <c r="B38" s="5">
        <v>14145.645</v>
      </c>
      <c r="C38">
        <f t="shared" si="10"/>
        <v>9.5571620818477019</v>
      </c>
      <c r="D38" s="1">
        <v>1111</v>
      </c>
      <c r="E38" s="1">
        <v>288.03983748663802</v>
      </c>
      <c r="F38" s="2">
        <v>0.214</v>
      </c>
      <c r="G38">
        <v>0.37523320895522388</v>
      </c>
      <c r="H38">
        <v>1.4813548788067123</v>
      </c>
      <c r="I38" s="1">
        <v>101.46790420539701</v>
      </c>
      <c r="J38" s="1">
        <v>-2.2003020140895502E-2</v>
      </c>
      <c r="K38" s="8">
        <v>3.347777777777778</v>
      </c>
      <c r="L38" s="8">
        <v>61.466999999999999</v>
      </c>
      <c r="M38" s="9">
        <v>-76.400000000000006</v>
      </c>
      <c r="N38" s="9">
        <v>-1.69492</v>
      </c>
      <c r="O38" s="12"/>
      <c r="P38">
        <f t="shared" si="0"/>
        <v>1235432</v>
      </c>
      <c r="Q38">
        <f t="shared" si="1"/>
        <v>288.03983748663802</v>
      </c>
      <c r="R38">
        <f t="shared" si="2"/>
        <v>0.214</v>
      </c>
      <c r="S38">
        <f t="shared" si="3"/>
        <v>0.5160331700580586</v>
      </c>
      <c r="T38">
        <f t="shared" si="4"/>
        <v>3.6757671557711618</v>
      </c>
      <c r="U38">
        <f t="shared" si="5"/>
        <v>10397.203488041021</v>
      </c>
      <c r="V38">
        <f t="shared" si="6"/>
        <v>-2.1518887245574849E-2</v>
      </c>
      <c r="W38" s="8">
        <v>3.347777777777778</v>
      </c>
      <c r="X38">
        <f t="shared" si="7"/>
        <v>3839.6590889999998</v>
      </c>
      <c r="Y38">
        <f t="shared" si="8"/>
        <v>-76.400000000000006</v>
      </c>
      <c r="Z38">
        <f t="shared" si="9"/>
        <v>-1.69492</v>
      </c>
      <c r="AA38">
        <f t="shared" si="11"/>
        <v>3.790955991417988E-3</v>
      </c>
      <c r="AB38" s="12"/>
      <c r="AC38" s="21">
        <v>7.4399999999999998E-4</v>
      </c>
      <c r="AD38" s="22">
        <v>-2.294E-10</v>
      </c>
      <c r="AE38" s="23">
        <v>1.81E-8</v>
      </c>
      <c r="AF38" s="23">
        <v>-1.288E-6</v>
      </c>
      <c r="AG38" s="23">
        <v>-1.024E-5</v>
      </c>
      <c r="AH38" s="20">
        <v>0.72670000000000001</v>
      </c>
      <c r="AI38" s="23">
        <f t="shared" si="12"/>
        <v>3.3546007352425597E-3</v>
      </c>
      <c r="AJ38" s="25">
        <f t="shared" si="13"/>
        <v>4.0255208822910712E-2</v>
      </c>
      <c r="AK38" s="12"/>
      <c r="AL38" s="13">
        <v>2.4000000000000001E-4</v>
      </c>
      <c r="AM38" s="13">
        <v>-4.0799999999999999E-10</v>
      </c>
      <c r="AN38" s="13">
        <v>4.7580000000000002E-4</v>
      </c>
      <c r="AO38" s="13">
        <v>1.8259999999999999E-8</v>
      </c>
      <c r="AP38" s="13">
        <v>-2.8330000000000002E-5</v>
      </c>
      <c r="AQ38" s="13">
        <v>0.48349999999999999</v>
      </c>
      <c r="AR38" s="13">
        <f>(AL38)+(AM38*P36)+(AN38*T36)+(AO38*X36)+(AP38*Z36)+(AA36*AQ38)</f>
        <v>3.4653405841331046E-3</v>
      </c>
      <c r="AS38" s="27">
        <f t="shared" si="14"/>
        <v>4.1584087009597259E-2</v>
      </c>
      <c r="AT38" s="12"/>
      <c r="AU38" s="13">
        <v>4.6529999999999998E-4</v>
      </c>
      <c r="AV38" s="13">
        <v>-5.2679999999999998E-10</v>
      </c>
      <c r="AW38" s="13">
        <v>7.6599999999999997E-4</v>
      </c>
      <c r="AX38" s="13">
        <v>-3.9230000000000002E-5</v>
      </c>
      <c r="AY38" s="13">
        <v>0.186</v>
      </c>
      <c r="AZ38" s="13">
        <f>(AU38)+(AV38*P35)+(AW38*T35)+(AX38*Z35)+(AY38*AA35)</f>
        <v>3.3418167154044168E-3</v>
      </c>
      <c r="BA38" s="28">
        <f t="shared" si="15"/>
        <v>4.0101800584852999E-2</v>
      </c>
    </row>
    <row r="39" spans="1:53" ht="16">
      <c r="A39" s="4">
        <v>37956</v>
      </c>
      <c r="B39">
        <v>14170.812333333333</v>
      </c>
      <c r="C39">
        <f t="shared" si="10"/>
        <v>9.5589396587291606</v>
      </c>
      <c r="D39" s="1">
        <v>1114</v>
      </c>
      <c r="E39" s="1">
        <v>320.73801224891503</v>
      </c>
      <c r="F39" s="2">
        <v>0.22500000000000001</v>
      </c>
      <c r="G39">
        <v>0.39449320668510279</v>
      </c>
      <c r="H39">
        <v>1.5190490704053643</v>
      </c>
      <c r="I39" s="1">
        <v>101.850564106001</v>
      </c>
      <c r="J39" s="1">
        <v>-1.8314758024568199E-2</v>
      </c>
      <c r="K39" s="8">
        <v>3.353181818181818</v>
      </c>
      <c r="L39" s="8">
        <v>73.568709677419349</v>
      </c>
      <c r="M39" s="9">
        <v>-59.7</v>
      </c>
      <c r="N39" s="9">
        <v>-5</v>
      </c>
      <c r="O39" s="12"/>
      <c r="P39">
        <f t="shared" si="0"/>
        <v>1242110</v>
      </c>
      <c r="Q39">
        <f t="shared" si="1"/>
        <v>320.73801224891503</v>
      </c>
      <c r="R39">
        <f t="shared" si="2"/>
        <v>0.22500000000000001</v>
      </c>
      <c r="S39">
        <f t="shared" si="3"/>
        <v>0.55011809680579804</v>
      </c>
      <c r="T39">
        <f t="shared" si="4"/>
        <v>3.8265591487047654</v>
      </c>
      <c r="U39">
        <f t="shared" si="5"/>
        <v>10475.387972816621</v>
      </c>
      <c r="V39">
        <f t="shared" si="6"/>
        <v>-1.7979327663069714E-2</v>
      </c>
      <c r="W39" s="8">
        <v>3.353181818181818</v>
      </c>
      <c r="X39">
        <f t="shared" si="7"/>
        <v>5485.9237532778343</v>
      </c>
      <c r="Y39">
        <f t="shared" si="8"/>
        <v>-59.7</v>
      </c>
      <c r="Z39">
        <f t="shared" si="9"/>
        <v>-5</v>
      </c>
      <c r="AA39">
        <f t="shared" si="11"/>
        <v>1.7775768814587423E-3</v>
      </c>
      <c r="AB39" s="12"/>
      <c r="AC39" s="21">
        <v>7.4399999999999998E-4</v>
      </c>
      <c r="AD39" s="22">
        <v>-2.294E-10</v>
      </c>
      <c r="AE39" s="23">
        <v>1.81E-8</v>
      </c>
      <c r="AF39" s="23">
        <v>-1.288E-6</v>
      </c>
      <c r="AG39" s="23">
        <v>-1.024E-5</v>
      </c>
      <c r="AH39" s="20">
        <v>0.72670000000000001</v>
      </c>
      <c r="AI39" s="23">
        <f t="shared" si="12"/>
        <v>3.4007366284743517E-3</v>
      </c>
      <c r="AJ39" s="25">
        <f t="shared" si="13"/>
        <v>4.0808839541692218E-2</v>
      </c>
      <c r="AK39" s="12"/>
      <c r="AL39" s="13">
        <v>2.4000000000000001E-4</v>
      </c>
      <c r="AM39" s="13">
        <v>-4.0799999999999999E-10</v>
      </c>
      <c r="AN39" s="13">
        <v>4.7580000000000002E-4</v>
      </c>
      <c r="AO39" s="13">
        <v>1.8259999999999999E-8</v>
      </c>
      <c r="AP39" s="13">
        <v>-2.8330000000000002E-5</v>
      </c>
      <c r="AQ39" s="13">
        <v>0.48349999999999999</v>
      </c>
      <c r="AR39" s="13">
        <f>(AL39)+(AM39*P37)+(AN39*T37)+(AO39*X37)+(AP39*Z37)+(AA37*AQ39)</f>
        <v>3.2466006401271627E-3</v>
      </c>
      <c r="AS39" s="27">
        <f t="shared" si="14"/>
        <v>3.8959207681525956E-2</v>
      </c>
      <c r="AT39" s="12"/>
      <c r="AU39" s="13">
        <v>4.6529999999999998E-4</v>
      </c>
      <c r="AV39" s="13">
        <v>-5.2679999999999998E-10</v>
      </c>
      <c r="AW39" s="13">
        <v>7.6599999999999997E-4</v>
      </c>
      <c r="AX39" s="13">
        <v>-3.9230000000000002E-5</v>
      </c>
      <c r="AY39" s="13">
        <v>0.186</v>
      </c>
      <c r="AZ39" s="13">
        <f>(AU39)+(AV39*P36)+(AW39*T36)+(AX39*Z36)+(AY39*AA36)</f>
        <v>3.3205599013545386E-3</v>
      </c>
      <c r="BA39" s="28">
        <f t="shared" si="15"/>
        <v>3.9846718816254463E-2</v>
      </c>
    </row>
    <row r="40" spans="1:53" ht="16">
      <c r="A40" s="4">
        <v>37987</v>
      </c>
      <c r="B40">
        <v>14195.979666666666</v>
      </c>
      <c r="C40">
        <f t="shared" si="10"/>
        <v>9.5607140814370055</v>
      </c>
      <c r="D40" s="1">
        <v>1101</v>
      </c>
      <c r="E40" s="1">
        <v>335.11279282416803</v>
      </c>
      <c r="F40" s="2">
        <v>0.22800000000000001</v>
      </c>
      <c r="G40">
        <v>0.41362007168458781</v>
      </c>
      <c r="H40">
        <v>1.4153668399768919</v>
      </c>
      <c r="I40" s="1">
        <v>101.992539505435</v>
      </c>
      <c r="J40" s="1">
        <v>-1.6946330116767199E-2</v>
      </c>
      <c r="K40" s="8">
        <v>3.25</v>
      </c>
      <c r="L40" s="8">
        <v>93.051290322580641</v>
      </c>
      <c r="M40" s="9">
        <v>-79.2</v>
      </c>
      <c r="N40" s="9">
        <v>-1.72414</v>
      </c>
      <c r="O40" s="12"/>
      <c r="P40">
        <f t="shared" si="0"/>
        <v>1213302</v>
      </c>
      <c r="Q40">
        <f t="shared" si="1"/>
        <v>335.11279282416803</v>
      </c>
      <c r="R40">
        <f t="shared" si="2"/>
        <v>0.22800000000000001</v>
      </c>
      <c r="S40">
        <f t="shared" si="3"/>
        <v>0.58470163538495135</v>
      </c>
      <c r="T40">
        <f t="shared" si="4"/>
        <v>3.4186301316830647</v>
      </c>
      <c r="U40">
        <f t="shared" si="5"/>
        <v>10504.470654273155</v>
      </c>
      <c r="V40">
        <f t="shared" si="6"/>
        <v>-1.6659152012340746E-2</v>
      </c>
      <c r="W40" s="8">
        <v>3.25</v>
      </c>
      <c r="X40">
        <f t="shared" si="7"/>
        <v>8751.5939210197703</v>
      </c>
      <c r="Y40">
        <f t="shared" si="8"/>
        <v>-79.2</v>
      </c>
      <c r="Z40">
        <f t="shared" si="9"/>
        <v>-1.72414</v>
      </c>
      <c r="AA40">
        <f t="shared" si="11"/>
        <v>1.7744227078448915E-3</v>
      </c>
      <c r="AB40" s="12"/>
      <c r="AC40" s="21">
        <v>7.4399999999999998E-4</v>
      </c>
      <c r="AD40" s="22">
        <v>-2.294E-10</v>
      </c>
      <c r="AE40" s="23">
        <v>1.81E-8</v>
      </c>
      <c r="AF40" s="23">
        <v>-1.288E-6</v>
      </c>
      <c r="AG40" s="23">
        <v>-1.024E-5</v>
      </c>
      <c r="AH40" s="20">
        <v>0.72670000000000001</v>
      </c>
      <c r="AI40" s="23">
        <f t="shared" si="12"/>
        <v>1.9782139056903967E-3</v>
      </c>
      <c r="AJ40" s="25">
        <f t="shared" si="13"/>
        <v>2.3738566868284759E-2</v>
      </c>
      <c r="AK40" s="12"/>
      <c r="AL40" s="13">
        <v>2.4000000000000001E-4</v>
      </c>
      <c r="AM40" s="13">
        <v>-4.0799999999999999E-10</v>
      </c>
      <c r="AN40" s="13">
        <v>4.7580000000000002E-4</v>
      </c>
      <c r="AO40" s="13">
        <v>1.8259999999999999E-8</v>
      </c>
      <c r="AP40" s="13">
        <v>-2.8330000000000002E-5</v>
      </c>
      <c r="AQ40" s="13">
        <v>0.48349999999999999</v>
      </c>
      <c r="AR40" s="13">
        <f>(AL40)+(AM40*P38)+(AN40*T38)+(AO40*X38)+(AP40*Z38)+(AA38*AQ40)</f>
        <v>3.4359302371316561E-3</v>
      </c>
      <c r="AS40" s="27">
        <f t="shared" si="14"/>
        <v>4.1231162845579872E-2</v>
      </c>
      <c r="AT40" s="12"/>
      <c r="AU40" s="13">
        <v>4.6529999999999998E-4</v>
      </c>
      <c r="AV40" s="13">
        <v>-5.2679999999999998E-10</v>
      </c>
      <c r="AW40" s="13">
        <v>7.6599999999999997E-4</v>
      </c>
      <c r="AX40" s="13">
        <v>-3.9230000000000002E-5</v>
      </c>
      <c r="AY40" s="13">
        <v>0.186</v>
      </c>
      <c r="AZ40" s="13">
        <f>(AU40)+(AV40*P37)+(AW40*T37)+(AX40*Z37)+(AY40*AA37)</f>
        <v>3.1138250179040621E-3</v>
      </c>
      <c r="BA40" s="28">
        <f t="shared" si="15"/>
        <v>3.7365900214848743E-2</v>
      </c>
    </row>
    <row r="41" spans="1:53" ht="16">
      <c r="A41" s="4">
        <v>38018</v>
      </c>
      <c r="B41" s="5">
        <v>14221.147000000001</v>
      </c>
      <c r="C41">
        <f t="shared" si="10"/>
        <v>9.5624853611450931</v>
      </c>
      <c r="D41" s="1">
        <v>1119</v>
      </c>
      <c r="E41" s="1">
        <v>303.911549195882</v>
      </c>
      <c r="F41" s="2">
        <v>0.222</v>
      </c>
      <c r="G41">
        <v>0.42586016897269502</v>
      </c>
      <c r="H41">
        <v>1.3766532489936745</v>
      </c>
      <c r="I41" s="1">
        <v>101.99519497843301</v>
      </c>
      <c r="J41" s="1">
        <v>-1.6920735377302699E-2</v>
      </c>
      <c r="K41" s="8">
        <v>3.1394736842105262</v>
      </c>
      <c r="L41" s="8">
        <v>83.24655172413793</v>
      </c>
      <c r="M41" s="9">
        <v>-75.2</v>
      </c>
      <c r="N41" s="9">
        <v>-5.0847499999999997</v>
      </c>
      <c r="O41" s="12"/>
      <c r="P41">
        <f t="shared" si="0"/>
        <v>1253280</v>
      </c>
      <c r="Q41">
        <f t="shared" si="1"/>
        <v>303.911549195882</v>
      </c>
      <c r="R41">
        <f t="shared" si="2"/>
        <v>0.222</v>
      </c>
      <c r="S41">
        <f t="shared" si="3"/>
        <v>0.60721705249014735</v>
      </c>
      <c r="T41">
        <f t="shared" si="4"/>
        <v>3.2718274169585144</v>
      </c>
      <c r="U41">
        <f t="shared" si="5"/>
        <v>10505.014993666999</v>
      </c>
      <c r="V41">
        <f t="shared" si="6"/>
        <v>-1.6634424091593995E-2</v>
      </c>
      <c r="W41" s="8">
        <v>3.1394736842105262</v>
      </c>
      <c r="X41">
        <f t="shared" si="7"/>
        <v>7013.2349256837097</v>
      </c>
      <c r="Y41">
        <f t="shared" si="8"/>
        <v>-75.2</v>
      </c>
      <c r="Z41">
        <f t="shared" si="9"/>
        <v>-5.0847499999999997</v>
      </c>
      <c r="AA41">
        <f t="shared" si="11"/>
        <v>1.7712797080875475E-3</v>
      </c>
      <c r="AB41" s="12"/>
      <c r="AC41" s="21">
        <v>7.4399999999999998E-4</v>
      </c>
      <c r="AD41" s="22">
        <v>-2.294E-10</v>
      </c>
      <c r="AE41" s="23">
        <v>1.81E-8</v>
      </c>
      <c r="AF41" s="23">
        <v>-1.288E-6</v>
      </c>
      <c r="AG41" s="23">
        <v>-1.024E-5</v>
      </c>
      <c r="AH41" s="20">
        <v>0.72670000000000001</v>
      </c>
      <c r="AI41" s="23">
        <f t="shared" si="12"/>
        <v>2.0332101465613405E-3</v>
      </c>
      <c r="AJ41" s="25">
        <f t="shared" si="13"/>
        <v>2.4398521758736087E-2</v>
      </c>
      <c r="AK41" s="12"/>
      <c r="AL41" s="13">
        <v>2.4000000000000001E-4</v>
      </c>
      <c r="AM41" s="13">
        <v>-4.0799999999999999E-10</v>
      </c>
      <c r="AN41" s="13">
        <v>4.7580000000000002E-4</v>
      </c>
      <c r="AO41" s="13">
        <v>1.8259999999999999E-8</v>
      </c>
      <c r="AP41" s="13">
        <v>-2.8330000000000002E-5</v>
      </c>
      <c r="AQ41" s="13">
        <v>0.48349999999999999</v>
      </c>
      <c r="AR41" s="13">
        <f>(AL41)+(AM41*P39)+(AN41*T39)+(AO41*X39)+(AP41*Z39)+(AA39*AQ41)</f>
        <v>2.6551773528738828E-3</v>
      </c>
      <c r="AS41" s="27">
        <f t="shared" si="14"/>
        <v>3.1862128234486593E-2</v>
      </c>
      <c r="AT41" s="12"/>
      <c r="AU41" s="13">
        <v>4.6529999999999998E-4</v>
      </c>
      <c r="AV41" s="13">
        <v>-5.2679999999999998E-10</v>
      </c>
      <c r="AW41" s="13">
        <v>7.6599999999999997E-4</v>
      </c>
      <c r="AX41" s="13">
        <v>-3.9230000000000002E-5</v>
      </c>
      <c r="AY41" s="13">
        <v>0.186</v>
      </c>
      <c r="AZ41" s="13">
        <f>(AU41)+(AV41*P38)+(AW41*T38)+(AX41*Z38)+(AY41*AA38)</f>
        <v>3.4017215897244554E-3</v>
      </c>
      <c r="BA41" s="28">
        <f t="shared" si="15"/>
        <v>4.0820659076693466E-2</v>
      </c>
    </row>
    <row r="42" spans="1:53" ht="16">
      <c r="A42" s="4">
        <v>38047</v>
      </c>
      <c r="B42">
        <v>14257.272333333332</v>
      </c>
      <c r="C42">
        <f t="shared" si="10"/>
        <v>9.5650223946993318</v>
      </c>
      <c r="D42" s="1">
        <v>1135</v>
      </c>
      <c r="E42" s="1">
        <v>298.62412301755899</v>
      </c>
      <c r="F42" s="2">
        <v>0.20699999999999999</v>
      </c>
      <c r="G42">
        <v>0.41125898009657286</v>
      </c>
      <c r="H42">
        <v>1.4968499427262314</v>
      </c>
      <c r="I42" s="1">
        <v>101.992698773347</v>
      </c>
      <c r="J42" s="1">
        <v>-1.69447950152182E-2</v>
      </c>
      <c r="K42" s="8">
        <v>2.8730434782608696</v>
      </c>
      <c r="L42" s="8">
        <v>63.193225806451615</v>
      </c>
      <c r="M42" s="9">
        <v>-86.6</v>
      </c>
      <c r="N42" s="9">
        <v>-1.69492</v>
      </c>
      <c r="O42" s="12"/>
      <c r="P42">
        <f t="shared" si="0"/>
        <v>1289360</v>
      </c>
      <c r="Q42">
        <f t="shared" si="1"/>
        <v>298.62412301755899</v>
      </c>
      <c r="R42">
        <f t="shared" si="2"/>
        <v>0.20699999999999999</v>
      </c>
      <c r="S42">
        <f t="shared" si="3"/>
        <v>0.58039292880664617</v>
      </c>
      <c r="T42">
        <f t="shared" si="4"/>
        <v>3.7374096937657537</v>
      </c>
      <c r="U42">
        <f t="shared" si="5"/>
        <v>10504.503301844046</v>
      </c>
      <c r="V42">
        <f t="shared" si="6"/>
        <v>-1.6657668937110438E-2</v>
      </c>
      <c r="W42" s="8">
        <v>2.8730434782608696</v>
      </c>
      <c r="X42">
        <f t="shared" si="7"/>
        <v>4056.5770136316341</v>
      </c>
      <c r="Y42">
        <f t="shared" si="8"/>
        <v>-86.6</v>
      </c>
      <c r="Z42">
        <f t="shared" si="9"/>
        <v>-1.69492</v>
      </c>
      <c r="AA42">
        <f t="shared" si="11"/>
        <v>2.5370335542387323E-3</v>
      </c>
      <c r="AB42" s="12"/>
      <c r="AC42" s="21">
        <v>7.4399999999999998E-4</v>
      </c>
      <c r="AD42" s="22">
        <v>-2.294E-10</v>
      </c>
      <c r="AE42" s="23">
        <v>1.81E-8</v>
      </c>
      <c r="AF42" s="23">
        <v>-1.288E-6</v>
      </c>
      <c r="AG42" s="23">
        <v>-1.024E-5</v>
      </c>
      <c r="AH42" s="20">
        <v>0.72670000000000001</v>
      </c>
      <c r="AI42" s="23">
        <f t="shared" si="12"/>
        <v>2.0195515240220958E-3</v>
      </c>
      <c r="AJ42" s="25">
        <f t="shared" si="13"/>
        <v>2.4234618288265147E-2</v>
      </c>
      <c r="AK42" s="12"/>
      <c r="AL42" s="13">
        <v>2.4000000000000001E-4</v>
      </c>
      <c r="AM42" s="13">
        <v>-4.0799999999999999E-10</v>
      </c>
      <c r="AN42" s="13">
        <v>4.7580000000000002E-4</v>
      </c>
      <c r="AO42" s="13">
        <v>1.8259999999999999E-8</v>
      </c>
      <c r="AP42" s="13">
        <v>-2.8330000000000002E-5</v>
      </c>
      <c r="AQ42" s="13">
        <v>0.48349999999999999</v>
      </c>
      <c r="AR42" s="13">
        <f>(AL42)+(AM42*P40)+(AN42*T40)+(AO42*X40)+(AP42*Z40)+(AA40*AQ42)</f>
        <v>2.4381393710956284E-3</v>
      </c>
      <c r="AS42" s="27">
        <f t="shared" si="14"/>
        <v>2.9257672453147539E-2</v>
      </c>
      <c r="AT42" s="12"/>
      <c r="AU42" s="13">
        <v>4.6529999999999998E-4</v>
      </c>
      <c r="AV42" s="13">
        <v>-5.2679999999999998E-10</v>
      </c>
      <c r="AW42" s="13">
        <v>7.6599999999999997E-4</v>
      </c>
      <c r="AX42" s="13">
        <v>-3.9230000000000002E-5</v>
      </c>
      <c r="AY42" s="13">
        <v>0.186</v>
      </c>
      <c r="AZ42" s="13">
        <f>(AU42)+(AV42*P39)+(AW42*T39)+(AX42*Z39)+(AY42*AA39)</f>
        <v>3.2688800598591763E-3</v>
      </c>
      <c r="BA42" s="28">
        <f t="shared" si="15"/>
        <v>3.9226560718310113E-2</v>
      </c>
    </row>
    <row r="43" spans="1:53" ht="16">
      <c r="A43" s="4">
        <v>38078</v>
      </c>
      <c r="B43">
        <v>14293.397666666666</v>
      </c>
      <c r="C43">
        <f t="shared" si="10"/>
        <v>9.5675530079992797</v>
      </c>
      <c r="D43" s="1">
        <v>1151</v>
      </c>
      <c r="E43" s="1">
        <v>280.97409598329801</v>
      </c>
      <c r="F43" s="2">
        <v>0.20699999999999999</v>
      </c>
      <c r="G43">
        <v>0.44247246022031822</v>
      </c>
      <c r="H43">
        <v>1.4251728907330568</v>
      </c>
      <c r="I43" s="1">
        <v>102.003094068811</v>
      </c>
      <c r="J43" s="1">
        <v>-1.6844600104835999E-2</v>
      </c>
      <c r="K43" s="8">
        <v>3.3895238095238094</v>
      </c>
      <c r="L43" s="8">
        <v>59.875</v>
      </c>
      <c r="M43" s="9">
        <v>-69.8</v>
      </c>
      <c r="N43" s="9">
        <v>-6.6666699999999999</v>
      </c>
      <c r="O43" s="12"/>
      <c r="P43">
        <f t="shared" si="0"/>
        <v>1325952</v>
      </c>
      <c r="Q43">
        <f t="shared" si="1"/>
        <v>280.97409598329801</v>
      </c>
      <c r="R43">
        <f t="shared" si="2"/>
        <v>0.20699999999999999</v>
      </c>
      <c r="S43">
        <f t="shared" si="3"/>
        <v>0.63825433827373934</v>
      </c>
      <c r="T43">
        <f t="shared" si="4"/>
        <v>3.4562906592134741</v>
      </c>
      <c r="U43">
        <f t="shared" si="5"/>
        <v>10506.634293679515</v>
      </c>
      <c r="V43">
        <f t="shared" si="6"/>
        <v>-1.6560859552144157E-2</v>
      </c>
      <c r="W43" s="8">
        <v>3.3895238095238094</v>
      </c>
      <c r="X43">
        <f t="shared" si="7"/>
        <v>3644.890625</v>
      </c>
      <c r="Y43">
        <f t="shared" si="8"/>
        <v>-69.8</v>
      </c>
      <c r="Z43">
        <f t="shared" si="9"/>
        <v>-6.6666699999999999</v>
      </c>
      <c r="AA43">
        <f t="shared" si="11"/>
        <v>2.5306132999478592E-3</v>
      </c>
      <c r="AB43" s="12"/>
      <c r="AC43" s="21">
        <v>7.4399999999999998E-4</v>
      </c>
      <c r="AD43" s="22">
        <v>-2.294E-10</v>
      </c>
      <c r="AE43" s="23">
        <v>1.81E-8</v>
      </c>
      <c r="AF43" s="23">
        <v>-1.288E-6</v>
      </c>
      <c r="AG43" s="23">
        <v>-1.024E-5</v>
      </c>
      <c r="AH43" s="20">
        <v>0.72670000000000001</v>
      </c>
      <c r="AI43" s="23">
        <f t="shared" si="12"/>
        <v>2.4942039246120193E-3</v>
      </c>
      <c r="AJ43" s="25">
        <f t="shared" si="13"/>
        <v>2.9930447095344231E-2</v>
      </c>
      <c r="AK43" s="12"/>
      <c r="AL43" s="13">
        <v>2.4000000000000001E-4</v>
      </c>
      <c r="AM43" s="13">
        <v>-4.0799999999999999E-10</v>
      </c>
      <c r="AN43" s="13">
        <v>4.7580000000000002E-4</v>
      </c>
      <c r="AO43" s="13">
        <v>1.8259999999999999E-8</v>
      </c>
      <c r="AP43" s="13">
        <v>-2.8330000000000002E-5</v>
      </c>
      <c r="AQ43" s="13">
        <v>0.48349999999999999</v>
      </c>
      <c r="AR43" s="13">
        <f>(AL43)+(AM43*P41)+(AN43*T41)+(AO43*X41)+(AP43*Z41)+(AA41*AQ43)</f>
        <v>2.4139236210921748E-3</v>
      </c>
      <c r="AS43" s="27">
        <f t="shared" si="14"/>
        <v>2.8967083453106099E-2</v>
      </c>
      <c r="AT43" s="12"/>
      <c r="AU43" s="13">
        <v>4.6529999999999998E-4</v>
      </c>
      <c r="AV43" s="13">
        <v>-5.2679999999999998E-10</v>
      </c>
      <c r="AW43" s="13">
        <v>7.6599999999999997E-4</v>
      </c>
      <c r="AX43" s="13">
        <v>-3.9230000000000002E-5</v>
      </c>
      <c r="AY43" s="13">
        <v>0.186</v>
      </c>
      <c r="AZ43" s="13">
        <f>(AU43)+(AV43*P40)+(AW43*T40)+(AX43*Z40)+(AY43*AA40)</f>
        <v>2.8424838231283773E-3</v>
      </c>
      <c r="BA43" s="28">
        <f t="shared" si="15"/>
        <v>3.4109805877540526E-2</v>
      </c>
    </row>
    <row r="44" spans="1:53" ht="16">
      <c r="A44" s="4">
        <v>38108</v>
      </c>
      <c r="B44" s="5">
        <v>14329.522999999999</v>
      </c>
      <c r="C44">
        <f t="shared" si="10"/>
        <v>9.5700772334573134</v>
      </c>
      <c r="D44" s="1">
        <v>1164</v>
      </c>
      <c r="E44" s="1">
        <v>316.57971140566002</v>
      </c>
      <c r="F44" s="2">
        <v>0.214</v>
      </c>
      <c r="G44">
        <v>0.45762299074525087</v>
      </c>
      <c r="H44">
        <v>1.3241085683874401</v>
      </c>
      <c r="I44" s="1">
        <v>101.951691360298</v>
      </c>
      <c r="J44" s="1">
        <v>-1.7340044394101299E-2</v>
      </c>
      <c r="K44" s="8">
        <v>3.6760000000000002</v>
      </c>
      <c r="L44" s="8">
        <v>76.701612903225808</v>
      </c>
      <c r="M44" s="9">
        <v>-25.2</v>
      </c>
      <c r="N44" s="9">
        <v>-8.1967199999999991</v>
      </c>
      <c r="O44" s="12"/>
      <c r="P44">
        <f t="shared" si="0"/>
        <v>1356060</v>
      </c>
      <c r="Q44">
        <f t="shared" si="1"/>
        <v>316.57971140566002</v>
      </c>
      <c r="R44">
        <f t="shared" si="2"/>
        <v>0.214</v>
      </c>
      <c r="S44">
        <f t="shared" si="3"/>
        <v>0.66704179240387884</v>
      </c>
      <c r="T44">
        <f t="shared" si="4"/>
        <v>3.0773720692644764</v>
      </c>
      <c r="U44">
        <f t="shared" si="5"/>
        <v>10496.099062585759</v>
      </c>
      <c r="V44">
        <f t="shared" si="6"/>
        <v>-1.7039367254511894E-2</v>
      </c>
      <c r="W44" s="8">
        <v>3.6760000000000002</v>
      </c>
      <c r="X44">
        <f t="shared" si="7"/>
        <v>5959.8390348595212</v>
      </c>
      <c r="Y44">
        <f t="shared" si="8"/>
        <v>-25.2</v>
      </c>
      <c r="Z44">
        <f t="shared" si="9"/>
        <v>-8.1967199999999991</v>
      </c>
      <c r="AA44">
        <f t="shared" si="11"/>
        <v>2.5242254580337686E-3</v>
      </c>
      <c r="AB44" s="12"/>
      <c r="AC44" s="21">
        <v>7.4399999999999998E-4</v>
      </c>
      <c r="AD44" s="22">
        <v>-2.294E-10</v>
      </c>
      <c r="AE44" s="23">
        <v>1.81E-8</v>
      </c>
      <c r="AF44" s="23">
        <v>-1.288E-6</v>
      </c>
      <c r="AG44" s="23">
        <v>-1.024E-5</v>
      </c>
      <c r="AH44" s="20">
        <v>0.72670000000000001</v>
      </c>
      <c r="AI44" s="23">
        <f t="shared" si="12"/>
        <v>2.5029649173846091E-3</v>
      </c>
      <c r="AJ44" s="25">
        <f t="shared" si="13"/>
        <v>3.003557900861531E-2</v>
      </c>
      <c r="AK44" s="12"/>
      <c r="AL44" s="13">
        <v>2.4000000000000001E-4</v>
      </c>
      <c r="AM44" s="13">
        <v>-4.0799999999999999E-10</v>
      </c>
      <c r="AN44" s="13">
        <v>4.7580000000000002E-4</v>
      </c>
      <c r="AO44" s="13">
        <v>1.8259999999999999E-8</v>
      </c>
      <c r="AP44" s="13">
        <v>-2.8330000000000002E-5</v>
      </c>
      <c r="AQ44" s="13">
        <v>0.48349999999999999</v>
      </c>
      <c r="AR44" s="13">
        <f>(AL44)+(AM44*P42)+(AN44*T42)+(AO44*X42)+(AP44*Z42)+(AA42*AQ44)</f>
        <v>2.8409465556370863E-3</v>
      </c>
      <c r="AS44" s="27">
        <f t="shared" si="14"/>
        <v>3.4091358667645039E-2</v>
      </c>
      <c r="AT44" s="12"/>
      <c r="AU44" s="13">
        <v>4.6529999999999998E-4</v>
      </c>
      <c r="AV44" s="13">
        <v>-5.2679999999999998E-10</v>
      </c>
      <c r="AW44" s="13">
        <v>7.6599999999999997E-4</v>
      </c>
      <c r="AX44" s="13">
        <v>-3.9230000000000002E-5</v>
      </c>
      <c r="AY44" s="13">
        <v>0.186</v>
      </c>
      <c r="AZ44" s="13">
        <f>(AU44)+(AV44*P41)+(AW44*T41)+(AX44*Z41)+(AY44*AA41)</f>
        <v>2.8402246655945059E-3</v>
      </c>
      <c r="BA44" s="28">
        <f t="shared" si="15"/>
        <v>3.4082695987134072E-2</v>
      </c>
    </row>
    <row r="45" spans="1:53" ht="16">
      <c r="A45" s="4">
        <v>38139</v>
      </c>
      <c r="B45">
        <v>14374.676666666666</v>
      </c>
      <c r="C45">
        <f t="shared" si="10"/>
        <v>9.5732233726589619</v>
      </c>
      <c r="D45" s="1">
        <v>1176</v>
      </c>
      <c r="E45" s="1">
        <v>333.70042954153001</v>
      </c>
      <c r="F45" s="2">
        <v>0.218</v>
      </c>
      <c r="G45">
        <v>0.40369297610427229</v>
      </c>
      <c r="H45">
        <v>1.4974588938714499</v>
      </c>
      <c r="I45" s="1">
        <v>101.806946435</v>
      </c>
      <c r="J45" s="1">
        <v>-1.87351663383254E-2</v>
      </c>
      <c r="K45" s="8">
        <v>3.4457142857142857</v>
      </c>
      <c r="L45" s="8">
        <v>79.36333333333333</v>
      </c>
      <c r="M45" s="9">
        <v>-37.1</v>
      </c>
      <c r="N45" s="9">
        <v>-11.11111</v>
      </c>
      <c r="O45" s="12"/>
      <c r="P45">
        <f t="shared" si="0"/>
        <v>1384152</v>
      </c>
      <c r="Q45">
        <f t="shared" si="1"/>
        <v>333.70042954153001</v>
      </c>
      <c r="R45">
        <f t="shared" si="2"/>
        <v>0.218</v>
      </c>
      <c r="S45">
        <f t="shared" si="3"/>
        <v>0.56666099506019685</v>
      </c>
      <c r="T45">
        <f t="shared" si="4"/>
        <v>3.7398420327061563</v>
      </c>
      <c r="U45">
        <f t="shared" si="5"/>
        <v>10466.461288853958</v>
      </c>
      <c r="V45">
        <f t="shared" si="6"/>
        <v>-1.838415988060068E-2</v>
      </c>
      <c r="W45" s="8">
        <v>3.4457142857142857</v>
      </c>
      <c r="X45">
        <f t="shared" si="7"/>
        <v>6377.9020111111113</v>
      </c>
      <c r="Y45">
        <f t="shared" si="8"/>
        <v>-37.1</v>
      </c>
      <c r="Z45">
        <f t="shared" si="9"/>
        <v>-11.11111</v>
      </c>
      <c r="AA45">
        <f t="shared" si="11"/>
        <v>3.1461392016485235E-3</v>
      </c>
      <c r="AB45" s="12"/>
      <c r="AC45" s="21">
        <v>7.4399999999999998E-4</v>
      </c>
      <c r="AD45" s="22">
        <v>-2.294E-10</v>
      </c>
      <c r="AE45" s="23">
        <v>1.81E-8</v>
      </c>
      <c r="AF45" s="23">
        <v>-1.288E-6</v>
      </c>
      <c r="AG45" s="23">
        <v>-1.024E-5</v>
      </c>
      <c r="AH45" s="20">
        <v>0.72670000000000001</v>
      </c>
      <c r="AI45" s="23">
        <f t="shared" si="12"/>
        <v>2.4915395756840968E-3</v>
      </c>
      <c r="AJ45" s="25">
        <f t="shared" si="13"/>
        <v>2.9898474908209162E-2</v>
      </c>
      <c r="AK45" s="12"/>
      <c r="AL45" s="13">
        <v>2.4000000000000001E-4</v>
      </c>
      <c r="AM45" s="13">
        <v>-4.0799999999999999E-10</v>
      </c>
      <c r="AN45" s="13">
        <v>4.7580000000000002E-4</v>
      </c>
      <c r="AO45" s="13">
        <v>1.8259999999999999E-8</v>
      </c>
      <c r="AP45" s="13">
        <v>-2.8330000000000002E-5</v>
      </c>
      <c r="AQ45" s="13">
        <v>0.48349999999999999</v>
      </c>
      <c r="AR45" s="13">
        <f>(AL45)+(AM45*P43)+(AN45*T43)+(AO45*X43)+(AP45*Z43)+(AA43*AQ45)</f>
        <v>2.8224886740910609E-3</v>
      </c>
      <c r="AS45" s="27">
        <f t="shared" si="14"/>
        <v>3.3869864089092733E-2</v>
      </c>
      <c r="AT45" s="12"/>
      <c r="AU45" s="13">
        <v>4.6529999999999998E-4</v>
      </c>
      <c r="AV45" s="13">
        <v>-5.2679999999999998E-10</v>
      </c>
      <c r="AW45" s="13">
        <v>7.6599999999999997E-4</v>
      </c>
      <c r="AX45" s="13">
        <v>-3.9230000000000002E-5</v>
      </c>
      <c r="AY45" s="13">
        <v>0.186</v>
      </c>
      <c r="AZ45" s="13">
        <f>(AU45)+(AV45*P42)+(AW45*T42)+(AX45*Z42)+(AY45*AA42)</f>
        <v>3.1873009301129716E-3</v>
      </c>
      <c r="BA45" s="28">
        <f t="shared" si="15"/>
        <v>3.8247611161355659E-2</v>
      </c>
    </row>
    <row r="46" spans="1:53" ht="16">
      <c r="A46" s="4">
        <v>38169</v>
      </c>
      <c r="B46">
        <v>14419.830333333333</v>
      </c>
      <c r="C46">
        <f t="shared" si="10"/>
        <v>9.5763596447040698</v>
      </c>
      <c r="D46" s="1">
        <v>1213</v>
      </c>
      <c r="E46" s="1">
        <v>364.88320426202603</v>
      </c>
      <c r="F46" s="2">
        <v>0.215</v>
      </c>
      <c r="G46">
        <v>0.47935103244837757</v>
      </c>
      <c r="H46">
        <v>1.254102564102564</v>
      </c>
      <c r="I46" s="1">
        <v>101.610966898863</v>
      </c>
      <c r="J46" s="1">
        <v>-2.0624112364727901E-2</v>
      </c>
      <c r="K46" s="8">
        <v>3.1404761904761904</v>
      </c>
      <c r="L46" s="8">
        <v>60.95</v>
      </c>
      <c r="M46" s="9">
        <v>5.6</v>
      </c>
      <c r="N46" s="9">
        <v>-11.290319999999999</v>
      </c>
      <c r="O46" s="12"/>
      <c r="P46">
        <f t="shared" si="0"/>
        <v>1472582</v>
      </c>
      <c r="Q46">
        <f t="shared" si="1"/>
        <v>364.88320426202603</v>
      </c>
      <c r="R46">
        <f t="shared" si="2"/>
        <v>0.215</v>
      </c>
      <c r="S46">
        <f t="shared" si="3"/>
        <v>0.70912844475770309</v>
      </c>
      <c r="T46">
        <f t="shared" si="4"/>
        <v>2.8268758053911895</v>
      </c>
      <c r="U46">
        <f t="shared" si="5"/>
        <v>10426.399561020695</v>
      </c>
      <c r="V46">
        <f t="shared" si="6"/>
        <v>-2.019875835389498E-2</v>
      </c>
      <c r="W46" s="8">
        <v>3.1404761904761904</v>
      </c>
      <c r="X46">
        <f t="shared" si="7"/>
        <v>3775.8525</v>
      </c>
      <c r="Y46">
        <f t="shared" si="8"/>
        <v>5.6</v>
      </c>
      <c r="Z46">
        <f t="shared" si="9"/>
        <v>-11.290319999999999</v>
      </c>
      <c r="AA46">
        <f t="shared" si="11"/>
        <v>3.1362720451078019E-3</v>
      </c>
      <c r="AB46" s="12"/>
      <c r="AC46" s="21">
        <v>7.4399999999999998E-4</v>
      </c>
      <c r="AD46" s="22">
        <v>-2.294E-10</v>
      </c>
      <c r="AE46" s="23">
        <v>1.81E-8</v>
      </c>
      <c r="AF46" s="23">
        <v>-1.288E-6</v>
      </c>
      <c r="AG46" s="23">
        <v>-1.024E-5</v>
      </c>
      <c r="AH46" s="20">
        <v>0.72670000000000001</v>
      </c>
      <c r="AI46" s="23">
        <f t="shared" si="12"/>
        <v>2.9897774818390933E-3</v>
      </c>
      <c r="AJ46" s="25">
        <f t="shared" si="13"/>
        <v>3.5877329782069117E-2</v>
      </c>
      <c r="AK46" s="12"/>
      <c r="AL46" s="13">
        <v>2.4000000000000001E-4</v>
      </c>
      <c r="AM46" s="13">
        <v>-4.0799999999999999E-10</v>
      </c>
      <c r="AN46" s="13">
        <v>4.7580000000000002E-4</v>
      </c>
      <c r="AO46" s="13">
        <v>1.8259999999999999E-8</v>
      </c>
      <c r="AP46" s="13">
        <v>-2.8330000000000002E-5</v>
      </c>
      <c r="AQ46" s="13">
        <v>0.48349999999999999</v>
      </c>
      <c r="AR46" s="13">
        <f>(AL46)+(AM46*P44)+(AN46*T44)+(AO46*X44)+(AP46*Z44)+(AA44*AQ46)</f>
        <v>2.7124438978918999E-3</v>
      </c>
      <c r="AS46" s="27">
        <f t="shared" si="14"/>
        <v>3.2549326774702798E-2</v>
      </c>
      <c r="AT46" s="12"/>
      <c r="AU46" s="13">
        <v>4.6529999999999998E-4</v>
      </c>
      <c r="AV46" s="13">
        <v>-5.2679999999999998E-10</v>
      </c>
      <c r="AW46" s="13">
        <v>7.6599999999999997E-4</v>
      </c>
      <c r="AX46" s="13">
        <v>-3.9230000000000002E-5</v>
      </c>
      <c r="AY46" s="13">
        <v>0.186</v>
      </c>
      <c r="AZ46" s="13">
        <f>(AU46)+(AV46*P43)+(AW46*T43)+(AX46*Z43)+(AY46*AA43)</f>
        <v>3.1465346692478233E-3</v>
      </c>
      <c r="BA46" s="28">
        <f t="shared" si="15"/>
        <v>3.7758416030973879E-2</v>
      </c>
    </row>
    <row r="47" spans="1:53" ht="16">
      <c r="A47" s="4">
        <v>38200</v>
      </c>
      <c r="B47" s="5">
        <v>14464.984</v>
      </c>
      <c r="C47">
        <f t="shared" si="10"/>
        <v>9.5794861112914074</v>
      </c>
      <c r="D47" s="1">
        <v>1234</v>
      </c>
      <c r="E47" s="1">
        <v>356.28392065820901</v>
      </c>
      <c r="F47" s="2">
        <v>0.2</v>
      </c>
      <c r="G47">
        <v>0.44505632040050064</v>
      </c>
      <c r="H47">
        <v>1.4097300337457819</v>
      </c>
      <c r="I47" s="1">
        <v>101.331710561207</v>
      </c>
      <c r="J47" s="1">
        <v>-2.3315720681395501E-2</v>
      </c>
      <c r="K47" s="8">
        <v>2.7781818181818183</v>
      </c>
      <c r="L47" s="8">
        <v>70.379354838709673</v>
      </c>
      <c r="M47" s="9">
        <v>-7.2</v>
      </c>
      <c r="N47" s="9">
        <v>-11.47541</v>
      </c>
      <c r="O47" s="12"/>
      <c r="P47">
        <f t="shared" si="0"/>
        <v>1523990</v>
      </c>
      <c r="Q47">
        <f t="shared" si="1"/>
        <v>356.28392065820901</v>
      </c>
      <c r="R47">
        <f t="shared" si="2"/>
        <v>0.2</v>
      </c>
      <c r="S47">
        <f t="shared" si="3"/>
        <v>0.64313144872893369</v>
      </c>
      <c r="T47">
        <f t="shared" si="4"/>
        <v>3.3970688017906649</v>
      </c>
      <c r="U47">
        <f t="shared" si="5"/>
        <v>10369.447275821438</v>
      </c>
      <c r="V47">
        <f t="shared" si="6"/>
        <v>-2.2772097850502646E-2</v>
      </c>
      <c r="W47" s="8">
        <v>2.7781818181818183</v>
      </c>
      <c r="X47">
        <f t="shared" si="7"/>
        <v>5023.6329423517163</v>
      </c>
      <c r="Y47">
        <f t="shared" si="8"/>
        <v>-7.2</v>
      </c>
      <c r="Z47">
        <f t="shared" si="9"/>
        <v>-11.47541</v>
      </c>
      <c r="AA47">
        <f t="shared" si="11"/>
        <v>3.1264665873376174E-3</v>
      </c>
      <c r="AB47" s="12"/>
      <c r="AC47" s="21">
        <v>7.4399999999999998E-4</v>
      </c>
      <c r="AD47" s="22">
        <v>-2.294E-10</v>
      </c>
      <c r="AE47" s="23">
        <v>1.81E-8</v>
      </c>
      <c r="AF47" s="23">
        <v>-1.288E-6</v>
      </c>
      <c r="AG47" s="23">
        <v>-1.024E-5</v>
      </c>
      <c r="AH47" s="20">
        <v>0.72670000000000001</v>
      </c>
      <c r="AI47" s="23">
        <f t="shared" si="12"/>
        <v>2.8620615914298395E-3</v>
      </c>
      <c r="AJ47" s="25">
        <f t="shared" si="13"/>
        <v>3.4344739097158072E-2</v>
      </c>
      <c r="AK47" s="12"/>
      <c r="AL47" s="13">
        <v>2.4000000000000001E-4</v>
      </c>
      <c r="AM47" s="13">
        <v>-4.0799999999999999E-10</v>
      </c>
      <c r="AN47" s="13">
        <v>4.7580000000000002E-4</v>
      </c>
      <c r="AO47" s="13">
        <v>1.8259999999999999E-8</v>
      </c>
      <c r="AP47" s="13">
        <v>-2.8330000000000002E-5</v>
      </c>
      <c r="AQ47" s="13">
        <v>0.48349999999999999</v>
      </c>
      <c r="AR47" s="13">
        <f>(AL47)+(AM47*P45)+(AN47*T45)+(AO47*X45)+(AP47*Z45)+(AA45*AQ47)</f>
        <v>3.4070793641815394E-3</v>
      </c>
      <c r="AS47" s="27">
        <f t="shared" si="14"/>
        <v>4.0884952370178473E-2</v>
      </c>
      <c r="AT47" s="12"/>
      <c r="AU47" s="13">
        <v>4.6529999999999998E-4</v>
      </c>
      <c r="AV47" s="13">
        <v>-5.2679999999999998E-10</v>
      </c>
      <c r="AW47" s="13">
        <v>7.6599999999999997E-4</v>
      </c>
      <c r="AX47" s="13">
        <v>-3.9230000000000002E-5</v>
      </c>
      <c r="AY47" s="13">
        <v>0.186</v>
      </c>
      <c r="AZ47" s="13">
        <f>(AU47)+(AV47*P44)+(AW47*T44)+(AX47*Z44)+(AY47*AA44)</f>
        <v>2.8992578578508699E-3</v>
      </c>
      <c r="BA47" s="28">
        <f t="shared" si="15"/>
        <v>3.4791094294210442E-2</v>
      </c>
    </row>
    <row r="48" spans="1:53" ht="16">
      <c r="A48" s="4">
        <v>38231</v>
      </c>
      <c r="B48">
        <v>14513.281333333332</v>
      </c>
      <c r="C48">
        <f t="shared" si="10"/>
        <v>9.582819463201746</v>
      </c>
      <c r="D48" s="1">
        <v>1240</v>
      </c>
      <c r="E48" s="1">
        <v>324.54973701216602</v>
      </c>
      <c r="F48" s="2">
        <v>0.192</v>
      </c>
      <c r="G48">
        <v>0.48303267314242465</v>
      </c>
      <c r="H48">
        <v>1.3220161922172891</v>
      </c>
      <c r="I48" s="1">
        <v>101.05896497086</v>
      </c>
      <c r="J48" s="1">
        <v>-2.5944575250908399E-2</v>
      </c>
      <c r="K48" s="8">
        <v>2.4442857142857144</v>
      </c>
      <c r="L48" s="8">
        <v>75.085999999999999</v>
      </c>
      <c r="M48" s="9">
        <v>-0.5</v>
      </c>
      <c r="N48" s="9">
        <v>-11.47541</v>
      </c>
      <c r="O48" s="12"/>
      <c r="P48">
        <f t="shared" si="0"/>
        <v>1538840</v>
      </c>
      <c r="Q48">
        <f t="shared" si="1"/>
        <v>324.54973701216602</v>
      </c>
      <c r="R48">
        <f t="shared" si="2"/>
        <v>0.192</v>
      </c>
      <c r="S48">
        <f t="shared" si="3"/>
        <v>0.71635323646554117</v>
      </c>
      <c r="T48">
        <f t="shared" si="4"/>
        <v>3.0697430047019889</v>
      </c>
      <c r="U48">
        <f t="shared" si="5"/>
        <v>10313.97336595237</v>
      </c>
      <c r="V48">
        <f t="shared" si="6"/>
        <v>-2.5271454265958351E-2</v>
      </c>
      <c r="W48" s="8">
        <v>2.4442857142857144</v>
      </c>
      <c r="X48">
        <f t="shared" si="7"/>
        <v>5712.9933959999998</v>
      </c>
      <c r="Y48">
        <f t="shared" si="8"/>
        <v>-0.5</v>
      </c>
      <c r="Z48">
        <f t="shared" si="9"/>
        <v>-11.47541</v>
      </c>
      <c r="AA48">
        <f t="shared" si="11"/>
        <v>3.3333519103386777E-3</v>
      </c>
      <c r="AB48" s="12"/>
      <c r="AC48" s="21">
        <v>7.4399999999999998E-4</v>
      </c>
      <c r="AD48" s="22">
        <v>-2.294E-10</v>
      </c>
      <c r="AE48" s="23">
        <v>1.81E-8</v>
      </c>
      <c r="AF48" s="23">
        <v>-1.288E-6</v>
      </c>
      <c r="AG48" s="23">
        <v>-1.024E-5</v>
      </c>
      <c r="AH48" s="20">
        <v>0.72670000000000001</v>
      </c>
      <c r="AI48" s="23">
        <f t="shared" si="12"/>
        <v>2.8841095176748129E-3</v>
      </c>
      <c r="AJ48" s="25">
        <f t="shared" si="13"/>
        <v>3.4609314212097758E-2</v>
      </c>
      <c r="AK48" s="12"/>
      <c r="AL48" s="13">
        <v>2.4000000000000001E-4</v>
      </c>
      <c r="AM48" s="13">
        <v>-4.0799999999999999E-10</v>
      </c>
      <c r="AN48" s="13">
        <v>4.7580000000000002E-4</v>
      </c>
      <c r="AO48" s="13">
        <v>1.8259999999999999E-8</v>
      </c>
      <c r="AP48" s="13">
        <v>-2.8330000000000002E-5</v>
      </c>
      <c r="AQ48" s="13">
        <v>0.48349999999999999</v>
      </c>
      <c r="AR48" s="13">
        <f>(AL48)+(AM48*P46)+(AN48*T46)+(AO48*X46)+(AP48*Z46)+(AA46*AQ48)</f>
        <v>2.8894034182647505E-3</v>
      </c>
      <c r="AS48" s="27">
        <f t="shared" si="14"/>
        <v>3.4672841019177003E-2</v>
      </c>
      <c r="AT48" s="12"/>
      <c r="AU48" s="13">
        <v>4.6529999999999998E-4</v>
      </c>
      <c r="AV48" s="13">
        <v>-5.2679999999999998E-10</v>
      </c>
      <c r="AW48" s="13">
        <v>7.6599999999999997E-4</v>
      </c>
      <c r="AX48" s="13">
        <v>-3.9230000000000002E-5</v>
      </c>
      <c r="AY48" s="13">
        <v>0.186</v>
      </c>
      <c r="AZ48" s="13">
        <f>(AU48)+(AV48*P45)+(AW48*T45)+(AX48*Z45)+(AY48*AA45)</f>
        <v>3.6219184602595406E-3</v>
      </c>
      <c r="BA48" s="28">
        <f t="shared" si="15"/>
        <v>4.3463021523114487E-2</v>
      </c>
    </row>
    <row r="49" spans="1:53" ht="16">
      <c r="A49" s="4">
        <v>38261</v>
      </c>
      <c r="B49">
        <v>14561.578666666666</v>
      </c>
      <c r="C49">
        <f t="shared" si="10"/>
        <v>9.5861417407815459</v>
      </c>
      <c r="D49" s="1">
        <v>1240</v>
      </c>
      <c r="E49" s="1">
        <v>302.14222512195801</v>
      </c>
      <c r="F49" s="2">
        <v>0.19899999999999998</v>
      </c>
      <c r="G49">
        <v>0.49249472770127778</v>
      </c>
      <c r="H49">
        <v>1.2969773299748111</v>
      </c>
      <c r="I49" s="1">
        <v>100.88657630575599</v>
      </c>
      <c r="J49" s="1">
        <v>-2.7606140995800301E-2</v>
      </c>
      <c r="K49" s="8">
        <v>2.3025000000000002</v>
      </c>
      <c r="L49" s="8">
        <v>102.47483870967741</v>
      </c>
      <c r="M49" s="9">
        <v>60.3</v>
      </c>
      <c r="N49" s="9">
        <v>-8.3333300000000001</v>
      </c>
      <c r="O49" s="12"/>
      <c r="P49">
        <f t="shared" si="0"/>
        <v>1538840</v>
      </c>
      <c r="Q49">
        <f t="shared" si="1"/>
        <v>302.14222512195801</v>
      </c>
      <c r="R49">
        <f t="shared" si="2"/>
        <v>0.19899999999999998</v>
      </c>
      <c r="S49">
        <f t="shared" si="3"/>
        <v>0.73504578451483349</v>
      </c>
      <c r="T49">
        <f t="shared" si="4"/>
        <v>2.9791275244434008</v>
      </c>
      <c r="U49">
        <f t="shared" si="5"/>
        <v>10278.987855002882</v>
      </c>
      <c r="V49">
        <f t="shared" si="6"/>
        <v>-2.6844041975120296E-2</v>
      </c>
      <c r="W49" s="8">
        <v>2.3025000000000002</v>
      </c>
      <c r="X49">
        <f t="shared" si="7"/>
        <v>10603.567407284077</v>
      </c>
      <c r="Y49">
        <f t="shared" si="8"/>
        <v>60.3</v>
      </c>
      <c r="Z49">
        <f t="shared" si="9"/>
        <v>-8.3333300000000001</v>
      </c>
      <c r="AA49">
        <f t="shared" si="11"/>
        <v>3.3222775797998594E-3</v>
      </c>
      <c r="AB49" s="12"/>
      <c r="AC49" s="21">
        <v>7.4399999999999998E-4</v>
      </c>
      <c r="AD49" s="22">
        <v>-2.294E-10</v>
      </c>
      <c r="AE49" s="23">
        <v>1.81E-8</v>
      </c>
      <c r="AF49" s="23">
        <v>-1.288E-6</v>
      </c>
      <c r="AG49" s="23">
        <v>-1.024E-5</v>
      </c>
      <c r="AH49" s="20">
        <v>0.72670000000000001</v>
      </c>
      <c r="AI49" s="23">
        <f t="shared" si="12"/>
        <v>3.0348943161107168E-3</v>
      </c>
      <c r="AJ49" s="25">
        <f t="shared" si="13"/>
        <v>3.64187317933286E-2</v>
      </c>
      <c r="AK49" s="12"/>
      <c r="AL49" s="13">
        <v>2.4000000000000001E-4</v>
      </c>
      <c r="AM49" s="13">
        <v>-4.0799999999999999E-10</v>
      </c>
      <c r="AN49" s="13">
        <v>4.7580000000000002E-4</v>
      </c>
      <c r="AO49" s="13">
        <v>1.8259999999999999E-8</v>
      </c>
      <c r="AP49" s="13">
        <v>-2.8330000000000002E-5</v>
      </c>
      <c r="AQ49" s="13">
        <v>0.48349999999999999</v>
      </c>
      <c r="AR49" s="13">
        <f>(AL49)+(AM49*P47)+(AN49*T47)+(AO49*X47)+(AP49*Z47)+(AA47*AQ49)</f>
        <v>3.163013913697079E-3</v>
      </c>
      <c r="AS49" s="27">
        <f t="shared" si="14"/>
        <v>3.7956166964364949E-2</v>
      </c>
      <c r="AT49" s="12"/>
      <c r="AU49" s="13">
        <v>4.6529999999999998E-4</v>
      </c>
      <c r="AV49" s="13">
        <v>-5.2679999999999998E-10</v>
      </c>
      <c r="AW49" s="13">
        <v>7.6599999999999997E-4</v>
      </c>
      <c r="AX49" s="13">
        <v>-3.9230000000000002E-5</v>
      </c>
      <c r="AY49" s="13">
        <v>0.186</v>
      </c>
      <c r="AZ49" s="13">
        <f>(AU49)+(AV49*P46)+(AW49*T46)+(AX49*Z46)+(AY49*AA46)</f>
        <v>2.8811965233197022E-3</v>
      </c>
      <c r="BA49" s="28">
        <f t="shared" si="15"/>
        <v>3.4574358279836424E-2</v>
      </c>
    </row>
    <row r="50" spans="1:53" ht="16">
      <c r="A50" s="4">
        <v>38292</v>
      </c>
      <c r="B50" s="5">
        <v>14609.876</v>
      </c>
      <c r="C50">
        <f t="shared" si="10"/>
        <v>9.5894530173712873</v>
      </c>
      <c r="D50" s="1">
        <v>1262</v>
      </c>
      <c r="E50" s="1">
        <v>292.13467932131499</v>
      </c>
      <c r="F50" s="2">
        <v>0.20300000000000001</v>
      </c>
      <c r="G50">
        <v>0.42360060514372161</v>
      </c>
      <c r="H50">
        <v>1.5419642857142857</v>
      </c>
      <c r="I50" s="1">
        <v>100.850856059649</v>
      </c>
      <c r="J50" s="1">
        <v>-2.7950430089834898E-2</v>
      </c>
      <c r="K50" s="8">
        <v>2.0865</v>
      </c>
      <c r="L50" s="8">
        <v>72.187333333333328</v>
      </c>
      <c r="M50" s="9">
        <v>46.9</v>
      </c>
      <c r="N50" s="9">
        <v>-6.8965500000000004</v>
      </c>
      <c r="O50" s="12"/>
      <c r="P50">
        <f t="shared" si="0"/>
        <v>1593906</v>
      </c>
      <c r="Q50">
        <f t="shared" si="1"/>
        <v>292.13467932131499</v>
      </c>
      <c r="R50">
        <f t="shared" si="2"/>
        <v>0.20300000000000001</v>
      </c>
      <c r="S50">
        <f t="shared" si="3"/>
        <v>0.60303807782184871</v>
      </c>
      <c r="T50">
        <f t="shared" si="4"/>
        <v>3.9196181441326527</v>
      </c>
      <c r="U50">
        <f t="shared" si="5"/>
        <v>10271.746024023692</v>
      </c>
      <c r="V50">
        <f t="shared" si="6"/>
        <v>-2.7169203547628151E-2</v>
      </c>
      <c r="W50" s="8">
        <v>2.0865</v>
      </c>
      <c r="X50">
        <f t="shared" si="7"/>
        <v>5283.1984271111105</v>
      </c>
      <c r="Y50">
        <f t="shared" si="8"/>
        <v>46.9</v>
      </c>
      <c r="Z50">
        <f t="shared" si="9"/>
        <v>-6.8965500000000004</v>
      </c>
      <c r="AA50">
        <f t="shared" si="11"/>
        <v>3.3112765897413965E-3</v>
      </c>
      <c r="AB50" s="12"/>
      <c r="AC50" s="21">
        <v>7.4399999999999998E-4</v>
      </c>
      <c r="AD50" s="22">
        <v>-2.294E-10</v>
      </c>
      <c r="AE50" s="23">
        <v>1.81E-8</v>
      </c>
      <c r="AF50" s="23">
        <v>-1.288E-6</v>
      </c>
      <c r="AG50" s="23">
        <v>-1.024E-5</v>
      </c>
      <c r="AH50" s="20">
        <v>0.72670000000000001</v>
      </c>
      <c r="AI50" s="23">
        <f t="shared" si="12"/>
        <v>3.0048806905123996E-3</v>
      </c>
      <c r="AJ50" s="25">
        <f t="shared" si="13"/>
        <v>3.6058568286148798E-2</v>
      </c>
      <c r="AK50" s="12"/>
      <c r="AL50" s="13">
        <v>2.4000000000000001E-4</v>
      </c>
      <c r="AM50" s="13">
        <v>-4.0799999999999999E-10</v>
      </c>
      <c r="AN50" s="13">
        <v>4.7580000000000002E-4</v>
      </c>
      <c r="AO50" s="13">
        <v>1.8259999999999999E-8</v>
      </c>
      <c r="AP50" s="13">
        <v>-2.8330000000000002E-5</v>
      </c>
      <c r="AQ50" s="13">
        <v>0.48349999999999999</v>
      </c>
      <c r="AR50" s="13">
        <f>(AL50)+(AM50*P48)+(AN50*T48)+(AO50*X48)+(AP50*Z48)+(AA48*AQ50)</f>
        <v>3.1138302749969173E-3</v>
      </c>
      <c r="AS50" s="27">
        <f t="shared" si="14"/>
        <v>3.7365963299963008E-2</v>
      </c>
      <c r="AT50" s="12"/>
      <c r="AU50" s="13">
        <v>4.6529999999999998E-4</v>
      </c>
      <c r="AV50" s="13">
        <v>-5.2679999999999998E-10</v>
      </c>
      <c r="AW50" s="13">
        <v>7.6599999999999997E-4</v>
      </c>
      <c r="AX50" s="13">
        <v>-3.9230000000000002E-5</v>
      </c>
      <c r="AY50" s="13">
        <v>0.186</v>
      </c>
      <c r="AZ50" s="13">
        <f>(AU50)+(AV50*P47)+(AW50*T47)+(AX50*Z47)+(AY50*AA47)</f>
        <v>3.2963198897164462E-3</v>
      </c>
      <c r="BA50" s="28">
        <f t="shared" si="15"/>
        <v>3.9555838676597357E-2</v>
      </c>
    </row>
    <row r="51" spans="1:53" ht="16">
      <c r="A51" s="4">
        <v>38322</v>
      </c>
      <c r="B51">
        <v>14663.784666666666</v>
      </c>
      <c r="C51">
        <f t="shared" si="10"/>
        <v>9.5931361049236337</v>
      </c>
      <c r="D51" s="1">
        <v>1246</v>
      </c>
      <c r="E51" s="1">
        <v>330.66680965928202</v>
      </c>
      <c r="F51" s="2">
        <v>0.19899999999999998</v>
      </c>
      <c r="G51">
        <v>0.49596672548525333</v>
      </c>
      <c r="H51">
        <v>1.3095298602287166</v>
      </c>
      <c r="I51" s="1">
        <v>100.852215529491</v>
      </c>
      <c r="J51" s="1">
        <v>-2.7937326858718602E-2</v>
      </c>
      <c r="K51" s="8">
        <v>2.0081818181818183</v>
      </c>
      <c r="L51" s="8">
        <v>40.125806451612902</v>
      </c>
      <c r="M51" s="9">
        <v>-62.3</v>
      </c>
      <c r="N51" s="9">
        <v>-5.2631600000000001</v>
      </c>
      <c r="O51" s="12"/>
      <c r="P51">
        <f t="shared" si="0"/>
        <v>1553762</v>
      </c>
      <c r="Q51">
        <f t="shared" si="1"/>
        <v>330.66680965928202</v>
      </c>
      <c r="R51">
        <f t="shared" si="2"/>
        <v>0.19899999999999998</v>
      </c>
      <c r="S51">
        <f t="shared" si="3"/>
        <v>0.74194971827381795</v>
      </c>
      <c r="T51">
        <f t="shared" si="4"/>
        <v>3.0243983150593587</v>
      </c>
      <c r="U51">
        <f t="shared" si="5"/>
        <v>10272.021592736397</v>
      </c>
      <c r="V51">
        <f t="shared" si="6"/>
        <v>-2.7156832626707723E-2</v>
      </c>
      <c r="W51" s="8">
        <v>2.0081818181818183</v>
      </c>
      <c r="X51">
        <f t="shared" si="7"/>
        <v>1650.2061498439125</v>
      </c>
      <c r="Y51">
        <f t="shared" si="8"/>
        <v>-62.3</v>
      </c>
      <c r="Z51">
        <f t="shared" si="9"/>
        <v>-5.2631600000000001</v>
      </c>
      <c r="AA51">
        <f t="shared" si="11"/>
        <v>3.6830875523463646E-3</v>
      </c>
      <c r="AB51" s="12"/>
      <c r="AC51" s="21">
        <v>7.4399999999999998E-4</v>
      </c>
      <c r="AD51" s="22">
        <v>-2.294E-10</v>
      </c>
      <c r="AE51" s="23">
        <v>1.81E-8</v>
      </c>
      <c r="AF51" s="23">
        <v>-1.288E-6</v>
      </c>
      <c r="AG51" s="23">
        <v>-1.024E-5</v>
      </c>
      <c r="AH51" s="20">
        <v>0.72670000000000001</v>
      </c>
      <c r="AI51" s="23">
        <f t="shared" si="12"/>
        <v>2.8905020248957839E-3</v>
      </c>
      <c r="AJ51" s="25">
        <f t="shared" si="13"/>
        <v>3.468602429874941E-2</v>
      </c>
      <c r="AK51" s="12"/>
      <c r="AL51" s="13">
        <v>2.4000000000000001E-4</v>
      </c>
      <c r="AM51" s="13">
        <v>-4.0799999999999999E-10</v>
      </c>
      <c r="AN51" s="13">
        <v>4.7580000000000002E-4</v>
      </c>
      <c r="AO51" s="13">
        <v>1.8259999999999999E-8</v>
      </c>
      <c r="AP51" s="13">
        <v>-2.8330000000000002E-5</v>
      </c>
      <c r="AQ51" s="13">
        <v>0.48349999999999999</v>
      </c>
      <c r="AR51" s="13">
        <f>(AL51)+(AM51*P49)+(AN51*T49)+(AO51*X49)+(AP51*Z49)+(AA49*AQ51)</f>
        <v>3.0656477457204094E-3</v>
      </c>
      <c r="AS51" s="27">
        <f t="shared" si="14"/>
        <v>3.6787772948644909E-2</v>
      </c>
      <c r="AT51" s="12"/>
      <c r="AU51" s="13">
        <v>4.6529999999999998E-4</v>
      </c>
      <c r="AV51" s="13">
        <v>-5.2679999999999998E-10</v>
      </c>
      <c r="AW51" s="13">
        <v>7.6599999999999997E-4</v>
      </c>
      <c r="AX51" s="13">
        <v>-3.9230000000000002E-5</v>
      </c>
      <c r="AY51" s="13">
        <v>0.186</v>
      </c>
      <c r="AZ51" s="13">
        <f>(AU51)+(AV51*P48)+(AW51*T48)+(AX51*Z48)+(AY51*AA48)</f>
        <v>3.0762460192247177E-3</v>
      </c>
      <c r="BA51" s="28">
        <f t="shared" si="15"/>
        <v>3.6914952230696615E-2</v>
      </c>
    </row>
    <row r="52" spans="1:53" ht="16">
      <c r="A52" s="4">
        <v>38353</v>
      </c>
      <c r="B52">
        <v>14717.693333333333</v>
      </c>
      <c r="C52">
        <f t="shared" si="10"/>
        <v>9.5968056771051344</v>
      </c>
      <c r="D52" s="1">
        <v>1255</v>
      </c>
      <c r="E52" s="1">
        <v>331.80158522882402</v>
      </c>
      <c r="F52" s="2">
        <v>0.182</v>
      </c>
      <c r="G52">
        <v>0.49164953751284685</v>
      </c>
      <c r="H52">
        <v>1.3590279592370003</v>
      </c>
      <c r="I52" s="1">
        <v>100.711782243016</v>
      </c>
      <c r="J52" s="1">
        <v>-2.9290891132266898E-2</v>
      </c>
      <c r="K52" s="8">
        <v>1.8505</v>
      </c>
      <c r="L52" s="8">
        <v>66.990645161290317</v>
      </c>
      <c r="M52" s="9">
        <v>18</v>
      </c>
      <c r="N52" s="9">
        <v>-7.0175400000000003</v>
      </c>
      <c r="O52" s="12"/>
      <c r="P52">
        <f t="shared" si="0"/>
        <v>1576280</v>
      </c>
      <c r="Q52">
        <f t="shared" si="1"/>
        <v>331.80158522882402</v>
      </c>
      <c r="R52">
        <f t="shared" si="2"/>
        <v>0.182</v>
      </c>
      <c r="S52">
        <f t="shared" si="3"/>
        <v>0.73336880524944303</v>
      </c>
      <c r="T52">
        <f t="shared" si="4"/>
        <v>3.2059849532248856</v>
      </c>
      <c r="U52">
        <f t="shared" si="5"/>
        <v>10243.57486480769</v>
      </c>
      <c r="V52">
        <f t="shared" si="6"/>
        <v>-2.8432934828944587E-2</v>
      </c>
      <c r="W52" s="8">
        <v>1.8505</v>
      </c>
      <c r="X52">
        <f t="shared" si="7"/>
        <v>4554.7371842871999</v>
      </c>
      <c r="Y52">
        <f t="shared" si="8"/>
        <v>18</v>
      </c>
      <c r="Z52">
        <f t="shared" si="9"/>
        <v>-7.0175400000000003</v>
      </c>
      <c r="AA52">
        <f t="shared" si="11"/>
        <v>3.6695721815007687E-3</v>
      </c>
      <c r="AB52" s="12"/>
      <c r="AC52" s="21">
        <v>7.4399999999999998E-4</v>
      </c>
      <c r="AD52" s="22">
        <v>-2.294E-10</v>
      </c>
      <c r="AE52" s="23">
        <v>1.81E-8</v>
      </c>
      <c r="AF52" s="23">
        <v>-1.288E-6</v>
      </c>
      <c r="AG52" s="23">
        <v>-1.024E-5</v>
      </c>
      <c r="AH52" s="20">
        <v>0.72670000000000001</v>
      </c>
      <c r="AI52" s="23">
        <f t="shared" si="12"/>
        <v>3.2280726112022783E-3</v>
      </c>
      <c r="AJ52" s="25">
        <f t="shared" si="13"/>
        <v>3.8736871334427339E-2</v>
      </c>
      <c r="AK52" s="12"/>
      <c r="AL52" s="13">
        <v>2.4000000000000001E-4</v>
      </c>
      <c r="AM52" s="13">
        <v>-4.0799999999999999E-10</v>
      </c>
      <c r="AN52" s="13">
        <v>4.7580000000000002E-4</v>
      </c>
      <c r="AO52" s="13">
        <v>1.8259999999999999E-8</v>
      </c>
      <c r="AP52" s="13">
        <v>-2.8330000000000002E-5</v>
      </c>
      <c r="AQ52" s="13">
        <v>0.48349999999999999</v>
      </c>
      <c r="AR52" s="13">
        <f>(AL52)+(AM52*P50)+(AN52*T50)+(AO52*X50)+(AP52*Z50)+(AA50*AQ52)</f>
        <v>3.3474933608973302E-3</v>
      </c>
      <c r="AS52" s="27">
        <f t="shared" si="14"/>
        <v>4.0169920330767966E-2</v>
      </c>
      <c r="AT52" s="12"/>
      <c r="AU52" s="13">
        <v>4.6529999999999998E-4</v>
      </c>
      <c r="AV52" s="13">
        <v>-5.2679999999999998E-10</v>
      </c>
      <c r="AW52" s="13">
        <v>7.6599999999999997E-4</v>
      </c>
      <c r="AX52" s="13">
        <v>-3.9230000000000002E-5</v>
      </c>
      <c r="AY52" s="13">
        <v>0.186</v>
      </c>
      <c r="AZ52" s="13">
        <f>(AU52)+(AV52*P49)+(AW52*T49)+(AX52*Z49)+(AY52*AA49)</f>
        <v>2.8815109374664191E-3</v>
      </c>
      <c r="BA52" s="28">
        <f t="shared" si="15"/>
        <v>3.4578131249597029E-2</v>
      </c>
    </row>
    <row r="53" spans="1:53" ht="16">
      <c r="A53" s="4">
        <v>38384</v>
      </c>
      <c r="B53" s="5">
        <v>14771.602000000001</v>
      </c>
      <c r="C53">
        <f t="shared" si="10"/>
        <v>9.6004618327446085</v>
      </c>
      <c r="D53" s="1">
        <v>1276</v>
      </c>
      <c r="E53" s="1">
        <v>288.65253738624398</v>
      </c>
      <c r="F53" s="2">
        <v>0.18</v>
      </c>
      <c r="G53">
        <v>0.4888471177944862</v>
      </c>
      <c r="H53">
        <v>1.3524737246859779</v>
      </c>
      <c r="I53" s="1">
        <v>100.52527557400801</v>
      </c>
      <c r="J53" s="1">
        <v>-3.1088533060932001E-2</v>
      </c>
      <c r="K53" s="8">
        <v>1.5857894736842104</v>
      </c>
      <c r="L53" s="8">
        <v>63.730357142857144</v>
      </c>
      <c r="M53" s="9">
        <v>-48.4</v>
      </c>
      <c r="N53" s="9">
        <v>-3.5714299999999999</v>
      </c>
      <c r="O53" s="12"/>
      <c r="P53">
        <f t="shared" si="0"/>
        <v>1629452</v>
      </c>
      <c r="Q53">
        <f t="shared" si="1"/>
        <v>288.65253738624398</v>
      </c>
      <c r="R53">
        <f t="shared" si="2"/>
        <v>0.18</v>
      </c>
      <c r="S53">
        <f t="shared" si="3"/>
        <v>0.72781862237046246</v>
      </c>
      <c r="T53">
        <f t="shared" si="4"/>
        <v>3.1816589006519402</v>
      </c>
      <c r="U53">
        <f t="shared" si="5"/>
        <v>10205.856304804258</v>
      </c>
      <c r="V53">
        <f t="shared" si="6"/>
        <v>-3.0122036173051338E-2</v>
      </c>
      <c r="W53" s="8">
        <v>1.5857894736842104</v>
      </c>
      <c r="X53">
        <f t="shared" si="7"/>
        <v>4125.2887786989795</v>
      </c>
      <c r="Y53">
        <f t="shared" si="8"/>
        <v>-48.4</v>
      </c>
      <c r="Z53">
        <f t="shared" si="9"/>
        <v>-3.5714299999999999</v>
      </c>
      <c r="AA53">
        <f t="shared" si="11"/>
        <v>3.6561556394740791E-3</v>
      </c>
      <c r="AB53" s="12"/>
      <c r="AC53" s="21">
        <v>7.4399999999999998E-4</v>
      </c>
      <c r="AD53" s="22">
        <v>-2.294E-10</v>
      </c>
      <c r="AE53" s="23">
        <v>1.81E-8</v>
      </c>
      <c r="AF53" s="23">
        <v>-1.288E-6</v>
      </c>
      <c r="AG53" s="23">
        <v>-1.024E-5</v>
      </c>
      <c r="AH53" s="20">
        <v>0.72670000000000001</v>
      </c>
      <c r="AI53" s="23">
        <f t="shared" si="12"/>
        <v>3.180195824932207E-3</v>
      </c>
      <c r="AJ53" s="25">
        <f t="shared" si="13"/>
        <v>3.8162349899186487E-2</v>
      </c>
      <c r="AK53" s="12"/>
      <c r="AL53" s="13">
        <v>2.4000000000000001E-4</v>
      </c>
      <c r="AM53" s="13">
        <v>-4.0799999999999999E-10</v>
      </c>
      <c r="AN53" s="13">
        <v>4.7580000000000002E-4</v>
      </c>
      <c r="AO53" s="13">
        <v>1.8259999999999999E-8</v>
      </c>
      <c r="AP53" s="13">
        <v>-2.8330000000000002E-5</v>
      </c>
      <c r="AQ53" s="13">
        <v>0.48349999999999999</v>
      </c>
      <c r="AR53" s="13">
        <f>(AL53)+(AM53*P51)+(AN53*T51)+(AO53*X51)+(AP53*Z51)+(AA51*AQ53)</f>
        <v>3.0050847409608603E-3</v>
      </c>
      <c r="AS53" s="27">
        <f t="shared" si="14"/>
        <v>3.6061016891530323E-2</v>
      </c>
      <c r="AT53" s="12"/>
      <c r="AU53" s="13">
        <v>4.6529999999999998E-4</v>
      </c>
      <c r="AV53" s="13">
        <v>-5.2679999999999998E-10</v>
      </c>
      <c r="AW53" s="13">
        <v>7.6599999999999997E-4</v>
      </c>
      <c r="AX53" s="13">
        <v>-3.9230000000000002E-5</v>
      </c>
      <c r="AY53" s="13">
        <v>0.186</v>
      </c>
      <c r="AZ53" s="13">
        <f>(AU53)+(AV53*P50)+(AW53*T50)+(AX53*Z50)+(AY53*AA50)</f>
        <v>3.5145069197975117E-3</v>
      </c>
      <c r="BA53" s="28">
        <f t="shared" si="15"/>
        <v>4.2174083037570143E-2</v>
      </c>
    </row>
    <row r="54" spans="1:53" ht="16">
      <c r="A54" s="4">
        <v>38412</v>
      </c>
      <c r="B54">
        <v>14794.328666666666</v>
      </c>
      <c r="C54">
        <f t="shared" si="10"/>
        <v>9.6019991881148172</v>
      </c>
      <c r="D54" s="1">
        <v>1306</v>
      </c>
      <c r="E54" s="1">
        <v>306.98505820564202</v>
      </c>
      <c r="F54" s="2">
        <v>0.18600000000000003</v>
      </c>
      <c r="G54">
        <v>0.5194519839731162</v>
      </c>
      <c r="H54">
        <v>1.3120179149042051</v>
      </c>
      <c r="I54" s="1">
        <v>100.322827854808</v>
      </c>
      <c r="J54" s="1">
        <v>-3.3039822579597797E-2</v>
      </c>
      <c r="K54" s="8">
        <v>1.7018181818181819</v>
      </c>
      <c r="L54" s="8">
        <v>55.762580645161293</v>
      </c>
      <c r="M54" s="9">
        <v>-39.200000000000003</v>
      </c>
      <c r="N54" s="9">
        <v>-10.34483</v>
      </c>
      <c r="O54" s="12"/>
      <c r="P54">
        <f t="shared" si="0"/>
        <v>1706942</v>
      </c>
      <c r="Q54">
        <f t="shared" si="1"/>
        <v>306.98505820564202</v>
      </c>
      <c r="R54">
        <f t="shared" si="2"/>
        <v>0.18600000000000003</v>
      </c>
      <c r="S54">
        <f t="shared" si="3"/>
        <v>0.78928234762672278</v>
      </c>
      <c r="T54">
        <f t="shared" si="4"/>
        <v>3.0334089239337829</v>
      </c>
      <c r="U54">
        <f t="shared" si="5"/>
        <v>10164.992616640247</v>
      </c>
      <c r="V54">
        <f t="shared" si="6"/>
        <v>-3.1948192703506496E-2</v>
      </c>
      <c r="W54" s="8">
        <v>1.7018181818181819</v>
      </c>
      <c r="X54">
        <f t="shared" si="7"/>
        <v>3165.2279808532785</v>
      </c>
      <c r="Y54">
        <f t="shared" si="8"/>
        <v>-39.200000000000003</v>
      </c>
      <c r="Z54">
        <f t="shared" si="9"/>
        <v>-10.34483</v>
      </c>
      <c r="AA54">
        <f t="shared" si="11"/>
        <v>1.537355370208715E-3</v>
      </c>
      <c r="AB54" s="12"/>
      <c r="AC54" s="21">
        <v>7.4399999999999998E-4</v>
      </c>
      <c r="AD54" s="22">
        <v>-2.294E-10</v>
      </c>
      <c r="AE54" s="23">
        <v>1.81E-8</v>
      </c>
      <c r="AF54" s="23">
        <v>-1.288E-6</v>
      </c>
      <c r="AG54" s="23">
        <v>-1.024E-5</v>
      </c>
      <c r="AH54" s="20">
        <v>0.72670000000000001</v>
      </c>
      <c r="AI54" s="23">
        <f t="shared" si="12"/>
        <v>3.2007103845002648E-3</v>
      </c>
      <c r="AJ54" s="25">
        <f t="shared" si="13"/>
        <v>3.8408524614003181E-2</v>
      </c>
      <c r="AK54" s="12"/>
      <c r="AL54" s="13">
        <v>2.4000000000000001E-4</v>
      </c>
      <c r="AM54" s="13">
        <v>-4.0799999999999999E-10</v>
      </c>
      <c r="AN54" s="13">
        <v>4.7580000000000002E-4</v>
      </c>
      <c r="AO54" s="13">
        <v>1.8259999999999999E-8</v>
      </c>
      <c r="AP54" s="13">
        <v>-2.8330000000000002E-5</v>
      </c>
      <c r="AQ54" s="13">
        <v>0.48349999999999999</v>
      </c>
      <c r="AR54" s="13">
        <f>(AL54)+(AM54*P52)+(AN54*T52)+(AO54*X52)+(AP54*Z52)+(AA52*AQ54)</f>
        <v>3.1784999596851061E-3</v>
      </c>
      <c r="AS54" s="27">
        <f t="shared" si="14"/>
        <v>3.814199951622127E-2</v>
      </c>
      <c r="AT54" s="12"/>
      <c r="AU54" s="13">
        <v>4.6529999999999998E-4</v>
      </c>
      <c r="AV54" s="13">
        <v>-5.2679999999999998E-10</v>
      </c>
      <c r="AW54" s="13">
        <v>7.6599999999999997E-4</v>
      </c>
      <c r="AX54" s="13">
        <v>-3.9230000000000002E-5</v>
      </c>
      <c r="AY54" s="13">
        <v>0.186</v>
      </c>
      <c r="AZ54" s="13">
        <f>(AU54)+(AV54*P51)+(AW54*T51)+(AX54*Z51)+(AY54*AA51)</f>
        <v>2.8549953392718926E-3</v>
      </c>
      <c r="BA54" s="28">
        <f t="shared" si="15"/>
        <v>3.4259944071262712E-2</v>
      </c>
    </row>
    <row r="55" spans="1:53" ht="16">
      <c r="A55" s="4">
        <v>38443</v>
      </c>
      <c r="B55">
        <v>14817.055333333332</v>
      </c>
      <c r="C55">
        <f t="shared" si="10"/>
        <v>9.6035341836509307</v>
      </c>
      <c r="D55" s="1">
        <v>1334</v>
      </c>
      <c r="E55" s="1">
        <v>280.00949081625299</v>
      </c>
      <c r="F55" s="2">
        <v>0.19899999999999998</v>
      </c>
      <c r="G55">
        <v>0.55683003128258601</v>
      </c>
      <c r="H55">
        <v>1.2551498127340823</v>
      </c>
      <c r="I55" s="1">
        <v>100.10921777497801</v>
      </c>
      <c r="J55" s="1">
        <v>-3.5098700355552501E-2</v>
      </c>
      <c r="K55" s="8">
        <v>1.5042857142857142</v>
      </c>
      <c r="L55" s="8">
        <v>66.457999999999998</v>
      </c>
      <c r="M55" s="9">
        <v>4.5</v>
      </c>
      <c r="N55" s="9">
        <v>-7.1428599999999998</v>
      </c>
      <c r="O55" s="12"/>
      <c r="P55">
        <f t="shared" si="0"/>
        <v>1780890</v>
      </c>
      <c r="Q55">
        <f t="shared" si="1"/>
        <v>280.00949081625299</v>
      </c>
      <c r="R55">
        <f t="shared" si="2"/>
        <v>0.19899999999999998</v>
      </c>
      <c r="S55">
        <f t="shared" si="3"/>
        <v>0.86688971502075174</v>
      </c>
      <c r="T55">
        <f t="shared" si="4"/>
        <v>2.8305508651404843</v>
      </c>
      <c r="U55">
        <f t="shared" si="5"/>
        <v>10121.964701292951</v>
      </c>
      <c r="V55">
        <f t="shared" si="6"/>
        <v>-3.386678158890364E-2</v>
      </c>
      <c r="W55" s="8">
        <v>1.5042857142857142</v>
      </c>
      <c r="X55">
        <f t="shared" si="7"/>
        <v>4483.123763999999</v>
      </c>
      <c r="Y55">
        <f t="shared" si="8"/>
        <v>4.5</v>
      </c>
      <c r="Z55">
        <f t="shared" si="9"/>
        <v>-7.1428599999999998</v>
      </c>
      <c r="AA55">
        <f t="shared" si="11"/>
        <v>1.5349955361134704E-3</v>
      </c>
      <c r="AB55" s="12"/>
      <c r="AC55" s="21">
        <v>7.4399999999999998E-4</v>
      </c>
      <c r="AD55" s="22">
        <v>-2.294E-10</v>
      </c>
      <c r="AE55" s="23">
        <v>1.81E-8</v>
      </c>
      <c r="AF55" s="23">
        <v>-1.288E-6</v>
      </c>
      <c r="AG55" s="23">
        <v>-1.024E-5</v>
      </c>
      <c r="AH55" s="20">
        <v>0.72670000000000001</v>
      </c>
      <c r="AI55" s="23">
        <f t="shared" si="12"/>
        <v>1.6833349383841177E-3</v>
      </c>
      <c r="AJ55" s="25">
        <f t="shared" si="13"/>
        <v>2.0200019260609412E-2</v>
      </c>
      <c r="AK55" s="12"/>
      <c r="AL55" s="13">
        <v>2.4000000000000001E-4</v>
      </c>
      <c r="AM55" s="13">
        <v>-4.0799999999999999E-10</v>
      </c>
      <c r="AN55" s="13">
        <v>4.7580000000000002E-4</v>
      </c>
      <c r="AO55" s="13">
        <v>1.8259999999999999E-8</v>
      </c>
      <c r="AP55" s="13">
        <v>-2.8330000000000002E-5</v>
      </c>
      <c r="AQ55" s="13">
        <v>0.48349999999999999</v>
      </c>
      <c r="AR55" s="13">
        <f>(AL55)+(AM55*P53)+(AN55*T53)+(AO55*X53)+(AP55*Z53)+(AA53*AQ55)</f>
        <v>3.0332745256149538E-3</v>
      </c>
      <c r="AS55" s="27">
        <f t="shared" si="14"/>
        <v>3.6399294307379447E-2</v>
      </c>
      <c r="AT55" s="12"/>
      <c r="AU55" s="13">
        <v>4.6529999999999998E-4</v>
      </c>
      <c r="AV55" s="13">
        <v>-5.2679999999999998E-10</v>
      </c>
      <c r="AW55" s="13">
        <v>7.6599999999999997E-4</v>
      </c>
      <c r="AX55" s="13">
        <v>-3.9230000000000002E-5</v>
      </c>
      <c r="AY55" s="13">
        <v>0.186</v>
      </c>
      <c r="AZ55" s="13">
        <f>(AU55)+(AV55*P52)+(AW55*T52)+(AX55*Z52)+(AY55*AA52)</f>
        <v>3.0485386901294054E-3</v>
      </c>
      <c r="BA55" s="28">
        <f t="shared" si="15"/>
        <v>3.6582464281552866E-2</v>
      </c>
    </row>
    <row r="56" spans="1:53" ht="16">
      <c r="A56" s="4">
        <v>38473</v>
      </c>
      <c r="B56" s="5">
        <v>14839.781999999999</v>
      </c>
      <c r="C56">
        <f t="shared" si="10"/>
        <v>9.6050668265865173</v>
      </c>
      <c r="D56" s="1">
        <v>1320</v>
      </c>
      <c r="E56" s="1">
        <v>304.66794375441799</v>
      </c>
      <c r="F56" s="2">
        <v>0.20300000000000001</v>
      </c>
      <c r="G56">
        <v>0.50215658083910597</v>
      </c>
      <c r="H56">
        <v>1.3719416970327953</v>
      </c>
      <c r="I56" s="1">
        <v>100.00362955607299</v>
      </c>
      <c r="J56" s="1">
        <v>-3.6116410931192E-2</v>
      </c>
      <c r="K56" s="8">
        <v>1.2423809523809524</v>
      </c>
      <c r="L56" s="8">
        <v>73.0741935483871</v>
      </c>
      <c r="M56" s="9">
        <v>-51</v>
      </c>
      <c r="N56" s="9">
        <v>-8.9285700000000006</v>
      </c>
      <c r="O56" s="12"/>
      <c r="P56">
        <f t="shared" si="0"/>
        <v>1743720</v>
      </c>
      <c r="Q56">
        <f t="shared" si="1"/>
        <v>304.66794375441799</v>
      </c>
      <c r="R56">
        <f t="shared" si="2"/>
        <v>0.20300000000000001</v>
      </c>
      <c r="S56">
        <f t="shared" si="3"/>
        <v>0.75431781251912755</v>
      </c>
      <c r="T56">
        <f t="shared" si="4"/>
        <v>3.2541657170900216</v>
      </c>
      <c r="U56">
        <f t="shared" si="5"/>
        <v>10100.729553944349</v>
      </c>
      <c r="V56">
        <f t="shared" si="6"/>
        <v>-3.4812015792641274E-2</v>
      </c>
      <c r="W56" s="8">
        <v>1.2423809523809524</v>
      </c>
      <c r="X56">
        <f t="shared" si="7"/>
        <v>5412.9119562955266</v>
      </c>
      <c r="Y56">
        <f t="shared" si="8"/>
        <v>-51</v>
      </c>
      <c r="Z56">
        <f t="shared" si="9"/>
        <v>-8.9285700000000006</v>
      </c>
      <c r="AA56">
        <f t="shared" si="11"/>
        <v>1.5326429355866367E-3</v>
      </c>
      <c r="AB56" s="12"/>
      <c r="AC56" s="21">
        <v>7.4399999999999998E-4</v>
      </c>
      <c r="AD56" s="22">
        <v>-2.294E-10</v>
      </c>
      <c r="AE56" s="23">
        <v>1.81E-8</v>
      </c>
      <c r="AF56" s="23">
        <v>-1.288E-6</v>
      </c>
      <c r="AG56" s="23">
        <v>-1.024E-5</v>
      </c>
      <c r="AH56" s="20">
        <v>0.72670000000000001</v>
      </c>
      <c r="AI56" s="23">
        <f t="shared" si="12"/>
        <v>1.5994365166220588E-3</v>
      </c>
      <c r="AJ56" s="25">
        <f t="shared" si="13"/>
        <v>1.9193238199464707E-2</v>
      </c>
      <c r="AK56" s="12"/>
      <c r="AL56" s="13">
        <v>2.4000000000000001E-4</v>
      </c>
      <c r="AM56" s="13">
        <v>-4.0799999999999999E-10</v>
      </c>
      <c r="AN56" s="13">
        <v>4.7580000000000002E-4</v>
      </c>
      <c r="AO56" s="13">
        <v>1.8259999999999999E-8</v>
      </c>
      <c r="AP56" s="13">
        <v>-2.8330000000000002E-5</v>
      </c>
      <c r="AQ56" s="13">
        <v>0.48349999999999999</v>
      </c>
      <c r="AR56" s="13">
        <f>(AL56)+(AM56*P54)+(AN56*T54)+(AO56*X54)+(AP56*Z54)+(AA54*AQ56)</f>
        <v>2.0810410483339888E-3</v>
      </c>
      <c r="AS56" s="27">
        <f t="shared" si="14"/>
        <v>2.4972492580007867E-2</v>
      </c>
      <c r="AT56" s="12"/>
      <c r="AU56" s="13">
        <v>4.6529999999999998E-4</v>
      </c>
      <c r="AV56" s="13">
        <v>-5.2679999999999998E-10</v>
      </c>
      <c r="AW56" s="13">
        <v>7.6599999999999997E-4</v>
      </c>
      <c r="AX56" s="13">
        <v>-3.9230000000000002E-5</v>
      </c>
      <c r="AY56" s="13">
        <v>0.186</v>
      </c>
      <c r="AZ56" s="13">
        <f>(AU56)+(AV56*P53)+(AW56*T53)+(AX56*Z53)+(AY56*AA53)</f>
        <v>2.8642075521415648E-3</v>
      </c>
      <c r="BA56" s="28">
        <f t="shared" si="15"/>
        <v>3.4370490625698774E-2</v>
      </c>
    </row>
    <row r="57" spans="1:53" ht="16">
      <c r="A57" s="4">
        <v>38504</v>
      </c>
      <c r="B57">
        <v>14883.872666666664</v>
      </c>
      <c r="C57">
        <f t="shared" si="10"/>
        <v>9.6080335343819918</v>
      </c>
      <c r="D57" s="1">
        <v>1355</v>
      </c>
      <c r="E57" s="1">
        <v>351.67380026092297</v>
      </c>
      <c r="F57" s="2">
        <v>0.20300000000000001</v>
      </c>
      <c r="G57">
        <v>0.54120148856990957</v>
      </c>
      <c r="H57">
        <v>1.3202357563850688</v>
      </c>
      <c r="I57" s="1">
        <v>100.139820309317</v>
      </c>
      <c r="J57" s="1">
        <v>-3.4803738255034598E-2</v>
      </c>
      <c r="K57" s="8">
        <v>0.96181818181818179</v>
      </c>
      <c r="L57" s="8">
        <v>59.68933333333333</v>
      </c>
      <c r="M57" s="9">
        <v>-25.2</v>
      </c>
      <c r="N57" s="9">
        <v>-10.71429</v>
      </c>
      <c r="O57" s="12"/>
      <c r="P57">
        <f t="shared" si="0"/>
        <v>1837380</v>
      </c>
      <c r="Q57">
        <f t="shared" si="1"/>
        <v>351.67380026092297</v>
      </c>
      <c r="R57">
        <f t="shared" si="2"/>
        <v>0.20300000000000001</v>
      </c>
      <c r="S57">
        <f t="shared" si="3"/>
        <v>0.8341005398001955</v>
      </c>
      <c r="T57">
        <f t="shared" si="4"/>
        <v>3.0632582088227238</v>
      </c>
      <c r="U57">
        <f t="shared" si="5"/>
        <v>10128.123431891616</v>
      </c>
      <c r="V57">
        <f t="shared" si="6"/>
        <v>-3.3592438058509637E-2</v>
      </c>
      <c r="W57" s="8">
        <v>0.96181818181818179</v>
      </c>
      <c r="X57">
        <f t="shared" si="7"/>
        <v>3622.5058471111106</v>
      </c>
      <c r="Y57">
        <f t="shared" si="8"/>
        <v>-25.2</v>
      </c>
      <c r="Z57">
        <f t="shared" si="9"/>
        <v>-10.71429</v>
      </c>
      <c r="AA57">
        <f t="shared" si="11"/>
        <v>2.9667077954744769E-3</v>
      </c>
      <c r="AB57" s="12"/>
      <c r="AC57" s="21">
        <v>7.4399999999999998E-4</v>
      </c>
      <c r="AD57" s="22">
        <v>-2.294E-10</v>
      </c>
      <c r="AE57" s="23">
        <v>1.81E-8</v>
      </c>
      <c r="AF57" s="23">
        <v>-1.288E-6</v>
      </c>
      <c r="AG57" s="23">
        <v>-1.024E-5</v>
      </c>
      <c r="AH57" s="20">
        <v>0.72670000000000001</v>
      </c>
      <c r="AI57" s="23">
        <f t="shared" si="12"/>
        <v>1.7128525164997578E-3</v>
      </c>
      <c r="AJ57" s="25">
        <f t="shared" si="13"/>
        <v>2.0554230197997094E-2</v>
      </c>
      <c r="AK57" s="12"/>
      <c r="AL57" s="13">
        <v>2.4000000000000001E-4</v>
      </c>
      <c r="AM57" s="13">
        <v>-4.0799999999999999E-10</v>
      </c>
      <c r="AN57" s="13">
        <v>4.7580000000000002E-4</v>
      </c>
      <c r="AO57" s="13">
        <v>1.8259999999999999E-8</v>
      </c>
      <c r="AP57" s="13">
        <v>-2.8330000000000002E-5</v>
      </c>
      <c r="AQ57" s="13">
        <v>0.48349999999999999</v>
      </c>
      <c r="AR57" s="13">
        <f>(AL57)+(AM57*P55)+(AN57*T55)+(AO57*X55)+(AP57*Z55)+(AA55*AQ57)</f>
        <v>1.8865623870753453E-3</v>
      </c>
      <c r="AS57" s="27">
        <f t="shared" si="14"/>
        <v>2.2638748644904144E-2</v>
      </c>
      <c r="AT57" s="12"/>
      <c r="AU57" s="13">
        <v>4.6529999999999998E-4</v>
      </c>
      <c r="AV57" s="13">
        <v>-5.2679999999999998E-10</v>
      </c>
      <c r="AW57" s="13">
        <v>7.6599999999999997E-4</v>
      </c>
      <c r="AX57" s="13">
        <v>-3.9230000000000002E-5</v>
      </c>
      <c r="AY57" s="13">
        <v>0.186</v>
      </c>
      <c r="AZ57" s="13">
        <f>(AU57)+(AV57*P54)+(AW57*T54)+(AX57*Z54)+(AY57*AA54)</f>
        <v>2.5814499698920989E-3</v>
      </c>
      <c r="BA57" s="28">
        <f t="shared" si="15"/>
        <v>3.0977399638705189E-2</v>
      </c>
    </row>
    <row r="58" spans="1:53" ht="16">
      <c r="A58" s="4">
        <v>38534</v>
      </c>
      <c r="B58">
        <v>14927.963333333331</v>
      </c>
      <c r="C58">
        <f t="shared" si="10"/>
        <v>9.6109914668497396</v>
      </c>
      <c r="D58" s="1">
        <v>1398</v>
      </c>
      <c r="E58" s="1">
        <v>389.00249061050602</v>
      </c>
      <c r="F58" s="2">
        <v>0.19</v>
      </c>
      <c r="G58">
        <v>0.58560626519038617</v>
      </c>
      <c r="H58">
        <v>1.2284989624164169</v>
      </c>
      <c r="I58" s="1">
        <v>100.35378462496401</v>
      </c>
      <c r="J58" s="1">
        <v>-3.27414461820969E-2</v>
      </c>
      <c r="K58" s="8">
        <v>0.89</v>
      </c>
      <c r="L58" s="8">
        <v>50.884838709677418</v>
      </c>
      <c r="M58" s="9">
        <v>-66</v>
      </c>
      <c r="N58" s="9">
        <v>-9.0909099999999992</v>
      </c>
      <c r="O58" s="12"/>
      <c r="P58">
        <f t="shared" si="0"/>
        <v>1955802</v>
      </c>
      <c r="Q58">
        <f t="shared" si="1"/>
        <v>389.00249061050602</v>
      </c>
      <c r="R58">
        <f t="shared" si="2"/>
        <v>0.19</v>
      </c>
      <c r="S58">
        <f t="shared" si="3"/>
        <v>0.92854096302061906</v>
      </c>
      <c r="T58">
        <f t="shared" si="4"/>
        <v>2.7377086630746295</v>
      </c>
      <c r="U58">
        <f t="shared" si="5"/>
        <v>10171.235873178626</v>
      </c>
      <c r="V58">
        <f t="shared" si="6"/>
        <v>-3.1669443884001752E-2</v>
      </c>
      <c r="W58" s="8">
        <v>0.89</v>
      </c>
      <c r="X58">
        <f t="shared" si="7"/>
        <v>2640.1516492195628</v>
      </c>
      <c r="Y58">
        <f t="shared" si="8"/>
        <v>-66</v>
      </c>
      <c r="Z58">
        <f t="shared" si="9"/>
        <v>-9.0909099999999992</v>
      </c>
      <c r="AA58">
        <f t="shared" si="11"/>
        <v>2.9579324677477814E-3</v>
      </c>
      <c r="AB58" s="12"/>
      <c r="AC58" s="21">
        <v>7.4399999999999998E-4</v>
      </c>
      <c r="AD58" s="22">
        <v>-2.294E-10</v>
      </c>
      <c r="AE58" s="23">
        <v>1.81E-8</v>
      </c>
      <c r="AF58" s="23">
        <v>-1.288E-6</v>
      </c>
      <c r="AG58" s="23">
        <v>-1.024E-5</v>
      </c>
      <c r="AH58" s="20">
        <v>0.72670000000000001</v>
      </c>
      <c r="AI58" s="23">
        <f t="shared" si="12"/>
        <v>2.6861508684040136E-3</v>
      </c>
      <c r="AJ58" s="25">
        <f t="shared" si="13"/>
        <v>3.2233810420848164E-2</v>
      </c>
      <c r="AK58" s="12"/>
      <c r="AL58" s="13">
        <v>2.4000000000000001E-4</v>
      </c>
      <c r="AM58" s="13">
        <v>-4.0799999999999999E-10</v>
      </c>
      <c r="AN58" s="13">
        <v>4.7580000000000002E-4</v>
      </c>
      <c r="AO58" s="13">
        <v>1.8259999999999999E-8</v>
      </c>
      <c r="AP58" s="13">
        <v>-2.8330000000000002E-5</v>
      </c>
      <c r="AQ58" s="13">
        <v>0.48349999999999999</v>
      </c>
      <c r="AR58" s="13">
        <f>(AL58)+(AM58*P56)+(AN58*T56)+(AO58*X56)+(AP58*Z56)+(AA56*AQ58)</f>
        <v>2.1697133079695272E-3</v>
      </c>
      <c r="AS58" s="27">
        <f t="shared" si="14"/>
        <v>2.6036559695634329E-2</v>
      </c>
      <c r="AT58" s="12"/>
      <c r="AU58" s="13">
        <v>4.6529999999999998E-4</v>
      </c>
      <c r="AV58" s="13">
        <v>-5.2679999999999998E-10</v>
      </c>
      <c r="AW58" s="13">
        <v>7.6599999999999997E-4</v>
      </c>
      <c r="AX58" s="13">
        <v>-3.9230000000000002E-5</v>
      </c>
      <c r="AY58" s="13">
        <v>0.186</v>
      </c>
      <c r="AZ58" s="13">
        <f>(AU58)+(AV58*P55)+(AW58*T55)+(AX58*Z55)+(AY58*AA55)</f>
        <v>2.2610526782147161E-3</v>
      </c>
      <c r="BA58" s="28">
        <f t="shared" si="15"/>
        <v>2.7132632138576591E-2</v>
      </c>
    </row>
    <row r="59" spans="1:53" ht="16">
      <c r="A59" s="4">
        <v>38565</v>
      </c>
      <c r="B59" s="5">
        <v>14972.054</v>
      </c>
      <c r="C59">
        <f t="shared" si="10"/>
        <v>9.6139406757503831</v>
      </c>
      <c r="D59" s="1">
        <v>1436</v>
      </c>
      <c r="E59" s="1">
        <v>391.581344461838</v>
      </c>
      <c r="F59" s="2">
        <v>0.187</v>
      </c>
      <c r="G59">
        <v>0.5663716814159292</v>
      </c>
      <c r="H59">
        <v>1.3002403846153847</v>
      </c>
      <c r="I59" s="1">
        <v>100.50727981155499</v>
      </c>
      <c r="J59" s="1">
        <v>-3.1261984966410299E-2</v>
      </c>
      <c r="K59" s="8">
        <v>0.74434782608695649</v>
      </c>
      <c r="L59" s="8">
        <v>56.088387096774191</v>
      </c>
      <c r="M59" s="9">
        <v>-33.6</v>
      </c>
      <c r="N59" s="9">
        <v>-9.2592599999999994</v>
      </c>
      <c r="O59" s="12"/>
      <c r="P59">
        <f t="shared" si="0"/>
        <v>2063532</v>
      </c>
      <c r="Q59">
        <f t="shared" si="1"/>
        <v>391.581344461838</v>
      </c>
      <c r="R59">
        <f t="shared" si="2"/>
        <v>0.187</v>
      </c>
      <c r="S59">
        <f t="shared" si="3"/>
        <v>0.88714856292583599</v>
      </c>
      <c r="T59">
        <f t="shared" si="4"/>
        <v>2.990865442400148</v>
      </c>
      <c r="U59">
        <f t="shared" si="5"/>
        <v>10202.220574929765</v>
      </c>
      <c r="V59">
        <f t="shared" si="6"/>
        <v>-3.0284673262370235E-2</v>
      </c>
      <c r="W59" s="8">
        <v>0.74434782608695649</v>
      </c>
      <c r="X59">
        <f t="shared" si="7"/>
        <v>3201.9955542143598</v>
      </c>
      <c r="Y59">
        <f t="shared" si="8"/>
        <v>-33.6</v>
      </c>
      <c r="Z59">
        <f t="shared" si="9"/>
        <v>-9.2592599999999994</v>
      </c>
      <c r="AA59">
        <f t="shared" si="11"/>
        <v>2.9492089006435407E-3</v>
      </c>
      <c r="AB59" s="12"/>
      <c r="AC59" s="21">
        <v>7.4399999999999998E-4</v>
      </c>
      <c r="AD59" s="22">
        <v>-2.294E-10</v>
      </c>
      <c r="AE59" s="23">
        <v>1.81E-8</v>
      </c>
      <c r="AF59" s="23">
        <v>-1.288E-6</v>
      </c>
      <c r="AG59" s="23">
        <v>-1.024E-5</v>
      </c>
      <c r="AH59" s="20">
        <v>0.72670000000000001</v>
      </c>
      <c r="AI59" s="23">
        <f t="shared" si="12"/>
        <v>2.6707542087631864E-3</v>
      </c>
      <c r="AJ59" s="25">
        <f t="shared" si="13"/>
        <v>3.2049050505158237E-2</v>
      </c>
      <c r="AK59" s="12"/>
      <c r="AL59" s="13">
        <v>2.4000000000000001E-4</v>
      </c>
      <c r="AM59" s="13">
        <v>-4.0799999999999999E-10</v>
      </c>
      <c r="AN59" s="13">
        <v>4.7580000000000002E-4</v>
      </c>
      <c r="AO59" s="13">
        <v>1.8259999999999999E-8</v>
      </c>
      <c r="AP59" s="13">
        <v>-2.8330000000000002E-5</v>
      </c>
      <c r="AQ59" s="13">
        <v>0.48349999999999999</v>
      </c>
      <c r="AR59" s="13">
        <f>(AL59)+(AM59*P57)+(AN59*T57)+(AO59*X57)+(AP59*Z57)+(AA57*AQ59)</f>
        <v>2.7519332273380102E-3</v>
      </c>
      <c r="AS59" s="27">
        <f t="shared" si="14"/>
        <v>3.3023198728056119E-2</v>
      </c>
      <c r="AT59" s="12"/>
      <c r="AU59" s="13">
        <v>4.6529999999999998E-4</v>
      </c>
      <c r="AV59" s="13">
        <v>-5.2679999999999998E-10</v>
      </c>
      <c r="AW59" s="13">
        <v>7.6599999999999997E-4</v>
      </c>
      <c r="AX59" s="13">
        <v>-3.9230000000000002E-5</v>
      </c>
      <c r="AY59" s="13">
        <v>0.186</v>
      </c>
      <c r="AZ59" s="13">
        <f>(AU59)+(AV59*P56)+(AW59*T56)+(AX59*Z56)+(AY59*AA56)</f>
        <v>2.6747386304100708E-3</v>
      </c>
      <c r="BA59" s="28">
        <f t="shared" si="15"/>
        <v>3.2096863564920849E-2</v>
      </c>
    </row>
    <row r="60" spans="1:53" ht="16">
      <c r="A60" s="4">
        <v>38596</v>
      </c>
      <c r="B60">
        <v>15003.568333333333</v>
      </c>
      <c r="C60">
        <f t="shared" si="10"/>
        <v>9.616043340682161</v>
      </c>
      <c r="D60" s="1">
        <v>1452</v>
      </c>
      <c r="E60" s="1">
        <v>338.66381868915897</v>
      </c>
      <c r="F60" s="2">
        <v>0.185</v>
      </c>
      <c r="G60">
        <v>0.57937243479412159</v>
      </c>
      <c r="H60">
        <v>1.2552559414990858</v>
      </c>
      <c r="I60" s="1">
        <v>100.77536993571</v>
      </c>
      <c r="J60" s="1">
        <v>-2.86780020428751E-2</v>
      </c>
      <c r="K60" s="8">
        <v>0.70476190476190481</v>
      </c>
      <c r="L60" s="8">
        <v>85.248333333333335</v>
      </c>
      <c r="M60" s="9">
        <v>-21.7</v>
      </c>
      <c r="N60" s="9">
        <v>-7.4074099999999996</v>
      </c>
      <c r="O60" s="12"/>
      <c r="P60">
        <f t="shared" si="0"/>
        <v>2109756</v>
      </c>
      <c r="Q60">
        <f t="shared" si="1"/>
        <v>338.66381868915897</v>
      </c>
      <c r="R60">
        <f t="shared" si="2"/>
        <v>0.185</v>
      </c>
      <c r="S60">
        <f t="shared" si="3"/>
        <v>0.91504485299339033</v>
      </c>
      <c r="T60">
        <f t="shared" si="4"/>
        <v>2.8309234201678422</v>
      </c>
      <c r="U60">
        <f t="shared" si="5"/>
        <v>10256.450555614914</v>
      </c>
      <c r="V60">
        <f t="shared" si="6"/>
        <v>-2.7855574241703953E-2</v>
      </c>
      <c r="W60" s="8">
        <v>0.70476190476190481</v>
      </c>
      <c r="X60">
        <f t="shared" si="7"/>
        <v>7352.5266694444445</v>
      </c>
      <c r="Y60">
        <f t="shared" si="8"/>
        <v>-21.7</v>
      </c>
      <c r="Z60">
        <f t="shared" si="9"/>
        <v>-7.4074099999999996</v>
      </c>
      <c r="AA60">
        <f t="shared" si="11"/>
        <v>2.1026649317779089E-3</v>
      </c>
      <c r="AB60" s="12"/>
      <c r="AC60" s="21">
        <v>7.4399999999999998E-4</v>
      </c>
      <c r="AD60" s="22">
        <v>-2.294E-10</v>
      </c>
      <c r="AE60" s="23">
        <v>1.81E-8</v>
      </c>
      <c r="AF60" s="23">
        <v>-1.288E-6</v>
      </c>
      <c r="AG60" s="23">
        <v>-1.024E-5</v>
      </c>
      <c r="AH60" s="20">
        <v>0.72670000000000001</v>
      </c>
      <c r="AI60" s="23">
        <f t="shared" si="12"/>
        <v>2.6098636092289412E-3</v>
      </c>
      <c r="AJ60" s="25">
        <f t="shared" si="13"/>
        <v>3.1318363310747291E-2</v>
      </c>
      <c r="AK60" s="12"/>
      <c r="AL60" s="13">
        <v>2.4000000000000001E-4</v>
      </c>
      <c r="AM60" s="13">
        <v>-4.0799999999999999E-10</v>
      </c>
      <c r="AN60" s="13">
        <v>4.7580000000000002E-4</v>
      </c>
      <c r="AO60" s="13">
        <v>1.8259999999999999E-8</v>
      </c>
      <c r="AP60" s="13">
        <v>-2.8330000000000002E-5</v>
      </c>
      <c r="AQ60" s="13">
        <v>0.48349999999999999</v>
      </c>
      <c r="AR60" s="13">
        <f>(AL60)+(AM60*P58)+(AN60*T58)+(AO60*X58)+(AP60*Z58)+(AA58*AQ60)</f>
        <v>2.4805495634617103E-3</v>
      </c>
      <c r="AS60" s="27">
        <f t="shared" si="14"/>
        <v>2.9766594761540525E-2</v>
      </c>
      <c r="AT60" s="12"/>
      <c r="AU60" s="13">
        <v>4.6529999999999998E-4</v>
      </c>
      <c r="AV60" s="13">
        <v>-5.2679999999999998E-10</v>
      </c>
      <c r="AW60" s="13">
        <v>7.6599999999999997E-4</v>
      </c>
      <c r="AX60" s="13">
        <v>-3.9230000000000002E-5</v>
      </c>
      <c r="AY60" s="13">
        <v>0.186</v>
      </c>
      <c r="AZ60" s="13">
        <f>(AU60)+(AV60*P57)+(AW60*T57)+(AX60*Z57)+(AY60*AA57)</f>
        <v>2.815953250616459E-3</v>
      </c>
      <c r="BA60" s="28">
        <f t="shared" si="15"/>
        <v>3.3791439007397506E-2</v>
      </c>
    </row>
    <row r="61" spans="1:53" ht="16">
      <c r="A61" s="4">
        <v>38626</v>
      </c>
      <c r="B61">
        <v>15035.082666666665</v>
      </c>
      <c r="C61">
        <f t="shared" si="10"/>
        <v>9.6181415936893</v>
      </c>
      <c r="D61" s="1">
        <v>1479</v>
      </c>
      <c r="E61" s="1">
        <v>305.95968811751601</v>
      </c>
      <c r="F61" s="2">
        <v>0.183</v>
      </c>
      <c r="G61">
        <v>0.56594659868509323</v>
      </c>
      <c r="H61">
        <v>1.2147937411095306</v>
      </c>
      <c r="I61" s="1">
        <v>100.886941372709</v>
      </c>
      <c r="J61" s="1">
        <v>-2.7602622303064098E-2</v>
      </c>
      <c r="K61" s="8">
        <v>0.67100000000000004</v>
      </c>
      <c r="L61" s="8">
        <v>62.99677419354839</v>
      </c>
      <c r="M61" s="9">
        <v>-54.4</v>
      </c>
      <c r="N61" s="9">
        <v>-9.0909099999999992</v>
      </c>
      <c r="O61" s="12"/>
      <c r="P61">
        <f t="shared" si="0"/>
        <v>2188920</v>
      </c>
      <c r="Q61">
        <f t="shared" si="1"/>
        <v>305.95968811751601</v>
      </c>
      <c r="R61">
        <f t="shared" si="2"/>
        <v>0.183</v>
      </c>
      <c r="S61">
        <f t="shared" si="3"/>
        <v>0.88624215124831918</v>
      </c>
      <c r="T61">
        <f t="shared" si="4"/>
        <v>2.6905175745484202</v>
      </c>
      <c r="U61">
        <f t="shared" si="5"/>
        <v>10279.061880913134</v>
      </c>
      <c r="V61">
        <f t="shared" si="6"/>
        <v>-2.6840717545058488E-2</v>
      </c>
      <c r="W61" s="8">
        <v>0.67100000000000004</v>
      </c>
      <c r="X61">
        <f t="shared" si="7"/>
        <v>4031.5903329864727</v>
      </c>
      <c r="Y61">
        <f t="shared" si="8"/>
        <v>-54.4</v>
      </c>
      <c r="Z61">
        <f t="shared" si="9"/>
        <v>-9.0909099999999992</v>
      </c>
      <c r="AA61">
        <f t="shared" si="11"/>
        <v>2.0982530071389505E-3</v>
      </c>
      <c r="AB61" s="12"/>
      <c r="AC61" s="21">
        <v>7.4399999999999998E-4</v>
      </c>
      <c r="AD61" s="22">
        <v>-2.294E-10</v>
      </c>
      <c r="AE61" s="23">
        <v>1.81E-8</v>
      </c>
      <c r="AF61" s="23">
        <v>-1.288E-6</v>
      </c>
      <c r="AG61" s="23">
        <v>-1.024E-5</v>
      </c>
      <c r="AH61" s="20">
        <v>0.72670000000000001</v>
      </c>
      <c r="AI61" s="23">
        <f t="shared" si="12"/>
        <v>2.0249107906399506E-3</v>
      </c>
      <c r="AJ61" s="25">
        <f t="shared" si="13"/>
        <v>2.4298929487679408E-2</v>
      </c>
      <c r="AK61" s="12"/>
      <c r="AL61" s="13">
        <v>2.4000000000000001E-4</v>
      </c>
      <c r="AM61" s="13">
        <v>-4.0799999999999999E-10</v>
      </c>
      <c r="AN61" s="13">
        <v>4.7580000000000002E-4</v>
      </c>
      <c r="AO61" s="13">
        <v>1.8259999999999999E-8</v>
      </c>
      <c r="AP61" s="13">
        <v>-2.8330000000000002E-5</v>
      </c>
      <c r="AQ61" s="13">
        <v>0.48349999999999999</v>
      </c>
      <c r="AR61" s="13">
        <f>(AL61)+(AM61*P59)+(AN61*T59)+(AO61*X59)+(AP61*Z59)+(AA59*AQ61)</f>
        <v>2.5678584995750967E-3</v>
      </c>
      <c r="AS61" s="27">
        <f t="shared" si="14"/>
        <v>3.081430199490116E-2</v>
      </c>
      <c r="AT61" s="12"/>
      <c r="AU61" s="13">
        <v>4.6529999999999998E-4</v>
      </c>
      <c r="AV61" s="13">
        <v>-5.2679999999999998E-10</v>
      </c>
      <c r="AW61" s="13">
        <v>7.6599999999999997E-4</v>
      </c>
      <c r="AX61" s="13">
        <v>-3.9230000000000002E-5</v>
      </c>
      <c r="AY61" s="13">
        <v>0.186</v>
      </c>
      <c r="AZ61" s="13">
        <f>(AU61)+(AV61*P58)+(AW61*T58)+(AX61*Z58)+(AY61*AA58)</f>
        <v>2.4388801806162533E-3</v>
      </c>
      <c r="BA61" s="28">
        <f t="shared" si="15"/>
        <v>2.9266562167395038E-2</v>
      </c>
    </row>
    <row r="62" spans="1:53" ht="16">
      <c r="A62" s="4">
        <v>38657</v>
      </c>
      <c r="B62" s="5">
        <v>15066.597</v>
      </c>
      <c r="C62">
        <f t="shared" si="10"/>
        <v>9.6202354532477177</v>
      </c>
      <c r="D62" s="1">
        <v>1486</v>
      </c>
      <c r="E62" s="1">
        <v>296.01623471644501</v>
      </c>
      <c r="F62" s="2">
        <v>0.18100000000000002</v>
      </c>
      <c r="G62">
        <v>0.54427702881311124</v>
      </c>
      <c r="H62">
        <v>1.2977173385138416</v>
      </c>
      <c r="I62" s="1">
        <v>100.796940848804</v>
      </c>
      <c r="J62" s="1">
        <v>-2.8470091097794099E-2</v>
      </c>
      <c r="K62" s="8">
        <v>0.5605</v>
      </c>
      <c r="L62" s="8">
        <v>48.773000000000003</v>
      </c>
      <c r="M62" s="9">
        <v>-65.8</v>
      </c>
      <c r="N62" s="9">
        <v>-7.4074099999999996</v>
      </c>
      <c r="O62" s="12"/>
      <c r="P62">
        <f t="shared" si="0"/>
        <v>2209682</v>
      </c>
      <c r="Q62">
        <f t="shared" si="1"/>
        <v>296.01623471644501</v>
      </c>
      <c r="R62">
        <f t="shared" si="2"/>
        <v>0.18100000000000002</v>
      </c>
      <c r="S62">
        <f t="shared" si="3"/>
        <v>0.84051451290673951</v>
      </c>
      <c r="T62">
        <f t="shared" si="4"/>
        <v>2.9817876291932901</v>
      </c>
      <c r="U62">
        <f t="shared" si="5"/>
        <v>10260.820225326097</v>
      </c>
      <c r="V62">
        <f t="shared" si="6"/>
        <v>-2.7659545010677404E-2</v>
      </c>
      <c r="W62" s="8">
        <v>0.5605</v>
      </c>
      <c r="X62">
        <f t="shared" si="7"/>
        <v>2427.5785290000003</v>
      </c>
      <c r="Y62">
        <f t="shared" si="8"/>
        <v>-65.8</v>
      </c>
      <c r="Z62">
        <f t="shared" si="9"/>
        <v>-7.4074099999999996</v>
      </c>
      <c r="AA62">
        <f t="shared" si="11"/>
        <v>2.0938595584176767E-3</v>
      </c>
      <c r="AB62" s="12"/>
      <c r="AC62" s="21">
        <v>7.4399999999999998E-4</v>
      </c>
      <c r="AD62" s="22">
        <v>-2.294E-10</v>
      </c>
      <c r="AE62" s="23">
        <v>1.81E-8</v>
      </c>
      <c r="AF62" s="23">
        <v>-1.288E-6</v>
      </c>
      <c r="AG62" s="23">
        <v>-1.024E-5</v>
      </c>
      <c r="AH62" s="20">
        <v>0.72670000000000001</v>
      </c>
      <c r="AI62" s="23">
        <f t="shared" si="12"/>
        <v>2.0027921157149305E-3</v>
      </c>
      <c r="AJ62" s="25">
        <f t="shared" si="13"/>
        <v>2.4033505388579166E-2</v>
      </c>
      <c r="AK62" s="12"/>
      <c r="AL62" s="13">
        <v>2.4000000000000001E-4</v>
      </c>
      <c r="AM62" s="13">
        <v>-4.0799999999999999E-10</v>
      </c>
      <c r="AN62" s="13">
        <v>4.7580000000000002E-4</v>
      </c>
      <c r="AO62" s="13">
        <v>1.8259999999999999E-8</v>
      </c>
      <c r="AP62" s="13">
        <v>-2.8330000000000002E-5</v>
      </c>
      <c r="AQ62" s="13">
        <v>0.48349999999999999</v>
      </c>
      <c r="AR62" s="13">
        <f>(AL62)+(AM62*P60)+(AN62*T60)+(AO62*X60)+(AP62*Z60)+(AA60*AQ62)</f>
        <v>2.086920472114534E-3</v>
      </c>
      <c r="AS62" s="27">
        <f t="shared" si="14"/>
        <v>2.5043045665374408E-2</v>
      </c>
      <c r="AT62" s="12"/>
      <c r="AU62" s="13">
        <v>4.6529999999999998E-4</v>
      </c>
      <c r="AV62" s="13">
        <v>-5.2679999999999998E-10</v>
      </c>
      <c r="AW62" s="13">
        <v>7.6599999999999997E-4</v>
      </c>
      <c r="AX62" s="13">
        <v>-3.9230000000000002E-5</v>
      </c>
      <c r="AY62" s="13">
        <v>0.186</v>
      </c>
      <c r="AZ62" s="13">
        <f>(AU62)+(AV62*P59)+(AW62*T59)+(AX62*Z59)+(AY62*AA59)</f>
        <v>2.581027896598212E-3</v>
      </c>
      <c r="BA62" s="28">
        <f t="shared" si="15"/>
        <v>3.0972334759178544E-2</v>
      </c>
    </row>
    <row r="63" spans="1:53" ht="16">
      <c r="A63" s="4">
        <v>38687</v>
      </c>
      <c r="B63">
        <v>15133.406666666666</v>
      </c>
      <c r="C63">
        <f t="shared" si="10"/>
        <v>9.6246599411645661</v>
      </c>
      <c r="D63" s="1">
        <v>1470</v>
      </c>
      <c r="E63" s="1">
        <v>336.61692140727598</v>
      </c>
      <c r="F63" s="2">
        <v>0.17499999999999999</v>
      </c>
      <c r="G63">
        <v>0.56958373402939966</v>
      </c>
      <c r="H63">
        <v>1.2768933912204534</v>
      </c>
      <c r="I63" s="1">
        <v>100.595700185691</v>
      </c>
      <c r="J63" s="1">
        <v>-3.0409746423195799E-2</v>
      </c>
      <c r="K63" s="8">
        <v>0.49619047619047618</v>
      </c>
      <c r="L63" s="8">
        <v>60.027419354838713</v>
      </c>
      <c r="M63" s="9">
        <v>-2.5</v>
      </c>
      <c r="N63" s="9">
        <v>-9.2592599999999994</v>
      </c>
      <c r="O63" s="12"/>
      <c r="P63">
        <f t="shared" si="0"/>
        <v>2162370</v>
      </c>
      <c r="Q63">
        <f t="shared" si="1"/>
        <v>336.61692140727598</v>
      </c>
      <c r="R63">
        <f t="shared" si="2"/>
        <v>0.17499999999999999</v>
      </c>
      <c r="S63">
        <f t="shared" si="3"/>
        <v>0.89400936410027354</v>
      </c>
      <c r="T63">
        <f t="shared" si="4"/>
        <v>2.9073501237629236</v>
      </c>
      <c r="U63">
        <f t="shared" si="5"/>
        <v>10220.090596035125</v>
      </c>
      <c r="V63">
        <f t="shared" si="6"/>
        <v>-2.9484993745672729E-2</v>
      </c>
      <c r="W63" s="8">
        <v>0.49619047619047618</v>
      </c>
      <c r="X63">
        <f t="shared" si="7"/>
        <v>3663.3184937565043</v>
      </c>
      <c r="Y63">
        <f t="shared" si="8"/>
        <v>-2.5</v>
      </c>
      <c r="Z63">
        <f t="shared" si="9"/>
        <v>-9.2592599999999994</v>
      </c>
      <c r="AA63">
        <f t="shared" si="11"/>
        <v>4.424487916848463E-3</v>
      </c>
      <c r="AB63" s="12"/>
      <c r="AC63" s="21">
        <v>7.4399999999999998E-4</v>
      </c>
      <c r="AD63" s="22">
        <v>-2.294E-10</v>
      </c>
      <c r="AE63" s="23">
        <v>1.81E-8</v>
      </c>
      <c r="AF63" s="23">
        <v>-1.288E-6</v>
      </c>
      <c r="AG63" s="23">
        <v>-1.024E-5</v>
      </c>
      <c r="AH63" s="20">
        <v>0.72670000000000001</v>
      </c>
      <c r="AI63" s="23">
        <f t="shared" si="12"/>
        <v>1.9632481400770258E-3</v>
      </c>
      <c r="AJ63" s="25">
        <f t="shared" si="13"/>
        <v>2.3558977680924312E-2</v>
      </c>
      <c r="AK63" s="12"/>
      <c r="AL63" s="13">
        <v>2.4000000000000001E-4</v>
      </c>
      <c r="AM63" s="13">
        <v>-4.0799999999999999E-10</v>
      </c>
      <c r="AN63" s="13">
        <v>4.7580000000000002E-4</v>
      </c>
      <c r="AO63" s="13">
        <v>1.8259999999999999E-8</v>
      </c>
      <c r="AP63" s="13">
        <v>-2.8330000000000002E-5</v>
      </c>
      <c r="AQ63" s="13">
        <v>0.48349999999999999</v>
      </c>
      <c r="AR63" s="13">
        <f>(AL63)+(AM63*P61)+(AN63*T61)+(AO63*X61)+(AP63*Z61)+(AA61*AQ63)</f>
        <v>1.9727365507021541E-3</v>
      </c>
      <c r="AS63" s="27">
        <f t="shared" si="14"/>
        <v>2.3672838608425849E-2</v>
      </c>
      <c r="AT63" s="12"/>
      <c r="AU63" s="13">
        <v>4.6529999999999998E-4</v>
      </c>
      <c r="AV63" s="13">
        <v>-5.2679999999999998E-10</v>
      </c>
      <c r="AW63" s="13">
        <v>7.6599999999999997E-4</v>
      </c>
      <c r="AX63" s="13">
        <v>-3.9230000000000002E-5</v>
      </c>
      <c r="AY63" s="13">
        <v>0.186</v>
      </c>
      <c r="AZ63" s="13">
        <f>(AU63)+(AV63*P60)+(AW63*T60)+(AX63*Z60)+(AY63*AA60)</f>
        <v>2.2040562506592584E-3</v>
      </c>
      <c r="BA63" s="28">
        <f t="shared" si="15"/>
        <v>2.64486750079111E-2</v>
      </c>
    </row>
    <row r="64" spans="1:53" ht="16">
      <c r="A64" s="4">
        <v>38718</v>
      </c>
      <c r="B64">
        <v>15200.216333333334</v>
      </c>
      <c r="C64">
        <f t="shared" si="10"/>
        <v>9.6290649391892273</v>
      </c>
      <c r="D64" s="1">
        <v>1473</v>
      </c>
      <c r="E64" s="1">
        <v>317.81504142185202</v>
      </c>
      <c r="F64" s="2">
        <v>0.17800000000000002</v>
      </c>
      <c r="G64">
        <v>0.6234428086070215</v>
      </c>
      <c r="H64">
        <v>1.1968664850136239</v>
      </c>
      <c r="I64" s="1">
        <v>100.43176737260301</v>
      </c>
      <c r="J64" s="1">
        <v>-3.19898105563362E-2</v>
      </c>
      <c r="K64" s="8">
        <v>0.08</v>
      </c>
      <c r="L64" s="8">
        <v>63.643548387096772</v>
      </c>
      <c r="M64" s="9">
        <v>-33.1</v>
      </c>
      <c r="N64" s="9">
        <v>-11.32075</v>
      </c>
      <c r="O64" s="12"/>
      <c r="P64">
        <f t="shared" si="0"/>
        <v>2171202</v>
      </c>
      <c r="Q64">
        <f t="shared" si="1"/>
        <v>317.81504142185202</v>
      </c>
      <c r="R64">
        <f t="shared" si="2"/>
        <v>0.17800000000000002</v>
      </c>
      <c r="S64">
        <f t="shared" si="3"/>
        <v>1.0121237442108328</v>
      </c>
      <c r="T64">
        <f t="shared" si="4"/>
        <v>2.6293558679624911</v>
      </c>
      <c r="U64">
        <f t="shared" si="5"/>
        <v>10186.971664957249</v>
      </c>
      <c r="V64">
        <f t="shared" si="6"/>
        <v>-3.0966462576905919E-2</v>
      </c>
      <c r="W64" s="8">
        <v>0.08</v>
      </c>
      <c r="X64">
        <f t="shared" si="7"/>
        <v>4114.1447996878251</v>
      </c>
      <c r="Y64">
        <f t="shared" si="8"/>
        <v>-33.1</v>
      </c>
      <c r="Z64">
        <f t="shared" si="9"/>
        <v>-11.32075</v>
      </c>
      <c r="AA64">
        <f t="shared" si="11"/>
        <v>4.4049980246612108E-3</v>
      </c>
      <c r="AB64" s="12"/>
      <c r="AC64" s="21">
        <v>7.4399999999999998E-4</v>
      </c>
      <c r="AD64" s="22">
        <v>-2.294E-10</v>
      </c>
      <c r="AE64" s="23">
        <v>1.81E-8</v>
      </c>
      <c r="AF64" s="23">
        <v>-1.288E-6</v>
      </c>
      <c r="AG64" s="23">
        <v>-1.024E-5</v>
      </c>
      <c r="AH64" s="20">
        <v>0.72670000000000001</v>
      </c>
      <c r="AI64" s="23">
        <f t="shared" si="12"/>
        <v>3.6275685783107707E-3</v>
      </c>
      <c r="AJ64" s="25">
        <f t="shared" si="13"/>
        <v>4.353082293972925E-2</v>
      </c>
      <c r="AK64" s="12"/>
      <c r="AL64" s="13">
        <v>2.4000000000000001E-4</v>
      </c>
      <c r="AM64" s="13">
        <v>-4.0799999999999999E-10</v>
      </c>
      <c r="AN64" s="13">
        <v>4.7580000000000002E-4</v>
      </c>
      <c r="AO64" s="13">
        <v>1.8259999999999999E-8</v>
      </c>
      <c r="AP64" s="13">
        <v>-2.8330000000000002E-5</v>
      </c>
      <c r="AQ64" s="13">
        <v>0.48349999999999999</v>
      </c>
      <c r="AR64" s="13">
        <f>(AL64)+(AM64*P62)+(AN64*T62)+(AO64*X62)+(AP64*Z62)+(AA62*AQ64)</f>
        <v>2.0237449037046546E-3</v>
      </c>
      <c r="AS64" s="27">
        <f t="shared" si="14"/>
        <v>2.4284938844455855E-2</v>
      </c>
      <c r="AT64" s="12"/>
      <c r="AU64" s="13">
        <v>4.6529999999999998E-4</v>
      </c>
      <c r="AV64" s="13">
        <v>-5.2679999999999998E-10</v>
      </c>
      <c r="AW64" s="13">
        <v>7.6599999999999997E-4</v>
      </c>
      <c r="AX64" s="13">
        <v>-3.9230000000000002E-5</v>
      </c>
      <c r="AY64" s="13">
        <v>0.186</v>
      </c>
      <c r="AZ64" s="13">
        <f>(AU64)+(AV64*P61)+(AW64*T61)+(AX64*Z61)+(AY64*AA61)</f>
        <v>2.1200248647319348E-3</v>
      </c>
      <c r="BA64" s="28">
        <f t="shared" si="15"/>
        <v>2.5440298376783216E-2</v>
      </c>
    </row>
    <row r="65" spans="1:53" ht="16">
      <c r="A65" s="4">
        <v>38749</v>
      </c>
      <c r="B65" s="5">
        <v>15267.026</v>
      </c>
      <c r="C65">
        <f t="shared" si="10"/>
        <v>9.6334506182750772</v>
      </c>
      <c r="D65" s="1">
        <v>1533</v>
      </c>
      <c r="E65" s="1">
        <v>297.194239463109</v>
      </c>
      <c r="F65" s="2">
        <v>0.18600000000000003</v>
      </c>
      <c r="G65">
        <v>0.59298440979955458</v>
      </c>
      <c r="H65">
        <v>1.2849765258215962</v>
      </c>
      <c r="I65" s="1">
        <v>100.35791214431499</v>
      </c>
      <c r="J65" s="1">
        <v>-3.2701663144384802E-2</v>
      </c>
      <c r="K65" s="8">
        <v>2.9473684210526315E-2</v>
      </c>
      <c r="L65" s="8">
        <v>59.094285714285711</v>
      </c>
      <c r="M65" s="9">
        <v>-6.1</v>
      </c>
      <c r="N65" s="9">
        <v>-11.11111</v>
      </c>
      <c r="O65" s="12"/>
      <c r="P65">
        <f t="shared" si="0"/>
        <v>2351622</v>
      </c>
      <c r="Q65">
        <f t="shared" si="1"/>
        <v>297.194239463109</v>
      </c>
      <c r="R65">
        <f t="shared" si="2"/>
        <v>0.18600000000000003</v>
      </c>
      <c r="S65">
        <f t="shared" si="3"/>
        <v>0.94461492006488068</v>
      </c>
      <c r="T65">
        <f t="shared" si="4"/>
        <v>2.9361411977341354</v>
      </c>
      <c r="U65">
        <f t="shared" si="5"/>
        <v>10172.068442110362</v>
      </c>
      <c r="V65">
        <f t="shared" si="6"/>
        <v>-3.1632264371975985E-2</v>
      </c>
      <c r="W65" s="8">
        <v>2.9473684210526315E-2</v>
      </c>
      <c r="X65">
        <f t="shared" si="7"/>
        <v>3551.2288897959183</v>
      </c>
      <c r="Y65">
        <f t="shared" si="8"/>
        <v>-6.1</v>
      </c>
      <c r="Z65">
        <f t="shared" si="9"/>
        <v>-11.11111</v>
      </c>
      <c r="AA65">
        <f t="shared" si="11"/>
        <v>4.3856790858498584E-3</v>
      </c>
      <c r="AB65" s="12"/>
      <c r="AC65" s="21">
        <v>7.4399999999999998E-4</v>
      </c>
      <c r="AD65" s="22">
        <v>-2.294E-10</v>
      </c>
      <c r="AE65" s="23">
        <v>1.81E-8</v>
      </c>
      <c r="AF65" s="23">
        <v>-1.288E-6</v>
      </c>
      <c r="AG65" s="23">
        <v>-1.024E-5</v>
      </c>
      <c r="AH65" s="20">
        <v>0.72670000000000001</v>
      </c>
      <c r="AI65" s="23">
        <f t="shared" si="12"/>
        <v>3.6800616265956513E-3</v>
      </c>
      <c r="AJ65" s="25">
        <f t="shared" si="13"/>
        <v>4.4160739519147812E-2</v>
      </c>
      <c r="AK65" s="12"/>
      <c r="AL65" s="13">
        <v>2.4000000000000001E-4</v>
      </c>
      <c r="AM65" s="13">
        <v>-4.0799999999999999E-10</v>
      </c>
      <c r="AN65" s="13">
        <v>4.7580000000000002E-4</v>
      </c>
      <c r="AO65" s="13">
        <v>1.8259999999999999E-8</v>
      </c>
      <c r="AP65" s="13">
        <v>-2.8330000000000002E-5</v>
      </c>
      <c r="AQ65" s="13">
        <v>0.48349999999999999</v>
      </c>
      <c r="AR65" s="13">
        <f>(AL65)+(AM65*P63)+(AN65*T63)+(AO65*X63)+(AP65*Z63)+(AA63*AQ65)</f>
        <v>3.2095171681786245E-3</v>
      </c>
      <c r="AS65" s="27">
        <f t="shared" si="14"/>
        <v>3.8514206018143496E-2</v>
      </c>
      <c r="AT65" s="12"/>
      <c r="AU65" s="13">
        <v>4.6529999999999998E-4</v>
      </c>
      <c r="AV65" s="13">
        <v>-5.2679999999999998E-10</v>
      </c>
      <c r="AW65" s="13">
        <v>7.6599999999999997E-4</v>
      </c>
      <c r="AX65" s="13">
        <v>-3.9230000000000002E-5</v>
      </c>
      <c r="AY65" s="13">
        <v>0.186</v>
      </c>
      <c r="AZ65" s="13">
        <f>(AU65)+(AV65*P62)+(AW65*T62)+(AX65*Z62)+(AY65*AA62)</f>
        <v>2.2653394185277479E-3</v>
      </c>
      <c r="BA65" s="28">
        <f t="shared" si="15"/>
        <v>2.7184073022332975E-2</v>
      </c>
    </row>
    <row r="66" spans="1:53" ht="16">
      <c r="A66" s="4">
        <v>38777</v>
      </c>
      <c r="B66">
        <v>15278.919</v>
      </c>
      <c r="C66">
        <f t="shared" si="10"/>
        <v>9.6342293141445907</v>
      </c>
      <c r="D66" s="1">
        <v>1551</v>
      </c>
      <c r="E66" s="1">
        <v>308.21463355037099</v>
      </c>
      <c r="F66" s="2">
        <v>0.183</v>
      </c>
      <c r="G66">
        <v>0.6654411764705882</v>
      </c>
      <c r="H66">
        <v>1.1738206544836378</v>
      </c>
      <c r="I66" s="1">
        <v>100.32788934241201</v>
      </c>
      <c r="J66" s="1">
        <v>-3.2991037501901702E-2</v>
      </c>
      <c r="K66" s="8">
        <v>9.6086956521739125E-2</v>
      </c>
      <c r="L66" s="8">
        <v>51.51064516129032</v>
      </c>
      <c r="M66" s="9">
        <v>4</v>
      </c>
      <c r="N66" s="9">
        <v>-9.61538</v>
      </c>
      <c r="O66" s="12"/>
      <c r="P66">
        <f t="shared" si="0"/>
        <v>2407152</v>
      </c>
      <c r="Q66">
        <f t="shared" si="1"/>
        <v>308.21463355037099</v>
      </c>
      <c r="R66">
        <f t="shared" si="2"/>
        <v>0.183</v>
      </c>
      <c r="S66">
        <f t="shared" si="3"/>
        <v>1.1082531358131487</v>
      </c>
      <c r="T66">
        <f t="shared" si="4"/>
        <v>2.5516755833760336</v>
      </c>
      <c r="U66">
        <f t="shared" si="5"/>
        <v>10166.013269245681</v>
      </c>
      <c r="V66">
        <f t="shared" si="6"/>
        <v>-3.1902628946449817E-2</v>
      </c>
      <c r="W66" s="8">
        <v>9.6086956521739125E-2</v>
      </c>
      <c r="X66">
        <f t="shared" si="7"/>
        <v>2704.8572100936526</v>
      </c>
      <c r="Y66">
        <f t="shared" si="8"/>
        <v>4</v>
      </c>
      <c r="Z66">
        <f t="shared" si="9"/>
        <v>-9.61538</v>
      </c>
      <c r="AA66">
        <f t="shared" si="11"/>
        <v>7.7869586951351266E-4</v>
      </c>
      <c r="AB66" s="12"/>
      <c r="AC66" s="21">
        <v>7.4399999999999998E-4</v>
      </c>
      <c r="AD66" s="22">
        <v>-2.294E-10</v>
      </c>
      <c r="AE66" s="23">
        <v>1.81E-8</v>
      </c>
      <c r="AF66" s="23">
        <v>-1.288E-6</v>
      </c>
      <c r="AG66" s="23">
        <v>-1.024E-5</v>
      </c>
      <c r="AH66" s="20">
        <v>0.72670000000000001</v>
      </c>
      <c r="AI66" s="23">
        <f t="shared" si="12"/>
        <v>3.5775227141923984E-3</v>
      </c>
      <c r="AJ66" s="25">
        <f t="shared" si="13"/>
        <v>4.2930272570308778E-2</v>
      </c>
      <c r="AK66" s="12"/>
      <c r="AL66" s="13">
        <v>2.4000000000000001E-4</v>
      </c>
      <c r="AM66" s="13">
        <v>-4.0799999999999999E-10</v>
      </c>
      <c r="AN66" s="13">
        <v>4.7580000000000002E-4</v>
      </c>
      <c r="AO66" s="13">
        <v>1.8259999999999999E-8</v>
      </c>
      <c r="AP66" s="13">
        <v>-2.8330000000000002E-5</v>
      </c>
      <c r="AQ66" s="13">
        <v>0.48349999999999999</v>
      </c>
      <c r="AR66" s="13">
        <f>(AL66)+(AM66*P64)+(AN66*T64)+(AO66*X64)+(AP66*Z64)+(AA64*AQ66)</f>
        <v>3.130854782442548E-3</v>
      </c>
      <c r="AS66" s="27">
        <f t="shared" si="14"/>
        <v>3.757025738931058E-2</v>
      </c>
      <c r="AT66" s="12"/>
      <c r="AU66" s="13">
        <v>4.6529999999999998E-4</v>
      </c>
      <c r="AV66" s="13">
        <v>-5.2679999999999998E-10</v>
      </c>
      <c r="AW66" s="13">
        <v>7.6599999999999997E-4</v>
      </c>
      <c r="AX66" s="13">
        <v>-3.9230000000000002E-5</v>
      </c>
      <c r="AY66" s="13">
        <v>0.186</v>
      </c>
      <c r="AZ66" s="13">
        <f>(AU66)+(AV66*P63)+(AW66*T63)+(AX66*Z63)+(AY66*AA63)</f>
        <v>2.7393892011362136E-3</v>
      </c>
      <c r="BA66" s="28">
        <f t="shared" si="15"/>
        <v>3.2872670413634564E-2</v>
      </c>
    </row>
    <row r="67" spans="1:53" ht="16">
      <c r="A67" s="4">
        <v>38808</v>
      </c>
      <c r="B67">
        <v>15290.812</v>
      </c>
      <c r="C67">
        <f t="shared" si="10"/>
        <v>9.6350074041186264</v>
      </c>
      <c r="D67" s="1">
        <v>1597</v>
      </c>
      <c r="E67" s="1">
        <v>288.03148736261198</v>
      </c>
      <c r="F67" s="2">
        <v>0.185</v>
      </c>
      <c r="G67">
        <v>0.6903089887640449</v>
      </c>
      <c r="H67">
        <v>1.0610376398779247</v>
      </c>
      <c r="I67" s="1">
        <v>100.31208650653601</v>
      </c>
      <c r="J67" s="1">
        <v>-3.3143352915144697E-2</v>
      </c>
      <c r="K67" s="8">
        <v>0.26894736842105266</v>
      </c>
      <c r="L67" s="8">
        <v>69.783000000000001</v>
      </c>
      <c r="M67" s="9">
        <v>-53.8</v>
      </c>
      <c r="N67" s="9">
        <v>-9.61538</v>
      </c>
      <c r="O67" s="12"/>
      <c r="P67">
        <f t="shared" ref="P67:P130" si="16">D67+(D67^2)</f>
        <v>2552006</v>
      </c>
      <c r="Q67">
        <f t="shared" ref="Q67:Q130" si="17">E67</f>
        <v>288.03148736261198</v>
      </c>
      <c r="R67">
        <f t="shared" ref="R67:R130" si="18">F67</f>
        <v>0.185</v>
      </c>
      <c r="S67">
        <f t="shared" ref="S67:S130" si="19">G67+(G67^2)</f>
        <v>1.1668354887324832</v>
      </c>
      <c r="T67">
        <f t="shared" ref="T67:T130" si="20">H67+(H67^2)</f>
        <v>2.1868385131156414</v>
      </c>
      <c r="U67">
        <f t="shared" ref="U67:U130" si="21">I67+(I67^2)</f>
        <v>10162.826785801299</v>
      </c>
      <c r="V67">
        <f t="shared" ref="V67:V130" si="22">J67+(J67^2)</f>
        <v>-3.2044871072686866E-2</v>
      </c>
      <c r="W67" s="8">
        <v>0.26894736842105266</v>
      </c>
      <c r="X67">
        <f t="shared" ref="X67:X130" si="23">L67+(L67^2)</f>
        <v>4939.4500890000008</v>
      </c>
      <c r="Y67">
        <f t="shared" ref="Y67:Y130" si="24">M67</f>
        <v>-53.8</v>
      </c>
      <c r="Z67">
        <f t="shared" ref="Z67:Z130" si="25">N67</f>
        <v>-9.61538</v>
      </c>
      <c r="AA67">
        <f t="shared" si="11"/>
        <v>7.7808997403572278E-4</v>
      </c>
      <c r="AB67" s="12"/>
      <c r="AC67" s="21">
        <v>7.4399999999999998E-4</v>
      </c>
      <c r="AD67" s="22">
        <v>-2.294E-10</v>
      </c>
      <c r="AE67" s="23">
        <v>1.81E-8</v>
      </c>
      <c r="AF67" s="23">
        <v>-1.288E-6</v>
      </c>
      <c r="AG67" s="23">
        <v>-1.024E-5</v>
      </c>
      <c r="AH67" s="20">
        <v>0.72670000000000001</v>
      </c>
      <c r="AI67" s="23">
        <f t="shared" si="12"/>
        <v>8.9994502627816473E-4</v>
      </c>
      <c r="AJ67" s="25">
        <f t="shared" si="13"/>
        <v>1.0799340315337977E-2</v>
      </c>
      <c r="AK67" s="12"/>
      <c r="AL67" s="13">
        <v>2.4000000000000001E-4</v>
      </c>
      <c r="AM67" s="13">
        <v>-4.0799999999999999E-10</v>
      </c>
      <c r="AN67" s="13">
        <v>4.7580000000000002E-4</v>
      </c>
      <c r="AO67" s="13">
        <v>1.8259999999999999E-8</v>
      </c>
      <c r="AP67" s="13">
        <v>-2.8330000000000002E-5</v>
      </c>
      <c r="AQ67" s="13">
        <v>0.48349999999999999</v>
      </c>
      <c r="AR67" s="13">
        <f>(AL67)+(AM67*P65)+(AN67*T65)+(AO67*X65)+(AP67*Z65)+(AA65*AQ67)</f>
        <v>3.1776532297179815E-3</v>
      </c>
      <c r="AS67" s="27">
        <f t="shared" si="14"/>
        <v>3.8131838756615778E-2</v>
      </c>
      <c r="AT67" s="12"/>
      <c r="AU67" s="13">
        <v>4.6529999999999998E-4</v>
      </c>
      <c r="AV67" s="13">
        <v>-5.2679999999999998E-10</v>
      </c>
      <c r="AW67" s="13">
        <v>7.6599999999999997E-4</v>
      </c>
      <c r="AX67" s="13">
        <v>-3.9230000000000002E-5</v>
      </c>
      <c r="AY67" s="13">
        <v>0.186</v>
      </c>
      <c r="AZ67" s="13">
        <f>(AU67)+(AV67*P64)+(AW67*T64)+(AX67*Z64)+(AY67*AA64)</f>
        <v>2.5990400363462532E-3</v>
      </c>
      <c r="BA67" s="28">
        <f t="shared" si="15"/>
        <v>3.118848043615504E-2</v>
      </c>
    </row>
    <row r="68" spans="1:53" ht="16">
      <c r="A68" s="4">
        <v>38838</v>
      </c>
      <c r="B68" s="5">
        <v>15302.705</v>
      </c>
      <c r="C68">
        <f t="shared" ref="C68:C131" si="26">LN(B68)</f>
        <v>9.6357848891393321</v>
      </c>
      <c r="D68" s="1">
        <v>1635</v>
      </c>
      <c r="E68" s="1">
        <v>319.70828191652299</v>
      </c>
      <c r="F68" s="2">
        <v>0.183</v>
      </c>
      <c r="G68">
        <v>0.64541547277936961</v>
      </c>
      <c r="H68">
        <v>1.2204217536071031</v>
      </c>
      <c r="I68" s="1">
        <v>100.181273405946</v>
      </c>
      <c r="J68" s="1">
        <v>-3.4404193161180097E-2</v>
      </c>
      <c r="K68" s="8">
        <v>0.27363636363636362</v>
      </c>
      <c r="L68" s="8">
        <v>67.515161290322581</v>
      </c>
      <c r="M68" s="9">
        <v>-12.6</v>
      </c>
      <c r="N68" s="9">
        <v>-9.8039199999999997</v>
      </c>
      <c r="O68" s="12"/>
      <c r="P68">
        <f t="shared" si="16"/>
        <v>2674860</v>
      </c>
      <c r="Q68">
        <f t="shared" si="17"/>
        <v>319.70828191652299</v>
      </c>
      <c r="R68">
        <f t="shared" si="18"/>
        <v>0.183</v>
      </c>
      <c r="S68">
        <f t="shared" si="19"/>
        <v>1.0619766052823869</v>
      </c>
      <c r="T68">
        <f t="shared" si="20"/>
        <v>2.7098510102845399</v>
      </c>
      <c r="U68">
        <f t="shared" si="21"/>
        <v>10136.468814642849</v>
      </c>
      <c r="V68">
        <f t="shared" si="22"/>
        <v>-3.3220544654108307E-2</v>
      </c>
      <c r="W68" s="8">
        <v>0.27363636363636362</v>
      </c>
      <c r="X68">
        <f t="shared" si="23"/>
        <v>4625.812165348595</v>
      </c>
      <c r="Y68">
        <f t="shared" si="24"/>
        <v>-12.6</v>
      </c>
      <c r="Z68">
        <f t="shared" si="25"/>
        <v>-9.8039199999999997</v>
      </c>
      <c r="AA68">
        <f t="shared" si="11"/>
        <v>7.7748502070562608E-4</v>
      </c>
      <c r="AB68" s="12"/>
      <c r="AC68" s="21">
        <v>7.4399999999999998E-4</v>
      </c>
      <c r="AD68" s="22">
        <v>-2.294E-10</v>
      </c>
      <c r="AE68" s="23">
        <v>1.81E-8</v>
      </c>
      <c r="AF68" s="23">
        <v>-1.288E-6</v>
      </c>
      <c r="AG68" s="23">
        <v>-1.024E-5</v>
      </c>
      <c r="AH68" s="20">
        <v>0.72670000000000001</v>
      </c>
      <c r="AI68" s="23">
        <f t="shared" si="12"/>
        <v>9.8116774554265953E-4</v>
      </c>
      <c r="AJ68" s="25">
        <f t="shared" si="13"/>
        <v>1.1774012946511914E-2</v>
      </c>
      <c r="AK68" s="12"/>
      <c r="AL68" s="13">
        <v>2.4000000000000001E-4</v>
      </c>
      <c r="AM68" s="13">
        <v>-4.0799999999999999E-10</v>
      </c>
      <c r="AN68" s="13">
        <v>4.7580000000000002E-4</v>
      </c>
      <c r="AO68" s="13">
        <v>1.8259999999999999E-8</v>
      </c>
      <c r="AP68" s="13">
        <v>-2.8330000000000002E-5</v>
      </c>
      <c r="AQ68" s="13">
        <v>0.48349999999999999</v>
      </c>
      <c r="AR68" s="13">
        <f>(AL68)+(AM68*P66)+(AN68*T66)+(AO68*X66)+(AP68*Z66)+(AA66*AQ68)</f>
        <v>1.1702630875364104E-3</v>
      </c>
      <c r="AS68" s="27">
        <f t="shared" si="14"/>
        <v>1.4043157050436924E-2</v>
      </c>
      <c r="AT68" s="12"/>
      <c r="AU68" s="13">
        <v>4.6529999999999998E-4</v>
      </c>
      <c r="AV68" s="13">
        <v>-5.2679999999999998E-10</v>
      </c>
      <c r="AW68" s="13">
        <v>7.6599999999999997E-4</v>
      </c>
      <c r="AX68" s="13">
        <v>-3.9230000000000002E-5</v>
      </c>
      <c r="AY68" s="13">
        <v>0.186</v>
      </c>
      <c r="AZ68" s="13">
        <f>(AU68)+(AV68*P65)+(AW68*T65)+(AX68*Z65)+(AY68*AA65)</f>
        <v>2.7271748431324213E-3</v>
      </c>
      <c r="BA68" s="28">
        <f t="shared" si="15"/>
        <v>3.2726098117589059E-2</v>
      </c>
    </row>
    <row r="69" spans="1:53" ht="16">
      <c r="A69" s="4">
        <v>38869</v>
      </c>
      <c r="B69">
        <v>15310.592666666667</v>
      </c>
      <c r="C69">
        <f t="shared" si="26"/>
        <v>9.6363001989845571</v>
      </c>
      <c r="D69" s="1">
        <v>1665</v>
      </c>
      <c r="E69" s="1">
        <v>352.24255829766201</v>
      </c>
      <c r="F69" s="2">
        <v>0.185</v>
      </c>
      <c r="G69">
        <v>0.66061991144122267</v>
      </c>
      <c r="H69">
        <v>1.1794594594594594</v>
      </c>
      <c r="I69" s="1">
        <v>100.056743779027</v>
      </c>
      <c r="J69" s="1">
        <v>-3.56044702338515E-2</v>
      </c>
      <c r="K69" s="8">
        <v>0.18863636363636363</v>
      </c>
      <c r="L69" s="8">
        <v>67.88633333333334</v>
      </c>
      <c r="M69" s="9">
        <v>-19</v>
      </c>
      <c r="N69" s="9">
        <v>-8</v>
      </c>
      <c r="O69" s="12"/>
      <c r="P69">
        <f t="shared" si="16"/>
        <v>2773890</v>
      </c>
      <c r="Q69">
        <f t="shared" si="17"/>
        <v>352.24255829766201</v>
      </c>
      <c r="R69">
        <f t="shared" si="18"/>
        <v>0.185</v>
      </c>
      <c r="S69">
        <f t="shared" si="19"/>
        <v>1.0970385788338315</v>
      </c>
      <c r="T69">
        <f t="shared" si="20"/>
        <v>2.5705840759678598</v>
      </c>
      <c r="U69">
        <f t="shared" si="21"/>
        <v>10111.408719440886</v>
      </c>
      <c r="V69">
        <f t="shared" si="22"/>
        <v>-3.4336791933218286E-2</v>
      </c>
      <c r="W69" s="8">
        <v>0.18863636363636363</v>
      </c>
      <c r="X69">
        <f t="shared" si="23"/>
        <v>4676.4405867777787</v>
      </c>
      <c r="Y69">
        <f t="shared" si="24"/>
        <v>-19</v>
      </c>
      <c r="Z69">
        <f t="shared" si="25"/>
        <v>-8</v>
      </c>
      <c r="AA69">
        <f t="shared" ref="AA69:AA132" si="27">LN(B69)-LN(B68)</f>
        <v>5.1530984522507595E-4</v>
      </c>
      <c r="AB69" s="12"/>
      <c r="AC69" s="21">
        <v>7.4399999999999998E-4</v>
      </c>
      <c r="AD69" s="22">
        <v>-2.294E-10</v>
      </c>
      <c r="AE69" s="23">
        <v>1.81E-8</v>
      </c>
      <c r="AF69" s="23">
        <v>-1.288E-6</v>
      </c>
      <c r="AG69" s="23">
        <v>-1.024E-5</v>
      </c>
      <c r="AH69" s="20">
        <v>0.72670000000000001</v>
      </c>
      <c r="AI69" s="23">
        <f t="shared" ref="AI69:AI132" si="28">(AC69)+(AD69*P68)+(AE69*X68)+(AF69*Y68)+(AG69*Z68)+(AH69*AA68)</f>
        <v>8.9573362153958793E-4</v>
      </c>
      <c r="AJ69" s="25">
        <f t="shared" si="13"/>
        <v>1.0748803458475054E-2</v>
      </c>
      <c r="AK69" s="12"/>
      <c r="AL69" s="13">
        <v>2.4000000000000001E-4</v>
      </c>
      <c r="AM69" s="13">
        <v>-4.0799999999999999E-10</v>
      </c>
      <c r="AN69" s="13">
        <v>4.7580000000000002E-4</v>
      </c>
      <c r="AO69" s="13">
        <v>1.8259999999999999E-8</v>
      </c>
      <c r="AP69" s="13">
        <v>-2.8330000000000002E-5</v>
      </c>
      <c r="AQ69" s="13">
        <v>0.48349999999999999</v>
      </c>
      <c r="AR69" s="13">
        <f>(AL69)+(AM69*P67)+(AN69*T67)+(AO69*X67)+(AP69*Z67)+(AA67*AQ69)</f>
        <v>9.7808389301183422E-4</v>
      </c>
      <c r="AS69" s="27">
        <f t="shared" si="14"/>
        <v>1.1737006716142011E-2</v>
      </c>
      <c r="AT69" s="12"/>
      <c r="AU69" s="13">
        <v>4.6529999999999998E-4</v>
      </c>
      <c r="AV69" s="13">
        <v>-5.2679999999999998E-10</v>
      </c>
      <c r="AW69" s="13">
        <v>7.6599999999999997E-4</v>
      </c>
      <c r="AX69" s="13">
        <v>-3.9230000000000002E-5</v>
      </c>
      <c r="AY69" s="13">
        <v>0.186</v>
      </c>
      <c r="AZ69" s="13">
        <f>(AU69)+(AV69*P66)+(AW69*T66)+(AX69*Z66)+(AY69*AA66)</f>
        <v>1.6738446123955547E-3</v>
      </c>
      <c r="BA69" s="28">
        <f t="shared" si="15"/>
        <v>2.0086135348746655E-2</v>
      </c>
    </row>
    <row r="70" spans="1:53" ht="16">
      <c r="A70" s="4">
        <v>38899</v>
      </c>
      <c r="B70">
        <v>15318.480333333333</v>
      </c>
      <c r="C70">
        <f t="shared" si="26"/>
        <v>9.6368152434223049</v>
      </c>
      <c r="D70" s="1">
        <v>1681</v>
      </c>
      <c r="E70" s="1">
        <v>396.88066291871002</v>
      </c>
      <c r="F70" s="2">
        <v>0.17699999999999999</v>
      </c>
      <c r="G70">
        <v>0.6225783972125436</v>
      </c>
      <c r="H70">
        <v>1.2475934631743899</v>
      </c>
      <c r="I70" s="1">
        <v>100.00230862286401</v>
      </c>
      <c r="J70" s="1">
        <v>-3.61291427275083E-2</v>
      </c>
      <c r="K70" s="8">
        <v>1.0999999999999999E-2</v>
      </c>
      <c r="L70" s="8">
        <v>74.712903225806457</v>
      </c>
      <c r="M70" s="9">
        <v>148.4</v>
      </c>
      <c r="N70" s="9">
        <v>-6</v>
      </c>
      <c r="O70" s="12"/>
      <c r="P70">
        <f t="shared" si="16"/>
        <v>2827442</v>
      </c>
      <c r="Q70">
        <f t="shared" si="17"/>
        <v>396.88066291871002</v>
      </c>
      <c r="R70">
        <f t="shared" si="18"/>
        <v>0.17699999999999999</v>
      </c>
      <c r="S70">
        <f t="shared" si="19"/>
        <v>1.0101822578882833</v>
      </c>
      <c r="T70">
        <f t="shared" si="20"/>
        <v>2.8040829125298576</v>
      </c>
      <c r="U70">
        <f t="shared" si="21"/>
        <v>10100.464038525406</v>
      </c>
      <c r="V70">
        <f t="shared" si="22"/>
        <v>-3.4823827773283633E-2</v>
      </c>
      <c r="W70" s="8">
        <v>1.0999999999999999E-2</v>
      </c>
      <c r="X70">
        <f t="shared" si="23"/>
        <v>5656.7308116545273</v>
      </c>
      <c r="Y70">
        <f t="shared" si="24"/>
        <v>148.4</v>
      </c>
      <c r="Z70">
        <f t="shared" si="25"/>
        <v>-6</v>
      </c>
      <c r="AA70">
        <f t="shared" si="27"/>
        <v>5.15044437747747E-4</v>
      </c>
      <c r="AB70" s="12"/>
      <c r="AC70" s="21">
        <v>7.4399999999999998E-4</v>
      </c>
      <c r="AD70" s="22">
        <v>-2.294E-10</v>
      </c>
      <c r="AE70" s="23">
        <v>1.81E-8</v>
      </c>
      <c r="AF70" s="23">
        <v>-1.288E-6</v>
      </c>
      <c r="AG70" s="23">
        <v>-1.024E-5</v>
      </c>
      <c r="AH70" s="20">
        <v>0.72670000000000001</v>
      </c>
      <c r="AI70" s="23">
        <f t="shared" si="28"/>
        <v>6.7318087314574039E-4</v>
      </c>
      <c r="AJ70" s="25">
        <f t="shared" ref="AJ70:AJ133" si="29">AI70*12</f>
        <v>8.0781704777488847E-3</v>
      </c>
      <c r="AK70" s="12"/>
      <c r="AL70" s="13">
        <v>2.4000000000000001E-4</v>
      </c>
      <c r="AM70" s="13">
        <v>-4.0799999999999999E-10</v>
      </c>
      <c r="AN70" s="13">
        <v>4.7580000000000002E-4</v>
      </c>
      <c r="AO70" s="13">
        <v>1.8259999999999999E-8</v>
      </c>
      <c r="AP70" s="13">
        <v>-2.8330000000000002E-5</v>
      </c>
      <c r="AQ70" s="13">
        <v>0.48349999999999999</v>
      </c>
      <c r="AR70" s="13">
        <f>(AL70)+(AM70*P68)+(AN70*T68)+(AO70*X68)+(AP70*Z68)+(AA68*AQ70)</f>
        <v>1.1761306219438199E-3</v>
      </c>
      <c r="AS70" s="27">
        <f t="shared" si="14"/>
        <v>1.4113567463325838E-2</v>
      </c>
      <c r="AT70" s="12"/>
      <c r="AU70" s="13">
        <v>4.6529999999999998E-4</v>
      </c>
      <c r="AV70" s="13">
        <v>-5.2679999999999998E-10</v>
      </c>
      <c r="AW70" s="13">
        <v>7.6599999999999997E-4</v>
      </c>
      <c r="AX70" s="13">
        <v>-3.9230000000000002E-5</v>
      </c>
      <c r="AY70" s="13">
        <v>0.186</v>
      </c>
      <c r="AZ70" s="13">
        <f>(AU70)+(AV70*P67)+(AW70*T67)+(AX70*Z67)+(AY70*AA67)</f>
        <v>1.3179576328172257E-3</v>
      </c>
      <c r="BA70" s="28">
        <f t="shared" si="15"/>
        <v>1.581549159380671E-2</v>
      </c>
    </row>
    <row r="71" spans="1:53" ht="16">
      <c r="A71" s="4">
        <v>38930</v>
      </c>
      <c r="B71" s="5">
        <v>15326.368</v>
      </c>
      <c r="C71">
        <f t="shared" si="26"/>
        <v>9.6373300227258323</v>
      </c>
      <c r="D71" s="1">
        <v>1738</v>
      </c>
      <c r="E71" s="1">
        <v>394.31010407188199</v>
      </c>
      <c r="F71" s="2">
        <v>0.161</v>
      </c>
      <c r="G71">
        <v>0.6683119447186574</v>
      </c>
      <c r="H71">
        <v>1.1337834986284026</v>
      </c>
      <c r="I71" s="1">
        <v>99.918967823912993</v>
      </c>
      <c r="J71" s="1">
        <v>-3.6932421856129501E-2</v>
      </c>
      <c r="K71" s="8">
        <v>-0.21391304347826087</v>
      </c>
      <c r="L71" s="8">
        <v>71.148387096774186</v>
      </c>
      <c r="M71" s="9">
        <v>9.1</v>
      </c>
      <c r="N71" s="9">
        <v>-4.0816299999999996</v>
      </c>
      <c r="O71" s="12"/>
      <c r="P71">
        <f t="shared" si="16"/>
        <v>3022382</v>
      </c>
      <c r="Q71">
        <f t="shared" si="17"/>
        <v>394.31010407188199</v>
      </c>
      <c r="R71">
        <f t="shared" si="18"/>
        <v>0.161</v>
      </c>
      <c r="S71">
        <f t="shared" si="19"/>
        <v>1.1149528001722913</v>
      </c>
      <c r="T71">
        <f t="shared" si="20"/>
        <v>2.4192485203904637</v>
      </c>
      <c r="U71">
        <f t="shared" si="21"/>
        <v>10083.719098820073</v>
      </c>
      <c r="V71">
        <f t="shared" si="22"/>
        <v>-3.5568418071970385E-2</v>
      </c>
      <c r="W71" s="8">
        <v>-0.21391304347826087</v>
      </c>
      <c r="X71">
        <f t="shared" si="23"/>
        <v>5133.241373569198</v>
      </c>
      <c r="Y71">
        <f t="shared" si="24"/>
        <v>9.1</v>
      </c>
      <c r="Z71">
        <f t="shared" si="25"/>
        <v>-4.0816299999999996</v>
      </c>
      <c r="AA71">
        <f t="shared" si="27"/>
        <v>5.1477930352739065E-4</v>
      </c>
      <c r="AB71" s="12"/>
      <c r="AC71" s="21">
        <v>7.4399999999999998E-4</v>
      </c>
      <c r="AD71" s="22">
        <v>-2.294E-10</v>
      </c>
      <c r="AE71" s="23">
        <v>1.81E-8</v>
      </c>
      <c r="AF71" s="23">
        <v>-1.288E-6</v>
      </c>
      <c r="AG71" s="23">
        <v>-1.024E-5</v>
      </c>
      <c r="AH71" s="20">
        <v>0.72670000000000001</v>
      </c>
      <c r="AI71" s="23">
        <f t="shared" si="28"/>
        <v>4.4235522580223473E-4</v>
      </c>
      <c r="AJ71" s="25">
        <f t="shared" si="29"/>
        <v>5.3082627096268167E-3</v>
      </c>
      <c r="AK71" s="12"/>
      <c r="AL71" s="13">
        <v>2.4000000000000001E-4</v>
      </c>
      <c r="AM71" s="13">
        <v>-4.0799999999999999E-10</v>
      </c>
      <c r="AN71" s="13">
        <v>4.7580000000000002E-4</v>
      </c>
      <c r="AO71" s="13">
        <v>1.8259999999999999E-8</v>
      </c>
      <c r="AP71" s="13">
        <v>-2.8330000000000002E-5</v>
      </c>
      <c r="AQ71" s="13">
        <v>0.48349999999999999</v>
      </c>
      <c r="AR71" s="13">
        <f>(AL71)+(AM71*P69)+(AN71*T69)+(AO71*X69)+(AP71*Z69)+(AA69*AQ71)</f>
        <v>8.9252089862639416E-4</v>
      </c>
      <c r="AS71" s="27">
        <f t="shared" ref="AS71:AS134" si="30">AR71*12</f>
        <v>1.071025078351673E-2</v>
      </c>
      <c r="AT71" s="12"/>
      <c r="AU71" s="13">
        <v>4.6529999999999998E-4</v>
      </c>
      <c r="AV71" s="13">
        <v>-5.2679999999999998E-10</v>
      </c>
      <c r="AW71" s="13">
        <v>7.6599999999999997E-4</v>
      </c>
      <c r="AX71" s="13">
        <v>-3.9230000000000002E-5</v>
      </c>
      <c r="AY71" s="13">
        <v>0.186</v>
      </c>
      <c r="AZ71" s="13">
        <f>(AU71)+(AV71*P68)+(AW71*T68)+(AX71*Z68)+(AY71*AA68)</f>
        <v>1.6611496213292038E-3</v>
      </c>
      <c r="BA71" s="28">
        <f t="shared" ref="BA71:BA134" si="31">AZ71*12</f>
        <v>1.9933795455950445E-2</v>
      </c>
    </row>
    <row r="72" spans="1:53" ht="16">
      <c r="A72" s="4">
        <v>38961</v>
      </c>
      <c r="B72">
        <v>15369.887999999999</v>
      </c>
      <c r="C72">
        <f t="shared" si="26"/>
        <v>9.6401655495835161</v>
      </c>
      <c r="D72" s="1">
        <v>1739</v>
      </c>
      <c r="E72" s="1">
        <v>321.10053430983203</v>
      </c>
      <c r="F72" s="2">
        <v>0.16899999999999998</v>
      </c>
      <c r="G72">
        <v>0.6978238644661896</v>
      </c>
      <c r="H72">
        <v>1.1067392214315612</v>
      </c>
      <c r="I72" s="1">
        <v>99.745618584505493</v>
      </c>
      <c r="J72" s="1">
        <v>-3.8603246083051802E-2</v>
      </c>
      <c r="K72" s="8">
        <v>-0.21099999999999999</v>
      </c>
      <c r="L72" s="8">
        <v>39.139000000000003</v>
      </c>
      <c r="M72" s="9">
        <v>-56.7</v>
      </c>
      <c r="N72" s="9">
        <v>-10</v>
      </c>
      <c r="O72" s="12"/>
      <c r="P72">
        <f t="shared" si="16"/>
        <v>3025860</v>
      </c>
      <c r="Q72">
        <f t="shared" si="17"/>
        <v>321.10053430983203</v>
      </c>
      <c r="R72">
        <f t="shared" si="18"/>
        <v>0.16899999999999998</v>
      </c>
      <c r="S72">
        <f t="shared" si="19"/>
        <v>1.1847820102847166</v>
      </c>
      <c r="T72">
        <f t="shared" si="20"/>
        <v>2.3316109256864994</v>
      </c>
      <c r="U72">
        <f t="shared" si="21"/>
        <v>10048.934045390153</v>
      </c>
      <c r="V72">
        <f t="shared" si="22"/>
        <v>-3.7113035474903147E-2</v>
      </c>
      <c r="W72" s="8">
        <v>-0.21099999999999999</v>
      </c>
      <c r="X72">
        <f t="shared" si="23"/>
        <v>1571.0003210000002</v>
      </c>
      <c r="Y72">
        <f t="shared" si="24"/>
        <v>-56.7</v>
      </c>
      <c r="Z72">
        <f t="shared" si="25"/>
        <v>-10</v>
      </c>
      <c r="AA72">
        <f t="shared" si="27"/>
        <v>2.8355268576838455E-3</v>
      </c>
      <c r="AB72" s="12"/>
      <c r="AC72" s="21">
        <v>7.4399999999999998E-4</v>
      </c>
      <c r="AD72" s="22">
        <v>-2.294E-10</v>
      </c>
      <c r="AE72" s="23">
        <v>1.81E-8</v>
      </c>
      <c r="AF72" s="23">
        <v>-1.288E-6</v>
      </c>
      <c r="AG72" s="23">
        <v>-1.024E-5</v>
      </c>
      <c r="AH72" s="20">
        <v>0.72670000000000001</v>
      </c>
      <c r="AI72" s="23">
        <f t="shared" si="28"/>
        <v>5.4774244913495724E-4</v>
      </c>
      <c r="AJ72" s="25">
        <f t="shared" si="29"/>
        <v>6.5729093896194869E-3</v>
      </c>
      <c r="AK72" s="12"/>
      <c r="AL72" s="13">
        <v>2.4000000000000001E-4</v>
      </c>
      <c r="AM72" s="13">
        <v>-4.0799999999999999E-10</v>
      </c>
      <c r="AN72" s="13">
        <v>4.7580000000000002E-4</v>
      </c>
      <c r="AO72" s="13">
        <v>1.8259999999999999E-8</v>
      </c>
      <c r="AP72" s="13">
        <v>-2.8330000000000002E-5</v>
      </c>
      <c r="AQ72" s="13">
        <v>0.48349999999999999</v>
      </c>
      <c r="AR72" s="13">
        <f>(AL72)+(AM72*P70)+(AN72*T70)+(AO72*X70)+(AP72*Z70)+(AA70*AQ72)</f>
        <v>9.4288220405355371E-4</v>
      </c>
      <c r="AS72" s="27">
        <f t="shared" si="30"/>
        <v>1.1314586448642645E-2</v>
      </c>
      <c r="AT72" s="12"/>
      <c r="AU72" s="13">
        <v>4.6529999999999998E-4</v>
      </c>
      <c r="AV72" s="13">
        <v>-5.2679999999999998E-10</v>
      </c>
      <c r="AW72" s="13">
        <v>7.6599999999999997E-4</v>
      </c>
      <c r="AX72" s="13">
        <v>-3.9230000000000002E-5</v>
      </c>
      <c r="AY72" s="13">
        <v>0.186</v>
      </c>
      <c r="AZ72" s="13">
        <f>(AU72)+(AV72*P69)+(AW72*T69)+(AX72*Z69)+(AY72*AA69)</f>
        <v>1.3827697814032449E-3</v>
      </c>
      <c r="BA72" s="28">
        <f t="shared" si="31"/>
        <v>1.6593237376838939E-2</v>
      </c>
    </row>
    <row r="73" spans="1:53" ht="16">
      <c r="A73" s="4">
        <v>38991</v>
      </c>
      <c r="B73">
        <v>15413.407999999999</v>
      </c>
      <c r="C73">
        <f t="shared" si="26"/>
        <v>9.6429930589570727</v>
      </c>
      <c r="D73" s="1">
        <v>1734</v>
      </c>
      <c r="E73" s="1">
        <v>310.95831991368198</v>
      </c>
      <c r="F73" s="2">
        <v>0.17199999999999999</v>
      </c>
      <c r="G73">
        <v>0.69020365690500962</v>
      </c>
      <c r="H73">
        <v>1.1576566874865388</v>
      </c>
      <c r="I73" s="1">
        <v>99.563292403272996</v>
      </c>
      <c r="J73" s="1">
        <v>-4.0360594438583697E-2</v>
      </c>
      <c r="K73" s="8">
        <v>-0.31714285714285712</v>
      </c>
      <c r="L73" s="8">
        <v>42.938709677419354</v>
      </c>
      <c r="M73" s="9">
        <v>12.9</v>
      </c>
      <c r="N73" s="9">
        <v>-12</v>
      </c>
      <c r="O73" s="12"/>
      <c r="P73">
        <f t="shared" si="16"/>
        <v>3008490</v>
      </c>
      <c r="Q73">
        <f t="shared" si="17"/>
        <v>310.95831991368198</v>
      </c>
      <c r="R73">
        <f t="shared" si="18"/>
        <v>0.17199999999999999</v>
      </c>
      <c r="S73">
        <f t="shared" si="19"/>
        <v>1.1665847449100579</v>
      </c>
      <c r="T73">
        <f t="shared" si="20"/>
        <v>2.4978256935688448</v>
      </c>
      <c r="U73">
        <f t="shared" si="21"/>
        <v>10012.412486582911</v>
      </c>
      <c r="V73">
        <f t="shared" si="22"/>
        <v>-3.8731616855147866E-2</v>
      </c>
      <c r="W73" s="8">
        <v>-0.31714285714285712</v>
      </c>
      <c r="X73">
        <f t="shared" si="23"/>
        <v>1886.6714984391258</v>
      </c>
      <c r="Y73">
        <f t="shared" si="24"/>
        <v>12.9</v>
      </c>
      <c r="Z73">
        <f t="shared" si="25"/>
        <v>-12</v>
      </c>
      <c r="AA73">
        <f t="shared" si="27"/>
        <v>2.8275093735565804E-3</v>
      </c>
      <c r="AB73" s="12"/>
      <c r="AC73" s="21">
        <v>7.4399999999999998E-4</v>
      </c>
      <c r="AD73" s="22">
        <v>-2.294E-10</v>
      </c>
      <c r="AE73" s="23">
        <v>1.81E-8</v>
      </c>
      <c r="AF73" s="23">
        <v>-1.288E-6</v>
      </c>
      <c r="AG73" s="23">
        <v>-1.024E-5</v>
      </c>
      <c r="AH73" s="20">
        <v>0.72670000000000001</v>
      </c>
      <c r="AI73" s="23">
        <f t="shared" si="28"/>
        <v>2.3143097892889502E-3</v>
      </c>
      <c r="AJ73" s="25">
        <f t="shared" si="29"/>
        <v>2.7771717471467401E-2</v>
      </c>
      <c r="AK73" s="12"/>
      <c r="AL73" s="13">
        <v>2.4000000000000001E-4</v>
      </c>
      <c r="AM73" s="13">
        <v>-4.0799999999999999E-10</v>
      </c>
      <c r="AN73" s="13">
        <v>4.7580000000000002E-4</v>
      </c>
      <c r="AO73" s="13">
        <v>1.8259999999999999E-8</v>
      </c>
      <c r="AP73" s="13">
        <v>-2.8330000000000002E-5</v>
      </c>
      <c r="AQ73" s="13">
        <v>0.48349999999999999</v>
      </c>
      <c r="AR73" s="13">
        <f>(AL73)+(AM73*P71)+(AN73*T71)+(AO73*X71)+(AP73*Z71)+(AA71*AQ73)</f>
        <v>6.1620794863864953E-4</v>
      </c>
      <c r="AS73" s="27">
        <f t="shared" si="30"/>
        <v>7.3944953836637944E-3</v>
      </c>
      <c r="AT73" s="12"/>
      <c r="AU73" s="13">
        <v>4.6529999999999998E-4</v>
      </c>
      <c r="AV73" s="13">
        <v>-5.2679999999999998E-10</v>
      </c>
      <c r="AW73" s="13">
        <v>7.6599999999999997E-4</v>
      </c>
      <c r="AX73" s="13">
        <v>-3.9230000000000002E-5</v>
      </c>
      <c r="AY73" s="13">
        <v>0.186</v>
      </c>
      <c r="AZ73" s="13">
        <f>(AU73)+(AV73*P70)+(AW73*T70)+(AX73*Z70)+(AY73*AA70)</f>
        <v>1.454909330818952E-3</v>
      </c>
      <c r="BA73" s="28">
        <f t="shared" si="31"/>
        <v>1.7458911969827424E-2</v>
      </c>
    </row>
    <row r="74" spans="1:53" ht="16">
      <c r="A74" s="4">
        <v>39022</v>
      </c>
      <c r="B74" s="5">
        <v>15456.928</v>
      </c>
      <c r="C74">
        <f t="shared" si="26"/>
        <v>9.6458125960577537</v>
      </c>
      <c r="D74" s="1">
        <v>1706</v>
      </c>
      <c r="E74" s="1">
        <v>298.95941410076199</v>
      </c>
      <c r="F74" s="2">
        <v>0.183</v>
      </c>
      <c r="G74">
        <v>0.65919674039580911</v>
      </c>
      <c r="H74">
        <v>1.2130242825607065</v>
      </c>
      <c r="I74" s="1">
        <v>99.434165410924606</v>
      </c>
      <c r="J74" s="1">
        <v>-4.1605183153842699E-2</v>
      </c>
      <c r="K74" s="8">
        <v>-0.47809523809523807</v>
      </c>
      <c r="L74" s="8">
        <v>50.216000000000001</v>
      </c>
      <c r="M74" s="9">
        <v>19.8</v>
      </c>
      <c r="N74" s="9">
        <v>-10</v>
      </c>
      <c r="O74" s="12"/>
      <c r="P74">
        <f t="shared" si="16"/>
        <v>2912142</v>
      </c>
      <c r="Q74">
        <f t="shared" si="17"/>
        <v>298.95941410076199</v>
      </c>
      <c r="R74">
        <f t="shared" si="18"/>
        <v>0.183</v>
      </c>
      <c r="S74">
        <f t="shared" si="19"/>
        <v>1.0937370829442687</v>
      </c>
      <c r="T74">
        <f t="shared" si="20"/>
        <v>2.684452192642623</v>
      </c>
      <c r="U74">
        <f t="shared" si="21"/>
        <v>9986.5874163780409</v>
      </c>
      <c r="V74">
        <f t="shared" si="22"/>
        <v>-3.9874191888577902E-2</v>
      </c>
      <c r="W74" s="8">
        <v>-0.47809523809523807</v>
      </c>
      <c r="X74">
        <f t="shared" si="23"/>
        <v>2571.8626559999998</v>
      </c>
      <c r="Y74">
        <f t="shared" si="24"/>
        <v>19.8</v>
      </c>
      <c r="Z74">
        <f t="shared" si="25"/>
        <v>-10</v>
      </c>
      <c r="AA74">
        <f t="shared" si="27"/>
        <v>2.8195371006809467E-3</v>
      </c>
      <c r="AB74" s="12"/>
      <c r="AC74" s="21">
        <v>7.4399999999999998E-4</v>
      </c>
      <c r="AD74" s="22">
        <v>-2.294E-10</v>
      </c>
      <c r="AE74" s="23">
        <v>1.81E-8</v>
      </c>
      <c r="AF74" s="23">
        <v>-1.288E-6</v>
      </c>
      <c r="AG74" s="23">
        <v>-1.024E-5</v>
      </c>
      <c r="AH74" s="20">
        <v>0.72670000000000001</v>
      </c>
      <c r="AI74" s="23">
        <f t="shared" si="28"/>
        <v>2.2490170098853151E-3</v>
      </c>
      <c r="AJ74" s="25">
        <f t="shared" si="29"/>
        <v>2.6988204118623779E-2</v>
      </c>
      <c r="AK74" s="12"/>
      <c r="AL74" s="13">
        <v>2.4000000000000001E-4</v>
      </c>
      <c r="AM74" s="13">
        <v>-4.0799999999999999E-10</v>
      </c>
      <c r="AN74" s="13">
        <v>4.7580000000000002E-4</v>
      </c>
      <c r="AO74" s="13">
        <v>1.8259999999999999E-8</v>
      </c>
      <c r="AP74" s="13">
        <v>-2.8330000000000002E-5</v>
      </c>
      <c r="AQ74" s="13">
        <v>0.48349999999999999</v>
      </c>
      <c r="AR74" s="13">
        <f>(AL74)+(AM74*P72)+(AN74*T72)+(AO74*X72)+(AP74*Z72)+(AA72*AQ74)</f>
        <v>1.7977932999932358E-3</v>
      </c>
      <c r="AS74" s="27">
        <f t="shared" si="30"/>
        <v>2.1573519599918829E-2</v>
      </c>
      <c r="AT74" s="12"/>
      <c r="AU74" s="13">
        <v>4.6529999999999998E-4</v>
      </c>
      <c r="AV74" s="13">
        <v>-5.2679999999999998E-10</v>
      </c>
      <c r="AW74" s="13">
        <v>7.6599999999999997E-4</v>
      </c>
      <c r="AX74" s="13">
        <v>-3.9230000000000002E-5</v>
      </c>
      <c r="AY74" s="13">
        <v>0.186</v>
      </c>
      <c r="AZ74" s="13">
        <f>(AU74)+(AV74*P71)+(AW74*T71)+(AX74*Z71)+(AY74*AA71)</f>
        <v>9.8212482437518966E-4</v>
      </c>
      <c r="BA74" s="28">
        <f t="shared" si="31"/>
        <v>1.1785497892502276E-2</v>
      </c>
    </row>
    <row r="75" spans="1:53" ht="16">
      <c r="A75" s="4">
        <v>39052</v>
      </c>
      <c r="B75">
        <v>15469.061333333331</v>
      </c>
      <c r="C75">
        <f t="shared" si="26"/>
        <v>9.6465972651478893</v>
      </c>
      <c r="D75" s="1">
        <v>1718</v>
      </c>
      <c r="E75" s="1">
        <v>325.18897647794302</v>
      </c>
      <c r="F75" s="2">
        <v>0.17600000000000002</v>
      </c>
      <c r="G75">
        <v>0.66089914226560187</v>
      </c>
      <c r="H75">
        <v>1.1667039606175877</v>
      </c>
      <c r="I75" s="1">
        <v>99.416715099662795</v>
      </c>
      <c r="J75" s="1">
        <v>-4.17733777356201E-2</v>
      </c>
      <c r="K75" s="8">
        <v>-0.40849999999999997</v>
      </c>
      <c r="L75" s="8">
        <v>38.209032258064518</v>
      </c>
      <c r="M75" s="9">
        <v>-40.5</v>
      </c>
      <c r="N75" s="9">
        <v>-10.204079999999999</v>
      </c>
      <c r="O75" s="12"/>
      <c r="P75">
        <f t="shared" si="16"/>
        <v>2953242</v>
      </c>
      <c r="Q75">
        <f t="shared" si="17"/>
        <v>325.18897647794302</v>
      </c>
      <c r="R75">
        <f t="shared" si="18"/>
        <v>0.17600000000000002</v>
      </c>
      <c r="S75">
        <f t="shared" si="19"/>
        <v>1.0976868185130102</v>
      </c>
      <c r="T75">
        <f t="shared" si="20"/>
        <v>2.5279020923383535</v>
      </c>
      <c r="U75">
        <f t="shared" si="21"/>
        <v>9983.0999563071837</v>
      </c>
      <c r="V75">
        <f t="shared" si="22"/>
        <v>-4.0028362648177301E-2</v>
      </c>
      <c r="W75" s="8">
        <v>-0.40849999999999997</v>
      </c>
      <c r="X75">
        <f t="shared" si="23"/>
        <v>1498.1391783558795</v>
      </c>
      <c r="Y75">
        <f t="shared" si="24"/>
        <v>-40.5</v>
      </c>
      <c r="Z75">
        <f t="shared" si="25"/>
        <v>-10.204079999999999</v>
      </c>
      <c r="AA75">
        <f t="shared" si="27"/>
        <v>7.8466909013563679E-4</v>
      </c>
      <c r="AB75" s="12"/>
      <c r="AC75" s="21">
        <v>7.4399999999999998E-4</v>
      </c>
      <c r="AD75" s="22">
        <v>-2.294E-10</v>
      </c>
      <c r="AE75" s="23">
        <v>1.81E-8</v>
      </c>
      <c r="AF75" s="23">
        <v>-1.288E-6</v>
      </c>
      <c r="AG75" s="23">
        <v>-1.024E-5</v>
      </c>
      <c r="AH75" s="20">
        <v>0.72670000000000001</v>
      </c>
      <c r="AI75" s="23">
        <f t="shared" si="28"/>
        <v>2.2483605503384437E-3</v>
      </c>
      <c r="AJ75" s="25">
        <f t="shared" si="29"/>
        <v>2.6980326604061324E-2</v>
      </c>
      <c r="AK75" s="12"/>
      <c r="AL75" s="13">
        <v>2.4000000000000001E-4</v>
      </c>
      <c r="AM75" s="13">
        <v>-4.0799999999999999E-10</v>
      </c>
      <c r="AN75" s="13">
        <v>4.7580000000000002E-4</v>
      </c>
      <c r="AO75" s="13">
        <v>1.8259999999999999E-8</v>
      </c>
      <c r="AP75" s="13">
        <v>-2.8330000000000002E-5</v>
      </c>
      <c r="AQ75" s="13">
        <v>0.48349999999999999</v>
      </c>
      <c r="AR75" s="13">
        <f>(AL75)+(AM75*P73)+(AN75*T73)+(AO75*X73)+(AP75*Z73)+(AA73*AQ75)</f>
        <v>1.9425129486761615E-3</v>
      </c>
      <c r="AS75" s="27">
        <f t="shared" si="30"/>
        <v>2.3310155384113938E-2</v>
      </c>
      <c r="AT75" s="12"/>
      <c r="AU75" s="13">
        <v>4.6529999999999998E-4</v>
      </c>
      <c r="AV75" s="13">
        <v>-5.2679999999999998E-10</v>
      </c>
      <c r="AW75" s="13">
        <v>7.6599999999999997E-4</v>
      </c>
      <c r="AX75" s="13">
        <v>-3.9230000000000002E-5</v>
      </c>
      <c r="AY75" s="13">
        <v>0.186</v>
      </c>
      <c r="AZ75" s="13">
        <f>(AU75)+(AV75*P72)+(AW75*T72)+(AX75*Z72)+(AY75*AA72)</f>
        <v>1.5769989166050536E-3</v>
      </c>
      <c r="BA75" s="28">
        <f t="shared" si="31"/>
        <v>1.8923986999260643E-2</v>
      </c>
    </row>
    <row r="76" spans="1:53" ht="16">
      <c r="A76" s="4">
        <v>39083</v>
      </c>
      <c r="B76">
        <v>15481.194666666664</v>
      </c>
      <c r="C76">
        <f t="shared" si="26"/>
        <v>9.6473813190151603</v>
      </c>
      <c r="D76" s="1">
        <v>1714</v>
      </c>
      <c r="E76" s="1">
        <v>341.86780430975199</v>
      </c>
      <c r="F76" s="2">
        <v>0.17399999999999999</v>
      </c>
      <c r="G76">
        <v>0.66750983698707134</v>
      </c>
      <c r="H76">
        <v>1.1423157894736842</v>
      </c>
      <c r="I76" s="1">
        <v>99.402300774854595</v>
      </c>
      <c r="J76" s="1">
        <v>-4.19123100042968E-2</v>
      </c>
      <c r="K76" s="8">
        <v>-0.3457142857142857</v>
      </c>
      <c r="L76" s="8">
        <v>56.954838709677418</v>
      </c>
      <c r="M76" s="9">
        <v>-47.1</v>
      </c>
      <c r="N76" s="9">
        <v>-2.1276600000000001</v>
      </c>
      <c r="O76" s="12"/>
      <c r="P76">
        <f t="shared" si="16"/>
        <v>2939510</v>
      </c>
      <c r="Q76">
        <f t="shared" si="17"/>
        <v>341.86780430975199</v>
      </c>
      <c r="R76">
        <f t="shared" si="18"/>
        <v>0.17399999999999999</v>
      </c>
      <c r="S76">
        <f t="shared" si="19"/>
        <v>1.113079219461578</v>
      </c>
      <c r="T76">
        <f t="shared" si="20"/>
        <v>2.4472011523545705</v>
      </c>
      <c r="U76">
        <f t="shared" si="21"/>
        <v>9980.2197001095137</v>
      </c>
      <c r="V76">
        <f t="shared" si="22"/>
        <v>-4.0155668274400522E-2</v>
      </c>
      <c r="W76" s="8">
        <v>-0.3457142857142857</v>
      </c>
      <c r="X76">
        <f t="shared" si="23"/>
        <v>3300.8084911550468</v>
      </c>
      <c r="Y76">
        <f t="shared" si="24"/>
        <v>-47.1</v>
      </c>
      <c r="Z76">
        <f t="shared" si="25"/>
        <v>-2.1276600000000001</v>
      </c>
      <c r="AA76">
        <f t="shared" si="27"/>
        <v>7.8405386727098403E-4</v>
      </c>
      <c r="AB76" s="12"/>
      <c r="AC76" s="21">
        <v>7.4399999999999998E-4</v>
      </c>
      <c r="AD76" s="22">
        <v>-2.294E-10</v>
      </c>
      <c r="AE76" s="23">
        <v>1.81E-8</v>
      </c>
      <c r="AF76" s="23">
        <v>-1.288E-6</v>
      </c>
      <c r="AG76" s="23">
        <v>-1.024E-5</v>
      </c>
      <c r="AH76" s="20">
        <v>0.72670000000000001</v>
      </c>
      <c r="AI76" s="23">
        <f t="shared" si="28"/>
        <v>8.2051541132980872E-4</v>
      </c>
      <c r="AJ76" s="25">
        <f t="shared" si="29"/>
        <v>9.8461849359577046E-3</v>
      </c>
      <c r="AK76" s="12"/>
      <c r="AL76" s="13">
        <v>2.4000000000000001E-4</v>
      </c>
      <c r="AM76" s="13">
        <v>-4.0799999999999999E-10</v>
      </c>
      <c r="AN76" s="13">
        <v>4.7580000000000002E-4</v>
      </c>
      <c r="AO76" s="13">
        <v>1.8259999999999999E-8</v>
      </c>
      <c r="AP76" s="13">
        <v>-2.8330000000000002E-5</v>
      </c>
      <c r="AQ76" s="13">
        <v>0.48349999999999999</v>
      </c>
      <c r="AR76" s="13">
        <f>(AL76)+(AM76*P74)+(AN76*T74)+(AO76*X74)+(AP76*Z74)+(AA74*AQ76)</f>
        <v>2.0226168175371578E-3</v>
      </c>
      <c r="AS76" s="27">
        <f t="shared" si="30"/>
        <v>2.4271401810445896E-2</v>
      </c>
      <c r="AT76" s="12"/>
      <c r="AU76" s="13">
        <v>4.6529999999999998E-4</v>
      </c>
      <c r="AV76" s="13">
        <v>-5.2679999999999998E-10</v>
      </c>
      <c r="AW76" s="13">
        <v>7.6599999999999997E-4</v>
      </c>
      <c r="AX76" s="13">
        <v>-3.9230000000000002E-5</v>
      </c>
      <c r="AY76" s="13">
        <v>0.186</v>
      </c>
      <c r="AZ76" s="13">
        <f>(AU76)+(AV76*P73)+(AW76*T73)+(AX76*Z73)+(AY76*AA73)</f>
        <v>1.7904386927552589E-3</v>
      </c>
      <c r="BA76" s="28">
        <f t="shared" si="31"/>
        <v>2.1485264313063107E-2</v>
      </c>
    </row>
    <row r="77" spans="1:53" ht="16">
      <c r="A77" s="4">
        <v>39114</v>
      </c>
      <c r="B77" s="5">
        <v>15493.328</v>
      </c>
      <c r="C77">
        <f t="shared" si="26"/>
        <v>9.6481647586235439</v>
      </c>
      <c r="D77" s="1">
        <v>1736</v>
      </c>
      <c r="E77" s="1">
        <v>312.566750103902</v>
      </c>
      <c r="F77" s="2">
        <v>0.16300000000000001</v>
      </c>
      <c r="G77">
        <v>0.66666666666666663</v>
      </c>
      <c r="H77">
        <v>1.1173668254655695</v>
      </c>
      <c r="I77" s="1">
        <v>99.508745132878801</v>
      </c>
      <c r="J77" s="1">
        <v>-4.08863475436946E-2</v>
      </c>
      <c r="K77" s="8">
        <v>-0.44052631578947371</v>
      </c>
      <c r="L77" s="8">
        <v>58.377857142857145</v>
      </c>
      <c r="M77" s="9">
        <v>-15.9</v>
      </c>
      <c r="N77" s="9">
        <v>-6.25</v>
      </c>
      <c r="O77" s="12"/>
      <c r="P77">
        <f t="shared" si="16"/>
        <v>3015432</v>
      </c>
      <c r="Q77">
        <f t="shared" si="17"/>
        <v>312.566750103902</v>
      </c>
      <c r="R77">
        <f t="shared" si="18"/>
        <v>0.16300000000000001</v>
      </c>
      <c r="S77">
        <f t="shared" si="19"/>
        <v>1.1111111111111112</v>
      </c>
      <c r="T77">
        <f t="shared" si="20"/>
        <v>2.365875448116574</v>
      </c>
      <c r="U77">
        <f t="shared" si="21"/>
        <v>10001.499103053109</v>
      </c>
      <c r="V77">
        <f t="shared" si="22"/>
        <v>-3.9214654128230816E-2</v>
      </c>
      <c r="W77" s="8">
        <v>-0.44052631578947371</v>
      </c>
      <c r="X77">
        <f t="shared" si="23"/>
        <v>3466.352061734694</v>
      </c>
      <c r="Y77">
        <f t="shared" si="24"/>
        <v>-15.9</v>
      </c>
      <c r="Z77">
        <f t="shared" si="25"/>
        <v>-6.25</v>
      </c>
      <c r="AA77">
        <f t="shared" si="27"/>
        <v>7.8343960838367366E-4</v>
      </c>
      <c r="AB77" s="12"/>
      <c r="AC77" s="21">
        <v>7.4399999999999998E-4</v>
      </c>
      <c r="AD77" s="22">
        <v>-2.294E-10</v>
      </c>
      <c r="AE77" s="23">
        <v>1.81E-8</v>
      </c>
      <c r="AF77" s="23">
        <v>-1.288E-6</v>
      </c>
      <c r="AG77" s="23">
        <v>-1.024E-5</v>
      </c>
      <c r="AH77" s="20">
        <v>0.72670000000000001</v>
      </c>
      <c r="AI77" s="23">
        <f t="shared" si="28"/>
        <v>7.8164502343573044E-4</v>
      </c>
      <c r="AJ77" s="25">
        <f t="shared" si="29"/>
        <v>9.3797402812287652E-3</v>
      </c>
      <c r="AK77" s="12"/>
      <c r="AL77" s="13">
        <v>2.4000000000000001E-4</v>
      </c>
      <c r="AM77" s="13">
        <v>-4.0799999999999999E-10</v>
      </c>
      <c r="AN77" s="13">
        <v>4.7580000000000002E-4</v>
      </c>
      <c r="AO77" s="13">
        <v>1.8259999999999999E-8</v>
      </c>
      <c r="AP77" s="13">
        <v>-2.8330000000000002E-5</v>
      </c>
      <c r="AQ77" s="13">
        <v>0.48349999999999999</v>
      </c>
      <c r="AR77" s="13">
        <f>(AL77)+(AM77*P75)+(AN77*T75)+(AO77*X75)+(AP77*Z75)+(AA75*AQ77)</f>
        <v>9.3367819241194734E-4</v>
      </c>
      <c r="AS77" s="27">
        <f t="shared" si="30"/>
        <v>1.1204138308943368E-2</v>
      </c>
      <c r="AT77" s="12"/>
      <c r="AU77" s="13">
        <v>4.6529999999999998E-4</v>
      </c>
      <c r="AV77" s="13">
        <v>-5.2679999999999998E-10</v>
      </c>
      <c r="AW77" s="13">
        <v>7.6599999999999997E-4</v>
      </c>
      <c r="AX77" s="13">
        <v>-3.9230000000000002E-5</v>
      </c>
      <c r="AY77" s="13">
        <v>0.186</v>
      </c>
      <c r="AZ77" s="13">
        <f>(AU77)+(AV77*P74)+(AW77*T74)+(AX77*Z74)+(AY77*AA74)</f>
        <v>1.904207874690905E-3</v>
      </c>
      <c r="BA77" s="28">
        <f t="shared" si="31"/>
        <v>2.2850494496290862E-2</v>
      </c>
    </row>
    <row r="78" spans="1:53" ht="16">
      <c r="A78" s="4">
        <v>39142</v>
      </c>
      <c r="B78">
        <v>15522.913666666664</v>
      </c>
      <c r="C78">
        <f t="shared" si="26"/>
        <v>9.6500725123712598</v>
      </c>
      <c r="D78" s="1">
        <v>1749</v>
      </c>
      <c r="E78" s="1">
        <v>309.89862486870402</v>
      </c>
      <c r="F78" s="2">
        <v>0.16699999999999998</v>
      </c>
      <c r="G78">
        <v>0.73183776556232361</v>
      </c>
      <c r="H78">
        <v>1.1122614697523345</v>
      </c>
      <c r="I78" s="1">
        <v>99.6350325934403</v>
      </c>
      <c r="J78" s="1">
        <v>-3.9669127615970398E-2</v>
      </c>
      <c r="K78" s="8">
        <v>-0.5154545454545455</v>
      </c>
      <c r="L78" s="8">
        <v>54.72451612903226</v>
      </c>
      <c r="M78" s="9">
        <v>60.9</v>
      </c>
      <c r="N78" s="9">
        <v>-6.3829799999999999</v>
      </c>
      <c r="O78" s="12"/>
      <c r="P78">
        <f t="shared" si="16"/>
        <v>3060750</v>
      </c>
      <c r="Q78">
        <f t="shared" si="17"/>
        <v>309.89862486870402</v>
      </c>
      <c r="R78">
        <f t="shared" si="18"/>
        <v>0.16699999999999998</v>
      </c>
      <c r="S78">
        <f t="shared" si="19"/>
        <v>1.267424280665578</v>
      </c>
      <c r="T78">
        <f t="shared" si="20"/>
        <v>2.3493870468479576</v>
      </c>
      <c r="U78">
        <f t="shared" si="21"/>
        <v>10026.774752489351</v>
      </c>
      <c r="V78">
        <f t="shared" si="22"/>
        <v>-3.8095487930158253E-2</v>
      </c>
      <c r="W78" s="8">
        <v>-0.5154545454545455</v>
      </c>
      <c r="X78">
        <f t="shared" si="23"/>
        <v>3049.4971816857442</v>
      </c>
      <c r="Y78">
        <f t="shared" si="24"/>
        <v>60.9</v>
      </c>
      <c r="Z78">
        <f t="shared" si="25"/>
        <v>-6.3829799999999999</v>
      </c>
      <c r="AA78">
        <f t="shared" si="27"/>
        <v>1.9077537477159012E-3</v>
      </c>
      <c r="AB78" s="12"/>
      <c r="AC78" s="21">
        <v>7.4399999999999998E-4</v>
      </c>
      <c r="AD78" s="22">
        <v>-2.294E-10</v>
      </c>
      <c r="AE78" s="23">
        <v>1.81E-8</v>
      </c>
      <c r="AF78" s="23">
        <v>-1.288E-6</v>
      </c>
      <c r="AG78" s="23">
        <v>-1.024E-5</v>
      </c>
      <c r="AH78" s="20">
        <v>0.72670000000000001</v>
      </c>
      <c r="AI78" s="23">
        <f t="shared" si="28"/>
        <v>7.688056349298136E-4</v>
      </c>
      <c r="AJ78" s="25">
        <f t="shared" si="29"/>
        <v>9.2256676191577631E-3</v>
      </c>
      <c r="AK78" s="12"/>
      <c r="AL78" s="13">
        <v>2.4000000000000001E-4</v>
      </c>
      <c r="AM78" s="13">
        <v>-4.0799999999999999E-10</v>
      </c>
      <c r="AN78" s="13">
        <v>4.7580000000000002E-4</v>
      </c>
      <c r="AO78" s="13">
        <v>1.8259999999999999E-8</v>
      </c>
      <c r="AP78" s="13">
        <v>-2.8330000000000002E-5</v>
      </c>
      <c r="AQ78" s="13">
        <v>0.48349999999999999</v>
      </c>
      <c r="AR78" s="13">
        <f>(AL78)+(AM78*P76)+(AN78*T76)+(AO78*X76)+(AP78*Z76)+(AA76*AQ78)</f>
        <v>7.0469764396431666E-4</v>
      </c>
      <c r="AS78" s="27">
        <f t="shared" si="30"/>
        <v>8.4563717275718004E-3</v>
      </c>
      <c r="AT78" s="12"/>
      <c r="AU78" s="13">
        <v>4.6529999999999998E-4</v>
      </c>
      <c r="AV78" s="13">
        <v>-5.2679999999999998E-10</v>
      </c>
      <c r="AW78" s="13">
        <v>7.6599999999999997E-4</v>
      </c>
      <c r="AX78" s="13">
        <v>-3.9230000000000002E-5</v>
      </c>
      <c r="AY78" s="13">
        <v>0.186</v>
      </c>
      <c r="AZ78" s="13">
        <f>(AU78)+(AV78*P75)+(AW78*T75)+(AX78*Z75)+(AY78*AA75)</f>
        <v>1.3921596262964071E-3</v>
      </c>
      <c r="BA78" s="28">
        <f t="shared" si="31"/>
        <v>1.6705915515556884E-2</v>
      </c>
    </row>
    <row r="79" spans="1:53" ht="16">
      <c r="A79" s="4">
        <v>39173</v>
      </c>
      <c r="B79">
        <v>15552.499333333331</v>
      </c>
      <c r="C79">
        <f t="shared" si="26"/>
        <v>9.6519766335236117</v>
      </c>
      <c r="D79" s="1">
        <v>1750</v>
      </c>
      <c r="E79" s="1">
        <v>293.128579063605</v>
      </c>
      <c r="F79" s="2">
        <v>0.16</v>
      </c>
      <c r="G79">
        <v>0.70364963503649636</v>
      </c>
      <c r="H79">
        <v>1.1105809128630706</v>
      </c>
      <c r="I79" s="1">
        <v>99.814580934039995</v>
      </c>
      <c r="J79" s="1">
        <v>-3.7938553438644697E-2</v>
      </c>
      <c r="K79" s="8">
        <v>-0.31285714285714283</v>
      </c>
      <c r="L79" s="8">
        <v>44.371000000000002</v>
      </c>
      <c r="M79" s="9">
        <v>6.7</v>
      </c>
      <c r="N79" s="9">
        <v>-4.2553200000000002</v>
      </c>
      <c r="O79" s="12"/>
      <c r="P79">
        <f t="shared" si="16"/>
        <v>3064250</v>
      </c>
      <c r="Q79">
        <f t="shared" si="17"/>
        <v>293.128579063605</v>
      </c>
      <c r="R79">
        <f t="shared" si="18"/>
        <v>0.16</v>
      </c>
      <c r="S79">
        <f t="shared" si="19"/>
        <v>1.1987724439234908</v>
      </c>
      <c r="T79">
        <f t="shared" si="20"/>
        <v>2.3439708768788421</v>
      </c>
      <c r="U79">
        <f t="shared" si="21"/>
        <v>10062.765147972061</v>
      </c>
      <c r="V79">
        <f t="shared" si="22"/>
        <v>-3.6499219601627796E-2</v>
      </c>
      <c r="W79" s="8">
        <v>-0.31285714285714283</v>
      </c>
      <c r="X79">
        <f t="shared" si="23"/>
        <v>2013.1566410000003</v>
      </c>
      <c r="Y79">
        <f t="shared" si="24"/>
        <v>6.7</v>
      </c>
      <c r="Z79">
        <f t="shared" si="25"/>
        <v>-4.2553200000000002</v>
      </c>
      <c r="AA79">
        <f t="shared" si="27"/>
        <v>1.9041211523518342E-3</v>
      </c>
      <c r="AB79" s="12"/>
      <c r="AC79" s="21">
        <v>7.4399999999999998E-4</v>
      </c>
      <c r="AD79" s="22">
        <v>-2.294E-10</v>
      </c>
      <c r="AE79" s="23">
        <v>1.81E-8</v>
      </c>
      <c r="AF79" s="23">
        <v>-1.288E-6</v>
      </c>
      <c r="AG79" s="23">
        <v>-1.024E-5</v>
      </c>
      <c r="AH79" s="20">
        <v>0.72670000000000001</v>
      </c>
      <c r="AI79" s="23">
        <f t="shared" si="28"/>
        <v>1.4703470126536573E-3</v>
      </c>
      <c r="AJ79" s="25">
        <f t="shared" si="29"/>
        <v>1.7644164151843889E-2</v>
      </c>
      <c r="AK79" s="12"/>
      <c r="AL79" s="13">
        <v>2.4000000000000001E-4</v>
      </c>
      <c r="AM79" s="13">
        <v>-4.0799999999999999E-10</v>
      </c>
      <c r="AN79" s="13">
        <v>4.7580000000000002E-4</v>
      </c>
      <c r="AO79" s="13">
        <v>1.8259999999999999E-8</v>
      </c>
      <c r="AP79" s="13">
        <v>-2.8330000000000002E-5</v>
      </c>
      <c r="AQ79" s="13">
        <v>0.48349999999999999</v>
      </c>
      <c r="AR79" s="13">
        <f>(AL79)+(AM79*P77)+(AN79*T77)+(AO79*X77)+(AP79*Z77)+(AA77*AQ79)</f>
        <v>7.5453842151464775E-4</v>
      </c>
      <c r="AS79" s="27">
        <f t="shared" si="30"/>
        <v>9.054461058175773E-3</v>
      </c>
      <c r="AT79" s="12"/>
      <c r="AU79" s="13">
        <v>4.6529999999999998E-4</v>
      </c>
      <c r="AV79" s="13">
        <v>-5.2679999999999998E-10</v>
      </c>
      <c r="AW79" s="13">
        <v>7.6599999999999997E-4</v>
      </c>
      <c r="AX79" s="13">
        <v>-3.9230000000000002E-5</v>
      </c>
      <c r="AY79" s="13">
        <v>0.186</v>
      </c>
      <c r="AZ79" s="13">
        <f>(AU79)+(AV79*P76)+(AW79*T76)+(AX79*Z76)+(AY79*AA76)</f>
        <v>1.0206243358160043E-3</v>
      </c>
      <c r="BA79" s="28">
        <f t="shared" si="31"/>
        <v>1.2247492029792051E-2</v>
      </c>
    </row>
    <row r="80" spans="1:53" ht="16">
      <c r="A80" s="4">
        <v>39203</v>
      </c>
      <c r="B80" s="5">
        <v>15582.084999999999</v>
      </c>
      <c r="C80">
        <f t="shared" si="26"/>
        <v>9.6538771358881181</v>
      </c>
      <c r="D80" s="1">
        <v>1748</v>
      </c>
      <c r="E80" s="1">
        <v>319.30908893455199</v>
      </c>
      <c r="F80" s="2">
        <v>0.16200000000000001</v>
      </c>
      <c r="G80">
        <v>0.69450192137156375</v>
      </c>
      <c r="H80">
        <v>1.1638646520536284</v>
      </c>
      <c r="I80" s="1">
        <v>99.921784377597007</v>
      </c>
      <c r="J80" s="1">
        <v>-3.6905274542718997E-2</v>
      </c>
      <c r="K80" s="8">
        <v>-0.12136363636363637</v>
      </c>
      <c r="L80" s="8">
        <v>55.788387096774194</v>
      </c>
      <c r="M80" s="9">
        <v>-0.9</v>
      </c>
      <c r="N80" s="9">
        <v>-4.3478300000000001</v>
      </c>
      <c r="O80" s="12"/>
      <c r="P80">
        <f t="shared" si="16"/>
        <v>3057252</v>
      </c>
      <c r="Q80">
        <f t="shared" si="17"/>
        <v>319.30908893455199</v>
      </c>
      <c r="R80">
        <f t="shared" si="18"/>
        <v>0.16200000000000001</v>
      </c>
      <c r="S80">
        <f t="shared" si="19"/>
        <v>1.1768348401603574</v>
      </c>
      <c r="T80">
        <f t="shared" si="20"/>
        <v>2.5184455803535419</v>
      </c>
      <c r="U80">
        <f t="shared" si="21"/>
        <v>10084.284777580586</v>
      </c>
      <c r="V80">
        <f t="shared" si="22"/>
        <v>-3.5543275253645534E-2</v>
      </c>
      <c r="W80" s="8">
        <v>-0.12136363636363637</v>
      </c>
      <c r="X80">
        <f t="shared" si="23"/>
        <v>3168.1325219562959</v>
      </c>
      <c r="Y80">
        <f t="shared" si="24"/>
        <v>-0.9</v>
      </c>
      <c r="Z80">
        <f t="shared" si="25"/>
        <v>-4.3478300000000001</v>
      </c>
      <c r="AA80">
        <f t="shared" si="27"/>
        <v>1.9005023645064512E-3</v>
      </c>
      <c r="AB80" s="12"/>
      <c r="AC80" s="21">
        <v>7.4399999999999998E-4</v>
      </c>
      <c r="AD80" s="22">
        <v>-2.294E-10</v>
      </c>
      <c r="AE80" s="23">
        <v>1.81E-8</v>
      </c>
      <c r="AF80" s="23">
        <v>-1.288E-6</v>
      </c>
      <c r="AG80" s="23">
        <v>-1.024E-5</v>
      </c>
      <c r="AH80" s="20">
        <v>0.72670000000000001</v>
      </c>
      <c r="AI80" s="23">
        <f t="shared" si="28"/>
        <v>1.4961689034161778E-3</v>
      </c>
      <c r="AJ80" s="25">
        <f t="shared" si="29"/>
        <v>1.7954026840994133E-2</v>
      </c>
      <c r="AK80" s="12"/>
      <c r="AL80" s="13">
        <v>2.4000000000000001E-4</v>
      </c>
      <c r="AM80" s="13">
        <v>-4.0799999999999999E-10</v>
      </c>
      <c r="AN80" s="13">
        <v>4.7580000000000002E-4</v>
      </c>
      <c r="AO80" s="13">
        <v>1.8259999999999999E-8</v>
      </c>
      <c r="AP80" s="13">
        <v>-2.8330000000000002E-5</v>
      </c>
      <c r="AQ80" s="13">
        <v>0.48349999999999999</v>
      </c>
      <c r="AR80" s="13">
        <f>(AL80)+(AM80*P78)+(AN80*T78)+(AO80*X78)+(AP80*Z78)+(AA78*AQ80)</f>
        <v>1.2679649358484783E-3</v>
      </c>
      <c r="AS80" s="27">
        <f t="shared" si="30"/>
        <v>1.5215579230181738E-2</v>
      </c>
      <c r="AT80" s="12"/>
      <c r="AU80" s="13">
        <v>4.6529999999999998E-4</v>
      </c>
      <c r="AV80" s="13">
        <v>-5.2679999999999998E-10</v>
      </c>
      <c r="AW80" s="13">
        <v>7.6599999999999997E-4</v>
      </c>
      <c r="AX80" s="13">
        <v>-3.9230000000000002E-5</v>
      </c>
      <c r="AY80" s="13">
        <v>0.186</v>
      </c>
      <c r="AZ80" s="13">
        <f>(AU80)+(AV80*P77)+(AW80*T77)+(AX80*Z77)+(AY80*AA77)</f>
        <v>1.0799382828166591E-3</v>
      </c>
      <c r="BA80" s="28">
        <f t="shared" si="31"/>
        <v>1.295925939379991E-2</v>
      </c>
    </row>
    <row r="81" spans="1:53" ht="16">
      <c r="A81" s="4">
        <v>39234</v>
      </c>
      <c r="B81">
        <v>15610.302666666665</v>
      </c>
      <c r="C81">
        <f t="shared" si="26"/>
        <v>9.6556864026018836</v>
      </c>
      <c r="D81" s="1">
        <v>1771</v>
      </c>
      <c r="E81" s="1">
        <v>350.787285917931</v>
      </c>
      <c r="F81" s="2">
        <v>0.16399999999999998</v>
      </c>
      <c r="G81">
        <v>0.69952715288723311</v>
      </c>
      <c r="H81">
        <v>1.0788611224907825</v>
      </c>
      <c r="I81" s="1">
        <v>99.931285062865996</v>
      </c>
      <c r="J81" s="1">
        <v>-3.68137023202273E-2</v>
      </c>
      <c r="K81" s="8">
        <v>0.36095238095238097</v>
      </c>
      <c r="L81" s="8">
        <v>50.801666666666669</v>
      </c>
      <c r="M81" s="9">
        <v>-30.1</v>
      </c>
      <c r="N81" s="9">
        <v>0</v>
      </c>
      <c r="O81" s="12"/>
      <c r="P81">
        <f t="shared" si="16"/>
        <v>3138212</v>
      </c>
      <c r="Q81">
        <f t="shared" si="17"/>
        <v>350.787285917931</v>
      </c>
      <c r="R81">
        <f t="shared" si="18"/>
        <v>0.16399999999999998</v>
      </c>
      <c r="S81">
        <f t="shared" si="19"/>
        <v>1.1888653905137514</v>
      </c>
      <c r="T81">
        <f t="shared" si="20"/>
        <v>2.2428024441128533</v>
      </c>
      <c r="U81">
        <f t="shared" si="21"/>
        <v>10086.193019378652</v>
      </c>
      <c r="V81">
        <f t="shared" si="22"/>
        <v>-3.5458453641704989E-2</v>
      </c>
      <c r="W81" s="8">
        <v>0.36095238095238097</v>
      </c>
      <c r="X81">
        <f t="shared" si="23"/>
        <v>2631.6110027777781</v>
      </c>
      <c r="Y81">
        <f t="shared" si="24"/>
        <v>-30.1</v>
      </c>
      <c r="Z81">
        <f t="shared" si="25"/>
        <v>0</v>
      </c>
      <c r="AA81">
        <f t="shared" si="27"/>
        <v>1.8092667137654672E-3</v>
      </c>
      <c r="AB81" s="12"/>
      <c r="AC81" s="21">
        <v>7.4399999999999998E-4</v>
      </c>
      <c r="AD81" s="22">
        <v>-2.294E-10</v>
      </c>
      <c r="AE81" s="23">
        <v>1.81E-8</v>
      </c>
      <c r="AF81" s="23">
        <v>-1.288E-6</v>
      </c>
      <c r="AG81" s="23">
        <v>-1.024E-5</v>
      </c>
      <c r="AH81" s="20">
        <v>0.72670000000000001</v>
      </c>
      <c r="AI81" s="23">
        <f t="shared" si="28"/>
        <v>1.5267856373342471E-3</v>
      </c>
      <c r="AJ81" s="25">
        <f t="shared" si="29"/>
        <v>1.8321427648010966E-2</v>
      </c>
      <c r="AK81" s="12"/>
      <c r="AL81" s="13">
        <v>2.4000000000000001E-4</v>
      </c>
      <c r="AM81" s="13">
        <v>-4.0799999999999999E-10</v>
      </c>
      <c r="AN81" s="13">
        <v>4.7580000000000002E-4</v>
      </c>
      <c r="AO81" s="13">
        <v>1.8259999999999999E-8</v>
      </c>
      <c r="AP81" s="13">
        <v>-2.8330000000000002E-5</v>
      </c>
      <c r="AQ81" s="13">
        <v>0.48349999999999999</v>
      </c>
      <c r="AR81" s="13">
        <f>(AL81)+(AM81*P79)+(AN81*T79)+(AO81*X79)+(AP81*Z79)+(AA79*AQ81)</f>
        <v>1.1830033762457249E-3</v>
      </c>
      <c r="AS81" s="27">
        <f t="shared" si="30"/>
        <v>1.4196040514948698E-2</v>
      </c>
      <c r="AT81" s="12"/>
      <c r="AU81" s="13">
        <v>4.6529999999999998E-4</v>
      </c>
      <c r="AV81" s="13">
        <v>-5.2679999999999998E-10</v>
      </c>
      <c r="AW81" s="13">
        <v>7.6599999999999997E-4</v>
      </c>
      <c r="AX81" s="13">
        <v>-3.9230000000000002E-5</v>
      </c>
      <c r="AY81" s="13">
        <v>0.186</v>
      </c>
      <c r="AZ81" s="13">
        <f>(AU81)+(AV81*P78)+(AW81*T78)+(AX81*Z78)+(AY81*AA78)</f>
        <v>1.257773880360693E-3</v>
      </c>
      <c r="BA81" s="28">
        <f t="shared" si="31"/>
        <v>1.5093286564328316E-2</v>
      </c>
    </row>
    <row r="82" spans="1:53" ht="16">
      <c r="A82" s="4">
        <v>39264</v>
      </c>
      <c r="B82">
        <v>15638.52033333333</v>
      </c>
      <c r="C82">
        <f t="shared" si="26"/>
        <v>9.6574924017805603</v>
      </c>
      <c r="D82" s="1">
        <v>1777</v>
      </c>
      <c r="E82" s="1">
        <v>380.25355847241099</v>
      </c>
      <c r="F82" s="2">
        <v>0.17199999999999999</v>
      </c>
      <c r="G82">
        <v>0.65295845572807387</v>
      </c>
      <c r="H82">
        <v>1.1176092544987146</v>
      </c>
      <c r="I82" s="1">
        <v>99.810769600880107</v>
      </c>
      <c r="J82" s="1">
        <v>-3.7975288920162699E-2</v>
      </c>
      <c r="K82" s="8">
        <v>4.3333333333333335E-2</v>
      </c>
      <c r="L82" s="8">
        <v>38.933870967741939</v>
      </c>
      <c r="M82" s="9">
        <v>-23.2</v>
      </c>
      <c r="N82" s="9">
        <v>0</v>
      </c>
      <c r="O82" s="12"/>
      <c r="P82">
        <f t="shared" si="16"/>
        <v>3159506</v>
      </c>
      <c r="Q82">
        <f t="shared" si="17"/>
        <v>380.25355847241099</v>
      </c>
      <c r="R82">
        <f t="shared" si="18"/>
        <v>0.17199999999999999</v>
      </c>
      <c r="S82">
        <f t="shared" si="19"/>
        <v>1.0793132006348649</v>
      </c>
      <c r="T82">
        <f t="shared" si="20"/>
        <v>2.3666597002398873</v>
      </c>
      <c r="U82">
        <f t="shared" si="21"/>
        <v>10062.000497920852</v>
      </c>
      <c r="V82">
        <f t="shared" si="22"/>
        <v>-3.6533166351592865E-2</v>
      </c>
      <c r="W82" s="8">
        <v>4.3333333333333335E-2</v>
      </c>
      <c r="X82">
        <f t="shared" si="23"/>
        <v>1554.7801795005207</v>
      </c>
      <c r="Y82">
        <f t="shared" si="24"/>
        <v>-23.2</v>
      </c>
      <c r="Z82">
        <f t="shared" si="25"/>
        <v>0</v>
      </c>
      <c r="AA82">
        <f t="shared" si="27"/>
        <v>1.8059991786767426E-3</v>
      </c>
      <c r="AB82" s="12"/>
      <c r="AC82" s="21">
        <v>7.4399999999999998E-4</v>
      </c>
      <c r="AD82" s="22">
        <v>-2.294E-10</v>
      </c>
      <c r="AE82" s="23">
        <v>1.81E-8</v>
      </c>
      <c r="AF82" s="23">
        <v>-1.288E-6</v>
      </c>
      <c r="AG82" s="23">
        <v>-1.024E-5</v>
      </c>
      <c r="AH82" s="20">
        <v>0.72670000000000001</v>
      </c>
      <c r="AI82" s="23">
        <f t="shared" si="28"/>
        <v>1.4252892472436428E-3</v>
      </c>
      <c r="AJ82" s="25">
        <f t="shared" si="29"/>
        <v>1.7103470966923714E-2</v>
      </c>
      <c r="AK82" s="12"/>
      <c r="AL82" s="13">
        <v>2.4000000000000001E-4</v>
      </c>
      <c r="AM82" s="13">
        <v>-4.0799999999999999E-10</v>
      </c>
      <c r="AN82" s="13">
        <v>4.7580000000000002E-4</v>
      </c>
      <c r="AO82" s="13">
        <v>1.8259999999999999E-8</v>
      </c>
      <c r="AP82" s="13">
        <v>-2.8330000000000002E-5</v>
      </c>
      <c r="AQ82" s="13">
        <v>0.48349999999999999</v>
      </c>
      <c r="AR82" s="13">
        <f>(AL82)+(AM82*P80)+(AN82*T80)+(AO82*X80)+(AP82*Z80)+(AA80*AQ82)</f>
        <v>1.2908346081220063E-3</v>
      </c>
      <c r="AS82" s="27">
        <f t="shared" si="30"/>
        <v>1.5490015297464077E-2</v>
      </c>
      <c r="AT82" s="12"/>
      <c r="AU82" s="13">
        <v>4.6529999999999998E-4</v>
      </c>
      <c r="AV82" s="13">
        <v>-5.2679999999999998E-10</v>
      </c>
      <c r="AW82" s="13">
        <v>7.6599999999999997E-4</v>
      </c>
      <c r="AX82" s="13">
        <v>-3.9230000000000002E-5</v>
      </c>
      <c r="AY82" s="13">
        <v>0.186</v>
      </c>
      <c r="AZ82" s="13">
        <f>(AU82)+(AV82*P79)+(AW82*T79)+(AX82*Z79)+(AY82*AA79)</f>
        <v>1.1676375296266342E-3</v>
      </c>
      <c r="BA82" s="28">
        <f t="shared" si="31"/>
        <v>1.4011650355519611E-2</v>
      </c>
    </row>
    <row r="83" spans="1:53" ht="16">
      <c r="A83" s="4">
        <v>39295</v>
      </c>
      <c r="B83" s="5">
        <v>15666.737999999999</v>
      </c>
      <c r="C83">
        <f t="shared" si="26"/>
        <v>9.6592951452052098</v>
      </c>
      <c r="D83" s="1">
        <v>1804</v>
      </c>
      <c r="E83" s="1">
        <v>407.88122945032399</v>
      </c>
      <c r="F83" s="2">
        <v>0.183</v>
      </c>
      <c r="G83">
        <v>0.64893165416725629</v>
      </c>
      <c r="H83">
        <v>1.168338421282163</v>
      </c>
      <c r="I83" s="1">
        <v>99.636845478543705</v>
      </c>
      <c r="J83" s="1">
        <v>-3.9651654148179297E-2</v>
      </c>
      <c r="K83" s="8">
        <v>0.35782608695652174</v>
      </c>
      <c r="L83" s="8">
        <v>81.751612903225805</v>
      </c>
      <c r="M83" s="9">
        <v>126.1</v>
      </c>
      <c r="N83" s="9">
        <v>-2.1276600000000001</v>
      </c>
      <c r="O83" s="12"/>
      <c r="P83">
        <f t="shared" si="16"/>
        <v>3256220</v>
      </c>
      <c r="Q83">
        <f t="shared" si="17"/>
        <v>407.88122945032399</v>
      </c>
      <c r="R83">
        <f t="shared" si="18"/>
        <v>0.183</v>
      </c>
      <c r="S83">
        <f t="shared" si="19"/>
        <v>1.0700439459475077</v>
      </c>
      <c r="T83">
        <f t="shared" si="20"/>
        <v>2.53335308792626</v>
      </c>
      <c r="U83">
        <f t="shared" si="21"/>
        <v>10027.137822393739</v>
      </c>
      <c r="V83">
        <f t="shared" si="22"/>
        <v>-3.8079400471492469E-2</v>
      </c>
      <c r="W83" s="8">
        <v>0.35782608695652174</v>
      </c>
      <c r="X83">
        <f t="shared" si="23"/>
        <v>6765.0778251821012</v>
      </c>
      <c r="Y83">
        <f t="shared" si="24"/>
        <v>126.1</v>
      </c>
      <c r="Z83">
        <f t="shared" si="25"/>
        <v>-2.1276600000000001</v>
      </c>
      <c r="AA83">
        <f t="shared" si="27"/>
        <v>1.8027434246494778E-3</v>
      </c>
      <c r="AB83" s="12"/>
      <c r="AC83" s="21">
        <v>7.4399999999999998E-4</v>
      </c>
      <c r="AD83" s="22">
        <v>-2.294E-10</v>
      </c>
      <c r="AE83" s="23">
        <v>1.81E-8</v>
      </c>
      <c r="AF83" s="23">
        <v>-1.288E-6</v>
      </c>
      <c r="AG83" s="23">
        <v>-1.024E-5</v>
      </c>
      <c r="AH83" s="20">
        <v>0.72670000000000001</v>
      </c>
      <c r="AI83" s="23">
        <f t="shared" si="28"/>
        <v>1.3896520479933481E-3</v>
      </c>
      <c r="AJ83" s="25">
        <f t="shared" si="29"/>
        <v>1.6675824575920178E-2</v>
      </c>
      <c r="AK83" s="12"/>
      <c r="AL83" s="13">
        <v>2.4000000000000001E-4</v>
      </c>
      <c r="AM83" s="13">
        <v>-4.0799999999999999E-10</v>
      </c>
      <c r="AN83" s="13">
        <v>4.7580000000000002E-4</v>
      </c>
      <c r="AO83" s="13">
        <v>1.8259999999999999E-8</v>
      </c>
      <c r="AP83" s="13">
        <v>-2.8330000000000002E-5</v>
      </c>
      <c r="AQ83" s="13">
        <v>0.48349999999999999</v>
      </c>
      <c r="AR83" s="13">
        <f>(AL83)+(AM83*P81)+(AN83*T81)+(AO83*X81)+(AP83*Z81)+(AA81*AQ83)</f>
        <v>9.4956857992522137E-4</v>
      </c>
      <c r="AS83" s="27">
        <f t="shared" si="30"/>
        <v>1.1394822959102657E-2</v>
      </c>
      <c r="AT83" s="12"/>
      <c r="AU83" s="13">
        <v>4.6529999999999998E-4</v>
      </c>
      <c r="AV83" s="13">
        <v>-5.2679999999999998E-10</v>
      </c>
      <c r="AW83" s="13">
        <v>7.6599999999999997E-4</v>
      </c>
      <c r="AX83" s="13">
        <v>-3.9230000000000002E-5</v>
      </c>
      <c r="AY83" s="13">
        <v>0.186</v>
      </c>
      <c r="AZ83" s="13">
        <f>(AU83)+(AV83*P80)+(AW83*T80)+(AX83*Z80)+(AY83*AA80)</f>
        <v>1.3079277716490131E-3</v>
      </c>
      <c r="BA83" s="28">
        <f t="shared" si="31"/>
        <v>1.5695133259788156E-2</v>
      </c>
    </row>
    <row r="84" spans="1:53" ht="16">
      <c r="A84" s="4">
        <v>39326</v>
      </c>
      <c r="B84">
        <v>15698.480999999998</v>
      </c>
      <c r="C84">
        <f t="shared" si="26"/>
        <v>9.6613192350633046</v>
      </c>
      <c r="D84" s="1">
        <v>1783</v>
      </c>
      <c r="E84" s="1">
        <v>343.66916539687497</v>
      </c>
      <c r="F84" s="2">
        <v>0.17600000000000002</v>
      </c>
      <c r="G84">
        <v>0.65299860529986054</v>
      </c>
      <c r="H84">
        <v>1.1413925672789407</v>
      </c>
      <c r="I84" s="1">
        <v>99.485698524371998</v>
      </c>
      <c r="J84" s="1">
        <v>-4.11084819584355E-2</v>
      </c>
      <c r="K84" s="8">
        <v>0.5273684210526316</v>
      </c>
      <c r="L84" s="8">
        <v>79.891333333333336</v>
      </c>
      <c r="M84" s="9">
        <v>162.5</v>
      </c>
      <c r="N84" s="9">
        <v>4.4444400000000002</v>
      </c>
      <c r="O84" s="12"/>
      <c r="P84">
        <f t="shared" si="16"/>
        <v>3180872</v>
      </c>
      <c r="Q84">
        <f t="shared" si="17"/>
        <v>343.66916539687497</v>
      </c>
      <c r="R84">
        <f t="shared" si="18"/>
        <v>0.17600000000000002</v>
      </c>
      <c r="S84">
        <f t="shared" si="19"/>
        <v>1.0794057838234234</v>
      </c>
      <c r="T84">
        <f t="shared" si="20"/>
        <v>2.444169559918552</v>
      </c>
      <c r="U84">
        <f t="shared" si="21"/>
        <v>9996.8899094066037</v>
      </c>
      <c r="V84">
        <f t="shared" si="22"/>
        <v>-3.9418574669508481E-2</v>
      </c>
      <c r="W84" s="8">
        <v>0.5273684210526316</v>
      </c>
      <c r="X84">
        <f t="shared" si="23"/>
        <v>6462.5164751111115</v>
      </c>
      <c r="Y84">
        <f t="shared" si="24"/>
        <v>162.5</v>
      </c>
      <c r="Z84">
        <f t="shared" si="25"/>
        <v>4.4444400000000002</v>
      </c>
      <c r="AA84">
        <f t="shared" si="27"/>
        <v>2.0240898580947686E-3</v>
      </c>
      <c r="AB84" s="12"/>
      <c r="AC84" s="21">
        <v>7.4399999999999998E-4</v>
      </c>
      <c r="AD84" s="22">
        <v>-2.294E-10</v>
      </c>
      <c r="AE84" s="23">
        <v>1.81E-8</v>
      </c>
      <c r="AF84" s="23">
        <v>-1.288E-6</v>
      </c>
      <c r="AG84" s="23">
        <v>-1.024E-5</v>
      </c>
      <c r="AH84" s="20">
        <v>0.72670000000000001</v>
      </c>
      <c r="AI84" s="23">
        <f t="shared" si="28"/>
        <v>1.2888951257285716E-3</v>
      </c>
      <c r="AJ84" s="25">
        <f t="shared" si="29"/>
        <v>1.5466741508742859E-2</v>
      </c>
      <c r="AK84" s="12"/>
      <c r="AL84" s="13">
        <v>2.4000000000000001E-4</v>
      </c>
      <c r="AM84" s="13">
        <v>-4.0799999999999999E-10</v>
      </c>
      <c r="AN84" s="13">
        <v>4.7580000000000002E-4</v>
      </c>
      <c r="AO84" s="13">
        <v>1.8259999999999999E-8</v>
      </c>
      <c r="AP84" s="13">
        <v>-2.8330000000000002E-5</v>
      </c>
      <c r="AQ84" s="13">
        <v>0.48349999999999999</v>
      </c>
      <c r="AR84" s="13">
        <f>(AL84)+(AM84*P82)+(AN84*T82)+(AO84*X82)+(AP84*Z82)+(AA82*AQ84)</f>
        <v>9.7856912634202309E-4</v>
      </c>
      <c r="AS84" s="27">
        <f t="shared" si="30"/>
        <v>1.1742829516104277E-2</v>
      </c>
      <c r="AT84" s="12"/>
      <c r="AU84" s="13">
        <v>4.6529999999999998E-4</v>
      </c>
      <c r="AV84" s="13">
        <v>-5.2679999999999998E-10</v>
      </c>
      <c r="AW84" s="13">
        <v>7.6599999999999997E-4</v>
      </c>
      <c r="AX84" s="13">
        <v>-3.9230000000000002E-5</v>
      </c>
      <c r="AY84" s="13">
        <v>0.186</v>
      </c>
      <c r="AZ84" s="13">
        <f>(AU84)+(AV84*P81)+(AW84*T81)+(AX84*Z81)+(AY84*AA81)</f>
        <v>8.6660019935082234E-4</v>
      </c>
      <c r="BA84" s="28">
        <f t="shared" si="31"/>
        <v>1.0399202392209869E-2</v>
      </c>
    </row>
    <row r="85" spans="1:53" ht="16">
      <c r="A85" s="4">
        <v>39356</v>
      </c>
      <c r="B85">
        <v>15730.223999999998</v>
      </c>
      <c r="C85">
        <f t="shared" si="26"/>
        <v>9.6633392362560802</v>
      </c>
      <c r="D85" s="1">
        <v>1762</v>
      </c>
      <c r="E85" s="1">
        <v>321.64215130070801</v>
      </c>
      <c r="F85" s="2">
        <v>0.17600000000000002</v>
      </c>
      <c r="G85">
        <v>0.64612408456542769</v>
      </c>
      <c r="H85">
        <v>1.1544054747647563</v>
      </c>
      <c r="I85" s="1">
        <v>99.377159034580004</v>
      </c>
      <c r="J85" s="1">
        <v>-4.2154638317367897E-2</v>
      </c>
      <c r="K85" s="8">
        <v>0.52500000000000002</v>
      </c>
      <c r="L85" s="8">
        <v>72.212903225806457</v>
      </c>
      <c r="M85" s="9">
        <v>-22.8</v>
      </c>
      <c r="N85" s="9">
        <v>6.8181799999999999</v>
      </c>
      <c r="O85" s="12"/>
      <c r="P85">
        <f t="shared" si="16"/>
        <v>3106406</v>
      </c>
      <c r="Q85">
        <f t="shared" si="17"/>
        <v>321.64215130070801</v>
      </c>
      <c r="R85">
        <f t="shared" si="18"/>
        <v>0.17600000000000002</v>
      </c>
      <c r="S85">
        <f t="shared" si="19"/>
        <v>1.0636004172209397</v>
      </c>
      <c r="T85">
        <f t="shared" si="20"/>
        <v>2.487057474931599</v>
      </c>
      <c r="U85">
        <f t="shared" si="21"/>
        <v>9975.1968968187866</v>
      </c>
      <c r="V85">
        <f t="shared" si="22"/>
        <v>-4.0377624785699798E-2</v>
      </c>
      <c r="W85" s="8">
        <v>0.52500000000000002</v>
      </c>
      <c r="X85">
        <f t="shared" si="23"/>
        <v>5286.9162955254951</v>
      </c>
      <c r="Y85">
        <f t="shared" si="24"/>
        <v>-22.8</v>
      </c>
      <c r="Z85">
        <f t="shared" si="25"/>
        <v>6.8181799999999999</v>
      </c>
      <c r="AA85">
        <f t="shared" si="27"/>
        <v>2.0200011927755668E-3</v>
      </c>
      <c r="AB85" s="12"/>
      <c r="AC85" s="21">
        <v>7.4399999999999998E-4</v>
      </c>
      <c r="AD85" s="22">
        <v>-2.294E-10</v>
      </c>
      <c r="AE85" s="23">
        <v>1.81E-8</v>
      </c>
      <c r="AF85" s="23">
        <v>-1.288E-6</v>
      </c>
      <c r="AG85" s="23">
        <v>-1.024E-5</v>
      </c>
      <c r="AH85" s="20">
        <v>0.72670000000000001</v>
      </c>
      <c r="AI85" s="23">
        <f t="shared" si="28"/>
        <v>1.3473745456769794E-3</v>
      </c>
      <c r="AJ85" s="25">
        <f t="shared" si="29"/>
        <v>1.6168494548123753E-2</v>
      </c>
      <c r="AK85" s="12"/>
      <c r="AL85" s="13">
        <v>2.4000000000000001E-4</v>
      </c>
      <c r="AM85" s="13">
        <v>-4.0799999999999999E-10</v>
      </c>
      <c r="AN85" s="13">
        <v>4.7580000000000002E-4</v>
      </c>
      <c r="AO85" s="13">
        <v>1.8259999999999999E-8</v>
      </c>
      <c r="AP85" s="13">
        <v>-2.8330000000000002E-5</v>
      </c>
      <c r="AQ85" s="13">
        <v>0.48349999999999999</v>
      </c>
      <c r="AR85" s="13">
        <f>(AL85)+(AM85*P83)+(AN85*T83)+(AO85*X83)+(AP85*Z83)+(AA83*AQ85)</f>
        <v>1.1722650139411623E-3</v>
      </c>
      <c r="AS85" s="27">
        <f t="shared" si="30"/>
        <v>1.4067180167293948E-2</v>
      </c>
      <c r="AT85" s="12"/>
      <c r="AU85" s="13">
        <v>4.6529999999999998E-4</v>
      </c>
      <c r="AV85" s="13">
        <v>-5.2679999999999998E-10</v>
      </c>
      <c r="AW85" s="13">
        <v>7.6599999999999997E-4</v>
      </c>
      <c r="AX85" s="13">
        <v>-3.9230000000000002E-5</v>
      </c>
      <c r="AY85" s="13">
        <v>0.186</v>
      </c>
      <c r="AZ85" s="13">
        <f>(AU85)+(AV85*P82)+(AW85*T82)+(AX85*Z82)+(AY85*AA82)</f>
        <v>9.4964941681762805E-4</v>
      </c>
      <c r="BA85" s="28">
        <f t="shared" si="31"/>
        <v>1.1395793001811537E-2</v>
      </c>
    </row>
    <row r="86" spans="1:53" ht="16">
      <c r="A86" s="4">
        <v>39387</v>
      </c>
      <c r="B86" s="5">
        <v>15761.967000000001</v>
      </c>
      <c r="C86">
        <f t="shared" si="26"/>
        <v>9.6653551652684637</v>
      </c>
      <c r="D86" s="1">
        <v>1798</v>
      </c>
      <c r="E86" s="1">
        <v>303.74003368365499</v>
      </c>
      <c r="F86" s="2">
        <v>0.16600000000000001</v>
      </c>
      <c r="G86">
        <v>0.62665745856353594</v>
      </c>
      <c r="H86">
        <v>1.1408419660568658</v>
      </c>
      <c r="I86" s="1">
        <v>99.279575456915197</v>
      </c>
      <c r="J86" s="1">
        <v>-4.3095196270026899E-2</v>
      </c>
      <c r="K86" s="8">
        <v>0.79400000000000004</v>
      </c>
      <c r="L86" s="8">
        <v>64.19</v>
      </c>
      <c r="M86" s="9">
        <v>87</v>
      </c>
      <c r="N86" s="9">
        <v>4.4444400000000002</v>
      </c>
      <c r="O86" s="12"/>
      <c r="P86">
        <f t="shared" si="16"/>
        <v>3234602</v>
      </c>
      <c r="Q86">
        <f t="shared" si="17"/>
        <v>303.74003368365499</v>
      </c>
      <c r="R86">
        <f t="shared" si="18"/>
        <v>0.16600000000000001</v>
      </c>
      <c r="S86">
        <f t="shared" si="19"/>
        <v>1.0193570289368457</v>
      </c>
      <c r="T86">
        <f t="shared" si="20"/>
        <v>2.4423623575733608</v>
      </c>
      <c r="U86">
        <f t="shared" si="21"/>
        <v>9955.7136783622336</v>
      </c>
      <c r="V86">
        <f t="shared" si="22"/>
        <v>-4.1238000328474758E-2</v>
      </c>
      <c r="W86" s="8">
        <v>0.79400000000000004</v>
      </c>
      <c r="X86">
        <f t="shared" si="23"/>
        <v>4184.5460999999996</v>
      </c>
      <c r="Y86">
        <f t="shared" si="24"/>
        <v>87</v>
      </c>
      <c r="Z86">
        <f t="shared" si="25"/>
        <v>4.4444400000000002</v>
      </c>
      <c r="AA86">
        <f t="shared" si="27"/>
        <v>2.015929012383566E-3</v>
      </c>
      <c r="AB86" s="12"/>
      <c r="AC86" s="21">
        <v>7.4399999999999998E-4</v>
      </c>
      <c r="AD86" s="22">
        <v>-2.294E-10</v>
      </c>
      <c r="AE86" s="23">
        <v>1.81E-8</v>
      </c>
      <c r="AF86" s="23">
        <v>-1.288E-6</v>
      </c>
      <c r="AG86" s="23">
        <v>-1.024E-5</v>
      </c>
      <c r="AH86" s="20">
        <v>0.72670000000000001</v>
      </c>
      <c r="AI86" s="23">
        <f t="shared" si="28"/>
        <v>1.5545667521390156E-3</v>
      </c>
      <c r="AJ86" s="25">
        <f t="shared" si="29"/>
        <v>1.8654801025668188E-2</v>
      </c>
      <c r="AK86" s="12"/>
      <c r="AL86" s="13">
        <v>2.4000000000000001E-4</v>
      </c>
      <c r="AM86" s="13">
        <v>-4.0799999999999999E-10</v>
      </c>
      <c r="AN86" s="13">
        <v>4.7580000000000002E-4</v>
      </c>
      <c r="AO86" s="13">
        <v>1.8259999999999999E-8</v>
      </c>
      <c r="AP86" s="13">
        <v>-2.8330000000000002E-5</v>
      </c>
      <c r="AQ86" s="13">
        <v>0.48349999999999999</v>
      </c>
      <c r="AR86" s="13">
        <f>(AL86)+(AM86*P84)+(AN86*T84)+(AO86*X84)+(AP86*Z84)+(AA84*AQ86)</f>
        <v>1.0758821126335967E-3</v>
      </c>
      <c r="AS86" s="27">
        <f t="shared" si="30"/>
        <v>1.291058535160316E-2</v>
      </c>
      <c r="AT86" s="12"/>
      <c r="AU86" s="13">
        <v>4.6529999999999998E-4</v>
      </c>
      <c r="AV86" s="13">
        <v>-5.2679999999999998E-10</v>
      </c>
      <c r="AW86" s="13">
        <v>7.6599999999999997E-4</v>
      </c>
      <c r="AX86" s="13">
        <v>-3.9230000000000002E-5</v>
      </c>
      <c r="AY86" s="13">
        <v>0.186</v>
      </c>
      <c r="AZ86" s="13">
        <f>(AU86)+(AV86*P83)+(AW86*T83)+(AX86*Z83)+(AY86*AA83)</f>
        <v>1.1092501481363181E-3</v>
      </c>
      <c r="BA86" s="28">
        <f t="shared" si="31"/>
        <v>1.3311001777635816E-2</v>
      </c>
    </row>
    <row r="87" spans="1:53" s="11" customFormat="1" ht="16">
      <c r="A87" s="14">
        <v>39417</v>
      </c>
      <c r="B87" s="11">
        <v>15731.772333333332</v>
      </c>
      <c r="C87" s="11">
        <f t="shared" si="26"/>
        <v>9.6634376618815985</v>
      </c>
      <c r="D87" s="15">
        <v>1811</v>
      </c>
      <c r="E87" s="15">
        <v>334.86591925575101</v>
      </c>
      <c r="F87" s="16">
        <v>0.17300000000000001</v>
      </c>
      <c r="G87" s="11">
        <v>0.57553956834532372</v>
      </c>
      <c r="H87" s="11">
        <v>1.1634090909090908</v>
      </c>
      <c r="I87" s="15">
        <v>99.197457698973096</v>
      </c>
      <c r="J87" s="15">
        <v>-4.3886687134937298E-2</v>
      </c>
      <c r="K87" s="17">
        <v>1.0309999999999999</v>
      </c>
      <c r="L87" s="17">
        <v>91.996129032258068</v>
      </c>
      <c r="M87" s="18">
        <v>270.7</v>
      </c>
      <c r="N87" s="18">
        <v>13.63636</v>
      </c>
      <c r="P87" s="11">
        <f t="shared" si="16"/>
        <v>3281532</v>
      </c>
      <c r="Q87" s="11">
        <f t="shared" si="17"/>
        <v>334.86591925575101</v>
      </c>
      <c r="R87" s="11">
        <f t="shared" si="18"/>
        <v>0.17300000000000001</v>
      </c>
      <c r="S87" s="11">
        <f t="shared" si="19"/>
        <v>0.90678536307644531</v>
      </c>
      <c r="T87" s="11">
        <f t="shared" si="20"/>
        <v>2.516929803719008</v>
      </c>
      <c r="U87" s="11">
        <f t="shared" si="21"/>
        <v>9939.3330716385299</v>
      </c>
      <c r="V87" s="11">
        <f t="shared" si="22"/>
        <v>-4.1960645827257427E-2</v>
      </c>
      <c r="W87" s="17">
        <v>1.0309999999999999</v>
      </c>
      <c r="X87" s="11">
        <f t="shared" si="23"/>
        <v>8555.2838859521326</v>
      </c>
      <c r="Y87" s="11">
        <f t="shared" si="24"/>
        <v>270.7</v>
      </c>
      <c r="Z87" s="11">
        <f t="shared" si="25"/>
        <v>13.63636</v>
      </c>
      <c r="AA87">
        <f t="shared" si="27"/>
        <v>-1.9175033868652491E-3</v>
      </c>
      <c r="AC87" s="21">
        <v>7.4399999999999998E-4</v>
      </c>
      <c r="AD87" s="22">
        <v>-2.294E-10</v>
      </c>
      <c r="AE87" s="23">
        <v>1.81E-8</v>
      </c>
      <c r="AF87" s="23">
        <v>-1.288E-6</v>
      </c>
      <c r="AG87" s="23">
        <v>-1.024E-5</v>
      </c>
      <c r="AH87" s="20">
        <v>0.72670000000000001</v>
      </c>
      <c r="AI87" s="23">
        <f t="shared" si="28"/>
        <v>1.3851311333091373E-3</v>
      </c>
      <c r="AJ87" s="25">
        <f t="shared" si="29"/>
        <v>1.6621573599709647E-2</v>
      </c>
      <c r="AK87" s="12"/>
      <c r="AL87" s="13">
        <v>2.4000000000000001E-4</v>
      </c>
      <c r="AM87" s="13">
        <v>-4.0799999999999999E-10</v>
      </c>
      <c r="AN87" s="13">
        <v>4.7580000000000002E-4</v>
      </c>
      <c r="AO87" s="13">
        <v>1.8259999999999999E-8</v>
      </c>
      <c r="AP87" s="13">
        <v>-2.8330000000000002E-5</v>
      </c>
      <c r="AQ87" s="13">
        <v>0.48349999999999999</v>
      </c>
      <c r="AR87" s="13">
        <f>(AL87)+(AM87*P85)+(AN87*T85)+(AO87*X85)+(AP87*Z85)+(AA85*AQ87)</f>
        <v>1.0359789274357366E-3</v>
      </c>
      <c r="AS87" s="27">
        <f t="shared" si="30"/>
        <v>1.2431747129228839E-2</v>
      </c>
      <c r="AT87" s="12"/>
      <c r="AU87" s="13">
        <v>4.6529999999999998E-4</v>
      </c>
      <c r="AV87" s="13">
        <v>-5.2679999999999998E-10</v>
      </c>
      <c r="AW87" s="13">
        <v>7.6599999999999997E-4</v>
      </c>
      <c r="AX87" s="13">
        <v>-3.9230000000000002E-5</v>
      </c>
      <c r="AY87" s="13">
        <v>0.186</v>
      </c>
      <c r="AZ87" s="13">
        <f>(AU87)+(AV87*P84)+(AW87*T84)+(AX87*Z84)+(AY87*AA84)</f>
        <v>8.6397584570323759E-4</v>
      </c>
      <c r="BA87" s="28">
        <f t="shared" si="31"/>
        <v>1.036771014843885E-2</v>
      </c>
    </row>
    <row r="88" spans="1:53" s="11" customFormat="1" ht="16">
      <c r="A88" s="14">
        <v>39448</v>
      </c>
      <c r="B88" s="11">
        <v>15701.577666666666</v>
      </c>
      <c r="C88" s="11">
        <f t="shared" si="26"/>
        <v>9.6615164746105044</v>
      </c>
      <c r="D88" s="15">
        <v>1749</v>
      </c>
      <c r="E88" s="15">
        <v>351.02280293087</v>
      </c>
      <c r="F88" s="16">
        <v>0.17399999999999999</v>
      </c>
      <c r="G88" s="11">
        <v>0.599089134677944</v>
      </c>
      <c r="H88" s="11">
        <v>1.1014335360556038</v>
      </c>
      <c r="I88" s="15">
        <v>99.185475979953694</v>
      </c>
      <c r="J88" s="15">
        <v>-4.4002172766637898E-2</v>
      </c>
      <c r="K88" s="17">
        <v>0.92428571428571427</v>
      </c>
      <c r="L88" s="17">
        <v>182.06129032258065</v>
      </c>
      <c r="M88" s="18">
        <v>611.29999999999995</v>
      </c>
      <c r="N88" s="18">
        <v>8.6956500000000005</v>
      </c>
      <c r="P88" s="11">
        <f t="shared" si="16"/>
        <v>3060750</v>
      </c>
      <c r="Q88" s="11">
        <f t="shared" si="17"/>
        <v>351.02280293087</v>
      </c>
      <c r="R88" s="11">
        <f t="shared" si="18"/>
        <v>0.17399999999999999</v>
      </c>
      <c r="S88" s="11">
        <f t="shared" si="19"/>
        <v>0.95799692596711172</v>
      </c>
      <c r="T88" s="11">
        <f t="shared" si="20"/>
        <v>2.3145893704035547</v>
      </c>
      <c r="U88" s="11">
        <f t="shared" si="21"/>
        <v>9936.9441213499249</v>
      </c>
      <c r="V88" s="11">
        <f t="shared" si="22"/>
        <v>-4.2065981558452849E-2</v>
      </c>
      <c r="W88" s="17">
        <v>0.92428571428571427</v>
      </c>
      <c r="X88" s="11">
        <f t="shared" si="23"/>
        <v>33328.374724245572</v>
      </c>
      <c r="Y88" s="11">
        <f t="shared" si="24"/>
        <v>611.29999999999995</v>
      </c>
      <c r="Z88" s="11">
        <f t="shared" si="25"/>
        <v>8.6956500000000005</v>
      </c>
      <c r="AA88">
        <f t="shared" si="27"/>
        <v>-1.921187271094027E-3</v>
      </c>
      <c r="AC88" s="21">
        <v>7.4399999999999998E-4</v>
      </c>
      <c r="AD88" s="22">
        <v>-2.294E-10</v>
      </c>
      <c r="AE88" s="23">
        <v>1.81E-8</v>
      </c>
      <c r="AF88" s="23">
        <v>-1.288E-6</v>
      </c>
      <c r="AG88" s="23">
        <v>-1.024E-5</v>
      </c>
      <c r="AH88" s="20">
        <v>0.72670000000000001</v>
      </c>
      <c r="AI88" s="23">
        <f t="shared" si="28"/>
        <v>-1.7356804400992429E-3</v>
      </c>
      <c r="AJ88" s="25">
        <f t="shared" si="29"/>
        <v>-2.0828165281190913E-2</v>
      </c>
      <c r="AK88" s="12"/>
      <c r="AL88" s="13">
        <v>2.4000000000000001E-4</v>
      </c>
      <c r="AM88" s="13">
        <v>-4.0799999999999999E-10</v>
      </c>
      <c r="AN88" s="13">
        <v>4.7580000000000002E-4</v>
      </c>
      <c r="AO88" s="13">
        <v>1.8259999999999999E-8</v>
      </c>
      <c r="AP88" s="13">
        <v>-2.8330000000000002E-5</v>
      </c>
      <c r="AQ88" s="13">
        <v>0.48349999999999999</v>
      </c>
      <c r="AR88" s="13">
        <f>(AL88)+(AM88*P86)+(AN88*T86)+(AO88*X86)+(AP88*Z86)+(AA86*AQ88)</f>
        <v>1.0075588978068594E-3</v>
      </c>
      <c r="AS88" s="27">
        <f t="shared" si="30"/>
        <v>1.2090706773682312E-2</v>
      </c>
      <c r="AT88" s="12"/>
      <c r="AU88" s="13">
        <v>4.6529999999999998E-4</v>
      </c>
      <c r="AV88" s="13">
        <v>-5.2679999999999998E-10</v>
      </c>
      <c r="AW88" s="13">
        <v>7.6599999999999997E-4</v>
      </c>
      <c r="AX88" s="13">
        <v>-3.9230000000000002E-5</v>
      </c>
      <c r="AY88" s="13">
        <v>0.186</v>
      </c>
      <c r="AZ88" s="13">
        <f>(AU88)+(AV88*P85)+(AW88*T85)+(AX88*Z85)+(AY88*AA85)</f>
        <v>8.4217436545386032E-4</v>
      </c>
      <c r="BA88" s="28">
        <f t="shared" si="31"/>
        <v>1.0106092385446325E-2</v>
      </c>
    </row>
    <row r="89" spans="1:53" s="11" customFormat="1" ht="16">
      <c r="A89" s="14">
        <v>39479</v>
      </c>
      <c r="B89" s="19">
        <v>15671.383</v>
      </c>
      <c r="C89" s="11">
        <f t="shared" si="26"/>
        <v>9.6595915892730595</v>
      </c>
      <c r="D89" s="15">
        <v>1765</v>
      </c>
      <c r="E89" s="15">
        <v>314.38008759936997</v>
      </c>
      <c r="F89" s="16">
        <v>0.184</v>
      </c>
      <c r="G89" s="11">
        <v>0.56462585034013602</v>
      </c>
      <c r="H89" s="11">
        <v>1.1993857784077486</v>
      </c>
      <c r="I89" s="15">
        <v>99.096239684971707</v>
      </c>
      <c r="J89" s="15">
        <v>-4.4862275551549403E-2</v>
      </c>
      <c r="K89" s="17">
        <v>1.5634999999999999</v>
      </c>
      <c r="L89" s="17">
        <v>118.06724137931035</v>
      </c>
      <c r="M89" s="18">
        <v>195</v>
      </c>
      <c r="N89" s="18">
        <v>8.88889</v>
      </c>
      <c r="P89" s="11">
        <f t="shared" si="16"/>
        <v>3116990</v>
      </c>
      <c r="Q89" s="11">
        <f t="shared" si="17"/>
        <v>314.38008759936997</v>
      </c>
      <c r="R89" s="11">
        <f t="shared" si="18"/>
        <v>0.184</v>
      </c>
      <c r="S89" s="11">
        <f t="shared" si="19"/>
        <v>0.88342820121245769</v>
      </c>
      <c r="T89" s="11">
        <f t="shared" si="20"/>
        <v>2.6379120238545095</v>
      </c>
      <c r="U89" s="11">
        <f t="shared" si="21"/>
        <v>9919.1609593863341</v>
      </c>
      <c r="V89" s="11">
        <f t="shared" si="22"/>
        <v>-4.2849651783886257E-2</v>
      </c>
      <c r="W89" s="17">
        <v>1.5634999999999999</v>
      </c>
      <c r="X89" s="11">
        <f t="shared" si="23"/>
        <v>14057.940728299644</v>
      </c>
      <c r="Y89" s="11">
        <f t="shared" si="24"/>
        <v>195</v>
      </c>
      <c r="Z89" s="11">
        <f t="shared" si="25"/>
        <v>8.88889</v>
      </c>
      <c r="AA89">
        <f t="shared" si="27"/>
        <v>-1.9248853374449482E-3</v>
      </c>
      <c r="AC89" s="21">
        <v>7.4399999999999998E-4</v>
      </c>
      <c r="AD89" s="22">
        <v>-2.294E-10</v>
      </c>
      <c r="AE89" s="23">
        <v>1.81E-8</v>
      </c>
      <c r="AF89" s="23">
        <v>-1.288E-6</v>
      </c>
      <c r="AG89" s="23">
        <v>-1.024E-5</v>
      </c>
      <c r="AH89" s="20">
        <v>0.72670000000000001</v>
      </c>
      <c r="AI89" s="23">
        <f t="shared" si="28"/>
        <v>-1.6274171133951847E-3</v>
      </c>
      <c r="AJ89" s="25">
        <f t="shared" si="29"/>
        <v>-1.9529005360742216E-2</v>
      </c>
      <c r="AK89" s="12"/>
      <c r="AL89" s="13">
        <v>2.4000000000000001E-4</v>
      </c>
      <c r="AM89" s="13">
        <v>-4.0799999999999999E-10</v>
      </c>
      <c r="AN89" s="13">
        <v>4.7580000000000002E-4</v>
      </c>
      <c r="AO89" s="13">
        <v>1.8259999999999999E-8</v>
      </c>
      <c r="AP89" s="13">
        <v>-2.8330000000000002E-5</v>
      </c>
      <c r="AQ89" s="13">
        <v>0.48349999999999999</v>
      </c>
      <c r="AR89" s="13">
        <f>(AL89)+(AM89*P87)+(AN89*T87)+(AO89*X87)+(AP89*Z87)+(AA87*AQ89)</f>
        <v>-1.0585213379823582E-3</v>
      </c>
      <c r="AS89" s="27">
        <f t="shared" si="30"/>
        <v>-1.27022560557883E-2</v>
      </c>
      <c r="AT89" s="12"/>
      <c r="AU89" s="13">
        <v>4.6529999999999998E-4</v>
      </c>
      <c r="AV89" s="13">
        <v>-5.2679999999999998E-10</v>
      </c>
      <c r="AW89" s="13">
        <v>7.6599999999999997E-4</v>
      </c>
      <c r="AX89" s="13">
        <v>-3.9230000000000002E-5</v>
      </c>
      <c r="AY89" s="13">
        <v>0.186</v>
      </c>
      <c r="AZ89" s="13">
        <f>(AU89)+(AV89*P86)+(AW89*T86)+(AX89*Z86)+(AY89*AA86)</f>
        <v>8.3276864740453754E-4</v>
      </c>
      <c r="BA89" s="28">
        <f t="shared" si="31"/>
        <v>9.9932237688544513E-3</v>
      </c>
    </row>
    <row r="90" spans="1:53" s="11" customFormat="1" ht="16">
      <c r="A90" s="14">
        <v>39508</v>
      </c>
      <c r="B90" s="11">
        <v>15698.358</v>
      </c>
      <c r="C90" s="11">
        <f t="shared" si="26"/>
        <v>9.6613113998796418</v>
      </c>
      <c r="D90" s="15">
        <v>1797</v>
      </c>
      <c r="E90" s="15">
        <v>313.92003589643002</v>
      </c>
      <c r="F90" s="16">
        <v>0.18</v>
      </c>
      <c r="G90" s="11">
        <v>0.53758629506520073</v>
      </c>
      <c r="H90" s="11">
        <v>1.1709869203329371</v>
      </c>
      <c r="I90" s="15">
        <v>99.072891258047207</v>
      </c>
      <c r="J90" s="15">
        <v>-4.50873190389008E-2</v>
      </c>
      <c r="K90" s="17">
        <v>2.2265000000000001</v>
      </c>
      <c r="L90" s="17">
        <v>121.86903225806452</v>
      </c>
      <c r="M90" s="18">
        <v>50.6</v>
      </c>
      <c r="N90" s="18">
        <v>15.909090000000001</v>
      </c>
      <c r="P90" s="11">
        <f t="shared" si="16"/>
        <v>3231006</v>
      </c>
      <c r="Q90" s="11">
        <f t="shared" si="17"/>
        <v>313.92003589643002</v>
      </c>
      <c r="R90" s="11">
        <f t="shared" si="18"/>
        <v>0.18</v>
      </c>
      <c r="S90" s="11">
        <f t="shared" si="19"/>
        <v>0.82658531970712978</v>
      </c>
      <c r="T90" s="11">
        <f t="shared" si="20"/>
        <v>2.5421972879237531</v>
      </c>
      <c r="U90" s="11">
        <f t="shared" si="21"/>
        <v>9914.5106734868932</v>
      </c>
      <c r="V90" s="11">
        <f t="shared" si="22"/>
        <v>-4.3054452700785173E-2</v>
      </c>
      <c r="W90" s="17">
        <v>2.2265000000000001</v>
      </c>
      <c r="X90" s="11">
        <f t="shared" si="23"/>
        <v>14973.930055775236</v>
      </c>
      <c r="Y90" s="11">
        <f t="shared" si="24"/>
        <v>50.6</v>
      </c>
      <c r="Z90" s="11">
        <f t="shared" si="25"/>
        <v>15.909090000000001</v>
      </c>
      <c r="AA90">
        <f t="shared" si="27"/>
        <v>1.7198106065823282E-3</v>
      </c>
      <c r="AC90" s="21">
        <v>7.4399999999999998E-4</v>
      </c>
      <c r="AD90" s="22">
        <v>-2.294E-10</v>
      </c>
      <c r="AE90" s="23">
        <v>1.81E-8</v>
      </c>
      <c r="AF90" s="23">
        <v>-1.288E-6</v>
      </c>
      <c r="AG90" s="23">
        <v>-1.024E-5</v>
      </c>
      <c r="AH90" s="20">
        <v>0.72670000000000001</v>
      </c>
      <c r="AI90" s="23">
        <f t="shared" si="28"/>
        <v>-1.4575851871390204E-3</v>
      </c>
      <c r="AJ90" s="25">
        <f t="shared" si="29"/>
        <v>-1.7491022245668245E-2</v>
      </c>
      <c r="AK90" s="12"/>
      <c r="AL90" s="13">
        <v>2.4000000000000001E-4</v>
      </c>
      <c r="AM90" s="13">
        <v>-4.0799999999999999E-10</v>
      </c>
      <c r="AN90" s="13">
        <v>4.7580000000000002E-4</v>
      </c>
      <c r="AO90" s="13">
        <v>1.8259999999999999E-8</v>
      </c>
      <c r="AP90" s="13">
        <v>-2.8330000000000002E-5</v>
      </c>
      <c r="AQ90" s="13">
        <v>0.48349999999999999</v>
      </c>
      <c r="AR90" s="13">
        <f>(AL90)+(AM90*P88)+(AN90*T88)+(AO90*X88)+(AP90*Z88)+(AA88*AQ90)</f>
        <v>-4.7417006517122648E-4</v>
      </c>
      <c r="AS90" s="27">
        <f t="shared" si="30"/>
        <v>-5.6900407820547182E-3</v>
      </c>
      <c r="AT90" s="12"/>
      <c r="AU90" s="13">
        <v>4.6529999999999998E-4</v>
      </c>
      <c r="AV90" s="13">
        <v>-5.2679999999999998E-10</v>
      </c>
      <c r="AW90" s="13">
        <v>7.6599999999999997E-4</v>
      </c>
      <c r="AX90" s="13">
        <v>-3.9230000000000002E-5</v>
      </c>
      <c r="AY90" s="13">
        <v>0.186</v>
      </c>
      <c r="AZ90" s="13">
        <f>(AU90)+(AV90*P87)+(AW90*T87)+(AX90*Z87)+(AY90*AA87)</f>
        <v>-2.2705286070817644E-4</v>
      </c>
      <c r="BA90" s="28">
        <f t="shared" si="31"/>
        <v>-2.7246343284981172E-3</v>
      </c>
    </row>
    <row r="91" spans="1:53" s="11" customFormat="1" ht="16">
      <c r="A91" s="14">
        <v>39539</v>
      </c>
      <c r="B91" s="11">
        <v>15725.333000000001</v>
      </c>
      <c r="C91" s="11">
        <f t="shared" si="26"/>
        <v>9.6630282578150108</v>
      </c>
      <c r="D91" s="15">
        <v>1829</v>
      </c>
      <c r="E91" s="15">
        <v>295.77428419161902</v>
      </c>
      <c r="F91" s="16">
        <v>0.18600000000000003</v>
      </c>
      <c r="G91" s="11">
        <v>0.54000261882938327</v>
      </c>
      <c r="H91" s="11">
        <v>1.1998060135790494</v>
      </c>
      <c r="I91" s="15">
        <v>99.136834141639</v>
      </c>
      <c r="J91" s="15">
        <v>-4.4471006446993297E-2</v>
      </c>
      <c r="K91" s="17">
        <v>2.3631818181818183</v>
      </c>
      <c r="L91" s="17">
        <v>100.46599999999999</v>
      </c>
      <c r="M91" s="18">
        <v>53</v>
      </c>
      <c r="N91" s="18">
        <v>11.11111</v>
      </c>
      <c r="P91" s="11">
        <f t="shared" si="16"/>
        <v>3347070</v>
      </c>
      <c r="Q91" s="11">
        <f t="shared" si="17"/>
        <v>295.77428419161902</v>
      </c>
      <c r="R91" s="11">
        <f t="shared" si="18"/>
        <v>0.18600000000000003</v>
      </c>
      <c r="S91" s="11">
        <f t="shared" si="19"/>
        <v>0.83160544717197549</v>
      </c>
      <c r="T91" s="11">
        <f t="shared" si="20"/>
        <v>2.6393404837994994</v>
      </c>
      <c r="U91" s="11">
        <f t="shared" si="21"/>
        <v>9927.2487177684779</v>
      </c>
      <c r="V91" s="11">
        <f t="shared" si="22"/>
        <v>-4.2493336032584775E-2</v>
      </c>
      <c r="W91" s="17">
        <v>2.3631818181818183</v>
      </c>
      <c r="X91" s="11">
        <f t="shared" si="23"/>
        <v>10193.883156</v>
      </c>
      <c r="Y91" s="11">
        <f t="shared" si="24"/>
        <v>53</v>
      </c>
      <c r="Z91" s="11">
        <f t="shared" si="25"/>
        <v>11.11111</v>
      </c>
      <c r="AA91">
        <f t="shared" si="27"/>
        <v>1.7168579353690205E-3</v>
      </c>
      <c r="AC91" s="21">
        <v>7.4399999999999998E-4</v>
      </c>
      <c r="AD91" s="22">
        <v>-2.294E-10</v>
      </c>
      <c r="AE91" s="23">
        <v>1.81E-8</v>
      </c>
      <c r="AF91" s="23">
        <v>-1.288E-6</v>
      </c>
      <c r="AG91" s="23">
        <v>-1.024E-5</v>
      </c>
      <c r="AH91" s="20">
        <v>0.72670000000000001</v>
      </c>
      <c r="AI91" s="23">
        <f t="shared" si="28"/>
        <v>1.2955398438129096E-3</v>
      </c>
      <c r="AJ91" s="25">
        <f t="shared" si="29"/>
        <v>1.5546478125754916E-2</v>
      </c>
      <c r="AK91" s="12"/>
      <c r="AL91" s="13">
        <v>2.4000000000000001E-4</v>
      </c>
      <c r="AM91" s="13">
        <v>-4.0799999999999999E-10</v>
      </c>
      <c r="AN91" s="13">
        <v>4.7580000000000002E-4</v>
      </c>
      <c r="AO91" s="13">
        <v>1.8259999999999999E-8</v>
      </c>
      <c r="AP91" s="13">
        <v>-2.8330000000000002E-5</v>
      </c>
      <c r="AQ91" s="13">
        <v>0.48349999999999999</v>
      </c>
      <c r="AR91" s="13">
        <f>(AL91)+(AM91*P89)+(AN91*T89)+(AO91*X89)+(AP91*Z89)+(AA89*AQ91)</f>
        <v>-7.0241969570590513E-4</v>
      </c>
      <c r="AS91" s="27">
        <f t="shared" si="30"/>
        <v>-8.4290363484708607E-3</v>
      </c>
      <c r="AT91" s="12"/>
      <c r="AU91" s="13">
        <v>4.6529999999999998E-4</v>
      </c>
      <c r="AV91" s="13">
        <v>-5.2679999999999998E-10</v>
      </c>
      <c r="AW91" s="13">
        <v>7.6599999999999997E-4</v>
      </c>
      <c r="AX91" s="13">
        <v>-3.9230000000000002E-5</v>
      </c>
      <c r="AY91" s="13">
        <v>0.186</v>
      </c>
      <c r="AZ91" s="13">
        <f>(AU91)+(AV91*P88)+(AW91*T88)+(AX91*Z88)+(AY91*AA88)</f>
        <v>-7.2598824194366291E-5</v>
      </c>
      <c r="BA91" s="28">
        <f t="shared" si="31"/>
        <v>-8.711858903323955E-4</v>
      </c>
    </row>
    <row r="92" spans="1:53" s="11" customFormat="1" ht="16">
      <c r="A92" s="14">
        <v>39569</v>
      </c>
      <c r="B92" s="19">
        <v>15752.308000000001</v>
      </c>
      <c r="C92" s="11">
        <f t="shared" si="26"/>
        <v>9.6647421732004286</v>
      </c>
      <c r="D92" s="15">
        <v>1863</v>
      </c>
      <c r="E92" s="15">
        <v>314.51470010834601</v>
      </c>
      <c r="F92" s="16">
        <v>0.18</v>
      </c>
      <c r="G92" s="11">
        <v>0.50470518165574751</v>
      </c>
      <c r="H92" s="11">
        <v>1.1071512862874675</v>
      </c>
      <c r="I92" s="15">
        <v>99.273769748000902</v>
      </c>
      <c r="J92" s="15">
        <v>-4.3151154514444998E-2</v>
      </c>
      <c r="K92" s="17">
        <v>2.1157142857142857</v>
      </c>
      <c r="L92" s="17">
        <v>84.734193548387097</v>
      </c>
      <c r="M92" s="18">
        <v>-19</v>
      </c>
      <c r="N92" s="18">
        <v>22.727270000000001</v>
      </c>
      <c r="P92" s="11">
        <f t="shared" si="16"/>
        <v>3472632</v>
      </c>
      <c r="Q92" s="11">
        <f t="shared" si="17"/>
        <v>314.51470010834601</v>
      </c>
      <c r="R92" s="11">
        <f t="shared" si="18"/>
        <v>0.18</v>
      </c>
      <c r="S92" s="11">
        <f t="shared" si="19"/>
        <v>0.75943250204590862</v>
      </c>
      <c r="T92" s="11">
        <f t="shared" si="20"/>
        <v>2.3329352570154613</v>
      </c>
      <c r="U92" s="11">
        <f t="shared" si="21"/>
        <v>9954.5551297270995</v>
      </c>
      <c r="V92" s="11">
        <f t="shared" si="22"/>
        <v>-4.1289132378515489E-2</v>
      </c>
      <c r="W92" s="17">
        <v>2.1157142857142857</v>
      </c>
      <c r="X92" s="11">
        <f t="shared" si="23"/>
        <v>7264.6177498439129</v>
      </c>
      <c r="Y92" s="11">
        <f t="shared" si="24"/>
        <v>-19</v>
      </c>
      <c r="Z92" s="11">
        <f t="shared" si="25"/>
        <v>22.727270000000001</v>
      </c>
      <c r="AA92">
        <f t="shared" si="27"/>
        <v>1.7139153854177636E-3</v>
      </c>
      <c r="AC92" s="21">
        <v>7.4399999999999998E-4</v>
      </c>
      <c r="AD92" s="22">
        <v>-2.294E-10</v>
      </c>
      <c r="AE92" s="23">
        <v>1.81E-8</v>
      </c>
      <c r="AF92" s="23">
        <v>-1.288E-6</v>
      </c>
      <c r="AG92" s="23">
        <v>-1.024E-5</v>
      </c>
      <c r="AH92" s="20">
        <v>0.72670000000000001</v>
      </c>
      <c r="AI92" s="23">
        <f t="shared" si="28"/>
        <v>1.2262903223562672E-3</v>
      </c>
      <c r="AJ92" s="25">
        <f t="shared" si="29"/>
        <v>1.4715483868275207E-2</v>
      </c>
      <c r="AK92" s="12"/>
      <c r="AL92" s="13">
        <v>2.4000000000000001E-4</v>
      </c>
      <c r="AM92" s="13">
        <v>-4.0799999999999999E-10</v>
      </c>
      <c r="AN92" s="13">
        <v>4.7580000000000002E-4</v>
      </c>
      <c r="AO92" s="13">
        <v>1.8259999999999999E-8</v>
      </c>
      <c r="AP92" s="13">
        <v>-2.8330000000000002E-5</v>
      </c>
      <c r="AQ92" s="13">
        <v>0.48349999999999999</v>
      </c>
      <c r="AR92" s="13">
        <f>(AL92)+(AM92*P90)+(AN92*T90)+(AO92*X90)+(AP92*Z90)+(AA90*AQ92)</f>
        <v>7.8557489299513317E-4</v>
      </c>
      <c r="AS92" s="27">
        <f t="shared" si="30"/>
        <v>9.4268987159415972E-3</v>
      </c>
      <c r="AT92" s="12"/>
      <c r="AU92" s="13">
        <v>4.6529999999999998E-4</v>
      </c>
      <c r="AV92" s="13">
        <v>-5.2679999999999998E-10</v>
      </c>
      <c r="AW92" s="13">
        <v>7.6599999999999997E-4</v>
      </c>
      <c r="AX92" s="13">
        <v>-3.9230000000000002E-5</v>
      </c>
      <c r="AY92" s="13">
        <v>0.186</v>
      </c>
      <c r="AZ92" s="13">
        <f>(AU92)+(AV92*P89)+(AW92*T89)+(AX92*Z89)+(AY92*AA89)</f>
        <v>1.3717045080779375E-4</v>
      </c>
      <c r="BA92" s="28">
        <f t="shared" si="31"/>
        <v>1.646045409693525E-3</v>
      </c>
    </row>
    <row r="93" spans="1:53" s="11" customFormat="1" ht="16">
      <c r="A93" s="14">
        <v>39600</v>
      </c>
      <c r="B93" s="11">
        <v>15723.882666666666</v>
      </c>
      <c r="C93" s="11">
        <f t="shared" si="26"/>
        <v>9.6629360244601497</v>
      </c>
      <c r="D93" s="15">
        <v>1902</v>
      </c>
      <c r="E93" s="15">
        <v>360.79984372700801</v>
      </c>
      <c r="F93" s="16">
        <v>0.188</v>
      </c>
      <c r="G93" s="11">
        <v>0.44886297376093293</v>
      </c>
      <c r="H93" s="11">
        <v>1.2712392829306314</v>
      </c>
      <c r="I93" s="15">
        <v>99.369754575589795</v>
      </c>
      <c r="J93" s="15">
        <v>-4.22260060921004E-2</v>
      </c>
      <c r="K93" s="17">
        <v>2.2090476190476189</v>
      </c>
      <c r="L93" s="17">
        <v>98.480999999999995</v>
      </c>
      <c r="M93" s="18">
        <v>51.2</v>
      </c>
      <c r="N93" s="18">
        <v>21.739129999999999</v>
      </c>
      <c r="P93" s="11">
        <f t="shared" si="16"/>
        <v>3619506</v>
      </c>
      <c r="Q93" s="11">
        <f t="shared" si="17"/>
        <v>360.79984372700801</v>
      </c>
      <c r="R93" s="11">
        <f t="shared" si="18"/>
        <v>0.188</v>
      </c>
      <c r="S93" s="11">
        <f t="shared" si="19"/>
        <v>0.65034094297444089</v>
      </c>
      <c r="T93" s="11">
        <f t="shared" si="20"/>
        <v>2.8872885973966174</v>
      </c>
      <c r="U93" s="11">
        <f t="shared" si="21"/>
        <v>9973.7178789885384</v>
      </c>
      <c r="V93" s="11">
        <f t="shared" si="22"/>
        <v>-4.0442970501610304E-2</v>
      </c>
      <c r="W93" s="17">
        <v>2.2090476190476189</v>
      </c>
      <c r="X93" s="11">
        <f t="shared" si="23"/>
        <v>9796.9883609999979</v>
      </c>
      <c r="Y93" s="11">
        <f t="shared" si="24"/>
        <v>51.2</v>
      </c>
      <c r="Z93" s="11">
        <f t="shared" si="25"/>
        <v>21.739129999999999</v>
      </c>
      <c r="AA93">
        <f t="shared" si="27"/>
        <v>-1.8061487402789567E-3</v>
      </c>
      <c r="AC93" s="21">
        <v>7.4399999999999998E-4</v>
      </c>
      <c r="AD93" s="22">
        <v>-2.294E-10</v>
      </c>
      <c r="AE93" s="23">
        <v>1.81E-8</v>
      </c>
      <c r="AF93" s="23">
        <v>-1.288E-6</v>
      </c>
      <c r="AG93" s="23">
        <v>-1.024E-5</v>
      </c>
      <c r="AH93" s="20">
        <v>0.72670000000000001</v>
      </c>
      <c r="AI93" s="23">
        <f t="shared" si="28"/>
        <v>1.1161148662552636E-3</v>
      </c>
      <c r="AJ93" s="25">
        <f t="shared" si="29"/>
        <v>1.3393378395063164E-2</v>
      </c>
      <c r="AK93" s="12"/>
      <c r="AL93" s="13">
        <v>2.4000000000000001E-4</v>
      </c>
      <c r="AM93" s="13">
        <v>-4.0799999999999999E-10</v>
      </c>
      <c r="AN93" s="13">
        <v>4.7580000000000002E-4</v>
      </c>
      <c r="AO93" s="13">
        <v>1.8259999999999999E-8</v>
      </c>
      <c r="AP93" s="13">
        <v>-2.8330000000000002E-5</v>
      </c>
      <c r="AQ93" s="13">
        <v>0.48349999999999999</v>
      </c>
      <c r="AR93" s="13">
        <f>(AL93)+(AM93*P91)+(AN93*T91)+(AO93*X91)+(AP93*Z91)+(AA91*AQ93)</f>
        <v>8.3165701407128339E-4</v>
      </c>
      <c r="AS93" s="27">
        <f t="shared" si="30"/>
        <v>9.9798841688553998E-3</v>
      </c>
      <c r="AT93" s="12"/>
      <c r="AU93" s="13">
        <v>4.6529999999999998E-4</v>
      </c>
      <c r="AV93" s="13">
        <v>-5.2679999999999998E-10</v>
      </c>
      <c r="AW93" s="13">
        <v>7.6599999999999997E-4</v>
      </c>
      <c r="AX93" s="13">
        <v>-3.9230000000000002E-5</v>
      </c>
      <c r="AY93" s="13">
        <v>0.186</v>
      </c>
      <c r="AZ93" s="13">
        <f>(AU93)+(AV93*P90)+(AW93*T90)+(AX93*Z90)+(AY93*AA90)</f>
        <v>4.0630033387390791E-4</v>
      </c>
      <c r="BA93" s="28">
        <f t="shared" si="31"/>
        <v>4.8756040064868948E-3</v>
      </c>
    </row>
    <row r="94" spans="1:53" s="11" customFormat="1" ht="16">
      <c r="A94" s="14">
        <v>39630</v>
      </c>
      <c r="B94" s="11">
        <v>15695.457333333332</v>
      </c>
      <c r="C94" s="11">
        <f t="shared" si="26"/>
        <v>9.6611266076430748</v>
      </c>
      <c r="D94" s="15">
        <v>1932</v>
      </c>
      <c r="E94" s="15">
        <v>389.608312174015</v>
      </c>
      <c r="F94" s="16">
        <v>0.17800000000000002</v>
      </c>
      <c r="G94" s="11">
        <v>0.42519861250979074</v>
      </c>
      <c r="H94" s="11">
        <v>1.2202631578947369</v>
      </c>
      <c r="I94" s="15">
        <v>99.283226417472903</v>
      </c>
      <c r="J94" s="15">
        <v>-4.3060006537598797E-2</v>
      </c>
      <c r="K94" s="17">
        <v>2.3527272727272726</v>
      </c>
      <c r="L94" s="17">
        <v>101.74806451612903</v>
      </c>
      <c r="M94" s="18">
        <v>52.8</v>
      </c>
      <c r="N94" s="18">
        <v>23.404260000000001</v>
      </c>
      <c r="P94" s="11">
        <f t="shared" si="16"/>
        <v>3734556</v>
      </c>
      <c r="Q94" s="11">
        <f t="shared" si="17"/>
        <v>389.608312174015</v>
      </c>
      <c r="R94" s="11">
        <f t="shared" si="18"/>
        <v>0.17800000000000002</v>
      </c>
      <c r="S94" s="11">
        <f t="shared" si="19"/>
        <v>0.60599247259004185</v>
      </c>
      <c r="T94" s="11">
        <f t="shared" si="20"/>
        <v>2.709305332409973</v>
      </c>
      <c r="U94" s="11">
        <f t="shared" si="21"/>
        <v>9956.4422742806619</v>
      </c>
      <c r="V94" s="11">
        <f t="shared" si="22"/>
        <v>-4.1205842374580748E-2</v>
      </c>
      <c r="W94" s="17">
        <v>2.3527272727272726</v>
      </c>
      <c r="X94" s="11">
        <f t="shared" si="23"/>
        <v>10454.416697294484</v>
      </c>
      <c r="Y94" s="11">
        <f t="shared" si="24"/>
        <v>52.8</v>
      </c>
      <c r="Z94" s="11">
        <f t="shared" si="25"/>
        <v>23.404260000000001</v>
      </c>
      <c r="AA94">
        <f t="shared" si="27"/>
        <v>-1.8094168170748048E-3</v>
      </c>
      <c r="AC94" s="21">
        <v>7.4399999999999998E-4</v>
      </c>
      <c r="AD94" s="22">
        <v>-2.294E-10</v>
      </c>
      <c r="AE94" s="23">
        <v>1.81E-8</v>
      </c>
      <c r="AF94" s="23">
        <v>-1.288E-6</v>
      </c>
      <c r="AG94" s="23">
        <v>-1.024E-5</v>
      </c>
      <c r="AH94" s="20">
        <v>0.72670000000000001</v>
      </c>
      <c r="AI94" s="23">
        <f t="shared" si="28"/>
        <v>-1.510071767826618E-3</v>
      </c>
      <c r="AJ94" s="25">
        <f t="shared" si="29"/>
        <v>-1.8120861213919415E-2</v>
      </c>
      <c r="AK94" s="12"/>
      <c r="AL94" s="13">
        <v>2.4000000000000001E-4</v>
      </c>
      <c r="AM94" s="13">
        <v>-4.0799999999999999E-10</v>
      </c>
      <c r="AN94" s="13">
        <v>4.7580000000000002E-4</v>
      </c>
      <c r="AO94" s="13">
        <v>1.8259999999999999E-8</v>
      </c>
      <c r="AP94" s="13">
        <v>-2.8330000000000002E-5</v>
      </c>
      <c r="AQ94" s="13">
        <v>0.48349999999999999</v>
      </c>
      <c r="AR94" s="13">
        <f>(AL94)+(AM94*P92)+(AN94*T92)+(AO94*X92)+(AP94*Z92)+(AA92*AQ94)</f>
        <v>2.5064318914959501E-4</v>
      </c>
      <c r="AS94" s="27">
        <f t="shared" si="30"/>
        <v>3.0077182697951402E-3</v>
      </c>
      <c r="AT94" s="12"/>
      <c r="AU94" s="13">
        <v>4.6529999999999998E-4</v>
      </c>
      <c r="AV94" s="13">
        <v>-5.2679999999999998E-10</v>
      </c>
      <c r="AW94" s="13">
        <v>7.6599999999999997E-4</v>
      </c>
      <c r="AX94" s="13">
        <v>-3.9230000000000002E-5</v>
      </c>
      <c r="AY94" s="13">
        <v>0.186</v>
      </c>
      <c r="AZ94" s="13">
        <f>(AU94)+(AV94*P91)+(AW94*T91)+(AX94*Z91)+(AY94*AA91)</f>
        <v>6.0724506526905423E-4</v>
      </c>
      <c r="BA94" s="28">
        <f t="shared" si="31"/>
        <v>7.2869407832286508E-3</v>
      </c>
    </row>
    <row r="95" spans="1:53" s="11" customFormat="1" ht="16">
      <c r="A95" s="14">
        <v>39661</v>
      </c>
      <c r="B95" s="19">
        <v>15667.031999999999</v>
      </c>
      <c r="C95" s="11">
        <f t="shared" si="26"/>
        <v>9.659313910901135</v>
      </c>
      <c r="D95" s="15">
        <v>1987</v>
      </c>
      <c r="E95" s="15">
        <v>376.15371720041901</v>
      </c>
      <c r="F95" s="16">
        <v>0.18</v>
      </c>
      <c r="G95" s="11">
        <v>0.39298580207671119</v>
      </c>
      <c r="H95" s="11">
        <v>1.2623348611485576</v>
      </c>
      <c r="I95" s="15">
        <v>98.874396622602006</v>
      </c>
      <c r="J95" s="15">
        <v>-4.7000506814916E-2</v>
      </c>
      <c r="K95" s="17">
        <v>2.132857142857143</v>
      </c>
      <c r="L95" s="17">
        <v>91.436129032258066</v>
      </c>
      <c r="M95" s="18">
        <v>-63.5</v>
      </c>
      <c r="N95" s="18">
        <v>32.608699999999999</v>
      </c>
      <c r="P95" s="11">
        <f t="shared" si="16"/>
        <v>3950156</v>
      </c>
      <c r="Q95" s="11">
        <f t="shared" si="17"/>
        <v>376.15371720041901</v>
      </c>
      <c r="R95" s="11">
        <f t="shared" si="18"/>
        <v>0.18</v>
      </c>
      <c r="S95" s="11">
        <f t="shared" si="19"/>
        <v>0.54742364271058719</v>
      </c>
      <c r="T95" s="11">
        <f t="shared" si="20"/>
        <v>2.855824162819506</v>
      </c>
      <c r="U95" s="11">
        <f t="shared" si="21"/>
        <v>9875.0207041062113</v>
      </c>
      <c r="V95" s="11">
        <f t="shared" si="22"/>
        <v>-4.4791459174057038E-2</v>
      </c>
      <c r="W95" s="17">
        <v>2.132857142857143</v>
      </c>
      <c r="X95" s="11">
        <f t="shared" si="23"/>
        <v>8452.0018214360043</v>
      </c>
      <c r="Y95" s="11">
        <f t="shared" si="24"/>
        <v>-63.5</v>
      </c>
      <c r="Z95" s="11">
        <f t="shared" si="25"/>
        <v>32.608699999999999</v>
      </c>
      <c r="AA95">
        <f t="shared" si="27"/>
        <v>-1.8126967419398454E-3</v>
      </c>
      <c r="AC95" s="21">
        <v>7.4399999999999998E-4</v>
      </c>
      <c r="AD95" s="22">
        <v>-2.294E-10</v>
      </c>
      <c r="AE95" s="23">
        <v>1.81E-8</v>
      </c>
      <c r="AF95" s="23">
        <v>-1.288E-6</v>
      </c>
      <c r="AG95" s="23">
        <v>-1.024E-5</v>
      </c>
      <c r="AH95" s="20">
        <v>0.72670000000000001</v>
      </c>
      <c r="AI95" s="23">
        <f t="shared" si="28"/>
        <v>-1.5460514275472308E-3</v>
      </c>
      <c r="AJ95" s="25">
        <f t="shared" si="29"/>
        <v>-1.855261713056677E-2</v>
      </c>
      <c r="AK95" s="12"/>
      <c r="AL95" s="13">
        <v>2.4000000000000001E-4</v>
      </c>
      <c r="AM95" s="13">
        <v>-4.0799999999999999E-10</v>
      </c>
      <c r="AN95" s="13">
        <v>4.7580000000000002E-4</v>
      </c>
      <c r="AO95" s="13">
        <v>1.8259999999999999E-8</v>
      </c>
      <c r="AP95" s="13">
        <v>-2.8330000000000002E-5</v>
      </c>
      <c r="AQ95" s="13">
        <v>0.48349999999999999</v>
      </c>
      <c r="AR95" s="13">
        <f>(AL95)+(AM95*P93)+(AN95*T93)+(AO95*X93)+(AP95*Z93)+(AA93*AQ95)</f>
        <v>-1.1732359947117051E-3</v>
      </c>
      <c r="AS95" s="27">
        <f t="shared" si="30"/>
        <v>-1.407883193654046E-2</v>
      </c>
      <c r="AT95" s="12"/>
      <c r="AU95" s="13">
        <v>4.6529999999999998E-4</v>
      </c>
      <c r="AV95" s="13">
        <v>-5.2679999999999998E-10</v>
      </c>
      <c r="AW95" s="13">
        <v>7.6599999999999997E-4</v>
      </c>
      <c r="AX95" s="13">
        <v>-3.9230000000000002E-5</v>
      </c>
      <c r="AY95" s="13">
        <v>0.186</v>
      </c>
      <c r="AZ95" s="13">
        <f>(AU95)+(AV95*P92)+(AW95*T92)+(AX95*Z92)+(AY95*AA92)</f>
        <v>-1.4985667113845272E-4</v>
      </c>
      <c r="BA95" s="28">
        <f t="shared" si="31"/>
        <v>-1.7982800536614327E-3</v>
      </c>
    </row>
    <row r="96" spans="1:53" s="11" customFormat="1" ht="16">
      <c r="A96" s="14">
        <v>39692</v>
      </c>
      <c r="B96" s="11">
        <v>15554.030333333332</v>
      </c>
      <c r="C96" s="11">
        <f t="shared" si="26"/>
        <v>9.6520750694480064</v>
      </c>
      <c r="D96" s="15">
        <v>2014</v>
      </c>
      <c r="E96" s="15">
        <v>326.903371531017</v>
      </c>
      <c r="F96" s="16">
        <v>0.17300000000000001</v>
      </c>
      <c r="G96" s="11">
        <v>0.34126816937012849</v>
      </c>
      <c r="H96" s="11">
        <v>1.3885802469135802</v>
      </c>
      <c r="I96" s="15">
        <v>98.049985890975407</v>
      </c>
      <c r="J96" s="15">
        <v>-5.4946578156471901E-2</v>
      </c>
      <c r="K96" s="17">
        <v>2.5395238095238093</v>
      </c>
      <c r="L96" s="17">
        <v>183.97433333333333</v>
      </c>
      <c r="M96" s="18">
        <v>255.5</v>
      </c>
      <c r="N96" s="18">
        <v>29.787230000000001</v>
      </c>
      <c r="P96" s="11">
        <f t="shared" si="16"/>
        <v>4058210</v>
      </c>
      <c r="Q96" s="11">
        <f t="shared" si="17"/>
        <v>326.903371531017</v>
      </c>
      <c r="R96" s="11">
        <f t="shared" si="18"/>
        <v>0.17300000000000001</v>
      </c>
      <c r="S96" s="11">
        <f t="shared" si="19"/>
        <v>0.45773213279536717</v>
      </c>
      <c r="T96" s="11">
        <f t="shared" si="20"/>
        <v>3.3167353490321592</v>
      </c>
      <c r="U96" s="11">
        <f t="shared" si="21"/>
        <v>9711.8497191114511</v>
      </c>
      <c r="V96" s="11">
        <f t="shared" si="22"/>
        <v>-5.1927451705366626E-2</v>
      </c>
      <c r="W96" s="17">
        <v>2.5395238095238093</v>
      </c>
      <c r="X96" s="11">
        <f t="shared" si="23"/>
        <v>34030.529658777778</v>
      </c>
      <c r="Y96" s="11">
        <f t="shared" si="24"/>
        <v>255.5</v>
      </c>
      <c r="Z96" s="11">
        <f t="shared" si="25"/>
        <v>29.787230000000001</v>
      </c>
      <c r="AA96">
        <f t="shared" si="27"/>
        <v>-7.2388414531285861E-3</v>
      </c>
      <c r="AC96" s="21">
        <v>7.4399999999999998E-4</v>
      </c>
      <c r="AD96" s="22">
        <v>-2.294E-10</v>
      </c>
      <c r="AE96" s="23">
        <v>1.81E-8</v>
      </c>
      <c r="AF96" s="23">
        <v>-1.288E-6</v>
      </c>
      <c r="AG96" s="23">
        <v>-1.024E-5</v>
      </c>
      <c r="AH96" s="20">
        <v>0.72670000000000001</v>
      </c>
      <c r="AI96" s="23">
        <f t="shared" si="28"/>
        <v>-1.578596363799694E-3</v>
      </c>
      <c r="AJ96" s="25">
        <f t="shared" si="29"/>
        <v>-1.8943156365596327E-2</v>
      </c>
      <c r="AK96" s="12"/>
      <c r="AL96" s="13">
        <v>2.4000000000000001E-4</v>
      </c>
      <c r="AM96" s="13">
        <v>-4.0799999999999999E-10</v>
      </c>
      <c r="AN96" s="13">
        <v>4.7580000000000002E-4</v>
      </c>
      <c r="AO96" s="13">
        <v>1.8259999999999999E-8</v>
      </c>
      <c r="AP96" s="13">
        <v>-2.8330000000000002E-5</v>
      </c>
      <c r="AQ96" s="13">
        <v>0.48349999999999999</v>
      </c>
      <c r="AR96" s="13">
        <f>(AL96)+(AM96*P94)+(AN96*T94)+(AO96*X94)+(AP96*Z94)+(AA94*AQ96)</f>
        <v>-1.3416094388024056E-3</v>
      </c>
      <c r="AS96" s="27">
        <f t="shared" si="30"/>
        <v>-1.6099313265628867E-2</v>
      </c>
      <c r="AT96" s="12"/>
      <c r="AU96" s="13">
        <v>4.6529999999999998E-4</v>
      </c>
      <c r="AV96" s="13">
        <v>-5.2679999999999998E-10</v>
      </c>
      <c r="AW96" s="13">
        <v>7.6599999999999997E-4</v>
      </c>
      <c r="AX96" s="13">
        <v>-3.9230000000000002E-5</v>
      </c>
      <c r="AY96" s="13">
        <v>0.186</v>
      </c>
      <c r="AZ96" s="13">
        <f>(AU96)+(AV96*P93)+(AW96*T93)+(AX96*Z93)+(AY96*AA93)</f>
        <v>-4.185624307860772E-4</v>
      </c>
      <c r="BA96" s="28">
        <f t="shared" si="31"/>
        <v>-5.022749169432926E-3</v>
      </c>
    </row>
    <row r="97" spans="1:53" s="11" customFormat="1" ht="16">
      <c r="A97" s="14">
        <v>39722</v>
      </c>
      <c r="B97" s="11">
        <v>15441.028666666665</v>
      </c>
      <c r="C97" s="11">
        <f t="shared" si="26"/>
        <v>9.6447834448482954</v>
      </c>
      <c r="D97" s="15">
        <v>1976</v>
      </c>
      <c r="E97" s="15">
        <v>308.038195961562</v>
      </c>
      <c r="F97" s="16">
        <v>0.185</v>
      </c>
      <c r="G97" s="11">
        <v>0.33780027794322015</v>
      </c>
      <c r="H97" s="11">
        <v>1.3364678225095503</v>
      </c>
      <c r="I97" s="15">
        <v>97.151157887032099</v>
      </c>
      <c r="J97" s="15">
        <v>-6.3609919339610202E-2</v>
      </c>
      <c r="K97" s="17">
        <v>3.1281818181818184</v>
      </c>
      <c r="L97" s="17">
        <v>243.46741935483871</v>
      </c>
      <c r="M97" s="18">
        <v>663.8</v>
      </c>
      <c r="N97" s="18">
        <v>38.297870000000003</v>
      </c>
      <c r="P97" s="11">
        <f t="shared" si="16"/>
        <v>3906552</v>
      </c>
      <c r="Q97" s="11">
        <f t="shared" si="17"/>
        <v>308.038195961562</v>
      </c>
      <c r="R97" s="11">
        <f t="shared" si="18"/>
        <v>0.185</v>
      </c>
      <c r="S97" s="11">
        <f t="shared" si="19"/>
        <v>0.45190930572173693</v>
      </c>
      <c r="T97" s="11">
        <f t="shared" si="20"/>
        <v>3.1226140631129695</v>
      </c>
      <c r="U97" s="11">
        <f t="shared" si="21"/>
        <v>9535.4986366780722</v>
      </c>
      <c r="V97" s="11">
        <f t="shared" si="22"/>
        <v>-5.9563697501218482E-2</v>
      </c>
      <c r="W97" s="17">
        <v>3.1281818181818184</v>
      </c>
      <c r="X97" s="11">
        <f t="shared" si="23"/>
        <v>59519.851706659734</v>
      </c>
      <c r="Y97" s="11">
        <f t="shared" si="24"/>
        <v>663.8</v>
      </c>
      <c r="Z97" s="11">
        <f t="shared" si="25"/>
        <v>38.297870000000003</v>
      </c>
      <c r="AA97">
        <f t="shared" si="27"/>
        <v>-7.2916245997109996E-3</v>
      </c>
      <c r="AC97" s="21">
        <v>7.4399999999999998E-4</v>
      </c>
      <c r="AD97" s="22">
        <v>-2.294E-10</v>
      </c>
      <c r="AE97" s="23">
        <v>1.81E-8</v>
      </c>
      <c r="AF97" s="23">
        <v>-1.288E-6</v>
      </c>
      <c r="AG97" s="23">
        <v>-1.024E-5</v>
      </c>
      <c r="AH97" s="20">
        <v>0.72670000000000001</v>
      </c>
      <c r="AI97" s="23">
        <f t="shared" si="28"/>
        <v>-5.4655721063646655E-3</v>
      </c>
      <c r="AJ97" s="25">
        <f t="shared" si="29"/>
        <v>-6.5586865276375986E-2</v>
      </c>
      <c r="AK97" s="12"/>
      <c r="AL97" s="13">
        <v>2.4000000000000001E-4</v>
      </c>
      <c r="AM97" s="13">
        <v>-4.0799999999999999E-10</v>
      </c>
      <c r="AN97" s="13">
        <v>4.7580000000000002E-4</v>
      </c>
      <c r="AO97" s="13">
        <v>1.8259999999999999E-8</v>
      </c>
      <c r="AP97" s="13">
        <v>-2.8330000000000002E-5</v>
      </c>
      <c r="AQ97" s="13">
        <v>0.48349999999999999</v>
      </c>
      <c r="AR97" s="13">
        <f>(AL97)+(AM97*P95)+(AN97*T95)+(AO97*X95)+(AP97*Z95)+(AA95*AQ97)</f>
        <v>-1.6587723037989727E-3</v>
      </c>
      <c r="AS97" s="27">
        <f t="shared" si="30"/>
        <v>-1.9905267645587671E-2</v>
      </c>
      <c r="AT97" s="12"/>
      <c r="AU97" s="13">
        <v>4.6529999999999998E-4</v>
      </c>
      <c r="AV97" s="13">
        <v>-5.2679999999999998E-10</v>
      </c>
      <c r="AW97" s="13">
        <v>7.6599999999999997E-4</v>
      </c>
      <c r="AX97" s="13">
        <v>-3.9230000000000002E-5</v>
      </c>
      <c r="AY97" s="13">
        <v>0.186</v>
      </c>
      <c r="AZ97" s="13">
        <f>(AU97)+(AV97*P94)+(AW97*T94)+(AX97*Z94)+(AY97*AA94)</f>
        <v>-6.8143686394987442E-4</v>
      </c>
      <c r="BA97" s="28">
        <f t="shared" si="31"/>
        <v>-8.1772423673984931E-3</v>
      </c>
    </row>
    <row r="98" spans="1:53" s="11" customFormat="1" ht="16">
      <c r="A98" s="14">
        <v>39753</v>
      </c>
      <c r="B98" s="19">
        <v>15328.027</v>
      </c>
      <c r="C98" s="11">
        <f t="shared" si="26"/>
        <v>9.6374382616913454</v>
      </c>
      <c r="D98" s="15">
        <v>1935</v>
      </c>
      <c r="E98" s="15">
        <v>299.81755252720399</v>
      </c>
      <c r="F98" s="16">
        <v>0.193</v>
      </c>
      <c r="G98" s="11">
        <v>0.29967735813247298</v>
      </c>
      <c r="H98" s="11">
        <v>1.2995566814439519</v>
      </c>
      <c r="I98" s="15">
        <v>96.4405743567511</v>
      </c>
      <c r="J98" s="15">
        <v>-7.04588687881538E-2</v>
      </c>
      <c r="K98" s="17">
        <v>3.3327777777777778</v>
      </c>
      <c r="L98" s="17">
        <v>220.64866666666666</v>
      </c>
      <c r="M98" s="18">
        <v>343.8</v>
      </c>
      <c r="N98" s="18">
        <v>44.68085</v>
      </c>
      <c r="P98" s="11">
        <f t="shared" si="16"/>
        <v>3746160</v>
      </c>
      <c r="Q98" s="11">
        <f t="shared" si="17"/>
        <v>299.81755252720399</v>
      </c>
      <c r="R98" s="11">
        <f t="shared" si="18"/>
        <v>0.193</v>
      </c>
      <c r="S98" s="11">
        <f t="shared" si="19"/>
        <v>0.38948387710973142</v>
      </c>
      <c r="T98" s="11">
        <f t="shared" si="20"/>
        <v>2.9884042497295686</v>
      </c>
      <c r="U98" s="11">
        <f t="shared" si="21"/>
        <v>9397.2249566167884</v>
      </c>
      <c r="V98" s="11">
        <f t="shared" si="22"/>
        <v>-6.5494416597247529E-2</v>
      </c>
      <c r="W98" s="17">
        <v>3.3327777777777778</v>
      </c>
      <c r="X98" s="11">
        <f t="shared" si="23"/>
        <v>48906.482768444439</v>
      </c>
      <c r="Y98" s="11">
        <f t="shared" si="24"/>
        <v>343.8</v>
      </c>
      <c r="Z98" s="11">
        <f t="shared" si="25"/>
        <v>44.68085</v>
      </c>
      <c r="AA98">
        <f t="shared" si="27"/>
        <v>-7.3451831569499859E-3</v>
      </c>
      <c r="AC98" s="21">
        <v>7.4399999999999998E-4</v>
      </c>
      <c r="AD98" s="22">
        <v>-2.294E-10</v>
      </c>
      <c r="AE98" s="23">
        <v>1.81E-8</v>
      </c>
      <c r="AF98" s="23">
        <v>-1.288E-6</v>
      </c>
      <c r="AG98" s="23">
        <v>-1.024E-5</v>
      </c>
      <c r="AH98" s="20">
        <v>0.72670000000000001</v>
      </c>
      <c r="AI98" s="23">
        <f t="shared" si="28"/>
        <v>-5.6208218983194429E-3</v>
      </c>
      <c r="AJ98" s="25">
        <f t="shared" si="29"/>
        <v>-6.7449862779833308E-2</v>
      </c>
      <c r="AK98" s="12"/>
      <c r="AL98" s="13">
        <v>2.4000000000000001E-4</v>
      </c>
      <c r="AM98" s="13">
        <v>-4.0799999999999999E-10</v>
      </c>
      <c r="AN98" s="13">
        <v>4.7580000000000002E-4</v>
      </c>
      <c r="AO98" s="13">
        <v>1.8259999999999999E-8</v>
      </c>
      <c r="AP98" s="13">
        <v>-2.8330000000000002E-5</v>
      </c>
      <c r="AQ98" s="13">
        <v>0.48349999999999999</v>
      </c>
      <c r="AR98" s="13">
        <f>(AL98)+(AM98*P96)+(AN98*T96)+(AO98*X96)+(AP98*Z96)+(AA96*AQ98)</f>
        <v>-3.5601015978488876E-3</v>
      </c>
      <c r="AS98" s="27">
        <f t="shared" si="30"/>
        <v>-4.2721219174186649E-2</v>
      </c>
      <c r="AT98" s="12"/>
      <c r="AU98" s="13">
        <v>4.6529999999999998E-4</v>
      </c>
      <c r="AV98" s="13">
        <v>-5.2679999999999998E-10</v>
      </c>
      <c r="AW98" s="13">
        <v>7.6599999999999997E-4</v>
      </c>
      <c r="AX98" s="13">
        <v>-3.9230000000000002E-5</v>
      </c>
      <c r="AY98" s="13">
        <v>0.186</v>
      </c>
      <c r="AZ98" s="13">
        <f>(AU98)+(AV98*P95)+(AW98*T95)+(AX98*Z95)+(AY98*AA95)</f>
        <v>-1.04448176708107E-3</v>
      </c>
      <c r="BA98" s="28">
        <f t="shared" si="31"/>
        <v>-1.253378120497284E-2</v>
      </c>
    </row>
    <row r="99" spans="1:53" s="11" customFormat="1" ht="16">
      <c r="A99" s="14">
        <v>39783</v>
      </c>
      <c r="B99" s="11">
        <v>15270.664666666666</v>
      </c>
      <c r="C99" s="11">
        <f t="shared" si="26"/>
        <v>9.6336889248794364</v>
      </c>
      <c r="D99" s="15">
        <v>1782</v>
      </c>
      <c r="E99" s="15">
        <v>332.55275890494897</v>
      </c>
      <c r="F99" s="16">
        <v>0.20199999999999999</v>
      </c>
      <c r="G99" s="11">
        <v>0.27104377104377103</v>
      </c>
      <c r="H99" s="11">
        <v>1.4213795357960117</v>
      </c>
      <c r="I99" s="15">
        <v>96.039998783652905</v>
      </c>
      <c r="J99" s="15">
        <v>-7.4319810864008101E-2</v>
      </c>
      <c r="K99" s="17">
        <v>2.3822727272727273</v>
      </c>
      <c r="L99" s="17">
        <v>165.27870967741936</v>
      </c>
      <c r="M99" s="18">
        <v>88.5</v>
      </c>
      <c r="N99" s="18">
        <v>46</v>
      </c>
      <c r="P99" s="11">
        <f t="shared" si="16"/>
        <v>3177306</v>
      </c>
      <c r="Q99" s="11">
        <f t="shared" si="17"/>
        <v>332.55275890494897</v>
      </c>
      <c r="R99" s="11">
        <f t="shared" si="18"/>
        <v>0.20199999999999999</v>
      </c>
      <c r="S99" s="11">
        <f t="shared" si="19"/>
        <v>0.34450849686539919</v>
      </c>
      <c r="T99" s="11">
        <f t="shared" si="20"/>
        <v>3.4416993205756974</v>
      </c>
      <c r="U99" s="11">
        <f t="shared" si="21"/>
        <v>9319.721365147705</v>
      </c>
      <c r="V99" s="11">
        <f t="shared" si="22"/>
        <v>-6.879637657714617E-2</v>
      </c>
      <c r="W99" s="17">
        <v>2.3822727272727273</v>
      </c>
      <c r="X99" s="11">
        <f t="shared" si="23"/>
        <v>27482.330582310093</v>
      </c>
      <c r="Y99" s="11">
        <f t="shared" si="24"/>
        <v>88.5</v>
      </c>
      <c r="Z99" s="11">
        <f t="shared" si="25"/>
        <v>46</v>
      </c>
      <c r="AA99">
        <f t="shared" si="27"/>
        <v>-3.749336811909032E-3</v>
      </c>
      <c r="AC99" s="21">
        <v>7.4399999999999998E-4</v>
      </c>
      <c r="AD99" s="22">
        <v>-2.294E-10</v>
      </c>
      <c r="AE99" s="23">
        <v>1.81E-8</v>
      </c>
      <c r="AF99" s="23">
        <v>-1.288E-6</v>
      </c>
      <c r="AG99" s="23">
        <v>-1.024E-5</v>
      </c>
      <c r="AH99" s="20">
        <v>0.72670000000000001</v>
      </c>
      <c r="AI99" s="23">
        <f t="shared" si="28"/>
        <v>-5.4682526700467107E-3</v>
      </c>
      <c r="AJ99" s="25">
        <f t="shared" si="29"/>
        <v>-6.5619032040560521E-2</v>
      </c>
      <c r="AK99" s="12"/>
      <c r="AL99" s="13">
        <v>2.4000000000000001E-4</v>
      </c>
      <c r="AM99" s="13">
        <v>-4.0799999999999999E-10</v>
      </c>
      <c r="AN99" s="13">
        <v>4.7580000000000002E-4</v>
      </c>
      <c r="AO99" s="13">
        <v>1.8259999999999999E-8</v>
      </c>
      <c r="AP99" s="13">
        <v>-2.8330000000000002E-5</v>
      </c>
      <c r="AQ99" s="13">
        <v>0.48349999999999999</v>
      </c>
      <c r="AR99" s="13">
        <f>(AL99)+(AM99*P97)+(AN99*T97)+(AO99*X97)+(AP99*Z97)+(AA97*AQ99)</f>
        <v>-3.3917801036675108E-3</v>
      </c>
      <c r="AS99" s="27">
        <f t="shared" si="30"/>
        <v>-4.070136124401013E-2</v>
      </c>
      <c r="AT99" s="12"/>
      <c r="AU99" s="13">
        <v>4.6529999999999998E-4</v>
      </c>
      <c r="AV99" s="13">
        <v>-5.2679999999999998E-10</v>
      </c>
      <c r="AW99" s="13">
        <v>7.6599999999999997E-4</v>
      </c>
      <c r="AX99" s="13">
        <v>-3.9230000000000002E-5</v>
      </c>
      <c r="AY99" s="13">
        <v>0.186</v>
      </c>
      <c r="AZ99" s="13">
        <f>(AU99)+(AV99*P96)+(AW99*T96)+(AX99*Z96)+(AY99*AA96)</f>
        <v>-1.646923293823283E-3</v>
      </c>
      <c r="BA99" s="28">
        <f t="shared" si="31"/>
        <v>-1.9763079525879395E-2</v>
      </c>
    </row>
    <row r="100" spans="1:53" s="11" customFormat="1" ht="16">
      <c r="A100" s="14">
        <v>39814</v>
      </c>
      <c r="B100" s="11">
        <v>15213.302333333333</v>
      </c>
      <c r="C100" s="11">
        <f t="shared" si="26"/>
        <v>9.6299254776195866</v>
      </c>
      <c r="D100" s="15">
        <v>1553</v>
      </c>
      <c r="E100" s="15">
        <v>343.281127832479</v>
      </c>
      <c r="F100" s="16">
        <v>0.20199999999999999</v>
      </c>
      <c r="G100" s="11">
        <v>0.22648863824846574</v>
      </c>
      <c r="H100" s="11">
        <v>1.4994507506407908</v>
      </c>
      <c r="I100" s="15">
        <v>96.076683019201894</v>
      </c>
      <c r="J100" s="15">
        <v>-7.3966230371178304E-2</v>
      </c>
      <c r="K100" s="17">
        <v>2.3879999999999999</v>
      </c>
      <c r="L100" s="17">
        <v>215.21741935483871</v>
      </c>
      <c r="M100" s="18">
        <v>-3.2</v>
      </c>
      <c r="N100" s="18">
        <v>56</v>
      </c>
      <c r="P100" s="11">
        <f t="shared" si="16"/>
        <v>2413362</v>
      </c>
      <c r="Q100" s="11">
        <f t="shared" si="17"/>
        <v>343.281127832479</v>
      </c>
      <c r="R100" s="11">
        <f t="shared" si="18"/>
        <v>0.20199999999999999</v>
      </c>
      <c r="S100" s="11">
        <f t="shared" si="19"/>
        <v>0.27778574150411012</v>
      </c>
      <c r="T100" s="11">
        <f t="shared" si="20"/>
        <v>3.7478033042380217</v>
      </c>
      <c r="U100" s="11">
        <f t="shared" si="21"/>
        <v>9326.8057029913998</v>
      </c>
      <c r="V100" s="11">
        <f t="shared" si="22"/>
        <v>-6.8495227135856082E-2</v>
      </c>
      <c r="W100" s="17">
        <v>2.3879999999999999</v>
      </c>
      <c r="X100" s="11">
        <f t="shared" si="23"/>
        <v>46533.755013111346</v>
      </c>
      <c r="Y100" s="11">
        <f t="shared" si="24"/>
        <v>-3.2</v>
      </c>
      <c r="Z100" s="11">
        <f t="shared" si="25"/>
        <v>56</v>
      </c>
      <c r="AA100">
        <f t="shared" si="27"/>
        <v>-3.7634472598497837E-3</v>
      </c>
      <c r="AC100" s="21">
        <v>7.4399999999999998E-4</v>
      </c>
      <c r="AD100" s="22">
        <v>-2.294E-10</v>
      </c>
      <c r="AE100" s="23">
        <v>1.81E-8</v>
      </c>
      <c r="AF100" s="23">
        <v>-1.288E-6</v>
      </c>
      <c r="AG100" s="23">
        <v>-1.024E-5</v>
      </c>
      <c r="AH100" s="20">
        <v>0.72670000000000001</v>
      </c>
      <c r="AI100" s="23">
        <f t="shared" si="28"/>
        <v>-2.797114874074481E-3</v>
      </c>
      <c r="AJ100" s="25">
        <f t="shared" si="29"/>
        <v>-3.3565378488893773E-2</v>
      </c>
      <c r="AK100" s="12"/>
      <c r="AL100" s="13">
        <v>2.4000000000000001E-4</v>
      </c>
      <c r="AM100" s="13">
        <v>-4.0799999999999999E-10</v>
      </c>
      <c r="AN100" s="13">
        <v>4.7580000000000002E-4</v>
      </c>
      <c r="AO100" s="13">
        <v>1.8259999999999999E-8</v>
      </c>
      <c r="AP100" s="13">
        <v>-2.8330000000000002E-5</v>
      </c>
      <c r="AQ100" s="13">
        <v>0.48349999999999999</v>
      </c>
      <c r="AR100" s="13">
        <f>(AL100)+(AM100*P98)+(AN100*T98)+(AO100*X98)+(AP100*Z98)+(AA98*AQ100)</f>
        <v>-3.7907226995121937E-3</v>
      </c>
      <c r="AS100" s="27">
        <f t="shared" si="30"/>
        <v>-4.5488672394146321E-2</v>
      </c>
      <c r="AT100" s="12"/>
      <c r="AU100" s="13">
        <v>4.6529999999999998E-4</v>
      </c>
      <c r="AV100" s="13">
        <v>-5.2679999999999998E-10</v>
      </c>
      <c r="AW100" s="13">
        <v>7.6599999999999997E-4</v>
      </c>
      <c r="AX100" s="13">
        <v>-3.9230000000000002E-5</v>
      </c>
      <c r="AY100" s="13">
        <v>0.186</v>
      </c>
      <c r="AZ100" s="13">
        <f>(AU100)+(AV100*P97)+(AW100*T97)+(AX100*Z97)+(AY100*AA97)</f>
        <v>-2.0594168369017117E-3</v>
      </c>
      <c r="BA100" s="28">
        <f t="shared" si="31"/>
        <v>-2.471300204282054E-2</v>
      </c>
    </row>
    <row r="101" spans="1:53" s="11" customFormat="1" ht="16">
      <c r="A101" s="14">
        <v>39845</v>
      </c>
      <c r="B101" s="19">
        <v>15155.94</v>
      </c>
      <c r="C101" s="11">
        <f t="shared" si="26"/>
        <v>9.6261478133024685</v>
      </c>
      <c r="D101" s="15">
        <v>1320</v>
      </c>
      <c r="E101" s="15">
        <v>290.960867526333</v>
      </c>
      <c r="F101" s="16">
        <v>0.20399999999999999</v>
      </c>
      <c r="G101" s="11">
        <v>0.22003411381609553</v>
      </c>
      <c r="H101" s="11">
        <v>1.430937279774489</v>
      </c>
      <c r="I101" s="15">
        <v>96.289887959778895</v>
      </c>
      <c r="J101" s="15">
        <v>-7.1911257524264402E-2</v>
      </c>
      <c r="K101" s="17">
        <v>2.574736842105263</v>
      </c>
      <c r="L101" s="17">
        <v>238.86</v>
      </c>
      <c r="M101" s="18">
        <v>50.8</v>
      </c>
      <c r="N101" s="18">
        <v>69.38776</v>
      </c>
      <c r="P101" s="11">
        <f t="shared" si="16"/>
        <v>1743720</v>
      </c>
      <c r="Q101" s="11">
        <f t="shared" si="17"/>
        <v>290.960867526333</v>
      </c>
      <c r="R101" s="11">
        <f t="shared" si="18"/>
        <v>0.20399999999999999</v>
      </c>
      <c r="S101" s="11">
        <f t="shared" si="19"/>
        <v>0.26844912505893004</v>
      </c>
      <c r="T101" s="11">
        <f t="shared" si="20"/>
        <v>3.4785187784229032</v>
      </c>
      <c r="U101" s="11">
        <f t="shared" si="21"/>
        <v>9368.032411266553</v>
      </c>
      <c r="V101" s="11">
        <f t="shared" si="22"/>
        <v>-6.6740028565543327E-2</v>
      </c>
      <c r="W101" s="17">
        <v>2.574736842105263</v>
      </c>
      <c r="X101" s="11">
        <f t="shared" si="23"/>
        <v>57292.959600000009</v>
      </c>
      <c r="Y101" s="11">
        <f t="shared" si="24"/>
        <v>50.8</v>
      </c>
      <c r="Z101" s="11">
        <f t="shared" si="25"/>
        <v>69.38776</v>
      </c>
      <c r="AA101">
        <f t="shared" si="27"/>
        <v>-3.7776643171181234E-3</v>
      </c>
      <c r="AC101" s="21">
        <v>7.4399999999999998E-4</v>
      </c>
      <c r="AD101" s="22">
        <v>-2.294E-10</v>
      </c>
      <c r="AE101" s="23">
        <v>1.81E-8</v>
      </c>
      <c r="AF101" s="23">
        <v>-1.288E-6</v>
      </c>
      <c r="AG101" s="23">
        <v>-1.024E-5</v>
      </c>
      <c r="AH101" s="20">
        <v>0.72670000000000001</v>
      </c>
      <c r="AI101" s="23">
        <f t="shared" si="28"/>
        <v>-2.2715798007955225E-3</v>
      </c>
      <c r="AJ101" s="25">
        <f t="shared" si="29"/>
        <v>-2.7258957609546268E-2</v>
      </c>
      <c r="AK101" s="12"/>
      <c r="AL101" s="13">
        <v>2.4000000000000001E-4</v>
      </c>
      <c r="AM101" s="13">
        <v>-4.0799999999999999E-10</v>
      </c>
      <c r="AN101" s="13">
        <v>4.7580000000000002E-4</v>
      </c>
      <c r="AO101" s="13">
        <v>1.8259999999999999E-8</v>
      </c>
      <c r="AP101" s="13">
        <v>-2.8330000000000002E-5</v>
      </c>
      <c r="AQ101" s="13">
        <v>0.48349999999999999</v>
      </c>
      <c r="AR101" s="13">
        <f>(AL101)+(AM101*P99)+(AN101*T99)+(AO101*X99)+(AP101*Z99)+(AA99*AQ101)</f>
        <v>-2.0329373033951179E-3</v>
      </c>
      <c r="AS101" s="27">
        <f t="shared" si="30"/>
        <v>-2.4395247640741413E-2</v>
      </c>
      <c r="AT101" s="12"/>
      <c r="AU101" s="13">
        <v>4.6529999999999998E-4</v>
      </c>
      <c r="AV101" s="13">
        <v>-5.2679999999999998E-10</v>
      </c>
      <c r="AW101" s="13">
        <v>7.6599999999999997E-4</v>
      </c>
      <c r="AX101" s="13">
        <v>-3.9230000000000002E-5</v>
      </c>
      <c r="AY101" s="13">
        <v>0.186</v>
      </c>
      <c r="AZ101" s="13">
        <f>(AU101)+(AV101*P98)+(AW101*T98)+(AX101*Z98)+(AY101*AA98)</f>
        <v>-2.3380932453998483E-3</v>
      </c>
      <c r="BA101" s="28">
        <f t="shared" si="31"/>
        <v>-2.805711894479818E-2</v>
      </c>
    </row>
    <row r="102" spans="1:53" s="11" customFormat="1" ht="16">
      <c r="A102" s="14">
        <v>39873</v>
      </c>
      <c r="B102" s="11">
        <v>15148.665666666666</v>
      </c>
      <c r="C102" s="11">
        <f t="shared" si="26"/>
        <v>9.6256677322512214</v>
      </c>
      <c r="D102" s="15">
        <v>1105</v>
      </c>
      <c r="E102" s="15">
        <v>300.35590876321902</v>
      </c>
      <c r="F102" s="16">
        <v>0.217</v>
      </c>
      <c r="G102" s="11">
        <v>0.18776999851035306</v>
      </c>
      <c r="H102" s="11">
        <v>1.5303451011503371</v>
      </c>
      <c r="I102" s="15">
        <v>96.662877118395599</v>
      </c>
      <c r="J102" s="15">
        <v>-6.8316206719736997E-2</v>
      </c>
      <c r="K102" s="17">
        <v>2.6036363636363635</v>
      </c>
      <c r="L102" s="17">
        <v>189.93483870967742</v>
      </c>
      <c r="M102" s="18">
        <v>83.7</v>
      </c>
      <c r="N102" s="18">
        <v>70.588239999999999</v>
      </c>
      <c r="P102" s="11">
        <f t="shared" si="16"/>
        <v>1222130</v>
      </c>
      <c r="Q102" s="11">
        <f t="shared" si="17"/>
        <v>300.35590876321902</v>
      </c>
      <c r="R102" s="11">
        <f t="shared" si="18"/>
        <v>0.217</v>
      </c>
      <c r="S102" s="11">
        <f t="shared" si="19"/>
        <v>0.22302757085093106</v>
      </c>
      <c r="T102" s="11">
        <f t="shared" si="20"/>
        <v>3.8723012297651724</v>
      </c>
      <c r="U102" s="11">
        <f t="shared" si="21"/>
        <v>9440.3746899244434</v>
      </c>
      <c r="V102" s="11">
        <f t="shared" si="22"/>
        <v>-6.3649102619163164E-2</v>
      </c>
      <c r="W102" s="17">
        <v>2.6036363636363635</v>
      </c>
      <c r="X102" s="11">
        <f t="shared" si="23"/>
        <v>36265.177794380856</v>
      </c>
      <c r="Y102" s="11">
        <f t="shared" si="24"/>
        <v>83.7</v>
      </c>
      <c r="Z102" s="11">
        <f t="shared" si="25"/>
        <v>70.588239999999999</v>
      </c>
      <c r="AA102">
        <f t="shared" si="27"/>
        <v>-4.8008105124708322E-4</v>
      </c>
      <c r="AC102" s="21">
        <v>7.4399999999999998E-4</v>
      </c>
      <c r="AD102" s="22">
        <v>-2.294E-10</v>
      </c>
      <c r="AE102" s="23">
        <v>1.81E-8</v>
      </c>
      <c r="AF102" s="23">
        <v>-1.288E-6</v>
      </c>
      <c r="AG102" s="23">
        <v>-1.024E-5</v>
      </c>
      <c r="AH102" s="20">
        <v>0.72670000000000001</v>
      </c>
      <c r="AI102" s="23">
        <f t="shared" si="28"/>
        <v>-2.1401965208897402E-3</v>
      </c>
      <c r="AJ102" s="25">
        <f t="shared" si="29"/>
        <v>-2.5682358250676884E-2</v>
      </c>
      <c r="AK102" s="12"/>
      <c r="AL102" s="13">
        <v>2.4000000000000001E-4</v>
      </c>
      <c r="AM102" s="13">
        <v>-4.0799999999999999E-10</v>
      </c>
      <c r="AN102" s="13">
        <v>4.7580000000000002E-4</v>
      </c>
      <c r="AO102" s="13">
        <v>1.8259999999999999E-8</v>
      </c>
      <c r="AP102" s="13">
        <v>-2.8330000000000002E-5</v>
      </c>
      <c r="AQ102" s="13">
        <v>0.48349999999999999</v>
      </c>
      <c r="AR102" s="13">
        <f>(AL102)+(AM102*P100)+(AN102*T100)+(AO102*X100)+(AP102*Z100)+(AA100*AQ102)</f>
        <v>-1.5178472674415066E-3</v>
      </c>
      <c r="AS102" s="27">
        <f t="shared" si="30"/>
        <v>-1.8214167209298079E-2</v>
      </c>
      <c r="AT102" s="12"/>
      <c r="AU102" s="13">
        <v>4.6529999999999998E-4</v>
      </c>
      <c r="AV102" s="13">
        <v>-5.2679999999999998E-10</v>
      </c>
      <c r="AW102" s="13">
        <v>7.6599999999999997E-4</v>
      </c>
      <c r="AX102" s="13">
        <v>-3.9230000000000002E-5</v>
      </c>
      <c r="AY102" s="13">
        <v>0.186</v>
      </c>
      <c r="AZ102" s="13">
        <f>(AU102)+(AV102*P99)+(AW102*T99)+(AX102*Z99)+(AY102*AA99)</f>
        <v>-1.0741197682540959E-3</v>
      </c>
      <c r="BA102" s="28">
        <f t="shared" si="31"/>
        <v>-1.288943721904915E-2</v>
      </c>
    </row>
    <row r="103" spans="1:53" s="11" customFormat="1" ht="16">
      <c r="A103" s="14">
        <v>39904</v>
      </c>
      <c r="B103" s="11">
        <v>15141.391333333333</v>
      </c>
      <c r="C103" s="11">
        <f t="shared" si="26"/>
        <v>9.6251874206114518</v>
      </c>
      <c r="D103" s="15">
        <v>995</v>
      </c>
      <c r="E103" s="15">
        <v>279.98517537113099</v>
      </c>
      <c r="F103" s="16">
        <v>0.22</v>
      </c>
      <c r="G103" s="11">
        <v>0.16913303977477803</v>
      </c>
      <c r="H103" s="11">
        <v>1.6594110115236875</v>
      </c>
      <c r="I103" s="15">
        <v>97.230607865594905</v>
      </c>
      <c r="J103" s="15">
        <v>-6.2844141829048697E-2</v>
      </c>
      <c r="K103" s="17">
        <v>2.769047619047619</v>
      </c>
      <c r="L103" s="17">
        <v>139.21700000000001</v>
      </c>
      <c r="M103" s="18">
        <v>65.7</v>
      </c>
      <c r="N103" s="18">
        <v>80</v>
      </c>
      <c r="P103" s="11">
        <f t="shared" si="16"/>
        <v>991020</v>
      </c>
      <c r="Q103" s="11">
        <f t="shared" si="17"/>
        <v>279.98517537113099</v>
      </c>
      <c r="R103" s="11">
        <f t="shared" si="18"/>
        <v>0.22</v>
      </c>
      <c r="S103" s="11">
        <f t="shared" si="19"/>
        <v>0.19773902491823467</v>
      </c>
      <c r="T103" s="11">
        <f t="shared" si="20"/>
        <v>4.4130559166897552</v>
      </c>
      <c r="U103" s="11">
        <f t="shared" si="21"/>
        <v>9551.0217137786804</v>
      </c>
      <c r="V103" s="11">
        <f t="shared" si="22"/>
        <v>-5.8894755666819107E-2</v>
      </c>
      <c r="W103" s="17">
        <v>2.769047619047619</v>
      </c>
      <c r="X103" s="11">
        <f t="shared" si="23"/>
        <v>19520.590089000005</v>
      </c>
      <c r="Y103" s="11">
        <f t="shared" si="24"/>
        <v>65.7</v>
      </c>
      <c r="Z103" s="11">
        <f t="shared" si="25"/>
        <v>80</v>
      </c>
      <c r="AA103">
        <f t="shared" si="27"/>
        <v>-4.8031163976958169E-4</v>
      </c>
      <c r="AC103" s="21">
        <v>7.4399999999999998E-4</v>
      </c>
      <c r="AD103" s="22">
        <v>-2.294E-10</v>
      </c>
      <c r="AE103" s="23">
        <v>1.81E-8</v>
      </c>
      <c r="AF103" s="23">
        <v>-1.288E-6</v>
      </c>
      <c r="AG103" s="23">
        <v>-1.024E-5</v>
      </c>
      <c r="AH103" s="20">
        <v>0.72670000000000001</v>
      </c>
      <c r="AI103" s="23">
        <f t="shared" si="28"/>
        <v>-5.946098146296212E-5</v>
      </c>
      <c r="AJ103" s="25">
        <f t="shared" si="29"/>
        <v>-7.1353177755554545E-4</v>
      </c>
      <c r="AK103" s="12"/>
      <c r="AL103" s="13">
        <v>2.4000000000000001E-4</v>
      </c>
      <c r="AM103" s="13">
        <v>-4.0799999999999999E-10</v>
      </c>
      <c r="AN103" s="13">
        <v>4.7580000000000002E-4</v>
      </c>
      <c r="AO103" s="13">
        <v>1.8259999999999999E-8</v>
      </c>
      <c r="AP103" s="13">
        <v>-2.8330000000000002E-5</v>
      </c>
      <c r="AQ103" s="13">
        <v>0.48349999999999999</v>
      </c>
      <c r="AR103" s="13">
        <f>(AL103)+(AM103*P101)+(AN103*T101)+(AO103*X101)+(AP103*Z101)+(AA101*AQ103)</f>
        <v>-1.5624450210569951E-3</v>
      </c>
      <c r="AS103" s="27">
        <f t="shared" si="30"/>
        <v>-1.874934025268394E-2</v>
      </c>
      <c r="AT103" s="12"/>
      <c r="AU103" s="13">
        <v>4.6529999999999998E-4</v>
      </c>
      <c r="AV103" s="13">
        <v>-5.2679999999999998E-10</v>
      </c>
      <c r="AW103" s="13">
        <v>7.6599999999999997E-4</v>
      </c>
      <c r="AX103" s="13">
        <v>-3.9230000000000002E-5</v>
      </c>
      <c r="AY103" s="13">
        <v>0.186</v>
      </c>
      <c r="AZ103" s="13">
        <f>(AU103)+(AV103*P100)+(AW103*T100)+(AX103*Z100)+(AY103*AA100)</f>
        <v>-8.3212296088573559E-4</v>
      </c>
      <c r="BA103" s="28">
        <f t="shared" si="31"/>
        <v>-9.9854755306288262E-3</v>
      </c>
    </row>
    <row r="104" spans="1:53" s="11" customFormat="1" ht="16">
      <c r="A104" s="14">
        <v>39934</v>
      </c>
      <c r="B104" s="19">
        <v>15134.117</v>
      </c>
      <c r="C104" s="11">
        <f t="shared" si="26"/>
        <v>9.6247068781615468</v>
      </c>
      <c r="D104" s="15">
        <v>918</v>
      </c>
      <c r="E104" s="15">
        <v>301.03562723209097</v>
      </c>
      <c r="F104" s="16">
        <v>0.22</v>
      </c>
      <c r="G104" s="11">
        <v>0.17752948479205463</v>
      </c>
      <c r="H104" s="11">
        <v>1.45998445998446</v>
      </c>
      <c r="I104" s="15">
        <v>97.853015541173093</v>
      </c>
      <c r="J104" s="15">
        <v>-5.6845074126572102E-2</v>
      </c>
      <c r="K104" s="17">
        <v>3.1160000000000001</v>
      </c>
      <c r="L104" s="17">
        <v>122.90709677419355</v>
      </c>
      <c r="M104" s="18">
        <v>26</v>
      </c>
      <c r="N104" s="18">
        <v>74.074070000000006</v>
      </c>
      <c r="P104" s="11">
        <f t="shared" si="16"/>
        <v>843642</v>
      </c>
      <c r="Q104" s="11">
        <f t="shared" si="17"/>
        <v>301.03562723209097</v>
      </c>
      <c r="R104" s="11">
        <f t="shared" si="18"/>
        <v>0.22</v>
      </c>
      <c r="S104" s="11">
        <f t="shared" si="19"/>
        <v>0.20904620276258698</v>
      </c>
      <c r="T104" s="11">
        <f t="shared" si="20"/>
        <v>3.5915390833805754</v>
      </c>
      <c r="U104" s="11">
        <f t="shared" si="21"/>
        <v>9673.0656660422374</v>
      </c>
      <c r="V104" s="11">
        <f t="shared" si="22"/>
        <v>-5.3613711674116625E-2</v>
      </c>
      <c r="W104" s="17">
        <v>3.1160000000000001</v>
      </c>
      <c r="X104" s="11">
        <f t="shared" si="23"/>
        <v>15229.061534235172</v>
      </c>
      <c r="Y104" s="11">
        <f t="shared" si="24"/>
        <v>26</v>
      </c>
      <c r="Z104" s="11">
        <f t="shared" si="25"/>
        <v>74.074070000000006</v>
      </c>
      <c r="AA104">
        <f t="shared" si="27"/>
        <v>-4.8054244990503037E-4</v>
      </c>
      <c r="AC104" s="21">
        <v>7.4399999999999998E-4</v>
      </c>
      <c r="AD104" s="22">
        <v>-2.294E-10</v>
      </c>
      <c r="AE104" s="23">
        <v>1.81E-8</v>
      </c>
      <c r="AF104" s="23">
        <v>-1.288E-6</v>
      </c>
      <c r="AG104" s="23">
        <v>-1.024E-5</v>
      </c>
      <c r="AH104" s="20">
        <v>0.72670000000000001</v>
      </c>
      <c r="AI104" s="23">
        <f t="shared" si="28"/>
        <v>-3.8288137600965484E-4</v>
      </c>
      <c r="AJ104" s="25">
        <f t="shared" si="29"/>
        <v>-4.5945765121158579E-3</v>
      </c>
      <c r="AK104" s="12"/>
      <c r="AL104" s="13">
        <v>2.4000000000000001E-4</v>
      </c>
      <c r="AM104" s="13">
        <v>-4.0799999999999999E-10</v>
      </c>
      <c r="AN104" s="13">
        <v>4.7580000000000002E-4</v>
      </c>
      <c r="AO104" s="13">
        <v>1.8259999999999999E-8</v>
      </c>
      <c r="AP104" s="13">
        <v>-2.8330000000000002E-5</v>
      </c>
      <c r="AQ104" s="13">
        <v>0.48349999999999999</v>
      </c>
      <c r="AR104" s="13">
        <f>(AL104)+(AM104*P102)+(AN104*T102)+(AO104*X102)+(AP104*Z102)+(AA102*AQ104)</f>
        <v>1.4130004169698578E-5</v>
      </c>
      <c r="AS104" s="27">
        <f t="shared" si="30"/>
        <v>1.6956005003638294E-4</v>
      </c>
      <c r="AT104" s="12"/>
      <c r="AU104" s="13">
        <v>4.6529999999999998E-4</v>
      </c>
      <c r="AV104" s="13">
        <v>-5.2679999999999998E-10</v>
      </c>
      <c r="AW104" s="13">
        <v>7.6599999999999997E-4</v>
      </c>
      <c r="AX104" s="13">
        <v>-3.9230000000000002E-5</v>
      </c>
      <c r="AY104" s="13">
        <v>0.186</v>
      </c>
      <c r="AZ104" s="13">
        <f>(AU104)+(AV104*P101)+(AW104*T101)+(AX104*Z101)+(AY104*AA101)</f>
        <v>-1.2134736995120278E-3</v>
      </c>
      <c r="BA104" s="28">
        <f t="shared" si="31"/>
        <v>-1.4561684394144334E-2</v>
      </c>
    </row>
    <row r="105" spans="1:53" s="11" customFormat="1" ht="16">
      <c r="A105" s="14">
        <v>39965</v>
      </c>
      <c r="B105" s="11">
        <v>15152.485333333334</v>
      </c>
      <c r="C105" s="11">
        <f t="shared" si="26"/>
        <v>9.6259198458878874</v>
      </c>
      <c r="D105" s="15">
        <v>895</v>
      </c>
      <c r="E105" s="15">
        <v>336.18870074458601</v>
      </c>
      <c r="F105" s="16">
        <v>0.21100000000000002</v>
      </c>
      <c r="G105" s="11">
        <v>0.17114299313252193</v>
      </c>
      <c r="H105" s="11">
        <v>1.4457687723480335</v>
      </c>
      <c r="I105" s="15">
        <v>98.483129966060105</v>
      </c>
      <c r="J105" s="15">
        <v>-5.0771725028341902E-2</v>
      </c>
      <c r="K105" s="17">
        <v>3.543181818181818</v>
      </c>
      <c r="L105" s="17">
        <v>107.17366666666666</v>
      </c>
      <c r="M105" s="18">
        <v>3.1</v>
      </c>
      <c r="N105" s="18">
        <v>69.642859999999999</v>
      </c>
      <c r="P105" s="11">
        <f t="shared" si="16"/>
        <v>801920</v>
      </c>
      <c r="Q105" s="11">
        <f t="shared" si="17"/>
        <v>336.18870074458601</v>
      </c>
      <c r="R105" s="11">
        <f t="shared" si="18"/>
        <v>0.21100000000000002</v>
      </c>
      <c r="S105" s="11">
        <f t="shared" si="19"/>
        <v>0.20043291723088039</v>
      </c>
      <c r="T105" s="11">
        <f t="shared" si="20"/>
        <v>3.5360161154447729</v>
      </c>
      <c r="U105" s="11">
        <f t="shared" si="21"/>
        <v>9797.4100178779463</v>
      </c>
      <c r="V105" s="11">
        <f t="shared" si="22"/>
        <v>-4.8193956965988341E-2</v>
      </c>
      <c r="W105" s="17">
        <v>3.543181818181818</v>
      </c>
      <c r="X105" s="11">
        <f t="shared" si="23"/>
        <v>11593.368493444445</v>
      </c>
      <c r="Y105" s="11">
        <f t="shared" si="24"/>
        <v>3.1</v>
      </c>
      <c r="Z105" s="11">
        <f t="shared" si="25"/>
        <v>69.642859999999999</v>
      </c>
      <c r="AA105">
        <f t="shared" si="27"/>
        <v>1.212967726340608E-3</v>
      </c>
      <c r="AC105" s="21">
        <v>7.4399999999999998E-4</v>
      </c>
      <c r="AD105" s="22">
        <v>-2.294E-10</v>
      </c>
      <c r="AE105" s="23">
        <v>1.81E-8</v>
      </c>
      <c r="AF105" s="23">
        <v>-1.288E-6</v>
      </c>
      <c r="AG105" s="23">
        <v>-1.024E-5</v>
      </c>
      <c r="AH105" s="20">
        <v>0.72670000000000001</v>
      </c>
      <c r="AI105" s="23">
        <f t="shared" si="28"/>
        <v>-3.1510213617632905E-4</v>
      </c>
      <c r="AJ105" s="25">
        <f t="shared" si="29"/>
        <v>-3.7812256341159486E-3</v>
      </c>
      <c r="AK105" s="12"/>
      <c r="AL105" s="13">
        <v>2.4000000000000001E-4</v>
      </c>
      <c r="AM105" s="13">
        <v>-4.0799999999999999E-10</v>
      </c>
      <c r="AN105" s="13">
        <v>4.7580000000000002E-4</v>
      </c>
      <c r="AO105" s="13">
        <v>1.8259999999999999E-8</v>
      </c>
      <c r="AP105" s="13">
        <v>-2.8330000000000002E-5</v>
      </c>
      <c r="AQ105" s="13">
        <v>0.48349999999999999</v>
      </c>
      <c r="AR105" s="13">
        <f>(AL105)+(AM105*P103)+(AN105*T103)+(AO105*X103)+(AP105*Z103)+(AA103*AQ105)</f>
        <v>-2.0678885764246696E-4</v>
      </c>
      <c r="AS105" s="27">
        <f t="shared" si="30"/>
        <v>-2.4814662917096034E-3</v>
      </c>
      <c r="AT105" s="12"/>
      <c r="AU105" s="13">
        <v>4.6529999999999998E-4</v>
      </c>
      <c r="AV105" s="13">
        <v>-5.2679999999999998E-10</v>
      </c>
      <c r="AW105" s="13">
        <v>7.6599999999999997E-4</v>
      </c>
      <c r="AX105" s="13">
        <v>-3.9230000000000002E-5</v>
      </c>
      <c r="AY105" s="13">
        <v>0.186</v>
      </c>
      <c r="AZ105" s="13">
        <f>(AU105)+(AV105*P102)+(AW105*T102)+(AX105*Z102)+(AY105*AA102)</f>
        <v>-7.0807072731835706E-5</v>
      </c>
      <c r="BA105" s="28">
        <f t="shared" si="31"/>
        <v>-8.4968487278202847E-4</v>
      </c>
    </row>
    <row r="106" spans="1:53" ht="16">
      <c r="A106" s="4">
        <v>39995</v>
      </c>
      <c r="B106">
        <v>15170.853666666666</v>
      </c>
      <c r="C106">
        <f t="shared" si="26"/>
        <v>9.6271313441058091</v>
      </c>
      <c r="D106" s="1">
        <v>931</v>
      </c>
      <c r="E106" s="1">
        <v>360.25174197276101</v>
      </c>
      <c r="F106" s="2">
        <v>0.21299999999999999</v>
      </c>
      <c r="G106">
        <v>0.15505787274844188</v>
      </c>
      <c r="H106">
        <v>1.7036219081272084</v>
      </c>
      <c r="I106" s="1">
        <v>99.129760848097305</v>
      </c>
      <c r="J106" s="1">
        <v>-4.4539182288167903E-2</v>
      </c>
      <c r="K106" s="8">
        <v>3.3786363636363634</v>
      </c>
      <c r="L106" s="8">
        <v>121.45838709677419</v>
      </c>
      <c r="M106" s="9">
        <v>-34.299999999999997</v>
      </c>
      <c r="N106" s="9">
        <v>63.793100000000003</v>
      </c>
      <c r="O106" s="12"/>
      <c r="P106">
        <f t="shared" si="16"/>
        <v>867692</v>
      </c>
      <c r="Q106">
        <f t="shared" si="17"/>
        <v>360.25174197276101</v>
      </c>
      <c r="R106">
        <f t="shared" si="18"/>
        <v>0.21299999999999999</v>
      </c>
      <c r="S106">
        <f t="shared" si="19"/>
        <v>0.17910081664971386</v>
      </c>
      <c r="T106">
        <f t="shared" si="20"/>
        <v>4.6059495139781985</v>
      </c>
      <c r="U106">
        <f t="shared" si="21"/>
        <v>9925.8392466490641</v>
      </c>
      <c r="V106">
        <f t="shared" si="22"/>
        <v>-4.2555443529269252E-2</v>
      </c>
      <c r="W106" s="8">
        <v>3.3786363636363634</v>
      </c>
      <c r="X106">
        <f t="shared" si="23"/>
        <v>14873.598183246617</v>
      </c>
      <c r="Y106">
        <f t="shared" si="24"/>
        <v>-34.299999999999997</v>
      </c>
      <c r="Z106">
        <f t="shared" si="25"/>
        <v>63.793100000000003</v>
      </c>
      <c r="AA106">
        <f t="shared" si="27"/>
        <v>1.2114982179216582E-3</v>
      </c>
      <c r="AB106" s="12"/>
      <c r="AC106" s="21">
        <v>7.4399999999999998E-4</v>
      </c>
      <c r="AD106" s="22">
        <v>-2.294E-10</v>
      </c>
      <c r="AE106" s="23">
        <v>1.81E-8</v>
      </c>
      <c r="AF106" s="23">
        <v>-1.288E-6</v>
      </c>
      <c r="AG106" s="23">
        <v>-1.024E-5</v>
      </c>
      <c r="AH106" s="20">
        <v>0.72670000000000001</v>
      </c>
      <c r="AI106" s="23">
        <f t="shared" si="28"/>
        <v>9.3420748206306432E-4</v>
      </c>
      <c r="AJ106" s="25">
        <f t="shared" si="29"/>
        <v>1.1210489784756772E-2</v>
      </c>
      <c r="AK106" s="12"/>
      <c r="AL106" s="13">
        <v>2.4000000000000001E-4</v>
      </c>
      <c r="AM106" s="13">
        <v>-4.0799999999999999E-10</v>
      </c>
      <c r="AN106" s="13">
        <v>4.7580000000000002E-4</v>
      </c>
      <c r="AO106" s="13">
        <v>1.8259999999999999E-8</v>
      </c>
      <c r="AP106" s="13">
        <v>-2.8330000000000002E-5</v>
      </c>
      <c r="AQ106" s="13">
        <v>0.48349999999999999</v>
      </c>
      <c r="AR106" s="13">
        <f>(AL106)+(AM106*P104)+(AN106*T104)+(AO106*X104)+(AP106*Z104)+(AA104*AQ106)</f>
        <v>-4.4812965414147018E-4</v>
      </c>
      <c r="AS106" s="27">
        <f t="shared" si="30"/>
        <v>-5.3775558496976421E-3</v>
      </c>
      <c r="AT106" s="12"/>
      <c r="AU106" s="13">
        <v>4.6529999999999998E-4</v>
      </c>
      <c r="AV106" s="13">
        <v>-5.2679999999999998E-10</v>
      </c>
      <c r="AW106" s="13">
        <v>7.6599999999999997E-4</v>
      </c>
      <c r="AX106" s="13">
        <v>-3.9230000000000002E-5</v>
      </c>
      <c r="AY106" s="13">
        <v>0.186</v>
      </c>
      <c r="AZ106" s="13">
        <f>(AU106)+(AV106*P103)+(AW106*T103)+(AX106*Z103)+(AY106*AA103)</f>
        <v>9.5893531187209776E-5</v>
      </c>
      <c r="BA106" s="28">
        <f t="shared" si="31"/>
        <v>1.1507223742465173E-3</v>
      </c>
    </row>
    <row r="107" spans="1:53" ht="16">
      <c r="A107" s="4">
        <v>40026</v>
      </c>
      <c r="B107" s="5">
        <v>15189.222</v>
      </c>
      <c r="C107">
        <f t="shared" si="26"/>
        <v>9.628341376371619</v>
      </c>
      <c r="D107" s="1">
        <v>980</v>
      </c>
      <c r="E107" s="1">
        <v>368.64459909995298</v>
      </c>
      <c r="F107" s="2">
        <v>0.21100000000000002</v>
      </c>
      <c r="G107">
        <v>0.15964628054543001</v>
      </c>
      <c r="H107">
        <v>1.6109936575052854</v>
      </c>
      <c r="I107" s="1">
        <v>99.666203168166803</v>
      </c>
      <c r="J107" s="1">
        <v>-3.9368690466097998E-2</v>
      </c>
      <c r="K107" s="8">
        <v>3.4152380952380952</v>
      </c>
      <c r="L107" s="8">
        <v>94.858064516129033</v>
      </c>
      <c r="M107" s="9">
        <v>9</v>
      </c>
      <c r="N107" s="9">
        <v>57.377049999999997</v>
      </c>
      <c r="O107" s="12"/>
      <c r="P107">
        <f t="shared" si="16"/>
        <v>961380</v>
      </c>
      <c r="Q107">
        <f t="shared" si="17"/>
        <v>368.64459909995298</v>
      </c>
      <c r="R107">
        <f t="shared" si="18"/>
        <v>0.21100000000000002</v>
      </c>
      <c r="S107">
        <f t="shared" si="19"/>
        <v>0.18513321543742015</v>
      </c>
      <c r="T107">
        <f t="shared" si="20"/>
        <v>4.2062942220275428</v>
      </c>
      <c r="U107">
        <f t="shared" si="21"/>
        <v>10033.018257126469</v>
      </c>
      <c r="V107">
        <f t="shared" si="22"/>
        <v>-3.7818796677082565E-2</v>
      </c>
      <c r="W107" s="8">
        <v>3.4152380952380952</v>
      </c>
      <c r="X107">
        <f t="shared" si="23"/>
        <v>9092.9104682622274</v>
      </c>
      <c r="Y107">
        <f t="shared" si="24"/>
        <v>9</v>
      </c>
      <c r="Z107">
        <f t="shared" si="25"/>
        <v>57.377049999999997</v>
      </c>
      <c r="AA107">
        <f t="shared" si="27"/>
        <v>1.2100322658099572E-3</v>
      </c>
      <c r="AB107" s="12"/>
      <c r="AC107" s="21">
        <v>7.4399999999999998E-4</v>
      </c>
      <c r="AD107" s="22">
        <v>-2.294E-10</v>
      </c>
      <c r="AE107" s="23">
        <v>1.81E-8</v>
      </c>
      <c r="AF107" s="23">
        <v>-1.288E-6</v>
      </c>
      <c r="AG107" s="23">
        <v>-1.024E-5</v>
      </c>
      <c r="AH107" s="20">
        <v>0.72670000000000001</v>
      </c>
      <c r="AI107" s="23">
        <f t="shared" si="28"/>
        <v>1.0854963932804326E-3</v>
      </c>
      <c r="AJ107" s="25">
        <f t="shared" si="29"/>
        <v>1.3025956719365191E-2</v>
      </c>
      <c r="AK107" s="12"/>
      <c r="AL107" s="13">
        <v>2.4000000000000001E-4</v>
      </c>
      <c r="AM107" s="13">
        <v>-4.0799999999999999E-10</v>
      </c>
      <c r="AN107" s="13">
        <v>4.7580000000000002E-4</v>
      </c>
      <c r="AO107" s="13">
        <v>1.8259999999999999E-8</v>
      </c>
      <c r="AP107" s="13">
        <v>-2.8330000000000002E-5</v>
      </c>
      <c r="AQ107" s="13">
        <v>0.48349999999999999</v>
      </c>
      <c r="AR107" s="13">
        <f>(AL107)+(AM107*P105)+(AN107*T105)+(AO107*X105)+(AP107*Z105)+(AA105*AQ107)</f>
        <v>4.2043568830460226E-4</v>
      </c>
      <c r="AS107" s="27">
        <f t="shared" si="30"/>
        <v>5.0452282596552267E-3</v>
      </c>
      <c r="AT107" s="12"/>
      <c r="AU107" s="13">
        <v>4.6529999999999998E-4</v>
      </c>
      <c r="AV107" s="13">
        <v>-5.2679999999999998E-10</v>
      </c>
      <c r="AW107" s="13">
        <v>7.6599999999999997E-4</v>
      </c>
      <c r="AX107" s="13">
        <v>-3.9230000000000002E-5</v>
      </c>
      <c r="AY107" s="13">
        <v>0.186</v>
      </c>
      <c r="AZ107" s="13">
        <f>(AU107)+(AV107*P104)+(AW107*T104)+(AX107*Z104)+(AY107*AA104)</f>
        <v>-2.2331832951281565E-4</v>
      </c>
      <c r="BA107" s="28">
        <f t="shared" si="31"/>
        <v>-2.679819954153788E-3</v>
      </c>
    </row>
    <row r="108" spans="1:53" ht="16">
      <c r="A108" s="4">
        <v>40057</v>
      </c>
      <c r="B108">
        <v>15244.833999999999</v>
      </c>
      <c r="C108">
        <f t="shared" si="26"/>
        <v>9.6319959705470666</v>
      </c>
      <c r="D108" s="1">
        <v>1009</v>
      </c>
      <c r="E108" s="1">
        <v>316.599388107881</v>
      </c>
      <c r="F108" s="2">
        <v>0.21100000000000002</v>
      </c>
      <c r="G108">
        <v>0.16530081950829503</v>
      </c>
      <c r="H108">
        <v>1.5896815800080613</v>
      </c>
      <c r="I108" s="1">
        <v>99.9776611942806</v>
      </c>
      <c r="J108" s="1">
        <v>-3.63667066242363E-2</v>
      </c>
      <c r="K108" s="8">
        <v>3.2785714285714285</v>
      </c>
      <c r="L108" s="8">
        <v>91.198666666666668</v>
      </c>
      <c r="M108" s="9">
        <v>-78.7</v>
      </c>
      <c r="N108" s="9">
        <v>60.655740000000002</v>
      </c>
      <c r="O108" s="12"/>
      <c r="P108">
        <f t="shared" si="16"/>
        <v>1019090</v>
      </c>
      <c r="Q108">
        <f t="shared" si="17"/>
        <v>316.599388107881</v>
      </c>
      <c r="R108">
        <f t="shared" si="18"/>
        <v>0.21100000000000002</v>
      </c>
      <c r="S108">
        <f t="shared" si="19"/>
        <v>0.19262518043840895</v>
      </c>
      <c r="T108">
        <f t="shared" si="20"/>
        <v>4.1167691058249876</v>
      </c>
      <c r="U108">
        <f t="shared" si="21"/>
        <v>10095.51039907264</v>
      </c>
      <c r="V108">
        <f t="shared" si="22"/>
        <v>-3.5044169273543029E-2</v>
      </c>
      <c r="W108" s="8">
        <v>3.2785714285714285</v>
      </c>
      <c r="X108">
        <f t="shared" si="23"/>
        <v>8408.3954684444452</v>
      </c>
      <c r="Y108">
        <f t="shared" si="24"/>
        <v>-78.7</v>
      </c>
      <c r="Z108">
        <f t="shared" si="25"/>
        <v>60.655740000000002</v>
      </c>
      <c r="AA108">
        <f t="shared" si="27"/>
        <v>3.6545941754475564E-3</v>
      </c>
      <c r="AB108" s="12"/>
      <c r="AC108" s="21">
        <v>7.4399999999999998E-4</v>
      </c>
      <c r="AD108" s="22">
        <v>-2.294E-10</v>
      </c>
      <c r="AE108" s="23">
        <v>1.81E-8</v>
      </c>
      <c r="AF108" s="23">
        <v>-1.288E-6</v>
      </c>
      <c r="AG108" s="23">
        <v>-1.024E-5</v>
      </c>
      <c r="AH108" s="20">
        <v>0.72670000000000001</v>
      </c>
      <c r="AI108" s="23">
        <f t="shared" si="28"/>
        <v>9.6823856303964232E-4</v>
      </c>
      <c r="AJ108" s="25">
        <f t="shared" si="29"/>
        <v>1.1618862756475707E-2</v>
      </c>
      <c r="AK108" s="12"/>
      <c r="AL108" s="13">
        <v>2.4000000000000001E-4</v>
      </c>
      <c r="AM108" s="13">
        <v>-4.0799999999999999E-10</v>
      </c>
      <c r="AN108" s="13">
        <v>4.7580000000000002E-4</v>
      </c>
      <c r="AO108" s="13">
        <v>1.8259999999999999E-8</v>
      </c>
      <c r="AP108" s="13">
        <v>-2.8330000000000002E-5</v>
      </c>
      <c r="AQ108" s="13">
        <v>0.48349999999999999</v>
      </c>
      <c r="AR108" s="13">
        <f>(AL108)+(AM108*P106)+(AN108*T106)+(AO108*X106)+(AP108*Z106)+(AA106*AQ108)</f>
        <v>1.127585210942032E-3</v>
      </c>
      <c r="AS108" s="27">
        <f t="shared" si="30"/>
        <v>1.3531022531304384E-2</v>
      </c>
      <c r="AT108" s="12"/>
      <c r="AU108" s="13">
        <v>4.6529999999999998E-4</v>
      </c>
      <c r="AV108" s="13">
        <v>-5.2679999999999998E-10</v>
      </c>
      <c r="AW108" s="13">
        <v>7.6599999999999997E-4</v>
      </c>
      <c r="AX108" s="13">
        <v>-3.9230000000000002E-5</v>
      </c>
      <c r="AY108" s="13">
        <v>0.186</v>
      </c>
      <c r="AZ108" s="13">
        <f>(AU108)+(AV108*P105)+(AW108*T105)+(AX108*Z105)+(AY108*AA105)</f>
        <v>2.4495948773004873E-4</v>
      </c>
      <c r="BA108" s="28">
        <f t="shared" si="31"/>
        <v>2.9395138527605847E-3</v>
      </c>
    </row>
    <row r="109" spans="1:53" ht="16">
      <c r="A109" s="4">
        <v>40087</v>
      </c>
      <c r="B109">
        <v>15300.446</v>
      </c>
      <c r="C109">
        <f t="shared" si="26"/>
        <v>9.6356372572824611</v>
      </c>
      <c r="D109" s="1">
        <v>1044</v>
      </c>
      <c r="E109" s="1">
        <v>296.91081971781801</v>
      </c>
      <c r="F109" s="2">
        <v>0.20300000000000001</v>
      </c>
      <c r="G109">
        <v>0.15776446065659197</v>
      </c>
      <c r="H109">
        <v>1.5846407927332782</v>
      </c>
      <c r="I109" s="1">
        <v>100.19796487615901</v>
      </c>
      <c r="J109" s="1">
        <v>-3.42433126582707E-2</v>
      </c>
      <c r="K109" s="8">
        <v>3.3133333333333335</v>
      </c>
      <c r="L109" s="8">
        <v>81.960322580645155</v>
      </c>
      <c r="M109" s="9">
        <v>-88.3</v>
      </c>
      <c r="N109" s="9">
        <v>53.846150000000002</v>
      </c>
      <c r="O109" s="12"/>
      <c r="P109">
        <f t="shared" si="16"/>
        <v>1090980</v>
      </c>
      <c r="Q109">
        <f t="shared" si="17"/>
        <v>296.91081971781801</v>
      </c>
      <c r="R109">
        <f t="shared" si="18"/>
        <v>0.20300000000000001</v>
      </c>
      <c r="S109">
        <f t="shared" si="19"/>
        <v>0.18265408570285732</v>
      </c>
      <c r="T109">
        <f t="shared" si="20"/>
        <v>4.0957272347276303</v>
      </c>
      <c r="U109">
        <f t="shared" si="21"/>
        <v>10139.830130200153</v>
      </c>
      <c r="V109">
        <f t="shared" si="22"/>
        <v>-3.3070708196458617E-2</v>
      </c>
      <c r="W109" s="8">
        <v>3.3133333333333335</v>
      </c>
      <c r="X109">
        <f t="shared" si="23"/>
        <v>6799.4548001040566</v>
      </c>
      <c r="Y109">
        <f t="shared" si="24"/>
        <v>-88.3</v>
      </c>
      <c r="Z109">
        <f t="shared" si="25"/>
        <v>53.846150000000002</v>
      </c>
      <c r="AA109">
        <f t="shared" si="27"/>
        <v>3.6412867353945444E-3</v>
      </c>
      <c r="AB109" s="12"/>
      <c r="AC109" s="21">
        <v>7.4399999999999998E-4</v>
      </c>
      <c r="AD109" s="22">
        <v>-2.294E-10</v>
      </c>
      <c r="AE109" s="23">
        <v>1.81E-8</v>
      </c>
      <c r="AF109" s="23">
        <v>-1.288E-6</v>
      </c>
      <c r="AG109" s="23">
        <v>-1.024E-5</v>
      </c>
      <c r="AH109" s="20">
        <v>0.72670000000000001</v>
      </c>
      <c r="AI109" s="23">
        <f t="shared" si="28"/>
        <v>2.7984571216765836E-3</v>
      </c>
      <c r="AJ109" s="25">
        <f t="shared" si="29"/>
        <v>3.3581485460119007E-2</v>
      </c>
      <c r="AK109" s="12"/>
      <c r="AL109" s="13">
        <v>2.4000000000000001E-4</v>
      </c>
      <c r="AM109" s="13">
        <v>-4.0799999999999999E-10</v>
      </c>
      <c r="AN109" s="13">
        <v>4.7580000000000002E-4</v>
      </c>
      <c r="AO109" s="13">
        <v>1.8259999999999999E-8</v>
      </c>
      <c r="AP109" s="13">
        <v>-2.8330000000000002E-5</v>
      </c>
      <c r="AQ109" s="13">
        <v>0.48349999999999999</v>
      </c>
      <c r="AR109" s="13">
        <f>(AL109)+(AM109*P107)+(AN109*T107)+(AO109*X107)+(AP109*Z107)+(AA107*AQ109)</f>
        <v>9.7470707001028783E-4</v>
      </c>
      <c r="AS109" s="27">
        <f t="shared" si="30"/>
        <v>1.1696484840123453E-2</v>
      </c>
      <c r="AT109" s="12"/>
      <c r="AU109" s="13">
        <v>4.6529999999999998E-4</v>
      </c>
      <c r="AV109" s="13">
        <v>-5.2679999999999998E-10</v>
      </c>
      <c r="AW109" s="13">
        <v>7.6599999999999997E-4</v>
      </c>
      <c r="AX109" s="13">
        <v>-3.9230000000000002E-5</v>
      </c>
      <c r="AY109" s="13">
        <v>0.186</v>
      </c>
      <c r="AZ109" s="13">
        <f>(AU109)+(AV109*P106)+(AW109*T106)+(AX109*Z106)+(AY109*AA106)</f>
        <v>1.2590925376407278E-3</v>
      </c>
      <c r="BA109" s="28">
        <f t="shared" si="31"/>
        <v>1.5109110451688734E-2</v>
      </c>
    </row>
    <row r="110" spans="1:53" ht="16">
      <c r="A110" s="4">
        <v>40118</v>
      </c>
      <c r="B110" s="5">
        <v>15356.058000000001</v>
      </c>
      <c r="C110">
        <f t="shared" si="26"/>
        <v>9.6392653331388232</v>
      </c>
      <c r="D110" s="1">
        <v>1107</v>
      </c>
      <c r="E110" s="1">
        <v>286.84844063023098</v>
      </c>
      <c r="F110" s="2">
        <v>0.20100000000000001</v>
      </c>
      <c r="G110">
        <v>0.15999737170641962</v>
      </c>
      <c r="H110">
        <v>1.6525667351129363</v>
      </c>
      <c r="I110" s="1">
        <v>100.31452709321</v>
      </c>
      <c r="J110" s="1">
        <v>-3.31198293545178E-2</v>
      </c>
      <c r="K110" s="8">
        <v>3.3505263157894736</v>
      </c>
      <c r="L110" s="8">
        <v>111.37866666666666</v>
      </c>
      <c r="M110" s="9">
        <v>-65.599999999999994</v>
      </c>
      <c r="N110" s="9">
        <v>45.588239999999999</v>
      </c>
      <c r="O110" s="12"/>
      <c r="P110">
        <f t="shared" si="16"/>
        <v>1226556</v>
      </c>
      <c r="Q110">
        <f t="shared" si="17"/>
        <v>286.84844063023098</v>
      </c>
      <c r="R110">
        <f t="shared" si="18"/>
        <v>0.20100000000000001</v>
      </c>
      <c r="S110">
        <f t="shared" si="19"/>
        <v>0.18559653065938181</v>
      </c>
      <c r="T110">
        <f t="shared" si="20"/>
        <v>4.3835435491147656</v>
      </c>
      <c r="U110">
        <f t="shared" si="21"/>
        <v>10163.318873027572</v>
      </c>
      <c r="V110">
        <f t="shared" si="22"/>
        <v>-3.2022906258045422E-2</v>
      </c>
      <c r="W110" s="8">
        <v>3.3505263157894736</v>
      </c>
      <c r="X110">
        <f t="shared" si="23"/>
        <v>12516.586055111111</v>
      </c>
      <c r="Y110">
        <f t="shared" si="24"/>
        <v>-65.599999999999994</v>
      </c>
      <c r="Z110">
        <f t="shared" si="25"/>
        <v>45.588239999999999</v>
      </c>
      <c r="AA110">
        <f t="shared" si="27"/>
        <v>3.6280758563620452E-3</v>
      </c>
      <c r="AB110" s="12"/>
      <c r="AC110" s="21">
        <v>7.4399999999999998E-4</v>
      </c>
      <c r="AD110" s="22">
        <v>-2.294E-10</v>
      </c>
      <c r="AE110" s="23">
        <v>1.81E-8</v>
      </c>
      <c r="AF110" s="23">
        <v>-1.288E-6</v>
      </c>
      <c r="AG110" s="23">
        <v>-1.024E-5</v>
      </c>
      <c r="AH110" s="20">
        <v>0.72670000000000001</v>
      </c>
      <c r="AI110" s="23">
        <f t="shared" si="28"/>
        <v>2.8252682144930988E-3</v>
      </c>
      <c r="AJ110" s="25">
        <f t="shared" si="29"/>
        <v>3.3903218573917183E-2</v>
      </c>
      <c r="AK110" s="12"/>
      <c r="AL110" s="13">
        <v>2.4000000000000001E-4</v>
      </c>
      <c r="AM110" s="13">
        <v>-4.0799999999999999E-10</v>
      </c>
      <c r="AN110" s="13">
        <v>4.7580000000000002E-4</v>
      </c>
      <c r="AO110" s="13">
        <v>1.8259999999999999E-8</v>
      </c>
      <c r="AP110" s="13">
        <v>-2.8330000000000002E-5</v>
      </c>
      <c r="AQ110" s="13">
        <v>0.48349999999999999</v>
      </c>
      <c r="AR110" s="13">
        <f>(AL110)+(AM110*P108)+(AN110*T108)+(AO110*X108)+(AP110*Z108)+(AA108*AQ110)</f>
        <v>1.9851264914342182E-3</v>
      </c>
      <c r="AS110" s="27">
        <f t="shared" si="30"/>
        <v>2.3821517897210619E-2</v>
      </c>
      <c r="AT110" s="12"/>
      <c r="AU110" s="13">
        <v>4.6529999999999998E-4</v>
      </c>
      <c r="AV110" s="13">
        <v>-5.2679999999999998E-10</v>
      </c>
      <c r="AW110" s="13">
        <v>7.6599999999999997E-4</v>
      </c>
      <c r="AX110" s="13">
        <v>-3.9230000000000002E-5</v>
      </c>
      <c r="AY110" s="13">
        <v>0.186</v>
      </c>
      <c r="AZ110" s="13">
        <f>(AU110)+(AV110*P107)+(AW110*T107)+(AX110*Z107)+(AY110*AA107)</f>
        <v>1.1550307200137498E-3</v>
      </c>
      <c r="BA110" s="28">
        <f t="shared" si="31"/>
        <v>1.3860368640164999E-2</v>
      </c>
    </row>
    <row r="111" spans="1:53" ht="16">
      <c r="A111" s="4">
        <v>40148</v>
      </c>
      <c r="B111">
        <v>15375.753666666666</v>
      </c>
      <c r="C111">
        <f t="shared" si="26"/>
        <v>9.6405471104435172</v>
      </c>
      <c r="D111" s="1">
        <v>1172</v>
      </c>
      <c r="E111" s="1">
        <v>338.943762036549</v>
      </c>
      <c r="F111" s="2">
        <v>0.19699999999999998</v>
      </c>
      <c r="G111">
        <v>0.16472380447741422</v>
      </c>
      <c r="H111">
        <v>1.6099718536389225</v>
      </c>
      <c r="I111" s="1">
        <v>100.533133054004</v>
      </c>
      <c r="J111" s="1">
        <v>-3.1012798849551999E-2</v>
      </c>
      <c r="K111" s="8">
        <v>3.5354545454545456</v>
      </c>
      <c r="L111" s="8">
        <v>129.59</v>
      </c>
      <c r="M111" s="9">
        <v>-56</v>
      </c>
      <c r="N111" s="9">
        <v>35.616439999999997</v>
      </c>
      <c r="O111" s="12"/>
      <c r="P111">
        <f t="shared" si="16"/>
        <v>1374756</v>
      </c>
      <c r="Q111">
        <f t="shared" si="17"/>
        <v>338.943762036549</v>
      </c>
      <c r="R111">
        <f t="shared" si="18"/>
        <v>0.19699999999999998</v>
      </c>
      <c r="S111">
        <f t="shared" si="19"/>
        <v>0.1918577362389276</v>
      </c>
      <c r="T111">
        <f t="shared" si="20"/>
        <v>4.2019812231484703</v>
      </c>
      <c r="U111">
        <f t="shared" si="21"/>
        <v>10207.443974708076</v>
      </c>
      <c r="V111">
        <f t="shared" si="22"/>
        <v>-3.0051005157069224E-2</v>
      </c>
      <c r="W111" s="8">
        <v>3.5354545454545456</v>
      </c>
      <c r="X111">
        <f t="shared" si="23"/>
        <v>16923.158100000001</v>
      </c>
      <c r="Y111">
        <f t="shared" si="24"/>
        <v>-56</v>
      </c>
      <c r="Z111">
        <f t="shared" si="25"/>
        <v>35.616439999999997</v>
      </c>
      <c r="AA111">
        <f t="shared" si="27"/>
        <v>1.2817773046940317E-3</v>
      </c>
      <c r="AB111" s="12"/>
      <c r="AC111" s="21">
        <v>7.4399999999999998E-4</v>
      </c>
      <c r="AD111" s="22">
        <v>-2.294E-10</v>
      </c>
      <c r="AE111" s="23">
        <v>1.81E-8</v>
      </c>
      <c r="AF111" s="23">
        <v>-1.288E-6</v>
      </c>
      <c r="AG111" s="23">
        <v>-1.024E-5</v>
      </c>
      <c r="AH111" s="20">
        <v>0.72670000000000001</v>
      </c>
      <c r="AI111" s="23">
        <f t="shared" si="28"/>
        <v>2.9433702084158092E-3</v>
      </c>
      <c r="AJ111" s="25">
        <f t="shared" si="29"/>
        <v>3.5320442500989709E-2</v>
      </c>
      <c r="AK111" s="12"/>
      <c r="AL111" s="13">
        <v>2.4000000000000001E-4</v>
      </c>
      <c r="AM111" s="13">
        <v>-4.0799999999999999E-10</v>
      </c>
      <c r="AN111" s="13">
        <v>4.7580000000000002E-4</v>
      </c>
      <c r="AO111" s="13">
        <v>1.8259999999999999E-8</v>
      </c>
      <c r="AP111" s="13">
        <v>-2.8330000000000002E-5</v>
      </c>
      <c r="AQ111" s="13">
        <v>0.48349999999999999</v>
      </c>
      <c r="AR111" s="13">
        <f>(AL111)+(AM111*P109)+(AN111*T109)+(AO111*X109)+(AP111*Z109)+(AA109*AQ111)</f>
        <v>2.102885929996569E-3</v>
      </c>
      <c r="AS111" s="27">
        <f t="shared" si="30"/>
        <v>2.5234631159958828E-2</v>
      </c>
      <c r="AT111" s="12"/>
      <c r="AU111" s="13">
        <v>4.6529999999999998E-4</v>
      </c>
      <c r="AV111" s="13">
        <v>-5.2679999999999998E-10</v>
      </c>
      <c r="AW111" s="13">
        <v>7.6599999999999997E-4</v>
      </c>
      <c r="AX111" s="13">
        <v>-3.9230000000000002E-5</v>
      </c>
      <c r="AY111" s="13">
        <v>0.186</v>
      </c>
      <c r="AZ111" s="13">
        <f>(AU111)+(AV111*P108)+(AW111*T108)+(AX111*Z108)+(AY111*AA108)</f>
        <v>1.3821183594951857E-3</v>
      </c>
      <c r="BA111" s="28">
        <f t="shared" si="31"/>
        <v>1.658542031394223E-2</v>
      </c>
    </row>
    <row r="112" spans="1:53" ht="16">
      <c r="A112" s="4">
        <v>40179</v>
      </c>
      <c r="B112">
        <v>15395.449333333332</v>
      </c>
      <c r="C112">
        <f t="shared" si="26"/>
        <v>9.641827246898135</v>
      </c>
      <c r="D112" s="1">
        <v>1267</v>
      </c>
      <c r="E112" s="1">
        <v>349.04888389565502</v>
      </c>
      <c r="F112" s="2">
        <v>0.20399999999999999</v>
      </c>
      <c r="G112">
        <v>0.18828924631131197</v>
      </c>
      <c r="H112">
        <v>1.3780444758206847</v>
      </c>
      <c r="I112" s="1">
        <v>100.847935357073</v>
      </c>
      <c r="J112" s="1">
        <v>-2.79785812408887E-2</v>
      </c>
      <c r="K112" s="8">
        <v>3.6715789473684213</v>
      </c>
      <c r="L112" s="8">
        <v>156.72870967741935</v>
      </c>
      <c r="M112" s="9">
        <v>-47.2</v>
      </c>
      <c r="N112" s="9">
        <v>25.641030000000001</v>
      </c>
      <c r="O112" s="12"/>
      <c r="P112">
        <f t="shared" si="16"/>
        <v>1606556</v>
      </c>
      <c r="Q112">
        <f t="shared" si="17"/>
        <v>349.04888389565502</v>
      </c>
      <c r="R112">
        <f t="shared" si="18"/>
        <v>0.20399999999999999</v>
      </c>
      <c r="S112">
        <f t="shared" si="19"/>
        <v>0.22374208658779388</v>
      </c>
      <c r="T112">
        <f t="shared" si="20"/>
        <v>3.2770510531605903</v>
      </c>
      <c r="U112">
        <f t="shared" si="21"/>
        <v>10271.154001141447</v>
      </c>
      <c r="V112">
        <f t="shared" si="22"/>
        <v>-2.7195780232635691E-2</v>
      </c>
      <c r="W112" s="8">
        <v>3.6715789473684213</v>
      </c>
      <c r="X112">
        <f t="shared" si="23"/>
        <v>24720.617146826222</v>
      </c>
      <c r="Y112">
        <f t="shared" si="24"/>
        <v>-47.2</v>
      </c>
      <c r="Z112">
        <f t="shared" si="25"/>
        <v>25.641030000000001</v>
      </c>
      <c r="AA112">
        <f t="shared" si="27"/>
        <v>1.2801364546177751E-3</v>
      </c>
      <c r="AB112" s="12"/>
      <c r="AC112" s="21">
        <v>7.4399999999999998E-4</v>
      </c>
      <c r="AD112" s="22">
        <v>-2.294E-10</v>
      </c>
      <c r="AE112" s="23">
        <v>1.81E-8</v>
      </c>
      <c r="AF112" s="23">
        <v>-1.288E-6</v>
      </c>
      <c r="AG112" s="23">
        <v>-1.024E-5</v>
      </c>
      <c r="AH112" s="20">
        <v>0.72670000000000001</v>
      </c>
      <c r="AI112" s="23">
        <f t="shared" si="28"/>
        <v>1.373823356931153E-3</v>
      </c>
      <c r="AJ112" s="25">
        <f t="shared" si="29"/>
        <v>1.6485880283173836E-2</v>
      </c>
      <c r="AK112" s="12"/>
      <c r="AL112" s="13">
        <v>2.4000000000000001E-4</v>
      </c>
      <c r="AM112" s="13">
        <v>-4.0799999999999999E-10</v>
      </c>
      <c r="AN112" s="13">
        <v>4.7580000000000002E-4</v>
      </c>
      <c r="AO112" s="13">
        <v>1.8259999999999999E-8</v>
      </c>
      <c r="AP112" s="13">
        <v>-2.8330000000000002E-5</v>
      </c>
      <c r="AQ112" s="13">
        <v>0.48349999999999999</v>
      </c>
      <c r="AR112" s="13">
        <f>(AL112)+(AM112*P110)+(AN112*T110)+(AO112*X110)+(AP112*Z110)+(AA110*AQ112)</f>
        <v>2.5164678713861834E-3</v>
      </c>
      <c r="AS112" s="27">
        <f t="shared" si="30"/>
        <v>3.01976144566342E-2</v>
      </c>
      <c r="AT112" s="12"/>
      <c r="AU112" s="13">
        <v>4.6529999999999998E-4</v>
      </c>
      <c r="AV112" s="13">
        <v>-5.2679999999999998E-10</v>
      </c>
      <c r="AW112" s="13">
        <v>7.6599999999999997E-4</v>
      </c>
      <c r="AX112" s="13">
        <v>-3.9230000000000002E-5</v>
      </c>
      <c r="AY112" s="13">
        <v>0.186</v>
      </c>
      <c r="AZ112" s="13">
        <f>(AU112)+(AV112*P109)+(AW112*T109)+(AX112*Z109)+(AY112*AA109)</f>
        <v>1.5927936660847502E-3</v>
      </c>
      <c r="BA112" s="28">
        <f t="shared" si="31"/>
        <v>1.9113523993017002E-2</v>
      </c>
    </row>
    <row r="113" spans="1:53" ht="16">
      <c r="A113" s="4">
        <v>40210</v>
      </c>
      <c r="B113" s="5">
        <v>15415.145</v>
      </c>
      <c r="C113">
        <f t="shared" si="26"/>
        <v>9.6431057466983265</v>
      </c>
      <c r="D113" s="1">
        <v>1350</v>
      </c>
      <c r="E113" s="1">
        <v>309.18640715625901</v>
      </c>
      <c r="F113" s="2">
        <v>0.20699999999999999</v>
      </c>
      <c r="G113">
        <v>0.17541189704228147</v>
      </c>
      <c r="H113">
        <v>1.4575631837042626</v>
      </c>
      <c r="I113" s="1">
        <v>101.07360220783499</v>
      </c>
      <c r="J113" s="1">
        <v>-2.58034944464203E-2</v>
      </c>
      <c r="K113" s="8">
        <v>3.5821052631578949</v>
      </c>
      <c r="L113" s="8">
        <v>151.77142857142857</v>
      </c>
      <c r="M113" s="9">
        <v>-69.400000000000006</v>
      </c>
      <c r="N113" s="9">
        <v>18.072289999999999</v>
      </c>
      <c r="O113" s="12"/>
      <c r="P113">
        <f t="shared" si="16"/>
        <v>1823850</v>
      </c>
      <c r="Q113">
        <f t="shared" si="17"/>
        <v>309.18640715625901</v>
      </c>
      <c r="R113">
        <f t="shared" si="18"/>
        <v>0.20699999999999999</v>
      </c>
      <c r="S113">
        <f t="shared" si="19"/>
        <v>0.20618123066625343</v>
      </c>
      <c r="T113">
        <f t="shared" si="20"/>
        <v>3.5820536181943687</v>
      </c>
      <c r="U113">
        <f t="shared" si="21"/>
        <v>10316.946665475502</v>
      </c>
      <c r="V113">
        <f t="shared" si="22"/>
        <v>-2.5137674120773855E-2</v>
      </c>
      <c r="W113" s="8">
        <v>3.5821052631578949</v>
      </c>
      <c r="X113">
        <f t="shared" si="23"/>
        <v>23186.337959183675</v>
      </c>
      <c r="Y113">
        <f t="shared" si="24"/>
        <v>-69.400000000000006</v>
      </c>
      <c r="Z113">
        <f t="shared" si="25"/>
        <v>18.072289999999999</v>
      </c>
      <c r="AA113">
        <f t="shared" si="27"/>
        <v>1.2784998001915682E-3</v>
      </c>
      <c r="AB113" s="12"/>
      <c r="AC113" s="21">
        <v>7.4399999999999998E-4</v>
      </c>
      <c r="AD113" s="22">
        <v>-2.294E-10</v>
      </c>
      <c r="AE113" s="23">
        <v>1.81E-8</v>
      </c>
      <c r="AF113" s="23">
        <v>-1.288E-6</v>
      </c>
      <c r="AG113" s="23">
        <v>-1.024E-5</v>
      </c>
      <c r="AH113" s="20">
        <v>0.72670000000000001</v>
      </c>
      <c r="AI113" s="23">
        <f t="shared" si="28"/>
        <v>1.5514038383282916E-3</v>
      </c>
      <c r="AJ113" s="25">
        <f t="shared" si="29"/>
        <v>1.8616846059939497E-2</v>
      </c>
      <c r="AK113" s="12"/>
      <c r="AL113" s="13">
        <v>2.4000000000000001E-4</v>
      </c>
      <c r="AM113" s="13">
        <v>-4.0799999999999999E-10</v>
      </c>
      <c r="AN113" s="13">
        <v>4.7580000000000002E-4</v>
      </c>
      <c r="AO113" s="13">
        <v>1.8259999999999999E-8</v>
      </c>
      <c r="AP113" s="13">
        <v>-2.8330000000000002E-5</v>
      </c>
      <c r="AQ113" s="13">
        <v>0.48349999999999999</v>
      </c>
      <c r="AR113" s="13">
        <f>(AL113)+(AM113*P111)+(AN113*T111)+(AO113*X111)+(AP113*Z111)+(AA111*AQ113)</f>
        <v>1.5981446664996065E-3</v>
      </c>
      <c r="AS113" s="27">
        <f t="shared" si="30"/>
        <v>1.9177735997995278E-2</v>
      </c>
      <c r="AT113" s="12"/>
      <c r="AU113" s="13">
        <v>4.6529999999999998E-4</v>
      </c>
      <c r="AV113" s="13">
        <v>-5.2679999999999998E-10</v>
      </c>
      <c r="AW113" s="13">
        <v>7.6599999999999997E-4</v>
      </c>
      <c r="AX113" s="13">
        <v>-3.9230000000000002E-5</v>
      </c>
      <c r="AY113" s="13">
        <v>0.186</v>
      </c>
      <c r="AZ113" s="13">
        <f>(AU113)+(AV113*P110)+(AW113*T110)+(AX113*Z110)+(AY113*AA110)</f>
        <v>2.063340111905251E-3</v>
      </c>
      <c r="BA113" s="28">
        <f t="shared" si="31"/>
        <v>2.4760081342863012E-2</v>
      </c>
    </row>
    <row r="114" spans="1:53" ht="16">
      <c r="A114" s="4">
        <v>40238</v>
      </c>
      <c r="B114">
        <v>15462.522333333332</v>
      </c>
      <c r="C114">
        <f t="shared" si="26"/>
        <v>9.6461744610543221</v>
      </c>
      <c r="D114" s="1">
        <v>1419</v>
      </c>
      <c r="E114" s="1">
        <v>301.86896477481599</v>
      </c>
      <c r="F114" s="2">
        <v>0.20399999999999999</v>
      </c>
      <c r="G114">
        <v>0.17622681226154455</v>
      </c>
      <c r="H114">
        <v>1.6058230683090706</v>
      </c>
      <c r="I114" s="1">
        <v>101.261881467224</v>
      </c>
      <c r="J114" s="1">
        <v>-2.3988767430084001E-2</v>
      </c>
      <c r="K114" s="8">
        <v>3.5769565217391306</v>
      </c>
      <c r="L114" s="8">
        <v>110.02806451612904</v>
      </c>
      <c r="M114" s="9">
        <v>-72</v>
      </c>
      <c r="N114" s="9">
        <v>13.793100000000001</v>
      </c>
      <c r="O114" s="12"/>
      <c r="P114">
        <f t="shared" si="16"/>
        <v>2014980</v>
      </c>
      <c r="Q114">
        <f t="shared" si="17"/>
        <v>301.86896477481599</v>
      </c>
      <c r="R114">
        <f t="shared" si="18"/>
        <v>0.20399999999999999</v>
      </c>
      <c r="S114">
        <f t="shared" si="19"/>
        <v>0.20728270162141021</v>
      </c>
      <c r="T114">
        <f t="shared" si="20"/>
        <v>4.1844907950226284</v>
      </c>
      <c r="U114">
        <f t="shared" si="21"/>
        <v>10355.230519749348</v>
      </c>
      <c r="V114">
        <f t="shared" si="22"/>
        <v>-2.3413306467269343E-2</v>
      </c>
      <c r="W114" s="8">
        <v>3.5769565217391306</v>
      </c>
      <c r="X114">
        <f t="shared" si="23"/>
        <v>12216.203045681583</v>
      </c>
      <c r="Y114">
        <f t="shared" si="24"/>
        <v>-72</v>
      </c>
      <c r="Z114">
        <f t="shared" si="25"/>
        <v>13.793100000000001</v>
      </c>
      <c r="AA114">
        <f t="shared" si="27"/>
        <v>3.0687143559955388E-3</v>
      </c>
      <c r="AB114" s="12"/>
      <c r="AC114" s="21">
        <v>7.4399999999999998E-4</v>
      </c>
      <c r="AD114" s="22">
        <v>-2.294E-10</v>
      </c>
      <c r="AE114" s="23">
        <v>1.81E-8</v>
      </c>
      <c r="AF114" s="23">
        <v>-1.288E-6</v>
      </c>
      <c r="AG114" s="23">
        <v>-1.024E-5</v>
      </c>
      <c r="AH114" s="20">
        <v>0.72670000000000001</v>
      </c>
      <c r="AI114" s="23">
        <f t="shared" si="28"/>
        <v>1.5786942822604371E-3</v>
      </c>
      <c r="AJ114" s="25">
        <f t="shared" si="29"/>
        <v>1.8944331387125243E-2</v>
      </c>
      <c r="AK114" s="12"/>
      <c r="AL114" s="13">
        <v>2.4000000000000001E-4</v>
      </c>
      <c r="AM114" s="13">
        <v>-4.0799999999999999E-10</v>
      </c>
      <c r="AN114" s="13">
        <v>4.7580000000000002E-4</v>
      </c>
      <c r="AO114" s="13">
        <v>1.8259999999999999E-8</v>
      </c>
      <c r="AP114" s="13">
        <v>-2.8330000000000002E-5</v>
      </c>
      <c r="AQ114" s="13">
        <v>0.48349999999999999</v>
      </c>
      <c r="AR114" s="13">
        <f>(AL114)+(AM114*P112)+(AN114*T112)+(AO114*X112)+(AP114*Z112)+(AA112*AQ114)</f>
        <v>1.4876801081025503E-3</v>
      </c>
      <c r="AS114" s="27">
        <f t="shared" si="30"/>
        <v>1.7852161297230603E-2</v>
      </c>
      <c r="AT114" s="12"/>
      <c r="AU114" s="13">
        <v>4.6529999999999998E-4</v>
      </c>
      <c r="AV114" s="13">
        <v>-5.2679999999999998E-10</v>
      </c>
      <c r="AW114" s="13">
        <v>7.6599999999999997E-4</v>
      </c>
      <c r="AX114" s="13">
        <v>-3.9230000000000002E-5</v>
      </c>
      <c r="AY114" s="13">
        <v>0.186</v>
      </c>
      <c r="AZ114" s="13">
        <f>(AU114)+(AV114*P111)+(AW114*T111)+(AX114*Z111)+(AY114*AA111)</f>
        <v>1.8009737936048181E-3</v>
      </c>
      <c r="BA114" s="28">
        <f t="shared" si="31"/>
        <v>2.1611685523257818E-2</v>
      </c>
    </row>
    <row r="115" spans="1:53" ht="16">
      <c r="A115" s="4">
        <v>40269</v>
      </c>
      <c r="B115">
        <v>15509.899666666666</v>
      </c>
      <c r="C115">
        <f t="shared" si="26"/>
        <v>9.6492337872048939</v>
      </c>
      <c r="D115" s="1">
        <v>1479</v>
      </c>
      <c r="E115" s="1">
        <v>278.30545339820299</v>
      </c>
      <c r="F115" s="2">
        <v>0.20699999999999999</v>
      </c>
      <c r="G115">
        <v>0.20991843393148452</v>
      </c>
      <c r="H115">
        <v>1.2928193969536836</v>
      </c>
      <c r="I115" s="1">
        <v>101.204283441724</v>
      </c>
      <c r="J115" s="1">
        <v>-2.45439251957437E-2</v>
      </c>
      <c r="K115" s="8">
        <v>3.6845454545454546</v>
      </c>
      <c r="L115" s="8">
        <v>87.816333333333333</v>
      </c>
      <c r="M115" s="9">
        <v>-46.3</v>
      </c>
      <c r="N115" s="9">
        <v>10</v>
      </c>
      <c r="O115" s="12"/>
      <c r="P115">
        <f t="shared" si="16"/>
        <v>2188920</v>
      </c>
      <c r="Q115">
        <f t="shared" si="17"/>
        <v>278.30545339820299</v>
      </c>
      <c r="R115">
        <f t="shared" si="18"/>
        <v>0.20699999999999999</v>
      </c>
      <c r="S115">
        <f t="shared" si="19"/>
        <v>0.25398418283573154</v>
      </c>
      <c r="T115">
        <f t="shared" si="20"/>
        <v>2.9642013900933701</v>
      </c>
      <c r="U115">
        <f t="shared" si="21"/>
        <v>10343.511270394536</v>
      </c>
      <c r="V115">
        <f t="shared" si="22"/>
        <v>-2.3941520931729438E-2</v>
      </c>
      <c r="W115" s="8">
        <v>3.6845454545454546</v>
      </c>
      <c r="X115">
        <f t="shared" si="23"/>
        <v>7799.5247334444439</v>
      </c>
      <c r="Y115">
        <f t="shared" si="24"/>
        <v>-46.3</v>
      </c>
      <c r="Z115">
        <f t="shared" si="25"/>
        <v>10</v>
      </c>
      <c r="AA115">
        <f t="shared" si="27"/>
        <v>3.0593261505718061E-3</v>
      </c>
      <c r="AB115" s="12"/>
      <c r="AC115" s="21">
        <v>7.4399999999999998E-4</v>
      </c>
      <c r="AD115" s="22">
        <v>-2.294E-10</v>
      </c>
      <c r="AE115" s="23">
        <v>1.81E-8</v>
      </c>
      <c r="AF115" s="23">
        <v>-1.288E-6</v>
      </c>
      <c r="AG115" s="23">
        <v>-1.024E-5</v>
      </c>
      <c r="AH115" s="20">
        <v>0.72670000000000001</v>
      </c>
      <c r="AI115" s="23">
        <f t="shared" si="28"/>
        <v>2.6844062416287945E-3</v>
      </c>
      <c r="AJ115" s="25">
        <f t="shared" si="29"/>
        <v>3.2212874899545538E-2</v>
      </c>
      <c r="AK115" s="12"/>
      <c r="AL115" s="13">
        <v>2.4000000000000001E-4</v>
      </c>
      <c r="AM115" s="13">
        <v>-4.0799999999999999E-10</v>
      </c>
      <c r="AN115" s="13">
        <v>4.7580000000000002E-4</v>
      </c>
      <c r="AO115" s="13">
        <v>1.8259999999999999E-8</v>
      </c>
      <c r="AP115" s="13">
        <v>-2.8330000000000002E-5</v>
      </c>
      <c r="AQ115" s="13">
        <v>0.48349999999999999</v>
      </c>
      <c r="AR115" s="13">
        <f>(AL115)+(AM115*P113)+(AN115*T113)+(AO115*X113)+(AP115*Z113)+(AA113*AQ115)</f>
        <v>1.7297595203641979E-3</v>
      </c>
      <c r="AS115" s="27">
        <f t="shared" si="30"/>
        <v>2.0757114244370375E-2</v>
      </c>
      <c r="AT115" s="12"/>
      <c r="AU115" s="13">
        <v>4.6529999999999998E-4</v>
      </c>
      <c r="AV115" s="13">
        <v>-5.2679999999999998E-10</v>
      </c>
      <c r="AW115" s="13">
        <v>7.6599999999999997E-4</v>
      </c>
      <c r="AX115" s="13">
        <v>-3.9230000000000002E-5</v>
      </c>
      <c r="AY115" s="13">
        <v>0.186</v>
      </c>
      <c r="AZ115" s="13">
        <f>(AU115)+(AV115*P112)+(AW115*T112)+(AX115*Z112)+(AY115*AA112)</f>
        <v>1.3613951795799185E-3</v>
      </c>
      <c r="BA115" s="28">
        <f t="shared" si="31"/>
        <v>1.6336742154959023E-2</v>
      </c>
    </row>
    <row r="116" spans="1:53" ht="16">
      <c r="A116" s="4">
        <v>40299</v>
      </c>
      <c r="B116" s="5">
        <v>15557.277</v>
      </c>
      <c r="C116">
        <f t="shared" si="26"/>
        <v>9.6522837824180954</v>
      </c>
      <c r="D116" s="1">
        <v>1513</v>
      </c>
      <c r="E116" s="1">
        <v>317.117588972146</v>
      </c>
      <c r="F116" s="2">
        <v>0.20499999999999999</v>
      </c>
      <c r="G116">
        <v>0.20331335443464207</v>
      </c>
      <c r="H116">
        <v>1.4640609473335542</v>
      </c>
      <c r="I116" s="1">
        <v>100.93337561272401</v>
      </c>
      <c r="J116" s="1">
        <v>-2.71550665281385E-2</v>
      </c>
      <c r="K116" s="8">
        <v>3.26</v>
      </c>
      <c r="L116" s="8">
        <v>118.88548387096775</v>
      </c>
      <c r="M116" s="9">
        <v>59.8</v>
      </c>
      <c r="N116" s="9">
        <v>2.1276600000000001</v>
      </c>
      <c r="O116" s="12"/>
      <c r="P116">
        <f t="shared" si="16"/>
        <v>2290682</v>
      </c>
      <c r="Q116">
        <f t="shared" si="17"/>
        <v>317.117588972146</v>
      </c>
      <c r="R116">
        <f t="shared" si="18"/>
        <v>0.20499999999999999</v>
      </c>
      <c r="S116">
        <f t="shared" si="19"/>
        <v>0.24464967452610847</v>
      </c>
      <c r="T116">
        <f t="shared" si="20"/>
        <v>3.6075354048407782</v>
      </c>
      <c r="U116">
        <f t="shared" si="21"/>
        <v>10288.479688191952</v>
      </c>
      <c r="V116">
        <f t="shared" si="22"/>
        <v>-2.6417668889990871E-2</v>
      </c>
      <c r="W116" s="8">
        <v>3.26</v>
      </c>
      <c r="X116">
        <f t="shared" si="23"/>
        <v>14252.6437591051</v>
      </c>
      <c r="Y116">
        <f t="shared" si="24"/>
        <v>59.8</v>
      </c>
      <c r="Z116">
        <f t="shared" si="25"/>
        <v>2.1276600000000001</v>
      </c>
      <c r="AA116">
        <f t="shared" si="27"/>
        <v>3.049995213201484E-3</v>
      </c>
      <c r="AB116" s="12"/>
      <c r="AC116" s="21">
        <v>7.4399999999999998E-4</v>
      </c>
      <c r="AD116" s="22">
        <v>-2.294E-10</v>
      </c>
      <c r="AE116" s="23">
        <v>1.81E-8</v>
      </c>
      <c r="AF116" s="23">
        <v>-1.288E-6</v>
      </c>
      <c r="AG116" s="23">
        <v>-1.024E-5</v>
      </c>
      <c r="AH116" s="20">
        <v>0.72670000000000001</v>
      </c>
      <c r="AI116" s="23">
        <f t="shared" si="28"/>
        <v>2.5634798632958758E-3</v>
      </c>
      <c r="AJ116" s="25">
        <f t="shared" si="29"/>
        <v>3.0761758359550508E-2</v>
      </c>
      <c r="AK116" s="12"/>
      <c r="AL116" s="13">
        <v>2.4000000000000001E-4</v>
      </c>
      <c r="AM116" s="13">
        <v>-4.0799999999999999E-10</v>
      </c>
      <c r="AN116" s="13">
        <v>4.7580000000000002E-4</v>
      </c>
      <c r="AO116" s="13">
        <v>1.8259999999999999E-8</v>
      </c>
      <c r="AP116" s="13">
        <v>-2.8330000000000002E-5</v>
      </c>
      <c r="AQ116" s="13">
        <v>0.48349999999999999</v>
      </c>
      <c r="AR116" s="13">
        <f>(AL116)+(AM116*P114)+(AN116*T114)+(AO116*X114)+(AP116*Z114)+(AA114*AQ116)</f>
        <v>2.7249016160097554E-3</v>
      </c>
      <c r="AS116" s="27">
        <f t="shared" si="30"/>
        <v>3.2698819392117065E-2</v>
      </c>
      <c r="AT116" s="12"/>
      <c r="AU116" s="13">
        <v>4.6529999999999998E-4</v>
      </c>
      <c r="AV116" s="13">
        <v>-5.2679999999999998E-10</v>
      </c>
      <c r="AW116" s="13">
        <v>7.6599999999999997E-4</v>
      </c>
      <c r="AX116" s="13">
        <v>-3.9230000000000002E-5</v>
      </c>
      <c r="AY116" s="13">
        <v>0.186</v>
      </c>
      <c r="AZ116" s="13">
        <f>(AU116)+(AV116*P113)+(AW116*T113)+(AX116*Z113)+(AY116*AA113)</f>
        <v>1.7771739176725178E-3</v>
      </c>
      <c r="BA116" s="28">
        <f t="shared" si="31"/>
        <v>2.1326087012070213E-2</v>
      </c>
    </row>
    <row r="117" spans="1:53" ht="16">
      <c r="A117" s="4">
        <v>40330</v>
      </c>
      <c r="B117">
        <v>15595.507</v>
      </c>
      <c r="C117">
        <f t="shared" si="26"/>
        <v>9.6547381389334586</v>
      </c>
      <c r="D117" s="1">
        <v>1531</v>
      </c>
      <c r="E117" s="1">
        <v>363.36285410039699</v>
      </c>
      <c r="F117" s="2">
        <v>0.20300000000000001</v>
      </c>
      <c r="G117">
        <v>0.19434848694210308</v>
      </c>
      <c r="H117">
        <v>1.4614290792747955</v>
      </c>
      <c r="I117" s="1">
        <v>100.613211210199</v>
      </c>
      <c r="J117" s="1">
        <v>-3.0240966657641699E-2</v>
      </c>
      <c r="K117" s="8">
        <v>3.0804545454545456</v>
      </c>
      <c r="L117" s="8">
        <v>127.63266666666667</v>
      </c>
      <c r="M117" s="9">
        <v>35.4</v>
      </c>
      <c r="N117" s="9">
        <v>-1.05263</v>
      </c>
      <c r="O117" s="12"/>
      <c r="P117">
        <f t="shared" si="16"/>
        <v>2345492</v>
      </c>
      <c r="Q117">
        <f t="shared" si="17"/>
        <v>363.36285410039699</v>
      </c>
      <c r="R117">
        <f t="shared" si="18"/>
        <v>0.20300000000000001</v>
      </c>
      <c r="S117">
        <f t="shared" si="19"/>
        <v>0.23211982131878789</v>
      </c>
      <c r="T117">
        <f t="shared" si="20"/>
        <v>3.5972040330247719</v>
      </c>
      <c r="U117">
        <f t="shared" si="21"/>
        <v>10223.631481238312</v>
      </c>
      <c r="V117">
        <f t="shared" si="22"/>
        <v>-2.9326450593253103E-2</v>
      </c>
      <c r="W117" s="8">
        <v>3.0804545454545456</v>
      </c>
      <c r="X117">
        <f t="shared" si="23"/>
        <v>16417.73026711111</v>
      </c>
      <c r="Y117">
        <f t="shared" si="24"/>
        <v>35.4</v>
      </c>
      <c r="Z117">
        <f t="shared" si="25"/>
        <v>-1.05263</v>
      </c>
      <c r="AA117">
        <f t="shared" si="27"/>
        <v>2.4543565153631874E-3</v>
      </c>
      <c r="AB117" s="12"/>
      <c r="AC117" s="21">
        <v>7.4399999999999998E-4</v>
      </c>
      <c r="AD117" s="22">
        <v>-2.294E-10</v>
      </c>
      <c r="AE117" s="23">
        <v>1.81E-8</v>
      </c>
      <c r="AF117" s="23">
        <v>-1.288E-6</v>
      </c>
      <c r="AG117" s="23">
        <v>-1.024E-5</v>
      </c>
      <c r="AH117" s="20">
        <v>0.72670000000000001</v>
      </c>
      <c r="AI117" s="23">
        <f t="shared" si="28"/>
        <v>2.5941122842733206E-3</v>
      </c>
      <c r="AJ117" s="25">
        <f t="shared" si="29"/>
        <v>3.1129347411279845E-2</v>
      </c>
      <c r="AK117" s="12"/>
      <c r="AL117" s="13">
        <v>2.4000000000000001E-4</v>
      </c>
      <c r="AM117" s="13">
        <v>-4.0799999999999999E-10</v>
      </c>
      <c r="AN117" s="13">
        <v>4.7580000000000002E-4</v>
      </c>
      <c r="AO117" s="13">
        <v>1.8259999999999999E-8</v>
      </c>
      <c r="AP117" s="13">
        <v>-2.8330000000000002E-5</v>
      </c>
      <c r="AQ117" s="13">
        <v>0.48349999999999999</v>
      </c>
      <c r="AR117" s="13">
        <f>(AL117)+(AM117*P115)+(AN117*T115)+(AO117*X115)+(AP117*Z115)+(AA115*AQ117)</f>
        <v>2.0955911768405894E-3</v>
      </c>
      <c r="AS117" s="27">
        <f t="shared" si="30"/>
        <v>2.5147094122087071E-2</v>
      </c>
      <c r="AT117" s="12"/>
      <c r="AU117" s="13">
        <v>4.6529999999999998E-4</v>
      </c>
      <c r="AV117" s="13">
        <v>-5.2679999999999998E-10</v>
      </c>
      <c r="AW117" s="13">
        <v>7.6599999999999997E-4</v>
      </c>
      <c r="AX117" s="13">
        <v>-3.9230000000000002E-5</v>
      </c>
      <c r="AY117" s="13">
        <v>0.186</v>
      </c>
      <c r="AZ117" s="13">
        <f>(AU117)+(AV117*P114)+(AW117*T114)+(AX117*Z114)+(AY117*AA114)</f>
        <v>2.6388060422025037E-3</v>
      </c>
      <c r="BA117" s="28">
        <f t="shared" si="31"/>
        <v>3.1665672506430043E-2</v>
      </c>
    </row>
    <row r="118" spans="1:53" ht="16">
      <c r="A118" s="4">
        <v>40360</v>
      </c>
      <c r="B118">
        <v>15633.736999999999</v>
      </c>
      <c r="C118">
        <f t="shared" si="26"/>
        <v>9.6571864863284294</v>
      </c>
      <c r="D118" s="1">
        <v>1573</v>
      </c>
      <c r="E118" s="1">
        <v>396.20825020398001</v>
      </c>
      <c r="F118" s="2">
        <v>0.19600000000000001</v>
      </c>
      <c r="G118">
        <v>0.2154768467475193</v>
      </c>
      <c r="H118">
        <v>1.3313079629037416</v>
      </c>
      <c r="I118" s="1">
        <v>100.434105775124</v>
      </c>
      <c r="J118" s="1">
        <v>-3.19672718962433E-2</v>
      </c>
      <c r="K118" s="8">
        <v>2.8538095238095238</v>
      </c>
      <c r="L118" s="8">
        <v>176.8041935483871</v>
      </c>
      <c r="M118" s="9">
        <v>63.2</v>
      </c>
      <c r="N118" s="9">
        <v>-1.05263</v>
      </c>
      <c r="O118" s="12"/>
      <c r="P118">
        <f t="shared" si="16"/>
        <v>2475902</v>
      </c>
      <c r="Q118">
        <f t="shared" si="17"/>
        <v>396.20825020398001</v>
      </c>
      <c r="R118">
        <f t="shared" si="18"/>
        <v>0.19600000000000001</v>
      </c>
      <c r="S118">
        <f t="shared" si="19"/>
        <v>0.26190711823177321</v>
      </c>
      <c r="T118">
        <f t="shared" si="20"/>
        <v>3.103688854994652</v>
      </c>
      <c r="U118">
        <f t="shared" si="21"/>
        <v>10187.44370862392</v>
      </c>
      <c r="V118">
        <f t="shared" si="22"/>
        <v>-3.0945365423754954E-2</v>
      </c>
      <c r="W118" s="8">
        <v>2.8538095238095238</v>
      </c>
      <c r="X118">
        <f t="shared" si="23"/>
        <v>31436.527049843917</v>
      </c>
      <c r="Y118">
        <f t="shared" si="24"/>
        <v>63.2</v>
      </c>
      <c r="Z118">
        <f t="shared" si="25"/>
        <v>-1.05263</v>
      </c>
      <c r="AA118">
        <f t="shared" si="27"/>
        <v>2.4483473949707957E-3</v>
      </c>
      <c r="AB118" s="12"/>
      <c r="AC118" s="21">
        <v>7.4399999999999998E-4</v>
      </c>
      <c r="AD118" s="22">
        <v>-2.294E-10</v>
      </c>
      <c r="AE118" s="23">
        <v>1.81E-8</v>
      </c>
      <c r="AF118" s="23">
        <v>-1.288E-6</v>
      </c>
      <c r="AG118" s="23">
        <v>-1.024E-5</v>
      </c>
      <c r="AH118" s="20">
        <v>0.72670000000000001</v>
      </c>
      <c r="AI118" s="23">
        <f t="shared" si="28"/>
        <v>2.2518696639491393E-3</v>
      </c>
      <c r="AJ118" s="25">
        <f t="shared" si="29"/>
        <v>2.7022435967389673E-2</v>
      </c>
      <c r="AK118" s="12"/>
      <c r="AL118" s="13">
        <v>2.4000000000000001E-4</v>
      </c>
      <c r="AM118" s="13">
        <v>-4.0799999999999999E-10</v>
      </c>
      <c r="AN118" s="13">
        <v>4.7580000000000002E-4</v>
      </c>
      <c r="AO118" s="13">
        <v>1.8259999999999999E-8</v>
      </c>
      <c r="AP118" s="13">
        <v>-2.8330000000000002E-5</v>
      </c>
      <c r="AQ118" s="13">
        <v>0.48349999999999999</v>
      </c>
      <c r="AR118" s="13">
        <f>(AL118)+(AM118*P116)+(AN118*T116)+(AO118*X116)+(AP118*Z116)+(AA116*AQ118)</f>
        <v>2.6965164424474193E-3</v>
      </c>
      <c r="AS118" s="27">
        <f t="shared" si="30"/>
        <v>3.2358197309369036E-2</v>
      </c>
      <c r="AT118" s="12"/>
      <c r="AU118" s="13">
        <v>4.6529999999999998E-4</v>
      </c>
      <c r="AV118" s="13">
        <v>-5.2679999999999998E-10</v>
      </c>
      <c r="AW118" s="13">
        <v>7.6599999999999997E-4</v>
      </c>
      <c r="AX118" s="13">
        <v>-3.9230000000000002E-5</v>
      </c>
      <c r="AY118" s="13">
        <v>0.186</v>
      </c>
      <c r="AZ118" s="13">
        <f>(AU118)+(AV118*P115)+(AW118*T115)+(AX118*Z115)+(AY118*AA115)</f>
        <v>1.7594898728178774E-3</v>
      </c>
      <c r="BA118" s="28">
        <f t="shared" si="31"/>
        <v>2.1113878473814528E-2</v>
      </c>
    </row>
    <row r="119" spans="1:53" ht="16">
      <c r="A119" s="4">
        <v>40391</v>
      </c>
      <c r="B119" s="5">
        <v>15671.967000000001</v>
      </c>
      <c r="C119">
        <f t="shared" si="26"/>
        <v>9.6596288539560042</v>
      </c>
      <c r="D119" s="1">
        <v>1638</v>
      </c>
      <c r="E119" s="1">
        <v>395.394719909711</v>
      </c>
      <c r="F119" s="2">
        <v>0.191</v>
      </c>
      <c r="G119">
        <v>0.20651283451665756</v>
      </c>
      <c r="H119">
        <v>1.3375206611570247</v>
      </c>
      <c r="I119" s="1">
        <v>100.410397025078</v>
      </c>
      <c r="J119" s="1">
        <v>-3.2195788352977102E-2</v>
      </c>
      <c r="K119" s="8">
        <v>2.5436363636363635</v>
      </c>
      <c r="L119" s="8">
        <v>161.46967741935484</v>
      </c>
      <c r="M119" s="9">
        <v>113.3</v>
      </c>
      <c r="N119" s="9">
        <v>-1.0416700000000001</v>
      </c>
      <c r="O119" s="12"/>
      <c r="P119">
        <f t="shared" si="16"/>
        <v>2684682</v>
      </c>
      <c r="Q119">
        <f t="shared" si="17"/>
        <v>395.394719909711</v>
      </c>
      <c r="R119">
        <f t="shared" si="18"/>
        <v>0.191</v>
      </c>
      <c r="S119">
        <f t="shared" si="19"/>
        <v>0.24916038533676194</v>
      </c>
      <c r="T119">
        <f t="shared" si="20"/>
        <v>3.1264821801789493</v>
      </c>
      <c r="U119">
        <f t="shared" si="21"/>
        <v>10182.658227758871</v>
      </c>
      <c r="V119">
        <f t="shared" si="22"/>
        <v>-3.1159219565307407E-2</v>
      </c>
      <c r="W119" s="8">
        <v>2.5436363636363635</v>
      </c>
      <c r="X119">
        <f t="shared" si="23"/>
        <v>26233.926403329864</v>
      </c>
      <c r="Y119">
        <f t="shared" si="24"/>
        <v>113.3</v>
      </c>
      <c r="Z119">
        <f t="shared" si="25"/>
        <v>-1.0416700000000001</v>
      </c>
      <c r="AA119">
        <f t="shared" si="27"/>
        <v>2.4423676275748818E-3</v>
      </c>
      <c r="AB119" s="12"/>
      <c r="AC119" s="21">
        <v>7.4399999999999998E-4</v>
      </c>
      <c r="AD119" s="22">
        <v>-2.294E-10</v>
      </c>
      <c r="AE119" s="23">
        <v>1.81E-8</v>
      </c>
      <c r="AF119" s="23">
        <v>-1.288E-6</v>
      </c>
      <c r="AG119" s="23">
        <v>-1.024E-5</v>
      </c>
      <c r="AH119" s="20">
        <v>0.72670000000000001</v>
      </c>
      <c r="AI119" s="23">
        <f t="shared" si="28"/>
        <v>2.453620603927452E-3</v>
      </c>
      <c r="AJ119" s="25">
        <f t="shared" si="29"/>
        <v>2.9443447247129426E-2</v>
      </c>
      <c r="AK119" s="12"/>
      <c r="AL119" s="13">
        <v>2.4000000000000001E-4</v>
      </c>
      <c r="AM119" s="13">
        <v>-4.0799999999999999E-10</v>
      </c>
      <c r="AN119" s="13">
        <v>4.7580000000000002E-4</v>
      </c>
      <c r="AO119" s="13">
        <v>1.8259999999999999E-8</v>
      </c>
      <c r="AP119" s="13">
        <v>-2.8330000000000002E-5</v>
      </c>
      <c r="AQ119" s="13">
        <v>0.48349999999999999</v>
      </c>
      <c r="AR119" s="13">
        <f>(AL119)+(AM119*P117)+(AN119*T117)+(AO119*X117)+(AP119*Z117)+(AA117*AQ119)</f>
        <v>2.5108790806687366E-3</v>
      </c>
      <c r="AS119" s="27">
        <f t="shared" si="30"/>
        <v>3.0130548968024841E-2</v>
      </c>
      <c r="AT119" s="12"/>
      <c r="AU119" s="13">
        <v>4.6529999999999998E-4</v>
      </c>
      <c r="AV119" s="13">
        <v>-5.2679999999999998E-10</v>
      </c>
      <c r="AW119" s="13">
        <v>7.6599999999999997E-4</v>
      </c>
      <c r="AX119" s="13">
        <v>-3.9230000000000002E-5</v>
      </c>
      <c r="AY119" s="13">
        <v>0.186</v>
      </c>
      <c r="AZ119" s="13">
        <f>(AU119)+(AV119*P116)+(AW119*T116)+(AX119*Z116)+(AY119*AA116)</f>
        <v>2.5057718503635118E-3</v>
      </c>
      <c r="BA119" s="28">
        <f t="shared" si="31"/>
        <v>3.0069262204362141E-2</v>
      </c>
    </row>
    <row r="120" spans="1:53" ht="16">
      <c r="A120" s="4">
        <v>40422</v>
      </c>
      <c r="B120">
        <v>15698.186333333331</v>
      </c>
      <c r="C120">
        <f t="shared" si="26"/>
        <v>9.6613004644935785</v>
      </c>
      <c r="D120" s="1">
        <v>1655</v>
      </c>
      <c r="E120" s="1">
        <v>334.62884825910601</v>
      </c>
      <c r="F120" s="2">
        <v>0.192</v>
      </c>
      <c r="G120">
        <v>0.19973935112147609</v>
      </c>
      <c r="H120">
        <v>1.3853021978021978</v>
      </c>
      <c r="I120" s="1">
        <v>100.517757926361</v>
      </c>
      <c r="J120" s="1">
        <v>-3.1160991802954899E-2</v>
      </c>
      <c r="K120" s="8">
        <v>2.4957142857142856</v>
      </c>
      <c r="L120" s="8">
        <v>213.92533333333333</v>
      </c>
      <c r="M120" s="9">
        <v>34.5</v>
      </c>
      <c r="N120" s="9">
        <v>-3.0612200000000001</v>
      </c>
      <c r="O120" s="12"/>
      <c r="P120">
        <f t="shared" si="16"/>
        <v>2740680</v>
      </c>
      <c r="Q120">
        <f t="shared" si="17"/>
        <v>334.62884825910601</v>
      </c>
      <c r="R120">
        <f t="shared" si="18"/>
        <v>0.192</v>
      </c>
      <c r="S120">
        <f t="shared" si="19"/>
        <v>0.2396351595079044</v>
      </c>
      <c r="T120">
        <f t="shared" si="20"/>
        <v>3.3043643770377971</v>
      </c>
      <c r="U120">
        <f t="shared" si="21"/>
        <v>10204.337416468872</v>
      </c>
      <c r="V120">
        <f t="shared" si="22"/>
        <v>-3.0189984392811078E-2</v>
      </c>
      <c r="W120" s="8">
        <v>2.4957142857142856</v>
      </c>
      <c r="X120">
        <f t="shared" si="23"/>
        <v>45977.973575111107</v>
      </c>
      <c r="Y120">
        <f t="shared" si="24"/>
        <v>34.5</v>
      </c>
      <c r="Z120">
        <f t="shared" si="25"/>
        <v>-3.0612200000000001</v>
      </c>
      <c r="AA120">
        <f t="shared" si="27"/>
        <v>1.6716105375742529E-3</v>
      </c>
      <c r="AB120" s="12"/>
      <c r="AC120" s="21">
        <v>7.4399999999999998E-4</v>
      </c>
      <c r="AD120" s="22">
        <v>-2.294E-10</v>
      </c>
      <c r="AE120" s="23">
        <v>1.81E-8</v>
      </c>
      <c r="AF120" s="23">
        <v>-1.288E-6</v>
      </c>
      <c r="AG120" s="23">
        <v>-1.024E-5</v>
      </c>
      <c r="AH120" s="20">
        <v>0.72670000000000001</v>
      </c>
      <c r="AI120" s="23">
        <f t="shared" si="28"/>
        <v>2.242572872858937E-3</v>
      </c>
      <c r="AJ120" s="25">
        <f t="shared" si="29"/>
        <v>2.6910874474307244E-2</v>
      </c>
      <c r="AK120" s="12"/>
      <c r="AL120" s="13">
        <v>2.4000000000000001E-4</v>
      </c>
      <c r="AM120" s="13">
        <v>-4.0799999999999999E-10</v>
      </c>
      <c r="AN120" s="13">
        <v>4.7580000000000002E-4</v>
      </c>
      <c r="AO120" s="13">
        <v>1.8259999999999999E-8</v>
      </c>
      <c r="AP120" s="13">
        <v>-2.8330000000000002E-5</v>
      </c>
      <c r="AQ120" s="13">
        <v>0.48349999999999999</v>
      </c>
      <c r="AR120" s="13">
        <f>(AL120)+(AM120*P118)+(AN120*T118)+(AO120*X118)+(AP120*Z118)+(AA118*AQ120)</f>
        <v>2.4941950985049848E-3</v>
      </c>
      <c r="AS120" s="27">
        <f t="shared" si="30"/>
        <v>2.9930341182059818E-2</v>
      </c>
      <c r="AT120" s="12"/>
      <c r="AU120" s="13">
        <v>4.6529999999999998E-4</v>
      </c>
      <c r="AV120" s="13">
        <v>-5.2679999999999998E-10</v>
      </c>
      <c r="AW120" s="13">
        <v>7.6599999999999997E-4</v>
      </c>
      <c r="AX120" s="13">
        <v>-3.9230000000000002E-5</v>
      </c>
      <c r="AY120" s="13">
        <v>0.186</v>
      </c>
      <c r="AZ120" s="13">
        <f>(AU120)+(AV120*P117)+(AW120*T117)+(AX120*Z117)+(AY120*AA117)</f>
        <v>2.4829580904545279E-3</v>
      </c>
      <c r="BA120" s="28">
        <f t="shared" si="31"/>
        <v>2.9795497085454335E-2</v>
      </c>
    </row>
    <row r="121" spans="1:53" ht="16">
      <c r="A121" s="4">
        <v>40452</v>
      </c>
      <c r="B121">
        <v>15724.405666666666</v>
      </c>
      <c r="C121">
        <f t="shared" si="26"/>
        <v>9.6629692854118741</v>
      </c>
      <c r="D121" s="1">
        <v>1668</v>
      </c>
      <c r="E121" s="1">
        <v>297.76212622460201</v>
      </c>
      <c r="F121" s="2">
        <v>0.191</v>
      </c>
      <c r="G121">
        <v>0.22430421603747588</v>
      </c>
      <c r="H121">
        <v>1.2816339066339066</v>
      </c>
      <c r="I121" s="1">
        <v>100.737801625518</v>
      </c>
      <c r="J121" s="1">
        <v>-2.90401036768244E-2</v>
      </c>
      <c r="K121" s="8">
        <v>2.4055</v>
      </c>
      <c r="L121" s="8">
        <v>229.3158064516129</v>
      </c>
      <c r="M121" s="9">
        <v>87.7</v>
      </c>
      <c r="N121" s="9">
        <v>-6</v>
      </c>
      <c r="O121" s="12"/>
      <c r="P121">
        <f t="shared" si="16"/>
        <v>2783892</v>
      </c>
      <c r="Q121">
        <f t="shared" si="17"/>
        <v>297.76212622460201</v>
      </c>
      <c r="R121">
        <f t="shared" si="18"/>
        <v>0.191</v>
      </c>
      <c r="S121">
        <f t="shared" si="19"/>
        <v>0.27461659736966254</v>
      </c>
      <c r="T121">
        <f t="shared" si="20"/>
        <v>2.9242193772675957</v>
      </c>
      <c r="U121">
        <f t="shared" si="21"/>
        <v>10248.842477967737</v>
      </c>
      <c r="V121">
        <f t="shared" si="22"/>
        <v>-2.8196776055263689E-2</v>
      </c>
      <c r="W121" s="8">
        <v>2.4055</v>
      </c>
      <c r="X121">
        <f t="shared" si="23"/>
        <v>52815.054895005196</v>
      </c>
      <c r="Y121">
        <f t="shared" si="24"/>
        <v>87.7</v>
      </c>
      <c r="Z121">
        <f t="shared" si="25"/>
        <v>-6</v>
      </c>
      <c r="AA121">
        <f t="shared" si="27"/>
        <v>1.668820918295566E-3</v>
      </c>
      <c r="AB121" s="12"/>
      <c r="AC121" s="21">
        <v>7.4399999999999998E-4</v>
      </c>
      <c r="AD121" s="22">
        <v>-2.294E-10</v>
      </c>
      <c r="AE121" s="23">
        <v>1.81E-8</v>
      </c>
      <c r="AF121" s="23">
        <v>-1.288E-6</v>
      </c>
      <c r="AG121" s="23">
        <v>-1.024E-5</v>
      </c>
      <c r="AH121" s="20">
        <v>0.72670000000000001</v>
      </c>
      <c r="AI121" s="23">
        <f t="shared" si="28"/>
        <v>2.1491596001647203E-3</v>
      </c>
      <c r="AJ121" s="25">
        <f t="shared" si="29"/>
        <v>2.5789915201976644E-2</v>
      </c>
      <c r="AK121" s="12"/>
      <c r="AL121" s="13">
        <v>2.4000000000000001E-4</v>
      </c>
      <c r="AM121" s="13">
        <v>-4.0799999999999999E-10</v>
      </c>
      <c r="AN121" s="13">
        <v>4.7580000000000002E-4</v>
      </c>
      <c r="AO121" s="13">
        <v>1.8259999999999999E-8</v>
      </c>
      <c r="AP121" s="13">
        <v>-2.8330000000000002E-5</v>
      </c>
      <c r="AQ121" s="13">
        <v>0.48349999999999999</v>
      </c>
      <c r="AR121" s="13">
        <f>(AL121)+(AM121*P119)+(AN121*T119)+(AO121*X119)+(AP121*Z119)+(AA119*AQ121)</f>
        <v>2.3216567204864024E-3</v>
      </c>
      <c r="AS121" s="27">
        <f t="shared" si="30"/>
        <v>2.7859880645836829E-2</v>
      </c>
      <c r="AT121" s="12"/>
      <c r="AU121" s="13">
        <v>4.6529999999999998E-4</v>
      </c>
      <c r="AV121" s="13">
        <v>-5.2679999999999998E-10</v>
      </c>
      <c r="AW121" s="13">
        <v>7.6599999999999997E-4</v>
      </c>
      <c r="AX121" s="13">
        <v>-3.9230000000000002E-5</v>
      </c>
      <c r="AY121" s="13">
        <v>0.186</v>
      </c>
      <c r="AZ121" s="13">
        <f>(AU121)+(AV121*P118)+(AW121*T118)+(AX121*Z118)+(AY121*AA118)</f>
        <v>2.035107779690471E-3</v>
      </c>
      <c r="BA121" s="28">
        <f t="shared" si="31"/>
        <v>2.442129335628565E-2</v>
      </c>
    </row>
    <row r="122" spans="1:53" ht="16">
      <c r="A122" s="4">
        <v>40483</v>
      </c>
      <c r="B122" s="5">
        <v>15750.625</v>
      </c>
      <c r="C122">
        <f t="shared" si="26"/>
        <v>9.6646353260061311</v>
      </c>
      <c r="D122" s="1">
        <v>1683</v>
      </c>
      <c r="E122" s="1">
        <v>295.91411178095098</v>
      </c>
      <c r="F122" s="2">
        <v>0.19600000000000001</v>
      </c>
      <c r="G122">
        <v>0.20781115310655793</v>
      </c>
      <c r="H122">
        <v>1.3343969368219528</v>
      </c>
      <c r="I122" s="1">
        <v>100.971616729535</v>
      </c>
      <c r="J122" s="1">
        <v>-2.6786480056973299E-2</v>
      </c>
      <c r="K122" s="8">
        <v>2.62</v>
      </c>
      <c r="L122" s="8">
        <v>169.89633333333333</v>
      </c>
      <c r="M122" s="9">
        <v>-37.1</v>
      </c>
      <c r="N122" s="9">
        <v>-1.0101</v>
      </c>
      <c r="O122" s="12"/>
      <c r="P122">
        <f t="shared" si="16"/>
        <v>2834172</v>
      </c>
      <c r="Q122">
        <f t="shared" si="17"/>
        <v>295.91411178095098</v>
      </c>
      <c r="R122">
        <f t="shared" si="18"/>
        <v>0.19600000000000001</v>
      </c>
      <c r="S122">
        <f t="shared" si="19"/>
        <v>0.25099662846203519</v>
      </c>
      <c r="T122">
        <f t="shared" si="20"/>
        <v>3.1150121218217635</v>
      </c>
      <c r="U122">
        <f t="shared" si="21"/>
        <v>10296.239001705648</v>
      </c>
      <c r="V122">
        <f t="shared" si="22"/>
        <v>-2.6068964543130672E-2</v>
      </c>
      <c r="W122" s="8">
        <v>2.62</v>
      </c>
      <c r="X122">
        <f t="shared" si="23"/>
        <v>29034.660413444446</v>
      </c>
      <c r="Y122">
        <f t="shared" si="24"/>
        <v>-37.1</v>
      </c>
      <c r="Z122">
        <f t="shared" si="25"/>
        <v>-1.0101</v>
      </c>
      <c r="AA122">
        <f t="shared" si="27"/>
        <v>1.6660405942570122E-3</v>
      </c>
      <c r="AB122" s="12"/>
      <c r="AC122" s="21">
        <v>7.4399999999999998E-4</v>
      </c>
      <c r="AD122" s="22">
        <v>-2.294E-10</v>
      </c>
      <c r="AE122" s="23">
        <v>1.81E-8</v>
      </c>
      <c r="AF122" s="23">
        <v>-1.288E-6</v>
      </c>
      <c r="AG122" s="23">
        <v>-1.024E-5</v>
      </c>
      <c r="AH122" s="20">
        <v>0.72670000000000001</v>
      </c>
      <c r="AI122" s="23">
        <f t="shared" si="28"/>
        <v>2.2225422301249817E-3</v>
      </c>
      <c r="AJ122" s="25">
        <f t="shared" si="29"/>
        <v>2.667050676149978E-2</v>
      </c>
      <c r="AK122" s="12"/>
      <c r="AL122" s="13">
        <v>2.4000000000000001E-4</v>
      </c>
      <c r="AM122" s="13">
        <v>-4.0799999999999999E-10</v>
      </c>
      <c r="AN122" s="13">
        <v>4.7580000000000002E-4</v>
      </c>
      <c r="AO122" s="13">
        <v>1.8259999999999999E-8</v>
      </c>
      <c r="AP122" s="13">
        <v>-2.8330000000000002E-5</v>
      </c>
      <c r="AQ122" s="13">
        <v>0.48349999999999999</v>
      </c>
      <c r="AR122" s="13">
        <f>(AL122)+(AM122*P120)+(AN122*T120)+(AO122*X120)+(AP122*Z120)+(AA120*AQ122)</f>
        <v>2.4285249855932637E-3</v>
      </c>
      <c r="AS122" s="27">
        <f t="shared" si="30"/>
        <v>2.9142299827119165E-2</v>
      </c>
      <c r="AT122" s="12"/>
      <c r="AU122" s="13">
        <v>4.6529999999999998E-4</v>
      </c>
      <c r="AV122" s="13">
        <v>-5.2679999999999998E-10</v>
      </c>
      <c r="AW122" s="13">
        <v>7.6599999999999997E-4</v>
      </c>
      <c r="AX122" s="13">
        <v>-3.9230000000000002E-5</v>
      </c>
      <c r="AY122" s="13">
        <v>0.186</v>
      </c>
      <c r="AZ122" s="13">
        <f>(AU122)+(AV122*P119)+(AW122*T119)+(AX122*Z119)+(AY122*AA119)</f>
        <v>1.941039965246003E-3</v>
      </c>
      <c r="BA122" s="28">
        <f t="shared" si="31"/>
        <v>2.3292479582952035E-2</v>
      </c>
    </row>
    <row r="123" spans="1:53" ht="16">
      <c r="A123" s="4">
        <v>40513</v>
      </c>
      <c r="B123">
        <v>15738.001333333334</v>
      </c>
      <c r="C123">
        <f t="shared" si="26"/>
        <v>9.6638335338155592</v>
      </c>
      <c r="D123" s="1">
        <v>1711</v>
      </c>
      <c r="E123" s="1">
        <v>350.17246536725497</v>
      </c>
      <c r="F123" s="2">
        <v>0.19800000000000001</v>
      </c>
      <c r="G123">
        <v>0.2069277948146083</v>
      </c>
      <c r="H123">
        <v>1.447962276860896</v>
      </c>
      <c r="I123" s="1">
        <v>101.154062510309</v>
      </c>
      <c r="J123" s="1">
        <v>-2.50279789429282E-2</v>
      </c>
      <c r="K123" s="8">
        <v>3.15</v>
      </c>
      <c r="L123" s="8">
        <v>157.47</v>
      </c>
      <c r="M123" s="9">
        <v>-44.9</v>
      </c>
      <c r="N123" s="9">
        <v>-6.0606099999999996</v>
      </c>
      <c r="O123" s="12"/>
      <c r="P123">
        <f t="shared" si="16"/>
        <v>2929232</v>
      </c>
      <c r="Q123">
        <f t="shared" si="17"/>
        <v>350.17246536725497</v>
      </c>
      <c r="R123">
        <f t="shared" si="18"/>
        <v>0.19800000000000001</v>
      </c>
      <c r="S123">
        <f t="shared" si="19"/>
        <v>0.24974690708144492</v>
      </c>
      <c r="T123">
        <f t="shared" si="20"/>
        <v>3.5445570320730857</v>
      </c>
      <c r="U123">
        <f t="shared" si="21"/>
        <v>10333.298424849811</v>
      </c>
      <c r="V123">
        <f t="shared" si="22"/>
        <v>-2.4401579212960541E-2</v>
      </c>
      <c r="W123" s="8">
        <v>3.15</v>
      </c>
      <c r="X123">
        <f t="shared" si="23"/>
        <v>24954.2709</v>
      </c>
      <c r="Y123">
        <f t="shared" si="24"/>
        <v>-44.9</v>
      </c>
      <c r="Z123">
        <f t="shared" si="25"/>
        <v>-6.0606099999999996</v>
      </c>
      <c r="AA123">
        <f t="shared" si="27"/>
        <v>-8.0179219057185946E-4</v>
      </c>
      <c r="AB123" s="12"/>
      <c r="AC123" s="21">
        <v>7.4399999999999998E-4</v>
      </c>
      <c r="AD123" s="22">
        <v>-2.294E-10</v>
      </c>
      <c r="AE123" s="23">
        <v>1.81E-8</v>
      </c>
      <c r="AF123" s="23">
        <v>-1.288E-6</v>
      </c>
      <c r="AG123" s="23">
        <v>-1.024E-5</v>
      </c>
      <c r="AH123" s="20">
        <v>0.72670000000000001</v>
      </c>
      <c r="AI123" s="23">
        <f t="shared" si="28"/>
        <v>1.8882082205299152E-3</v>
      </c>
      <c r="AJ123" s="25">
        <f t="shared" si="29"/>
        <v>2.2658498646358983E-2</v>
      </c>
      <c r="AK123" s="12"/>
      <c r="AL123" s="13">
        <v>2.4000000000000001E-4</v>
      </c>
      <c r="AM123" s="13">
        <v>-4.0799999999999999E-10</v>
      </c>
      <c r="AN123" s="13">
        <v>4.7580000000000002E-4</v>
      </c>
      <c r="AO123" s="13">
        <v>1.8259999999999999E-8</v>
      </c>
      <c r="AP123" s="13">
        <v>-2.8330000000000002E-5</v>
      </c>
      <c r="AQ123" s="13">
        <v>0.48349999999999999</v>
      </c>
      <c r="AR123" s="13">
        <f>(AL123)+(AM123*P121)+(AN123*T121)+(AO123*X121)+(AP123*Z121)+(AA121*AQ123)</f>
        <v>2.4367734600826232E-3</v>
      </c>
      <c r="AS123" s="27">
        <f t="shared" si="30"/>
        <v>2.924128152099148E-2</v>
      </c>
      <c r="AT123" s="12"/>
      <c r="AU123" s="13">
        <v>4.6529999999999998E-4</v>
      </c>
      <c r="AV123" s="13">
        <v>-5.2679999999999998E-10</v>
      </c>
      <c r="AW123" s="13">
        <v>7.6599999999999997E-4</v>
      </c>
      <c r="AX123" s="13">
        <v>-3.9230000000000002E-5</v>
      </c>
      <c r="AY123" s="13">
        <v>0.186</v>
      </c>
      <c r="AZ123" s="13">
        <f>(AU123)+(AV123*P120)+(AW123*T120)+(AX123*Z120)+(AY123*AA120)</f>
        <v>1.9836641093997636E-3</v>
      </c>
      <c r="BA123" s="28">
        <f t="shared" si="31"/>
        <v>2.3803969312797164E-2</v>
      </c>
    </row>
    <row r="124" spans="1:53" ht="16">
      <c r="A124" s="4">
        <v>40544</v>
      </c>
      <c r="B124">
        <v>15725.377666666667</v>
      </c>
      <c r="C124">
        <f t="shared" si="26"/>
        <v>9.663031098238374</v>
      </c>
      <c r="D124" s="1">
        <v>1711</v>
      </c>
      <c r="E124" s="1">
        <v>350.90044146083801</v>
      </c>
      <c r="F124" s="2">
        <v>0.20199999999999999</v>
      </c>
      <c r="G124">
        <v>0.22122314993220582</v>
      </c>
      <c r="H124">
        <v>1.2903225806451613</v>
      </c>
      <c r="I124" s="1">
        <v>101.29160415984001</v>
      </c>
      <c r="J124" s="1">
        <v>-2.3702285671745E-2</v>
      </c>
      <c r="K124" s="8">
        <v>3.242</v>
      </c>
      <c r="L124" s="8">
        <v>139.74677419354839</v>
      </c>
      <c r="M124" s="9">
        <v>-41.1</v>
      </c>
      <c r="N124" s="9">
        <v>-7.1428599999999998</v>
      </c>
      <c r="O124" s="12"/>
      <c r="P124">
        <f t="shared" si="16"/>
        <v>2929232</v>
      </c>
      <c r="Q124">
        <f t="shared" si="17"/>
        <v>350.90044146083801</v>
      </c>
      <c r="R124">
        <f t="shared" si="18"/>
        <v>0.20199999999999999</v>
      </c>
      <c r="S124">
        <f t="shared" si="19"/>
        <v>0.27016283199813301</v>
      </c>
      <c r="T124">
        <f t="shared" si="20"/>
        <v>2.95525494276795</v>
      </c>
      <c r="U124">
        <f t="shared" si="21"/>
        <v>10361.280677433557</v>
      </c>
      <c r="V124">
        <f t="shared" si="22"/>
        <v>-2.3140487325679991E-2</v>
      </c>
      <c r="W124" s="8">
        <v>3.242</v>
      </c>
      <c r="X124">
        <f t="shared" si="23"/>
        <v>19668.90767169615</v>
      </c>
      <c r="Y124">
        <f t="shared" si="24"/>
        <v>-41.1</v>
      </c>
      <c r="Z124">
        <f t="shared" si="25"/>
        <v>-7.1428599999999998</v>
      </c>
      <c r="AA124">
        <f t="shared" si="27"/>
        <v>-8.0243557718517877E-4</v>
      </c>
      <c r="AB124" s="12"/>
      <c r="AC124" s="21">
        <v>7.4399999999999998E-4</v>
      </c>
      <c r="AD124" s="22">
        <v>-2.294E-10</v>
      </c>
      <c r="AE124" s="23">
        <v>1.81E-8</v>
      </c>
      <c r="AF124" s="23">
        <v>-1.288E-6</v>
      </c>
      <c r="AG124" s="23">
        <v>-1.024E-5</v>
      </c>
      <c r="AH124" s="20">
        <v>0.72670000000000001</v>
      </c>
      <c r="AI124" s="23">
        <f t="shared" si="28"/>
        <v>6.0935944001429786E-5</v>
      </c>
      <c r="AJ124" s="25">
        <f t="shared" si="29"/>
        <v>7.3123132801715743E-4</v>
      </c>
      <c r="AK124" s="12"/>
      <c r="AL124" s="13">
        <v>2.4000000000000001E-4</v>
      </c>
      <c r="AM124" s="13">
        <v>-4.0799999999999999E-10</v>
      </c>
      <c r="AN124" s="13">
        <v>4.7580000000000002E-4</v>
      </c>
      <c r="AO124" s="13">
        <v>1.8259999999999999E-8</v>
      </c>
      <c r="AP124" s="13">
        <v>-2.8330000000000002E-5</v>
      </c>
      <c r="AQ124" s="13">
        <v>0.48349999999999999</v>
      </c>
      <c r="AR124" s="13">
        <f>(AL124)+(AM124*P122)+(AN124*T122)+(AO124*X122)+(AP124*Z122)+(AA122*AQ124)</f>
        <v>1.930100251035556E-3</v>
      </c>
      <c r="AS124" s="27">
        <f t="shared" si="30"/>
        <v>2.3161203012426673E-2</v>
      </c>
      <c r="AT124" s="12"/>
      <c r="AU124" s="13">
        <v>4.6529999999999998E-4</v>
      </c>
      <c r="AV124" s="13">
        <v>-5.2679999999999998E-10</v>
      </c>
      <c r="AW124" s="13">
        <v>7.6599999999999997E-4</v>
      </c>
      <c r="AX124" s="13">
        <v>-3.9230000000000002E-5</v>
      </c>
      <c r="AY124" s="13">
        <v>0.186</v>
      </c>
      <c r="AZ124" s="13">
        <f>(AU124)+(AV124*P121)+(AW124*T121)+(AX124*Z121)+(AY124*AA121)</f>
        <v>1.7844784281899537E-3</v>
      </c>
      <c r="BA124" s="28">
        <f t="shared" si="31"/>
        <v>2.1413741138279443E-2</v>
      </c>
    </row>
    <row r="125" spans="1:53" ht="16">
      <c r="A125" s="4">
        <v>40575</v>
      </c>
      <c r="B125" s="5">
        <v>15712.754000000001</v>
      </c>
      <c r="C125">
        <f t="shared" si="26"/>
        <v>9.6622280182411924</v>
      </c>
      <c r="D125" s="1">
        <v>1718</v>
      </c>
      <c r="E125" s="1">
        <v>302.79629464008701</v>
      </c>
      <c r="F125" s="2">
        <v>0.19899999999999998</v>
      </c>
      <c r="G125">
        <v>0.23248914616497829</v>
      </c>
      <c r="H125">
        <v>1.3168378462496109</v>
      </c>
      <c r="I125" s="1">
        <v>101.34255555387701</v>
      </c>
      <c r="J125" s="1">
        <v>-2.3211191370763599E-2</v>
      </c>
      <c r="K125" s="8">
        <v>3.4442105263157896</v>
      </c>
      <c r="L125" s="8">
        <v>118.35964285714286</v>
      </c>
      <c r="M125" s="9">
        <v>28.6</v>
      </c>
      <c r="N125" s="9">
        <v>-8.1632700000000007</v>
      </c>
      <c r="O125" s="12"/>
      <c r="P125">
        <f t="shared" si="16"/>
        <v>2953242</v>
      </c>
      <c r="Q125">
        <f t="shared" si="17"/>
        <v>302.79629464008701</v>
      </c>
      <c r="R125">
        <f t="shared" si="18"/>
        <v>0.19899999999999998</v>
      </c>
      <c r="S125">
        <f t="shared" si="19"/>
        <v>0.28654034924949895</v>
      </c>
      <c r="T125">
        <f t="shared" si="20"/>
        <v>3.050899759564925</v>
      </c>
      <c r="U125">
        <f t="shared" si="21"/>
        <v>10371.656121744525</v>
      </c>
      <c r="V125">
        <f t="shared" si="22"/>
        <v>-2.2672431965913387E-2</v>
      </c>
      <c r="W125" s="8">
        <v>3.4442105263157896</v>
      </c>
      <c r="X125">
        <f t="shared" si="23"/>
        <v>14127.364700127553</v>
      </c>
      <c r="Y125">
        <f t="shared" si="24"/>
        <v>28.6</v>
      </c>
      <c r="Z125">
        <f t="shared" si="25"/>
        <v>-8.1632700000000007</v>
      </c>
      <c r="AA125">
        <f t="shared" si="27"/>
        <v>-8.030799971816549E-4</v>
      </c>
      <c r="AB125" s="12"/>
      <c r="AC125" s="21">
        <v>7.4399999999999998E-4</v>
      </c>
      <c r="AD125" s="22">
        <v>-2.294E-10</v>
      </c>
      <c r="AE125" s="23">
        <v>1.81E-8</v>
      </c>
      <c r="AF125" s="23">
        <v>-1.288E-6</v>
      </c>
      <c r="AG125" s="23">
        <v>-1.024E-5</v>
      </c>
      <c r="AH125" s="20">
        <v>0.72670000000000001</v>
      </c>
      <c r="AI125" s="23">
        <f t="shared" si="28"/>
        <v>-2.900883948276907E-5</v>
      </c>
      <c r="AJ125" s="25">
        <f t="shared" si="29"/>
        <v>-3.4810607379322884E-4</v>
      </c>
      <c r="AK125" s="12"/>
      <c r="AL125" s="13">
        <v>2.4000000000000001E-4</v>
      </c>
      <c r="AM125" s="13">
        <v>-4.0799999999999999E-10</v>
      </c>
      <c r="AN125" s="13">
        <v>4.7580000000000002E-4</v>
      </c>
      <c r="AO125" s="13">
        <v>1.8259999999999999E-8</v>
      </c>
      <c r="AP125" s="13">
        <v>-2.8330000000000002E-5</v>
      </c>
      <c r="AQ125" s="13">
        <v>0.48349999999999999</v>
      </c>
      <c r="AR125" s="13">
        <f>(AL125)+(AM125*P123)+(AN125*T123)+(AO125*X123)+(AP125*Z123)+(AA123*AQ125)</f>
        <v>9.7106912365288033E-4</v>
      </c>
      <c r="AS125" s="27">
        <f t="shared" si="30"/>
        <v>1.1652829483834564E-2</v>
      </c>
      <c r="AT125" s="12"/>
      <c r="AU125" s="13">
        <v>4.6529999999999998E-4</v>
      </c>
      <c r="AV125" s="13">
        <v>-5.2679999999999998E-10</v>
      </c>
      <c r="AW125" s="13">
        <v>7.6599999999999997E-4</v>
      </c>
      <c r="AX125" s="13">
        <v>-3.9230000000000002E-5</v>
      </c>
      <c r="AY125" s="13">
        <v>0.186</v>
      </c>
      <c r="AZ125" s="13">
        <f>(AU125)+(AV125*P122)+(AW125*T122)+(AX125*Z122)+(AY125*AA122)</f>
        <v>1.7078672492472754E-3</v>
      </c>
      <c r="BA125" s="28">
        <f t="shared" si="31"/>
        <v>2.0494406990967304E-2</v>
      </c>
    </row>
    <row r="126" spans="1:53" ht="16">
      <c r="A126" s="4">
        <v>40603</v>
      </c>
      <c r="B126">
        <v>15750.201333333333</v>
      </c>
      <c r="C126">
        <f t="shared" si="26"/>
        <v>9.664608427240859</v>
      </c>
      <c r="D126" s="1">
        <v>1720</v>
      </c>
      <c r="E126" s="1">
        <v>308.19542971562601</v>
      </c>
      <c r="F126" s="2">
        <v>0.19800000000000001</v>
      </c>
      <c r="G126">
        <v>0.23680570721409333</v>
      </c>
      <c r="H126">
        <v>1.3618198585920689</v>
      </c>
      <c r="I126" s="1">
        <v>101.24670705421499</v>
      </c>
      <c r="J126" s="1">
        <v>-2.4135025798285799E-2</v>
      </c>
      <c r="K126" s="8">
        <v>3.3139130434782609</v>
      </c>
      <c r="L126" s="8">
        <v>140.79451612903225</v>
      </c>
      <c r="M126" s="9">
        <v>86.7</v>
      </c>
      <c r="N126" s="9">
        <v>-9.0909099999999992</v>
      </c>
      <c r="O126" s="12"/>
      <c r="P126">
        <f t="shared" si="16"/>
        <v>2960120</v>
      </c>
      <c r="Q126">
        <f t="shared" si="17"/>
        <v>308.19542971562601</v>
      </c>
      <c r="R126">
        <f t="shared" si="18"/>
        <v>0.19800000000000001</v>
      </c>
      <c r="S126">
        <f t="shared" si="19"/>
        <v>0.29288265018326021</v>
      </c>
      <c r="T126">
        <f t="shared" si="20"/>
        <v>3.2163731858477913</v>
      </c>
      <c r="U126">
        <f t="shared" si="21"/>
        <v>10352.142396376243</v>
      </c>
      <c r="V126">
        <f t="shared" si="22"/>
        <v>-2.355252632800188E-2</v>
      </c>
      <c r="W126" s="8">
        <v>3.3139130434782609</v>
      </c>
      <c r="X126">
        <f t="shared" si="23"/>
        <v>19963.890288137354</v>
      </c>
      <c r="Y126">
        <f t="shared" si="24"/>
        <v>86.7</v>
      </c>
      <c r="Z126">
        <f t="shared" si="25"/>
        <v>-9.0909099999999992</v>
      </c>
      <c r="AA126">
        <f t="shared" si="27"/>
        <v>2.3804089996666278E-3</v>
      </c>
      <c r="AB126" s="12"/>
      <c r="AC126" s="21">
        <v>7.4399999999999998E-4</v>
      </c>
      <c r="AD126" s="22">
        <v>-2.294E-10</v>
      </c>
      <c r="AE126" s="23">
        <v>1.81E-8</v>
      </c>
      <c r="AF126" s="23">
        <v>-1.288E-6</v>
      </c>
      <c r="AG126" s="23">
        <v>-1.024E-5</v>
      </c>
      <c r="AH126" s="20">
        <v>0.72670000000000001</v>
      </c>
      <c r="AI126" s="23">
        <f t="shared" si="28"/>
        <v>-2.1461156287959994E-4</v>
      </c>
      <c r="AJ126" s="25">
        <f t="shared" si="29"/>
        <v>-2.5753387545551995E-3</v>
      </c>
      <c r="AK126" s="12"/>
      <c r="AL126" s="13">
        <v>2.4000000000000001E-4</v>
      </c>
      <c r="AM126" s="13">
        <v>-4.0799999999999999E-10</v>
      </c>
      <c r="AN126" s="13">
        <v>4.7580000000000002E-4</v>
      </c>
      <c r="AO126" s="13">
        <v>1.8259999999999999E-8</v>
      </c>
      <c r="AP126" s="13">
        <v>-2.8330000000000002E-5</v>
      </c>
      <c r="AQ126" s="13">
        <v>0.48349999999999999</v>
      </c>
      <c r="AR126" s="13">
        <f>(AL126)+(AM126*P124)+(AN126*T124)+(AO126*X124)+(AP126*Z124)+(AA124*AQ126)</f>
        <v>6.2451752208512849E-4</v>
      </c>
      <c r="AS126" s="27">
        <f t="shared" si="30"/>
        <v>7.4942102650215423E-3</v>
      </c>
      <c r="AT126" s="12"/>
      <c r="AU126" s="13">
        <v>4.6529999999999998E-4</v>
      </c>
      <c r="AV126" s="13">
        <v>-5.2679999999999998E-10</v>
      </c>
      <c r="AW126" s="13">
        <v>7.6599999999999997E-4</v>
      </c>
      <c r="AX126" s="13">
        <v>-3.9230000000000002E-5</v>
      </c>
      <c r="AY126" s="13">
        <v>0.186</v>
      </c>
      <c r="AZ126" s="13">
        <f>(AU126)+(AV126*P123)+(AW126*T123)+(AX126*Z123)+(AY126*AA123)</f>
        <v>1.7259356518216178E-3</v>
      </c>
      <c r="BA126" s="28">
        <f t="shared" si="31"/>
        <v>2.0711227821859413E-2</v>
      </c>
    </row>
    <row r="127" spans="1:53" ht="16">
      <c r="A127" s="4">
        <v>40634</v>
      </c>
      <c r="B127">
        <v>15787.648666666664</v>
      </c>
      <c r="C127">
        <f t="shared" si="26"/>
        <v>9.6669831833470568</v>
      </c>
      <c r="D127" s="1">
        <v>1790</v>
      </c>
      <c r="E127" s="1">
        <v>292.42426761798498</v>
      </c>
      <c r="F127" s="2">
        <v>0.19600000000000001</v>
      </c>
      <c r="G127">
        <v>0.2390914953070144</v>
      </c>
      <c r="H127">
        <v>1.2873838777344921</v>
      </c>
      <c r="I127" s="1">
        <v>100.999751203511</v>
      </c>
      <c r="J127" s="1">
        <v>-2.6515306321850601E-2</v>
      </c>
      <c r="K127" s="8">
        <v>3.3965000000000001</v>
      </c>
      <c r="L127" s="8">
        <v>116.03166666666667</v>
      </c>
      <c r="M127" s="9">
        <v>15</v>
      </c>
      <c r="N127" s="9">
        <v>-8.0808099999999996</v>
      </c>
      <c r="O127" s="12"/>
      <c r="P127">
        <f t="shared" si="16"/>
        <v>3205890</v>
      </c>
      <c r="Q127">
        <f t="shared" si="17"/>
        <v>292.42426761798498</v>
      </c>
      <c r="R127">
        <f t="shared" si="18"/>
        <v>0.19600000000000001</v>
      </c>
      <c r="S127">
        <f t="shared" si="19"/>
        <v>0.29625623843515847</v>
      </c>
      <c r="T127">
        <f t="shared" si="20"/>
        <v>2.9447411263851899</v>
      </c>
      <c r="U127">
        <f t="shared" si="21"/>
        <v>10301.949494374632</v>
      </c>
      <c r="V127">
        <f t="shared" si="22"/>
        <v>-2.581224485250903E-2</v>
      </c>
      <c r="W127" s="8">
        <v>3.3965000000000001</v>
      </c>
      <c r="X127">
        <f t="shared" si="23"/>
        <v>13579.379336111109</v>
      </c>
      <c r="Y127">
        <f t="shared" si="24"/>
        <v>15</v>
      </c>
      <c r="Z127">
        <f t="shared" si="25"/>
        <v>-8.0808099999999996</v>
      </c>
      <c r="AA127">
        <f t="shared" si="27"/>
        <v>2.3747561061977507E-3</v>
      </c>
      <c r="AB127" s="12"/>
      <c r="AC127" s="21">
        <v>7.4399999999999998E-4</v>
      </c>
      <c r="AD127" s="22">
        <v>-2.294E-10</v>
      </c>
      <c r="AE127" s="23">
        <v>1.81E-8</v>
      </c>
      <c r="AF127" s="23">
        <v>-1.288E-6</v>
      </c>
      <c r="AG127" s="23">
        <v>-1.024E-5</v>
      </c>
      <c r="AH127" s="20">
        <v>0.72670000000000001</v>
      </c>
      <c r="AI127" s="23">
        <f t="shared" si="28"/>
        <v>2.1375594246730244E-3</v>
      </c>
      <c r="AJ127" s="25">
        <f t="shared" si="29"/>
        <v>2.5650713096076291E-2</v>
      </c>
      <c r="AK127" s="12"/>
      <c r="AL127" s="13">
        <v>2.4000000000000001E-4</v>
      </c>
      <c r="AM127" s="13">
        <v>-4.0799999999999999E-10</v>
      </c>
      <c r="AN127" s="13">
        <v>4.7580000000000002E-4</v>
      </c>
      <c r="AO127" s="13">
        <v>1.8259999999999999E-8</v>
      </c>
      <c r="AP127" s="13">
        <v>-2.8330000000000002E-5</v>
      </c>
      <c r="AQ127" s="13">
        <v>0.48349999999999999</v>
      </c>
      <c r="AR127" s="13">
        <f>(AL127)+(AM127*P125)+(AN127*T125)+(AO127*X125)+(AP127*Z125)+(AA125*AQ127)</f>
        <v>5.8763730948799037E-4</v>
      </c>
      <c r="AS127" s="27">
        <f t="shared" si="30"/>
        <v>7.0516477138558844E-3</v>
      </c>
      <c r="AT127" s="12"/>
      <c r="AU127" s="13">
        <v>4.6529999999999998E-4</v>
      </c>
      <c r="AV127" s="13">
        <v>-5.2679999999999998E-10</v>
      </c>
      <c r="AW127" s="13">
        <v>7.6599999999999997E-4</v>
      </c>
      <c r="AX127" s="13">
        <v>-3.9230000000000002E-5</v>
      </c>
      <c r="AY127" s="13">
        <v>0.186</v>
      </c>
      <c r="AZ127" s="13">
        <f>(AU127)+(AV127*P124)+(AW127*T124)+(AX127*Z124)+(AY127*AA124)</f>
        <v>1.3168672490038061E-3</v>
      </c>
      <c r="BA127" s="28">
        <f t="shared" si="31"/>
        <v>1.5802406988045671E-2</v>
      </c>
    </row>
    <row r="128" spans="1:53" ht="16">
      <c r="A128" s="4">
        <v>40664</v>
      </c>
      <c r="B128" s="5">
        <v>15825.096</v>
      </c>
      <c r="C128">
        <f t="shared" si="26"/>
        <v>9.669352313344687</v>
      </c>
      <c r="D128" s="1">
        <v>1836</v>
      </c>
      <c r="E128" s="1">
        <v>312.95146792588099</v>
      </c>
      <c r="F128" s="2">
        <v>0.193</v>
      </c>
      <c r="G128">
        <v>0.23146878383255143</v>
      </c>
      <c r="H128">
        <v>1.3286560648581229</v>
      </c>
      <c r="I128" s="1">
        <v>100.602857954608</v>
      </c>
      <c r="J128" s="1">
        <v>-3.0340756367294199E-2</v>
      </c>
      <c r="K128" s="8">
        <v>3.1276190476190475</v>
      </c>
      <c r="L128" s="8">
        <v>93.217741935483872</v>
      </c>
      <c r="M128" s="9">
        <v>-30.8</v>
      </c>
      <c r="N128" s="9">
        <v>-6.25</v>
      </c>
      <c r="O128" s="12"/>
      <c r="P128">
        <f t="shared" si="16"/>
        <v>3372732</v>
      </c>
      <c r="Q128">
        <f t="shared" si="17"/>
        <v>312.95146792588099</v>
      </c>
      <c r="R128">
        <f t="shared" si="18"/>
        <v>0.193</v>
      </c>
      <c r="S128">
        <f t="shared" si="19"/>
        <v>0.28504658172147185</v>
      </c>
      <c r="T128">
        <f t="shared" si="20"/>
        <v>3.0939830035423954</v>
      </c>
      <c r="U128">
        <f t="shared" si="21"/>
        <v>10221.537886589642</v>
      </c>
      <c r="V128">
        <f t="shared" si="22"/>
        <v>-2.9420194870354695E-2</v>
      </c>
      <c r="W128" s="8">
        <v>3.1276190476190475</v>
      </c>
      <c r="X128">
        <f t="shared" si="23"/>
        <v>8782.7651534859506</v>
      </c>
      <c r="Y128">
        <f t="shared" si="24"/>
        <v>-30.8</v>
      </c>
      <c r="Z128">
        <f t="shared" si="25"/>
        <v>-6.25</v>
      </c>
      <c r="AA128">
        <f t="shared" si="27"/>
        <v>2.3691299976302815E-3</v>
      </c>
      <c r="AB128" s="12"/>
      <c r="AC128" s="21">
        <v>7.4399999999999998E-4</v>
      </c>
      <c r="AD128" s="22">
        <v>-2.294E-10</v>
      </c>
      <c r="AE128" s="23">
        <v>1.81E-8</v>
      </c>
      <c r="AF128" s="23">
        <v>-1.288E-6</v>
      </c>
      <c r="AG128" s="23">
        <v>-1.024E-5</v>
      </c>
      <c r="AH128" s="20">
        <v>0.72670000000000001</v>
      </c>
      <c r="AI128" s="23">
        <f t="shared" si="28"/>
        <v>2.0435183567575166E-3</v>
      </c>
      <c r="AJ128" s="25">
        <f t="shared" si="29"/>
        <v>2.4522220281090197E-2</v>
      </c>
      <c r="AK128" s="12"/>
      <c r="AL128" s="13">
        <v>2.4000000000000001E-4</v>
      </c>
      <c r="AM128" s="13">
        <v>-4.0799999999999999E-10</v>
      </c>
      <c r="AN128" s="13">
        <v>4.7580000000000002E-4</v>
      </c>
      <c r="AO128" s="13">
        <v>1.8259999999999999E-8</v>
      </c>
      <c r="AP128" s="13">
        <v>-2.8330000000000002E-5</v>
      </c>
      <c r="AQ128" s="13">
        <v>0.48349999999999999</v>
      </c>
      <c r="AR128" s="13">
        <f>(AL128)+(AM128*P126)+(AN128*T126)+(AO128*X126)+(AP128*Z126)+(AA126*AQ128)</f>
        <v>2.3356352701265817E-3</v>
      </c>
      <c r="AS128" s="27">
        <f t="shared" si="30"/>
        <v>2.802762324151898E-2</v>
      </c>
      <c r="AT128" s="12"/>
      <c r="AU128" s="13">
        <v>4.6529999999999998E-4</v>
      </c>
      <c r="AV128" s="13">
        <v>-5.2679999999999998E-10</v>
      </c>
      <c r="AW128" s="13">
        <v>7.6599999999999997E-4</v>
      </c>
      <c r="AX128" s="13">
        <v>-3.9230000000000002E-5</v>
      </c>
      <c r="AY128" s="13">
        <v>0.186</v>
      </c>
      <c r="AZ128" s="13">
        <f>(AU128)+(AV128*P125)+(AW128*T125)+(AX128*Z125)+(AY128*AA125)</f>
        <v>1.4173935328509449E-3</v>
      </c>
      <c r="BA128" s="28">
        <f t="shared" si="31"/>
        <v>1.7008722394211338E-2</v>
      </c>
    </row>
    <row r="129" spans="1:53" ht="16">
      <c r="A129" s="4">
        <v>40695</v>
      </c>
      <c r="B129">
        <v>15823.630666666664</v>
      </c>
      <c r="C129">
        <f t="shared" si="26"/>
        <v>9.6692597135159613</v>
      </c>
      <c r="D129" s="1">
        <v>1863</v>
      </c>
      <c r="E129" s="1">
        <v>355.59538886792802</v>
      </c>
      <c r="F129" s="2">
        <v>0.19800000000000001</v>
      </c>
      <c r="G129">
        <v>0.24831686004870362</v>
      </c>
      <c r="H129">
        <v>1.2593019901932507</v>
      </c>
      <c r="I129" s="1">
        <v>100.351422884198</v>
      </c>
      <c r="J129" s="1">
        <v>-3.2764209787539002E-2</v>
      </c>
      <c r="K129" s="8">
        <v>2.9649999999999999</v>
      </c>
      <c r="L129" s="8">
        <v>126.05866666666667</v>
      </c>
      <c r="M129" s="9">
        <v>-1.7</v>
      </c>
      <c r="N129" s="9">
        <v>-3.1914899999999999</v>
      </c>
      <c r="O129" s="12"/>
      <c r="P129">
        <f t="shared" si="16"/>
        <v>3472632</v>
      </c>
      <c r="Q129">
        <f t="shared" si="17"/>
        <v>355.59538886792802</v>
      </c>
      <c r="R129">
        <f t="shared" si="18"/>
        <v>0.19800000000000001</v>
      </c>
      <c r="S129">
        <f t="shared" si="19"/>
        <v>0.30997812303315109</v>
      </c>
      <c r="T129">
        <f t="shared" si="20"/>
        <v>2.8451434926979329</v>
      </c>
      <c r="U129">
        <f t="shared" si="21"/>
        <v>10170.759497767336</v>
      </c>
      <c r="V129">
        <f t="shared" si="22"/>
        <v>-3.1690716344537136E-2</v>
      </c>
      <c r="W129" s="8">
        <v>2.9649999999999999</v>
      </c>
      <c r="X129">
        <f t="shared" si="23"/>
        <v>16016.846108444444</v>
      </c>
      <c r="Y129">
        <f t="shared" si="24"/>
        <v>-1.7</v>
      </c>
      <c r="Z129">
        <f t="shared" si="25"/>
        <v>-3.1914899999999999</v>
      </c>
      <c r="AA129">
        <f t="shared" si="27"/>
        <v>-9.2599828725781208E-5</v>
      </c>
      <c r="AB129" s="12"/>
      <c r="AC129" s="21">
        <v>7.4399999999999998E-4</v>
      </c>
      <c r="AD129" s="22">
        <v>-2.294E-10</v>
      </c>
      <c r="AE129" s="23">
        <v>1.81E-8</v>
      </c>
      <c r="AF129" s="23">
        <v>-1.288E-6</v>
      </c>
      <c r="AG129" s="23">
        <v>-1.024E-5</v>
      </c>
      <c r="AH129" s="20">
        <v>0.72670000000000001</v>
      </c>
      <c r="AI129" s="23">
        <f t="shared" si="28"/>
        <v>1.9545804977560213E-3</v>
      </c>
      <c r="AJ129" s="25">
        <f t="shared" si="29"/>
        <v>2.3454965973072256E-2</v>
      </c>
      <c r="AK129" s="12"/>
      <c r="AL129" s="13">
        <v>2.4000000000000001E-4</v>
      </c>
      <c r="AM129" s="13">
        <v>-4.0799999999999999E-10</v>
      </c>
      <c r="AN129" s="13">
        <v>4.7580000000000002E-4</v>
      </c>
      <c r="AO129" s="13">
        <v>1.8259999999999999E-8</v>
      </c>
      <c r="AP129" s="13">
        <v>-2.8330000000000002E-5</v>
      </c>
      <c r="AQ129" s="13">
        <v>0.48349999999999999</v>
      </c>
      <c r="AR129" s="13">
        <f>(AL129)+(AM129*P127)+(AN129*T127)+(AO129*X127)+(AP129*Z127)+(AA127*AQ129)</f>
        <v>1.9581880992580749E-3</v>
      </c>
      <c r="AS129" s="27">
        <f t="shared" si="30"/>
        <v>2.3498257191096897E-2</v>
      </c>
      <c r="AT129" s="12"/>
      <c r="AU129" s="13">
        <v>4.6529999999999998E-4</v>
      </c>
      <c r="AV129" s="13">
        <v>-5.2679999999999998E-10</v>
      </c>
      <c r="AW129" s="13">
        <v>7.6599999999999997E-4</v>
      </c>
      <c r="AX129" s="13">
        <v>-3.9230000000000002E-5</v>
      </c>
      <c r="AY129" s="13">
        <v>0.186</v>
      </c>
      <c r="AZ129" s="13">
        <f>(AU129)+(AV129*P126)+(AW129*T126)+(AX129*Z126)+(AY129*AA126)</f>
        <v>2.1690431175974004E-3</v>
      </c>
      <c r="BA129" s="28">
        <f t="shared" si="31"/>
        <v>2.6028517411168805E-2</v>
      </c>
    </row>
    <row r="130" spans="1:53" ht="16">
      <c r="A130" s="4">
        <v>40725</v>
      </c>
      <c r="B130">
        <v>15822.165333333332</v>
      </c>
      <c r="C130">
        <f t="shared" si="26"/>
        <v>9.6691671051117112</v>
      </c>
      <c r="D130" s="1">
        <v>1900</v>
      </c>
      <c r="E130" s="1">
        <v>404.87972587602502</v>
      </c>
      <c r="F130" s="2">
        <v>0.19899999999999998</v>
      </c>
      <c r="G130">
        <v>0.2670929303204243</v>
      </c>
      <c r="H130">
        <v>1.1591403699673559</v>
      </c>
      <c r="I130" s="1">
        <v>100.082670460486</v>
      </c>
      <c r="J130" s="1">
        <v>-3.5354576276119397E-2</v>
      </c>
      <c r="K130" s="8">
        <v>2.9655</v>
      </c>
      <c r="L130" s="8">
        <v>200.15064516129033</v>
      </c>
      <c r="M130" s="9">
        <v>-2.6</v>
      </c>
      <c r="N130" s="9">
        <v>-4.2553200000000002</v>
      </c>
      <c r="O130" s="12"/>
      <c r="P130">
        <f t="shared" si="16"/>
        <v>3611900</v>
      </c>
      <c r="Q130">
        <f t="shared" si="17"/>
        <v>404.87972587602502</v>
      </c>
      <c r="R130">
        <f t="shared" si="18"/>
        <v>0.19899999999999998</v>
      </c>
      <c r="S130">
        <f t="shared" si="19"/>
        <v>0.33843156374757533</v>
      </c>
      <c r="T130">
        <f t="shared" si="20"/>
        <v>2.5027467672554149</v>
      </c>
      <c r="U130">
        <f t="shared" si="21"/>
        <v>10116.623596962723</v>
      </c>
      <c r="V130">
        <f t="shared" si="22"/>
        <v>-3.4104630212455453E-2</v>
      </c>
      <c r="W130" s="8">
        <v>2.9655</v>
      </c>
      <c r="X130">
        <f t="shared" si="23"/>
        <v>40260.43140364204</v>
      </c>
      <c r="Y130">
        <f t="shared" si="24"/>
        <v>-2.6</v>
      </c>
      <c r="Z130">
        <f t="shared" si="25"/>
        <v>-4.2553200000000002</v>
      </c>
      <c r="AA130">
        <f t="shared" si="27"/>
        <v>-9.2608404250071885E-5</v>
      </c>
      <c r="AB130" s="12"/>
      <c r="AC130" s="21">
        <v>7.4399999999999998E-4</v>
      </c>
      <c r="AD130" s="22">
        <v>-2.294E-10</v>
      </c>
      <c r="AE130" s="23">
        <v>1.81E-8</v>
      </c>
      <c r="AF130" s="23">
        <v>-1.288E-6</v>
      </c>
      <c r="AG130" s="23">
        <v>-1.024E-5</v>
      </c>
      <c r="AH130" s="20">
        <v>0.72670000000000001</v>
      </c>
      <c r="AI130" s="23">
        <f t="shared" si="28"/>
        <v>2.0486129582781919E-4</v>
      </c>
      <c r="AJ130" s="25">
        <f t="shared" si="29"/>
        <v>2.4583355499338301E-3</v>
      </c>
      <c r="AK130" s="12"/>
      <c r="AL130" s="13">
        <v>2.4000000000000001E-4</v>
      </c>
      <c r="AM130" s="13">
        <v>-4.0799999999999999E-10</v>
      </c>
      <c r="AN130" s="13">
        <v>4.7580000000000002E-4</v>
      </c>
      <c r="AO130" s="13">
        <v>1.8259999999999999E-8</v>
      </c>
      <c r="AP130" s="13">
        <v>-2.8330000000000002E-5</v>
      </c>
      <c r="AQ130" s="13">
        <v>0.48349999999999999</v>
      </c>
      <c r="AR130" s="13">
        <f>(AL130)+(AM130*P128)+(AN130*T128)+(AO130*X128)+(AP130*Z128)+(AA128*AQ130)</f>
        <v>1.8189526026423665E-3</v>
      </c>
      <c r="AS130" s="27">
        <f t="shared" si="30"/>
        <v>2.1827431231708397E-2</v>
      </c>
      <c r="AT130" s="12"/>
      <c r="AU130" s="13">
        <v>4.6529999999999998E-4</v>
      </c>
      <c r="AV130" s="13">
        <v>-5.2679999999999998E-10</v>
      </c>
      <c r="AW130" s="13">
        <v>7.6599999999999997E-4</v>
      </c>
      <c r="AX130" s="13">
        <v>-3.9230000000000002E-5</v>
      </c>
      <c r="AY130" s="13">
        <v>0.186</v>
      </c>
      <c r="AZ130" s="13">
        <f>(AU130)+(AV130*P127)+(AW130*T127)+(AX130*Z127)+(AY130*AA127)</f>
        <v>1.7908236628638367E-3</v>
      </c>
      <c r="BA130" s="28">
        <f t="shared" si="31"/>
        <v>2.1489883954366039E-2</v>
      </c>
    </row>
    <row r="131" spans="1:53" ht="16">
      <c r="A131" s="4">
        <v>40756</v>
      </c>
      <c r="B131" s="5">
        <v>15820.7</v>
      </c>
      <c r="C131">
        <f t="shared" si="26"/>
        <v>9.6690744881303505</v>
      </c>
      <c r="D131" s="1">
        <v>1957</v>
      </c>
      <c r="E131" s="1">
        <v>393.10016191396198</v>
      </c>
      <c r="F131" s="2">
        <v>0.19600000000000001</v>
      </c>
      <c r="G131">
        <v>0.24301635547836156</v>
      </c>
      <c r="H131">
        <v>1.2799285288862419</v>
      </c>
      <c r="I131" s="1">
        <v>99.907701287574298</v>
      </c>
      <c r="J131" s="1">
        <v>-3.7041014209534297E-2</v>
      </c>
      <c r="K131" s="8">
        <v>2.278695652173913</v>
      </c>
      <c r="L131" s="8">
        <v>253.91870967741934</v>
      </c>
      <c r="M131" s="9">
        <v>206.6</v>
      </c>
      <c r="N131" s="9">
        <v>-5.2631600000000001</v>
      </c>
      <c r="O131" s="12"/>
      <c r="P131">
        <f t="shared" ref="P131:P194" si="32">D131+(D131^2)</f>
        <v>3831806</v>
      </c>
      <c r="Q131">
        <f t="shared" ref="Q131:Q194" si="33">E131</f>
        <v>393.10016191396198</v>
      </c>
      <c r="R131">
        <f t="shared" ref="R131:R194" si="34">F131</f>
        <v>0.19600000000000001</v>
      </c>
      <c r="S131">
        <f t="shared" ref="S131:S194" si="35">G131+(G131^2)</f>
        <v>0.30207330450834696</v>
      </c>
      <c r="T131">
        <f t="shared" ref="T131:T194" si="36">H131+(H131^2)</f>
        <v>2.9181455679431414</v>
      </c>
      <c r="U131">
        <f t="shared" ref="U131:U194" si="37">I131+(I131^2)</f>
        <v>10081.45647785475</v>
      </c>
      <c r="V131">
        <f t="shared" ref="V131:V194" si="38">J131+(J131^2)</f>
        <v>-3.5668977475863374E-2</v>
      </c>
      <c r="W131" s="8">
        <v>2.278695652173913</v>
      </c>
      <c r="X131">
        <f t="shared" ref="X131:X194" si="39">L131+(L131^2)</f>
        <v>64728.629833922991</v>
      </c>
      <c r="Y131">
        <f t="shared" ref="Y131:Y194" si="40">M131</f>
        <v>206.6</v>
      </c>
      <c r="Z131">
        <f t="shared" ref="Z131:Z194" si="41">N131</f>
        <v>-5.2631600000000001</v>
      </c>
      <c r="AA131">
        <f t="shared" si="27"/>
        <v>-9.261698136064922E-5</v>
      </c>
      <c r="AB131" s="12"/>
      <c r="AC131" s="21">
        <v>7.4399999999999998E-4</v>
      </c>
      <c r="AD131" s="22">
        <v>-2.294E-10</v>
      </c>
      <c r="AE131" s="23">
        <v>1.81E-8</v>
      </c>
      <c r="AF131" s="23">
        <v>-1.288E-6</v>
      </c>
      <c r="AG131" s="23">
        <v>-1.024E-5</v>
      </c>
      <c r="AH131" s="20">
        <v>0.72670000000000001</v>
      </c>
      <c r="AI131" s="23">
        <f t="shared" si="28"/>
        <v>6.2376869783739358E-4</v>
      </c>
      <c r="AJ131" s="25">
        <f t="shared" si="29"/>
        <v>7.4852243740487229E-3</v>
      </c>
      <c r="AK131" s="12"/>
      <c r="AL131" s="13">
        <v>2.4000000000000001E-4</v>
      </c>
      <c r="AM131" s="13">
        <v>-4.0799999999999999E-10</v>
      </c>
      <c r="AN131" s="13">
        <v>4.7580000000000002E-4</v>
      </c>
      <c r="AO131" s="13">
        <v>1.8259999999999999E-8</v>
      </c>
      <c r="AP131" s="13">
        <v>-2.8330000000000002E-5</v>
      </c>
      <c r="AQ131" s="13">
        <v>0.48349999999999999</v>
      </c>
      <c r="AR131" s="13">
        <f>(AL131)+(AM131*P129)+(AN131*T129)+(AO131*X129)+(AP131*Z129)+(AA129*AQ131)</f>
        <v>5.1499592227695682E-4</v>
      </c>
      <c r="AS131" s="27">
        <f t="shared" si="30"/>
        <v>6.1799510673234814E-3</v>
      </c>
      <c r="AT131" s="12"/>
      <c r="AU131" s="13">
        <v>4.6529999999999998E-4</v>
      </c>
      <c r="AV131" s="13">
        <v>-5.2679999999999998E-10</v>
      </c>
      <c r="AW131" s="13">
        <v>7.6599999999999997E-4</v>
      </c>
      <c r="AX131" s="13">
        <v>-3.9230000000000002E-5</v>
      </c>
      <c r="AY131" s="13">
        <v>0.186</v>
      </c>
      <c r="AZ131" s="13">
        <f>(AU131)+(AV131*P128)+(AW131*T128)+(AX131*Z128)+(AY131*AA128)</f>
        <v>1.7443814426727068E-3</v>
      </c>
      <c r="BA131" s="28">
        <f t="shared" si="31"/>
        <v>2.093257731207248E-2</v>
      </c>
    </row>
    <row r="132" spans="1:53" ht="16">
      <c r="A132" s="4">
        <v>40787</v>
      </c>
      <c r="B132">
        <v>15881.835666666666</v>
      </c>
      <c r="C132">
        <f t="shared" ref="C132:C195" si="42">LN(B132)</f>
        <v>9.6729313242581068</v>
      </c>
      <c r="D132" s="1">
        <v>1978</v>
      </c>
      <c r="E132" s="1">
        <v>326.78267718476297</v>
      </c>
      <c r="F132" s="2">
        <v>0.183</v>
      </c>
      <c r="G132">
        <v>0.26978778319472324</v>
      </c>
      <c r="H132">
        <v>1.1769864469837896</v>
      </c>
      <c r="I132" s="1">
        <v>99.790670540430597</v>
      </c>
      <c r="J132" s="1">
        <v>-3.8169013434052698E-2</v>
      </c>
      <c r="K132" s="8">
        <v>1.9614285714285713</v>
      </c>
      <c r="L132" s="8">
        <v>221.50666666666666</v>
      </c>
      <c r="M132" s="9">
        <v>43.3</v>
      </c>
      <c r="N132" s="9">
        <v>-5.2631600000000001</v>
      </c>
      <c r="O132" s="12"/>
      <c r="P132">
        <f t="shared" si="32"/>
        <v>3914462</v>
      </c>
      <c r="Q132">
        <f t="shared" si="33"/>
        <v>326.78267718476297</v>
      </c>
      <c r="R132">
        <f t="shared" si="34"/>
        <v>0.183</v>
      </c>
      <c r="S132">
        <f t="shared" si="35"/>
        <v>0.34257323115584626</v>
      </c>
      <c r="T132">
        <f t="shared" si="36"/>
        <v>2.5622835433673146</v>
      </c>
      <c r="U132">
        <f t="shared" si="37"/>
        <v>10057.968597449195</v>
      </c>
      <c r="V132">
        <f t="shared" si="38"/>
        <v>-3.6712139847523806E-2</v>
      </c>
      <c r="W132" s="8">
        <v>1.9614285714285713</v>
      </c>
      <c r="X132">
        <f t="shared" si="39"/>
        <v>49286.710044444444</v>
      </c>
      <c r="Y132">
        <f t="shared" si="40"/>
        <v>43.3</v>
      </c>
      <c r="Z132">
        <f t="shared" si="41"/>
        <v>-5.2631600000000001</v>
      </c>
      <c r="AA132">
        <f t="shared" si="27"/>
        <v>3.8568361277562246E-3</v>
      </c>
      <c r="AB132" s="12"/>
      <c r="AC132" s="21">
        <v>7.4399999999999998E-4</v>
      </c>
      <c r="AD132" s="22">
        <v>-2.294E-10</v>
      </c>
      <c r="AE132" s="23">
        <v>1.81E-8</v>
      </c>
      <c r="AF132" s="23">
        <v>-1.288E-6</v>
      </c>
      <c r="AG132" s="23">
        <v>-1.024E-5</v>
      </c>
      <c r="AH132" s="20">
        <v>0.72670000000000001</v>
      </c>
      <c r="AI132" s="23">
        <f t="shared" si="28"/>
        <v>7.5706110163922227E-4</v>
      </c>
      <c r="AJ132" s="25">
        <f t="shared" si="29"/>
        <v>9.0847332196706682E-3</v>
      </c>
      <c r="AK132" s="12"/>
      <c r="AL132" s="13">
        <v>2.4000000000000001E-4</v>
      </c>
      <c r="AM132" s="13">
        <v>-4.0799999999999999E-10</v>
      </c>
      <c r="AN132" s="13">
        <v>4.7580000000000002E-4</v>
      </c>
      <c r="AO132" s="13">
        <v>1.8259999999999999E-8</v>
      </c>
      <c r="AP132" s="13">
        <v>-2.8330000000000002E-5</v>
      </c>
      <c r="AQ132" s="13">
        <v>0.48349999999999999</v>
      </c>
      <c r="AR132" s="13">
        <f>(AL132)+(AM132*P130)+(AN132*T130)+(AO132*X130)+(AP132*Z130)+(AA130*AQ132)</f>
        <v>7.6808424143572031E-4</v>
      </c>
      <c r="AS132" s="27">
        <f t="shared" si="30"/>
        <v>9.2170108972286433E-3</v>
      </c>
      <c r="AT132" s="12"/>
      <c r="AU132" s="13">
        <v>4.6529999999999998E-4</v>
      </c>
      <c r="AV132" s="13">
        <v>-5.2679999999999998E-10</v>
      </c>
      <c r="AW132" s="13">
        <v>7.6599999999999997E-4</v>
      </c>
      <c r="AX132" s="13">
        <v>-3.9230000000000002E-5</v>
      </c>
      <c r="AY132" s="13">
        <v>0.186</v>
      </c>
      <c r="AZ132" s="13">
        <f>(AU132)+(AV132*P129)+(AW132*T129)+(AX132*Z129)+(AY132*AA129)</f>
        <v>9.2327596236362096E-4</v>
      </c>
      <c r="BA132" s="28">
        <f t="shared" si="31"/>
        <v>1.1079311548363452E-2</v>
      </c>
    </row>
    <row r="133" spans="1:53" ht="16">
      <c r="A133" s="4">
        <v>40817</v>
      </c>
      <c r="B133">
        <v>15942.971333333331</v>
      </c>
      <c r="C133">
        <f t="shared" si="42"/>
        <v>9.6767733423334494</v>
      </c>
      <c r="D133" s="1">
        <v>2017</v>
      </c>
      <c r="E133" s="1">
        <v>298.51427851398802</v>
      </c>
      <c r="F133" s="2">
        <v>0.18899999999999997</v>
      </c>
      <c r="G133">
        <v>0.26850080918052083</v>
      </c>
      <c r="H133">
        <v>1.1972602739726028</v>
      </c>
      <c r="I133" s="1">
        <v>99.702860956324201</v>
      </c>
      <c r="J133" s="1">
        <v>-3.9015364886083301E-2</v>
      </c>
      <c r="K133" s="8">
        <v>2.133</v>
      </c>
      <c r="L133" s="8">
        <v>133.75290322580645</v>
      </c>
      <c r="M133" s="9">
        <v>17.2</v>
      </c>
      <c r="N133" s="9">
        <v>-6.3829799999999999</v>
      </c>
      <c r="O133" s="12"/>
      <c r="P133">
        <f t="shared" si="32"/>
        <v>4070306</v>
      </c>
      <c r="Q133">
        <f t="shared" si="33"/>
        <v>298.51427851398802</v>
      </c>
      <c r="R133">
        <f t="shared" si="34"/>
        <v>0.18899999999999997</v>
      </c>
      <c r="S133">
        <f t="shared" si="35"/>
        <v>0.3405934937111153</v>
      </c>
      <c r="T133">
        <f t="shared" si="36"/>
        <v>2.6306924376055547</v>
      </c>
      <c r="U133">
        <f t="shared" si="37"/>
        <v>10040.363343832441</v>
      </c>
      <c r="V133">
        <f t="shared" si="38"/>
        <v>-3.7493166188889079E-2</v>
      </c>
      <c r="W133" s="8">
        <v>2.133</v>
      </c>
      <c r="X133">
        <f t="shared" si="39"/>
        <v>18023.592024557751</v>
      </c>
      <c r="Y133">
        <f t="shared" si="40"/>
        <v>17.2</v>
      </c>
      <c r="Z133">
        <f t="shared" si="41"/>
        <v>-6.3829799999999999</v>
      </c>
      <c r="AA133">
        <f t="shared" ref="AA133:AA196" si="43">LN(B133)-LN(B132)</f>
        <v>3.8420180753426791E-3</v>
      </c>
      <c r="AB133" s="12"/>
      <c r="AC133" s="21">
        <v>7.4399999999999998E-4</v>
      </c>
      <c r="AD133" s="22">
        <v>-2.294E-10</v>
      </c>
      <c r="AE133" s="23">
        <v>1.81E-8</v>
      </c>
      <c r="AF133" s="23">
        <v>-1.288E-6</v>
      </c>
      <c r="AG133" s="23">
        <v>-1.024E-5</v>
      </c>
      <c r="AH133" s="20">
        <v>0.72670000000000001</v>
      </c>
      <c r="AI133" s="23">
        <f t="shared" ref="AI133:AI196" si="44">(AC133)+(AD133*P132)+(AE133*X132)+(AF133*Y132)+(AG133*Z132)+(AH133*AA132)</f>
        <v>3.5389990414448928E-3</v>
      </c>
      <c r="AJ133" s="25">
        <f t="shared" si="29"/>
        <v>4.246798849733871E-2</v>
      </c>
      <c r="AK133" s="12"/>
      <c r="AL133" s="13">
        <v>2.4000000000000001E-4</v>
      </c>
      <c r="AM133" s="13">
        <v>-4.0799999999999999E-10</v>
      </c>
      <c r="AN133" s="13">
        <v>4.7580000000000002E-4</v>
      </c>
      <c r="AO133" s="13">
        <v>1.8259999999999999E-8</v>
      </c>
      <c r="AP133" s="13">
        <v>-2.8330000000000002E-5</v>
      </c>
      <c r="AQ133" s="13">
        <v>0.48349999999999999</v>
      </c>
      <c r="AR133" s="13">
        <f>(AL133)+(AM133*P131)+(AN133*T131)+(AO133*X131)+(AP133*Z131)+(AA131*AQ133)</f>
        <v>1.351346606306907E-3</v>
      </c>
      <c r="AS133" s="27">
        <f t="shared" si="30"/>
        <v>1.6216159275682884E-2</v>
      </c>
      <c r="AT133" s="12"/>
      <c r="AU133" s="13">
        <v>4.6529999999999998E-4</v>
      </c>
      <c r="AV133" s="13">
        <v>-5.2679999999999998E-10</v>
      </c>
      <c r="AW133" s="13">
        <v>7.6599999999999997E-4</v>
      </c>
      <c r="AX133" s="13">
        <v>-3.9230000000000002E-5</v>
      </c>
      <c r="AY133" s="13">
        <v>0.186</v>
      </c>
      <c r="AZ133" s="13">
        <f>(AU133)+(AV133*P130)+(AW133*T130)+(AX133*Z130)+(AY133*AA130)</f>
        <v>6.2936614412713472E-4</v>
      </c>
      <c r="BA133" s="28">
        <f t="shared" si="31"/>
        <v>7.5523937295256163E-3</v>
      </c>
    </row>
    <row r="134" spans="1:53" ht="16">
      <c r="A134" s="4">
        <v>40848</v>
      </c>
      <c r="B134" s="5">
        <v>16004.107</v>
      </c>
      <c r="C134">
        <f t="shared" si="42"/>
        <v>9.6806006557833193</v>
      </c>
      <c r="D134" s="1">
        <v>2011</v>
      </c>
      <c r="E134" s="1">
        <v>294.06956696613599</v>
      </c>
      <c r="F134" s="2">
        <v>0.188</v>
      </c>
      <c r="G134">
        <v>0.26199067809351978</v>
      </c>
      <c r="H134">
        <v>1.2525107604017216</v>
      </c>
      <c r="I134" s="1">
        <v>99.7188174004921</v>
      </c>
      <c r="J134" s="1">
        <v>-3.8861568921460803E-2</v>
      </c>
      <c r="K134" s="8">
        <v>1.9995000000000001</v>
      </c>
      <c r="L134" s="8">
        <v>133.72266666666667</v>
      </c>
      <c r="M134" s="9">
        <v>61.5</v>
      </c>
      <c r="N134" s="9">
        <v>-12.244899999999999</v>
      </c>
      <c r="O134" s="12"/>
      <c r="P134">
        <f t="shared" si="32"/>
        <v>4046132</v>
      </c>
      <c r="Q134">
        <f t="shared" si="33"/>
        <v>294.06956696613599</v>
      </c>
      <c r="R134">
        <f t="shared" si="34"/>
        <v>0.188</v>
      </c>
      <c r="S134">
        <f t="shared" si="35"/>
        <v>0.33062979350142208</v>
      </c>
      <c r="T134">
        <f t="shared" si="36"/>
        <v>2.8212939653238207</v>
      </c>
      <c r="U134">
        <f t="shared" si="37"/>
        <v>10043.561361153177</v>
      </c>
      <c r="V134">
        <f t="shared" si="38"/>
        <v>-3.7351347382423357E-2</v>
      </c>
      <c r="W134" s="8">
        <v>1.9995000000000001</v>
      </c>
      <c r="X134">
        <f t="shared" si="39"/>
        <v>18015.474247111113</v>
      </c>
      <c r="Y134">
        <f t="shared" si="40"/>
        <v>61.5</v>
      </c>
      <c r="Z134">
        <f t="shared" si="41"/>
        <v>-12.244899999999999</v>
      </c>
      <c r="AA134">
        <f t="shared" si="43"/>
        <v>3.8273134498698624E-3</v>
      </c>
      <c r="AB134" s="12"/>
      <c r="AC134" s="21">
        <v>7.4399999999999998E-4</v>
      </c>
      <c r="AD134" s="22">
        <v>-2.294E-10</v>
      </c>
      <c r="AE134" s="23">
        <v>1.81E-8</v>
      </c>
      <c r="AF134" s="23">
        <v>-1.288E-6</v>
      </c>
      <c r="AG134" s="23">
        <v>-1.024E-5</v>
      </c>
      <c r="AH134" s="20">
        <v>0.72670000000000001</v>
      </c>
      <c r="AI134" s="23">
        <f t="shared" si="44"/>
        <v>2.9717014697960204E-3</v>
      </c>
      <c r="AJ134" s="25">
        <f t="shared" ref="AJ134:AJ197" si="45">AI134*12</f>
        <v>3.5660417637552247E-2</v>
      </c>
      <c r="AK134" s="12"/>
      <c r="AL134" s="13">
        <v>2.4000000000000001E-4</v>
      </c>
      <c r="AM134" s="13">
        <v>-4.0799999999999999E-10</v>
      </c>
      <c r="AN134" s="13">
        <v>4.7580000000000002E-4</v>
      </c>
      <c r="AO134" s="13">
        <v>1.8259999999999999E-8</v>
      </c>
      <c r="AP134" s="13">
        <v>-2.8330000000000002E-5</v>
      </c>
      <c r="AQ134" s="13">
        <v>0.48349999999999999</v>
      </c>
      <c r="AR134" s="13">
        <f>(AL134)+(AM134*P132)+(AN134*T132)+(AO134*X132)+(AP134*Z132)+(AA132*AQ134)</f>
        <v>2.7758949299158584E-3</v>
      </c>
      <c r="AS134" s="27">
        <f t="shared" si="30"/>
        <v>3.3310739158990299E-2</v>
      </c>
      <c r="AT134" s="12"/>
      <c r="AU134" s="13">
        <v>4.6529999999999998E-4</v>
      </c>
      <c r="AV134" s="13">
        <v>-5.2679999999999998E-10</v>
      </c>
      <c r="AW134" s="13">
        <v>7.6599999999999997E-4</v>
      </c>
      <c r="AX134" s="13">
        <v>-3.9230000000000002E-5</v>
      </c>
      <c r="AY134" s="13">
        <v>0.186</v>
      </c>
      <c r="AZ134" s="13">
        <f>(AU134)+(AV134*P131)+(AW134*T131)+(AX134*Z131)+(AY134*AA131)</f>
        <v>8.7125111251136608E-4</v>
      </c>
      <c r="BA134" s="28">
        <f t="shared" si="31"/>
        <v>1.0455013350136393E-2</v>
      </c>
    </row>
    <row r="135" spans="1:53" ht="16">
      <c r="A135" s="4">
        <v>40878</v>
      </c>
      <c r="B135">
        <v>16045.877333333332</v>
      </c>
      <c r="C135">
        <f t="shared" si="42"/>
        <v>9.6832072315961923</v>
      </c>
      <c r="D135" s="1">
        <v>2003</v>
      </c>
      <c r="E135" s="1">
        <v>324.66410034950297</v>
      </c>
      <c r="F135" s="2">
        <v>0.19500000000000001</v>
      </c>
      <c r="G135">
        <v>0.27969143817306957</v>
      </c>
      <c r="H135">
        <v>1.1895139268159476</v>
      </c>
      <c r="I135" s="1">
        <v>99.832506091044806</v>
      </c>
      <c r="J135" s="1">
        <v>-3.7765782062794503E-2</v>
      </c>
      <c r="K135" s="8">
        <v>1.9666666666666668</v>
      </c>
      <c r="L135" s="8">
        <v>186.00387096774193</v>
      </c>
      <c r="M135" s="9">
        <v>69.5</v>
      </c>
      <c r="N135" s="9">
        <v>-8.60215</v>
      </c>
      <c r="O135" s="12"/>
      <c r="P135">
        <f t="shared" si="32"/>
        <v>4014012</v>
      </c>
      <c r="Q135">
        <f t="shared" si="33"/>
        <v>324.66410034950297</v>
      </c>
      <c r="R135">
        <f t="shared" si="34"/>
        <v>0.19500000000000001</v>
      </c>
      <c r="S135">
        <f t="shared" si="35"/>
        <v>0.3579187387603896</v>
      </c>
      <c r="T135">
        <f t="shared" si="36"/>
        <v>2.6044573089050429</v>
      </c>
      <c r="U135">
        <f t="shared" si="37"/>
        <v>10066.361778509543</v>
      </c>
      <c r="V135">
        <f t="shared" si="38"/>
        <v>-3.6339527767980009E-2</v>
      </c>
      <c r="W135" s="8">
        <v>1.9666666666666668</v>
      </c>
      <c r="X135">
        <f t="shared" si="39"/>
        <v>34783.443885952132</v>
      </c>
      <c r="Y135">
        <f t="shared" si="40"/>
        <v>69.5</v>
      </c>
      <c r="Z135">
        <f t="shared" si="41"/>
        <v>-8.60215</v>
      </c>
      <c r="AA135">
        <f t="shared" si="43"/>
        <v>2.6065758128730465E-3</v>
      </c>
      <c r="AB135" s="12"/>
      <c r="AC135" s="21">
        <v>7.4399999999999998E-4</v>
      </c>
      <c r="AD135" s="22">
        <v>-2.294E-10</v>
      </c>
      <c r="AE135" s="23">
        <v>1.81E-8</v>
      </c>
      <c r="AF135" s="23">
        <v>-1.288E-6</v>
      </c>
      <c r="AG135" s="23">
        <v>-1.024E-5</v>
      </c>
      <c r="AH135" s="20">
        <v>0.72670000000000001</v>
      </c>
      <c r="AI135" s="23">
        <f t="shared" si="44"/>
        <v>2.96938186309314E-3</v>
      </c>
      <c r="AJ135" s="25">
        <f t="shared" si="45"/>
        <v>3.5632582357117679E-2</v>
      </c>
      <c r="AK135" s="12"/>
      <c r="AL135" s="13">
        <v>2.4000000000000001E-4</v>
      </c>
      <c r="AM135" s="13">
        <v>-4.0799999999999999E-10</v>
      </c>
      <c r="AN135" s="13">
        <v>4.7580000000000002E-4</v>
      </c>
      <c r="AO135" s="13">
        <v>1.8259999999999999E-8</v>
      </c>
      <c r="AP135" s="13">
        <v>-2.8330000000000002E-5</v>
      </c>
      <c r="AQ135" s="13">
        <v>0.48349999999999999</v>
      </c>
      <c r="AR135" s="13">
        <f>(AL135)+(AM135*P133)+(AN135*T133)+(AO135*X133)+(AP135*Z133)+(AA133*AQ135)</f>
        <v>2.198554967009333E-3</v>
      </c>
      <c r="AS135" s="27">
        <f t="shared" ref="AS135:AS198" si="46">AR135*12</f>
        <v>2.6382659604111996E-2</v>
      </c>
      <c r="AT135" s="12"/>
      <c r="AU135" s="13">
        <v>4.6529999999999998E-4</v>
      </c>
      <c r="AV135" s="13">
        <v>-5.2679999999999998E-10</v>
      </c>
      <c r="AW135" s="13">
        <v>7.6599999999999997E-4</v>
      </c>
      <c r="AX135" s="13">
        <v>-3.9230000000000002E-5</v>
      </c>
      <c r="AY135" s="13">
        <v>0.186</v>
      </c>
      <c r="AZ135" s="13">
        <f>(AU135)+(AV135*P132)+(AW135*T132)+(AX135*Z132)+(AY135*AA132)</f>
        <v>1.2897158991820208E-3</v>
      </c>
      <c r="BA135" s="28">
        <f t="shared" ref="BA135:BA198" si="47">AZ135*12</f>
        <v>1.547659079018425E-2</v>
      </c>
    </row>
    <row r="136" spans="1:53" ht="16">
      <c r="A136" s="4">
        <v>40909</v>
      </c>
      <c r="B136">
        <v>16087.647666666666</v>
      </c>
      <c r="C136">
        <f t="shared" si="42"/>
        <v>9.6858070308314339</v>
      </c>
      <c r="D136" s="1">
        <v>2003</v>
      </c>
      <c r="E136" s="1">
        <v>328.326933746642</v>
      </c>
      <c r="F136" s="2">
        <v>0.18600000000000003</v>
      </c>
      <c r="G136">
        <v>0.30507150113307807</v>
      </c>
      <c r="H136">
        <v>1.1416495901639345</v>
      </c>
      <c r="I136" s="1">
        <v>99.962254336275606</v>
      </c>
      <c r="J136" s="1">
        <v>-3.65152054102909E-2</v>
      </c>
      <c r="K136" s="8">
        <v>1.9319999999999999</v>
      </c>
      <c r="L136" s="8">
        <v>156.16677419354838</v>
      </c>
      <c r="M136" s="9">
        <v>31.7</v>
      </c>
      <c r="N136" s="9">
        <v>-8.7912099999999995</v>
      </c>
      <c r="O136" s="12"/>
      <c r="P136">
        <f t="shared" si="32"/>
        <v>4014012</v>
      </c>
      <c r="Q136">
        <f t="shared" si="33"/>
        <v>328.326933746642</v>
      </c>
      <c r="R136">
        <f t="shared" si="34"/>
        <v>0.18600000000000003</v>
      </c>
      <c r="S136">
        <f t="shared" si="35"/>
        <v>0.3981401219366677</v>
      </c>
      <c r="T136">
        <f t="shared" si="36"/>
        <v>2.4450133768854139</v>
      </c>
      <c r="U136">
        <f t="shared" si="37"/>
        <v>10092.414546326527</v>
      </c>
      <c r="V136">
        <f t="shared" si="38"/>
        <v>-3.5181845184135162E-2</v>
      </c>
      <c r="W136" s="8">
        <v>1.9319999999999999</v>
      </c>
      <c r="X136">
        <f t="shared" si="39"/>
        <v>24544.228136212278</v>
      </c>
      <c r="Y136">
        <f t="shared" si="40"/>
        <v>31.7</v>
      </c>
      <c r="Z136">
        <f t="shared" si="41"/>
        <v>-8.7912099999999995</v>
      </c>
      <c r="AA136">
        <f t="shared" si="43"/>
        <v>2.5997992352415622E-3</v>
      </c>
      <c r="AB136" s="12"/>
      <c r="AC136" s="21">
        <v>7.4399999999999998E-4</v>
      </c>
      <c r="AD136" s="22">
        <v>-2.294E-10</v>
      </c>
      <c r="AE136" s="23">
        <v>1.81E-8</v>
      </c>
      <c r="AF136" s="23">
        <v>-1.288E-6</v>
      </c>
      <c r="AG136" s="23">
        <v>-1.024E-5</v>
      </c>
      <c r="AH136" s="20">
        <v>0.72670000000000001</v>
      </c>
      <c r="AI136" s="23">
        <f t="shared" si="44"/>
        <v>2.3455346407505765E-3</v>
      </c>
      <c r="AJ136" s="25">
        <f t="shared" si="45"/>
        <v>2.8146415689006919E-2</v>
      </c>
      <c r="AK136" s="12"/>
      <c r="AL136" s="13">
        <v>2.4000000000000001E-4</v>
      </c>
      <c r="AM136" s="13">
        <v>-4.0799999999999999E-10</v>
      </c>
      <c r="AN136" s="13">
        <v>4.7580000000000002E-4</v>
      </c>
      <c r="AO136" s="13">
        <v>1.8259999999999999E-8</v>
      </c>
      <c r="AP136" s="13">
        <v>-2.8330000000000002E-5</v>
      </c>
      <c r="AQ136" s="13">
        <v>0.48349999999999999</v>
      </c>
      <c r="AR136" s="13">
        <f>(AL136)+(AM136*P134)+(AN136*T134)+(AO136*X134)+(AP136*Z134)+(AA134*AQ136)</f>
        <v>2.4579164424654012E-3</v>
      </c>
      <c r="AS136" s="27">
        <f t="shared" si="46"/>
        <v>2.9494997309584815E-2</v>
      </c>
      <c r="AT136" s="12"/>
      <c r="AU136" s="13">
        <v>4.6529999999999998E-4</v>
      </c>
      <c r="AV136" s="13">
        <v>-5.2679999999999998E-10</v>
      </c>
      <c r="AW136" s="13">
        <v>7.6599999999999997E-4</v>
      </c>
      <c r="AX136" s="13">
        <v>-3.9230000000000002E-5</v>
      </c>
      <c r="AY136" s="13">
        <v>0.186</v>
      </c>
      <c r="AZ136" s="13">
        <f>(AU136)+(AV136*P133)+(AW136*T133)+(AX136*Z133)+(AY136*AA133)</f>
        <v>1.3011928738195931E-3</v>
      </c>
      <c r="BA136" s="28">
        <f t="shared" si="47"/>
        <v>1.5614314485835118E-2</v>
      </c>
    </row>
    <row r="137" spans="1:53" ht="16">
      <c r="A137" s="4">
        <v>40940</v>
      </c>
      <c r="B137" s="5">
        <v>16129.418</v>
      </c>
      <c r="C137">
        <f t="shared" si="42"/>
        <v>9.6884000886332</v>
      </c>
      <c r="D137" s="1">
        <v>1990</v>
      </c>
      <c r="E137" s="1">
        <v>299.18240060911103</v>
      </c>
      <c r="F137" s="2">
        <v>0.191</v>
      </c>
      <c r="G137">
        <v>0.28135487395613828</v>
      </c>
      <c r="H137">
        <v>1.2649098474341194</v>
      </c>
      <c r="I137" s="1">
        <v>100.066919840354</v>
      </c>
      <c r="J137" s="1">
        <v>-3.5506388408641801E-2</v>
      </c>
      <c r="K137" s="8">
        <v>1.8754999999999999</v>
      </c>
      <c r="L137" s="8">
        <v>112.6948275862069</v>
      </c>
      <c r="M137" s="9">
        <v>-20.3</v>
      </c>
      <c r="N137" s="9">
        <v>-7.7777799999999999</v>
      </c>
      <c r="O137" s="12"/>
      <c r="P137">
        <f t="shared" si="32"/>
        <v>3962090</v>
      </c>
      <c r="Q137">
        <f t="shared" si="33"/>
        <v>299.18240060911103</v>
      </c>
      <c r="R137">
        <f t="shared" si="34"/>
        <v>0.191</v>
      </c>
      <c r="S137">
        <f t="shared" si="35"/>
        <v>0.36051543905501277</v>
      </c>
      <c r="T137">
        <f t="shared" si="36"/>
        <v>2.8649067695699264</v>
      </c>
      <c r="U137">
        <f t="shared" si="37"/>
        <v>10113.455366176187</v>
      </c>
      <c r="V137">
        <f t="shared" si="38"/>
        <v>-3.4245684790816466E-2</v>
      </c>
      <c r="W137" s="8">
        <v>1.8754999999999999</v>
      </c>
      <c r="X137">
        <f t="shared" si="39"/>
        <v>12812.818992271106</v>
      </c>
      <c r="Y137">
        <f t="shared" si="40"/>
        <v>-20.3</v>
      </c>
      <c r="Z137">
        <f t="shared" si="41"/>
        <v>-7.7777799999999999</v>
      </c>
      <c r="AA137">
        <f t="shared" si="43"/>
        <v>2.5930578017661077E-3</v>
      </c>
      <c r="AB137" s="12"/>
      <c r="AC137" s="21">
        <v>7.4399999999999998E-4</v>
      </c>
      <c r="AD137" s="22">
        <v>-2.294E-10</v>
      </c>
      <c r="AE137" s="23">
        <v>1.81E-8</v>
      </c>
      <c r="AF137" s="23">
        <v>-1.288E-6</v>
      </c>
      <c r="AG137" s="23">
        <v>-1.024E-5</v>
      </c>
      <c r="AH137" s="20">
        <v>0.72670000000000001</v>
      </c>
      <c r="AI137" s="23">
        <f t="shared" si="44"/>
        <v>2.2059026711154853E-3</v>
      </c>
      <c r="AJ137" s="25">
        <f t="shared" si="45"/>
        <v>2.6470832053385823E-2</v>
      </c>
      <c r="AK137" s="12"/>
      <c r="AL137" s="13">
        <v>2.4000000000000001E-4</v>
      </c>
      <c r="AM137" s="13">
        <v>-4.0799999999999999E-10</v>
      </c>
      <c r="AN137" s="13">
        <v>4.7580000000000002E-4</v>
      </c>
      <c r="AO137" s="13">
        <v>1.8259999999999999E-8</v>
      </c>
      <c r="AP137" s="13">
        <v>-2.8330000000000002E-5</v>
      </c>
      <c r="AQ137" s="13">
        <v>0.48349999999999999</v>
      </c>
      <c r="AR137" s="13">
        <f>(AL137)+(AM137*P135)+(AN137*T135)+(AO137*X135)+(AP137*Z135)+(AA135*AQ137)</f>
        <v>1.9806078919586234E-3</v>
      </c>
      <c r="AS137" s="27">
        <f t="shared" si="46"/>
        <v>2.3767294703503479E-2</v>
      </c>
      <c r="AT137" s="12"/>
      <c r="AU137" s="13">
        <v>4.6529999999999998E-4</v>
      </c>
      <c r="AV137" s="13">
        <v>-5.2679999999999998E-10</v>
      </c>
      <c r="AW137" s="13">
        <v>7.6599999999999997E-4</v>
      </c>
      <c r="AX137" s="13">
        <v>-3.9230000000000002E-5</v>
      </c>
      <c r="AY137" s="13">
        <v>0.186</v>
      </c>
      <c r="AZ137" s="13">
        <f>(AU137)+(AV137*P134)+(AW137*T134)+(AX137*Z134)+(AY137*AA134)</f>
        <v>1.6871565685138412E-3</v>
      </c>
      <c r="BA137" s="28">
        <f t="shared" si="47"/>
        <v>2.0245878822166094E-2</v>
      </c>
    </row>
    <row r="138" spans="1:53" ht="16">
      <c r="A138" s="4">
        <v>40969</v>
      </c>
      <c r="B138">
        <v>16152.547666666665</v>
      </c>
      <c r="C138">
        <f t="shared" si="42"/>
        <v>9.6898330664675374</v>
      </c>
      <c r="D138" s="1">
        <v>1979</v>
      </c>
      <c r="E138" s="1">
        <v>298.89340895708801</v>
      </c>
      <c r="F138" s="2">
        <v>0.183</v>
      </c>
      <c r="G138">
        <v>0.31275072760166761</v>
      </c>
      <c r="H138">
        <v>1.1506539235412474</v>
      </c>
      <c r="I138" s="1">
        <v>100.12062336548099</v>
      </c>
      <c r="J138" s="1">
        <v>-3.4988767730524097E-2</v>
      </c>
      <c r="K138" s="8">
        <v>2.0886363636363634</v>
      </c>
      <c r="L138" s="8">
        <v>90.249032258064517</v>
      </c>
      <c r="M138" s="9">
        <v>-54.5</v>
      </c>
      <c r="N138" s="9">
        <v>-8.88889</v>
      </c>
      <c r="O138" s="12"/>
      <c r="P138">
        <f t="shared" si="32"/>
        <v>3918420</v>
      </c>
      <c r="Q138">
        <f t="shared" si="33"/>
        <v>298.89340895708801</v>
      </c>
      <c r="R138">
        <f t="shared" si="34"/>
        <v>0.183</v>
      </c>
      <c r="S138">
        <f t="shared" si="35"/>
        <v>0.41056374521704009</v>
      </c>
      <c r="T138">
        <f t="shared" si="36"/>
        <v>2.4746583753021145</v>
      </c>
      <c r="U138">
        <f t="shared" si="37"/>
        <v>10124.259846457981</v>
      </c>
      <c r="V138">
        <f t="shared" si="38"/>
        <v>-3.376455386322353E-2</v>
      </c>
      <c r="W138" s="8">
        <v>2.0886363636363634</v>
      </c>
      <c r="X138">
        <f t="shared" si="39"/>
        <v>8235.1368557752339</v>
      </c>
      <c r="Y138">
        <f t="shared" si="40"/>
        <v>-54.5</v>
      </c>
      <c r="Z138">
        <f t="shared" si="41"/>
        <v>-8.88889</v>
      </c>
      <c r="AA138">
        <f t="shared" si="43"/>
        <v>1.4329778343373789E-3</v>
      </c>
      <c r="AB138" s="12"/>
      <c r="AC138" s="21">
        <v>7.4399999999999998E-4</v>
      </c>
      <c r="AD138" s="22">
        <v>-2.294E-10</v>
      </c>
      <c r="AE138" s="23">
        <v>1.81E-8</v>
      </c>
      <c r="AF138" s="23">
        <v>-1.288E-6</v>
      </c>
      <c r="AG138" s="23">
        <v>-1.024E-5</v>
      </c>
      <c r="AH138" s="20">
        <v>0.72670000000000001</v>
      </c>
      <c r="AI138" s="23">
        <f t="shared" si="44"/>
        <v>2.0571745495035374E-3</v>
      </c>
      <c r="AJ138" s="25">
        <f t="shared" si="45"/>
        <v>2.4686094594042449E-2</v>
      </c>
      <c r="AK138" s="12"/>
      <c r="AL138" s="13">
        <v>2.4000000000000001E-4</v>
      </c>
      <c r="AM138" s="13">
        <v>-4.0799999999999999E-10</v>
      </c>
      <c r="AN138" s="13">
        <v>4.7580000000000002E-4</v>
      </c>
      <c r="AO138" s="13">
        <v>1.8259999999999999E-8</v>
      </c>
      <c r="AP138" s="13">
        <v>-2.8330000000000002E-5</v>
      </c>
      <c r="AQ138" s="13">
        <v>0.48349999999999999</v>
      </c>
      <c r="AR138" s="13">
        <f>(AL138)+(AM138*P136)+(AN138*T136)+(AO138*X136)+(AP138*Z136)+(AA136*AQ138)</f>
        <v>1.7198559840286114E-3</v>
      </c>
      <c r="AS138" s="27">
        <f t="shared" si="46"/>
        <v>2.0638271808343336E-2</v>
      </c>
      <c r="AT138" s="12"/>
      <c r="AU138" s="13">
        <v>4.6529999999999998E-4</v>
      </c>
      <c r="AV138" s="13">
        <v>-5.2679999999999998E-10</v>
      </c>
      <c r="AW138" s="13">
        <v>7.6599999999999997E-4</v>
      </c>
      <c r="AX138" s="13">
        <v>-3.9230000000000002E-5</v>
      </c>
      <c r="AY138" s="13">
        <v>0.186</v>
      </c>
      <c r="AZ138" s="13">
        <f>(AU138)+(AV138*P135)+(AW138*T135)+(AX138*Z135)+(AY138*AA135)</f>
        <v>1.1680182227156496E-3</v>
      </c>
      <c r="BA138" s="28">
        <f t="shared" si="47"/>
        <v>1.4016218672587795E-2</v>
      </c>
    </row>
    <row r="139" spans="1:53" ht="16">
      <c r="A139" s="4">
        <v>41000</v>
      </c>
      <c r="B139">
        <v>16175.677333333333</v>
      </c>
      <c r="C139">
        <f t="shared" si="42"/>
        <v>9.6912639938143528</v>
      </c>
      <c r="D139" s="1">
        <v>1961</v>
      </c>
      <c r="E139" s="1">
        <v>285.48838674065001</v>
      </c>
      <c r="F139" s="2">
        <v>0.182</v>
      </c>
      <c r="G139">
        <v>0.306658231851969</v>
      </c>
      <c r="H139">
        <v>1.1317689530685922</v>
      </c>
      <c r="I139" s="1">
        <v>100.091667953718</v>
      </c>
      <c r="J139" s="1">
        <v>-3.5267854063059899E-2</v>
      </c>
      <c r="K139" s="8">
        <v>1.9690476190476189</v>
      </c>
      <c r="L139" s="8">
        <v>94.953999999999994</v>
      </c>
      <c r="M139" s="9">
        <v>18.899999999999999</v>
      </c>
      <c r="N139" s="9">
        <v>-9.89011</v>
      </c>
      <c r="O139" s="12"/>
      <c r="P139">
        <f t="shared" si="32"/>
        <v>3847482</v>
      </c>
      <c r="Q139">
        <f t="shared" si="33"/>
        <v>285.48838674065001</v>
      </c>
      <c r="R139">
        <f t="shared" si="34"/>
        <v>0.182</v>
      </c>
      <c r="S139">
        <f t="shared" si="35"/>
        <v>0.40069750301454499</v>
      </c>
      <c r="T139">
        <f t="shared" si="36"/>
        <v>2.4126699161985696</v>
      </c>
      <c r="U139">
        <f t="shared" si="37"/>
        <v>10118.433661711058</v>
      </c>
      <c r="V139">
        <f t="shared" si="38"/>
        <v>-3.402403253284661E-2</v>
      </c>
      <c r="W139" s="8">
        <v>1.9690476190476189</v>
      </c>
      <c r="X139">
        <f t="shared" si="39"/>
        <v>9111.2161159999978</v>
      </c>
      <c r="Y139">
        <f t="shared" si="40"/>
        <v>18.899999999999999</v>
      </c>
      <c r="Z139">
        <f t="shared" si="41"/>
        <v>-9.89011</v>
      </c>
      <c r="AA139">
        <f t="shared" si="43"/>
        <v>1.4309273468153805E-3</v>
      </c>
      <c r="AB139" s="12"/>
      <c r="AC139" s="21">
        <v>7.4399999999999998E-4</v>
      </c>
      <c r="AD139" s="22">
        <v>-2.294E-10</v>
      </c>
      <c r="AE139" s="23">
        <v>1.81E-8</v>
      </c>
      <c r="AF139" s="23">
        <v>-1.288E-6</v>
      </c>
      <c r="AG139" s="23">
        <v>-1.024E-5</v>
      </c>
      <c r="AH139" s="20">
        <v>0.72670000000000001</v>
      </c>
      <c r="AI139" s="23">
        <f t="shared" si="44"/>
        <v>1.196733654902505E-3</v>
      </c>
      <c r="AJ139" s="25">
        <f t="shared" si="45"/>
        <v>1.4360803858830061E-2</v>
      </c>
      <c r="AK139" s="12"/>
      <c r="AL139" s="13">
        <v>2.4000000000000001E-4</v>
      </c>
      <c r="AM139" s="13">
        <v>-4.0799999999999999E-10</v>
      </c>
      <c r="AN139" s="13">
        <v>4.7580000000000002E-4</v>
      </c>
      <c r="AO139" s="13">
        <v>1.8259999999999999E-8</v>
      </c>
      <c r="AP139" s="13">
        <v>-2.8330000000000002E-5</v>
      </c>
      <c r="AQ139" s="13">
        <v>0.48349999999999999</v>
      </c>
      <c r="AR139" s="13">
        <f>(AL139)+(AM139*P137)+(AN139*T137)+(AO139*X137)+(AP139*Z137)+(AA137*AQ139)</f>
        <v>1.6946399503141546E-3</v>
      </c>
      <c r="AS139" s="27">
        <f t="shared" si="46"/>
        <v>2.0335679403769853E-2</v>
      </c>
      <c r="AT139" s="12"/>
      <c r="AU139" s="13">
        <v>4.6529999999999998E-4</v>
      </c>
      <c r="AV139" s="13">
        <v>-5.2679999999999998E-10</v>
      </c>
      <c r="AW139" s="13">
        <v>7.6599999999999997E-4</v>
      </c>
      <c r="AX139" s="13">
        <v>-3.9230000000000002E-5</v>
      </c>
      <c r="AY139" s="13">
        <v>0.186</v>
      </c>
      <c r="AZ139" s="13">
        <f>(AU139)+(AV139*P136)+(AW139*T136)+(AX139*Z136)+(AY139*AA136)</f>
        <v>1.0520405511491577E-3</v>
      </c>
      <c r="BA139" s="28">
        <f t="shared" si="47"/>
        <v>1.2624486613789893E-2</v>
      </c>
    </row>
    <row r="140" spans="1:53" ht="16">
      <c r="A140" s="4">
        <v>41030</v>
      </c>
      <c r="B140" s="5">
        <v>16198.807000000001</v>
      </c>
      <c r="C140">
        <f t="shared" si="42"/>
        <v>9.6926928765334637</v>
      </c>
      <c r="D140" s="1">
        <v>1977</v>
      </c>
      <c r="E140" s="1">
        <v>325.41562891798702</v>
      </c>
      <c r="F140" s="2">
        <v>0.17800000000000002</v>
      </c>
      <c r="G140">
        <v>0.30497630331753556</v>
      </c>
      <c r="H140">
        <v>1.1740481740481741</v>
      </c>
      <c r="I140" s="1">
        <v>99.909731583334207</v>
      </c>
      <c r="J140" s="1">
        <v>-3.7021445232161998E-2</v>
      </c>
      <c r="K140" s="8">
        <v>1.7136363636363636</v>
      </c>
      <c r="L140" s="8">
        <v>120.23387096774194</v>
      </c>
      <c r="M140" s="9">
        <v>4</v>
      </c>
      <c r="N140" s="9">
        <v>-8.88889</v>
      </c>
      <c r="O140" s="12"/>
      <c r="P140">
        <f t="shared" si="32"/>
        <v>3910506</v>
      </c>
      <c r="Q140">
        <f t="shared" si="33"/>
        <v>325.41562891798702</v>
      </c>
      <c r="R140">
        <f t="shared" si="34"/>
        <v>0.17800000000000002</v>
      </c>
      <c r="S140">
        <f t="shared" si="35"/>
        <v>0.39798684890276503</v>
      </c>
      <c r="T140">
        <f t="shared" si="36"/>
        <v>2.5524372890340254</v>
      </c>
      <c r="U140">
        <f t="shared" si="37"/>
        <v>10081.864196637223</v>
      </c>
      <c r="V140">
        <f t="shared" si="38"/>
        <v>-3.565085782508403E-2</v>
      </c>
      <c r="W140" s="8">
        <v>1.7136363636363636</v>
      </c>
      <c r="X140">
        <f t="shared" si="39"/>
        <v>14576.41759885536</v>
      </c>
      <c r="Y140">
        <f t="shared" si="40"/>
        <v>4</v>
      </c>
      <c r="Z140">
        <f t="shared" si="41"/>
        <v>-8.88889</v>
      </c>
      <c r="AA140">
        <f t="shared" si="43"/>
        <v>1.4288827191109021E-3</v>
      </c>
      <c r="AB140" s="12"/>
      <c r="AC140" s="21">
        <v>7.4399999999999998E-4</v>
      </c>
      <c r="AD140" s="22">
        <v>-2.294E-10</v>
      </c>
      <c r="AE140" s="23">
        <v>1.81E-8</v>
      </c>
      <c r="AF140" s="23">
        <v>-1.288E-6</v>
      </c>
      <c r="AG140" s="23">
        <v>-1.024E-5</v>
      </c>
      <c r="AH140" s="20">
        <v>0.72670000000000001</v>
      </c>
      <c r="AI140" s="23">
        <f t="shared" si="44"/>
        <v>1.1430870702303368E-3</v>
      </c>
      <c r="AJ140" s="25">
        <f t="shared" si="45"/>
        <v>1.3717044842764042E-2</v>
      </c>
      <c r="AK140" s="12"/>
      <c r="AL140" s="13">
        <v>2.4000000000000001E-4</v>
      </c>
      <c r="AM140" s="13">
        <v>-4.0799999999999999E-10</v>
      </c>
      <c r="AN140" s="13">
        <v>4.7580000000000002E-4</v>
      </c>
      <c r="AO140" s="13">
        <v>1.8259999999999999E-8</v>
      </c>
      <c r="AP140" s="13">
        <v>-2.8330000000000002E-5</v>
      </c>
      <c r="AQ140" s="13">
        <v>0.48349999999999999</v>
      </c>
      <c r="AR140" s="13">
        <f>(AL140)+(AM140*P138)+(AN140*T138)+(AO140*X138)+(AP140*Z138)+(AA138*AQ140)</f>
        <v>9.137677305573246E-4</v>
      </c>
      <c r="AS140" s="27">
        <f t="shared" si="46"/>
        <v>1.0965212766687896E-2</v>
      </c>
      <c r="AT140" s="12"/>
      <c r="AU140" s="13">
        <v>4.6529999999999998E-4</v>
      </c>
      <c r="AV140" s="13">
        <v>-5.2679999999999998E-10</v>
      </c>
      <c r="AW140" s="13">
        <v>7.6599999999999997E-4</v>
      </c>
      <c r="AX140" s="13">
        <v>-3.9230000000000002E-5</v>
      </c>
      <c r="AY140" s="13">
        <v>0.186</v>
      </c>
      <c r="AZ140" s="13">
        <f>(AU140)+(AV140*P137)+(AW140*T137)+(AX140*Z137)+(AY140*AA137)</f>
        <v>1.3600206340190597E-3</v>
      </c>
      <c r="BA140" s="28">
        <f t="shared" si="47"/>
        <v>1.6320247608228717E-2</v>
      </c>
    </row>
    <row r="141" spans="1:53" ht="16">
      <c r="A141" s="4">
        <v>41061</v>
      </c>
      <c r="B141">
        <v>16206.093666666666</v>
      </c>
      <c r="C141">
        <f t="shared" si="42"/>
        <v>9.693142602756323</v>
      </c>
      <c r="D141" s="1">
        <v>1972</v>
      </c>
      <c r="E141" s="1">
        <v>348.92219022462302</v>
      </c>
      <c r="F141" s="2">
        <v>0.185</v>
      </c>
      <c r="G141">
        <v>0.30854081311062087</v>
      </c>
      <c r="H141">
        <v>1.1338100102145046</v>
      </c>
      <c r="I141" s="1">
        <v>99.641095850914297</v>
      </c>
      <c r="J141" s="1">
        <v>-3.9610686993350699E-2</v>
      </c>
      <c r="K141" s="8">
        <v>1.5309523809523811</v>
      </c>
      <c r="L141" s="8">
        <v>169.62566666666666</v>
      </c>
      <c r="M141" s="9">
        <v>95.1</v>
      </c>
      <c r="N141" s="9">
        <v>-9.89011</v>
      </c>
      <c r="O141" s="12"/>
      <c r="P141">
        <f t="shared" si="32"/>
        <v>3890756</v>
      </c>
      <c r="Q141">
        <f t="shared" si="33"/>
        <v>348.92219022462302</v>
      </c>
      <c r="R141">
        <f t="shared" si="34"/>
        <v>0.185</v>
      </c>
      <c r="S141">
        <f t="shared" si="35"/>
        <v>0.40373824646558393</v>
      </c>
      <c r="T141">
        <f t="shared" si="36"/>
        <v>2.4193351494771198</v>
      </c>
      <c r="U141">
        <f t="shared" si="37"/>
        <v>10027.989078222005</v>
      </c>
      <c r="V141">
        <f t="shared" si="38"/>
        <v>-3.8041680469265496E-2</v>
      </c>
      <c r="W141" s="8">
        <v>1.5309523809523811</v>
      </c>
      <c r="X141">
        <f t="shared" si="39"/>
        <v>28942.492458777775</v>
      </c>
      <c r="Y141">
        <f t="shared" si="40"/>
        <v>95.1</v>
      </c>
      <c r="Z141">
        <f t="shared" si="41"/>
        <v>-9.89011</v>
      </c>
      <c r="AA141">
        <f t="shared" si="43"/>
        <v>4.4972622285932573E-4</v>
      </c>
      <c r="AB141" s="12"/>
      <c r="AC141" s="21">
        <v>7.4399999999999998E-4</v>
      </c>
      <c r="AD141" s="22">
        <v>-2.294E-10</v>
      </c>
      <c r="AE141" s="23">
        <v>1.81E-8</v>
      </c>
      <c r="AF141" s="23">
        <v>-1.288E-6</v>
      </c>
      <c r="AG141" s="23">
        <v>-1.024E-5</v>
      </c>
      <c r="AH141" s="20">
        <v>0.72670000000000001</v>
      </c>
      <c r="AI141" s="23">
        <f t="shared" si="44"/>
        <v>1.2350023877171746E-3</v>
      </c>
      <c r="AJ141" s="25">
        <f t="shared" si="45"/>
        <v>1.4820028652606095E-2</v>
      </c>
      <c r="AK141" s="12"/>
      <c r="AL141" s="13">
        <v>2.4000000000000001E-4</v>
      </c>
      <c r="AM141" s="13">
        <v>-4.0799999999999999E-10</v>
      </c>
      <c r="AN141" s="13">
        <v>4.7580000000000002E-4</v>
      </c>
      <c r="AO141" s="13">
        <v>1.8259999999999999E-8</v>
      </c>
      <c r="AP141" s="13">
        <v>-2.8330000000000002E-5</v>
      </c>
      <c r="AQ141" s="13">
        <v>0.48349999999999999</v>
      </c>
      <c r="AR141" s="13">
        <f>(AL141)+(AM141*P139)+(AN141*T139)+(AO141*X139)+(AP141*Z139)+(AA139*AQ141)</f>
        <v>9.5658668489067601E-4</v>
      </c>
      <c r="AS141" s="27">
        <f t="shared" si="46"/>
        <v>1.1479040218688112E-2</v>
      </c>
      <c r="AT141" s="12"/>
      <c r="AU141" s="13">
        <v>4.6529999999999998E-4</v>
      </c>
      <c r="AV141" s="13">
        <v>-5.2679999999999998E-10</v>
      </c>
      <c r="AW141" s="13">
        <v>7.6599999999999997E-4</v>
      </c>
      <c r="AX141" s="13">
        <v>-3.9230000000000002E-5</v>
      </c>
      <c r="AY141" s="13">
        <v>0.186</v>
      </c>
      <c r="AZ141" s="13">
        <f>(AU141)+(AV141*P138)+(AW141*T138)+(AX141*Z138)+(AY141*AA138)</f>
        <v>9.1190969136817216E-4</v>
      </c>
      <c r="BA141" s="28">
        <f t="shared" si="47"/>
        <v>1.0942916296418066E-2</v>
      </c>
    </row>
    <row r="142" spans="1:53" ht="16">
      <c r="A142" s="4">
        <v>41091</v>
      </c>
      <c r="B142">
        <v>16213.380333333331</v>
      </c>
      <c r="C142">
        <f t="shared" si="42"/>
        <v>9.6935921268164211</v>
      </c>
      <c r="D142" s="1">
        <v>1944</v>
      </c>
      <c r="E142" s="1">
        <v>400.96035655502402</v>
      </c>
      <c r="F142" s="2">
        <v>0.184</v>
      </c>
      <c r="G142">
        <v>0.29946270543615677</v>
      </c>
      <c r="H142">
        <v>1.141688654353562</v>
      </c>
      <c r="I142" s="1">
        <v>99.482516708444507</v>
      </c>
      <c r="J142" s="1">
        <v>-4.11391498468867E-2</v>
      </c>
      <c r="K142" s="8">
        <v>1.4295238095238094</v>
      </c>
      <c r="L142" s="8">
        <v>171.59258064516129</v>
      </c>
      <c r="M142" s="9">
        <v>-2.4</v>
      </c>
      <c r="N142" s="9">
        <v>-8.88889</v>
      </c>
      <c r="O142" s="12"/>
      <c r="P142">
        <f t="shared" si="32"/>
        <v>3781080</v>
      </c>
      <c r="Q142">
        <f t="shared" si="33"/>
        <v>400.96035655502402</v>
      </c>
      <c r="R142">
        <f t="shared" si="34"/>
        <v>0.184</v>
      </c>
      <c r="S142">
        <f t="shared" si="35"/>
        <v>0.38914061738329919</v>
      </c>
      <c r="T142">
        <f t="shared" si="36"/>
        <v>2.4451416378332094</v>
      </c>
      <c r="U142">
        <f t="shared" si="37"/>
        <v>9996.2536473543842</v>
      </c>
      <c r="V142">
        <f t="shared" si="38"/>
        <v>-3.9446720196762104E-2</v>
      </c>
      <c r="W142" s="8">
        <v>1.4295238095238094</v>
      </c>
      <c r="X142">
        <f t="shared" si="39"/>
        <v>29615.606313111341</v>
      </c>
      <c r="Y142">
        <f t="shared" si="40"/>
        <v>-2.4</v>
      </c>
      <c r="Z142">
        <f t="shared" si="41"/>
        <v>-8.88889</v>
      </c>
      <c r="AA142">
        <f t="shared" si="43"/>
        <v>4.4952406009812762E-4</v>
      </c>
      <c r="AB142" s="12"/>
      <c r="AC142" s="21">
        <v>7.4399999999999998E-4</v>
      </c>
      <c r="AD142" s="22">
        <v>-2.294E-10</v>
      </c>
      <c r="AE142" s="23">
        <v>1.81E-8</v>
      </c>
      <c r="AF142" s="23">
        <v>-1.288E-6</v>
      </c>
      <c r="AG142" s="23">
        <v>-1.024E-5</v>
      </c>
      <c r="AH142" s="20">
        <v>0.72670000000000001</v>
      </c>
      <c r="AI142" s="23">
        <f t="shared" si="44"/>
        <v>6.8092165965574975E-4</v>
      </c>
      <c r="AJ142" s="25">
        <f t="shared" si="45"/>
        <v>8.1710599158689966E-3</v>
      </c>
      <c r="AK142" s="12"/>
      <c r="AL142" s="13">
        <v>2.4000000000000001E-4</v>
      </c>
      <c r="AM142" s="13">
        <v>-4.0799999999999999E-10</v>
      </c>
      <c r="AN142" s="13">
        <v>4.7580000000000002E-4</v>
      </c>
      <c r="AO142" s="13">
        <v>1.8259999999999999E-8</v>
      </c>
      <c r="AP142" s="13">
        <v>-2.8330000000000002E-5</v>
      </c>
      <c r="AQ142" s="13">
        <v>0.48349999999999999</v>
      </c>
      <c r="AR142" s="13">
        <f>(AL142)+(AM142*P140)+(AN142*T140)+(AO142*X140)+(AP142*Z140)+(AA140*AQ142)</f>
        <v>1.0678156478676093E-3</v>
      </c>
      <c r="AS142" s="27">
        <f t="shared" si="46"/>
        <v>1.2813787774411313E-2</v>
      </c>
      <c r="AT142" s="12"/>
      <c r="AU142" s="13">
        <v>4.6529999999999998E-4</v>
      </c>
      <c r="AV142" s="13">
        <v>-5.2679999999999998E-10</v>
      </c>
      <c r="AW142" s="13">
        <v>7.6599999999999997E-4</v>
      </c>
      <c r="AX142" s="13">
        <v>-3.9230000000000002E-5</v>
      </c>
      <c r="AY142" s="13">
        <v>0.186</v>
      </c>
      <c r="AZ142" s="13">
        <f>(AU142)+(AV142*P139)+(AW142*T139)+(AX142*Z139)+(AY142*AA139)</f>
        <v>9.4069314001576508E-4</v>
      </c>
      <c r="BA142" s="28">
        <f t="shared" si="47"/>
        <v>1.1288317680189182E-2</v>
      </c>
    </row>
    <row r="143" spans="1:53" ht="16">
      <c r="A143" s="4">
        <v>41122</v>
      </c>
      <c r="B143" s="5">
        <v>16220.666999999999</v>
      </c>
      <c r="C143">
        <f t="shared" si="42"/>
        <v>9.6940414488954314</v>
      </c>
      <c r="D143" s="1">
        <v>1913</v>
      </c>
      <c r="E143" s="1">
        <v>382.64510168403098</v>
      </c>
      <c r="F143" s="2">
        <v>0.182</v>
      </c>
      <c r="G143">
        <v>0.30783417528666507</v>
      </c>
      <c r="H143">
        <v>1.1591560302162021</v>
      </c>
      <c r="I143" s="1">
        <v>99.465663295856004</v>
      </c>
      <c r="J143" s="1">
        <v>-4.1301591229124301E-2</v>
      </c>
      <c r="K143" s="8">
        <v>1.5756521739130436</v>
      </c>
      <c r="L143" s="8">
        <v>149.64612903225807</v>
      </c>
      <c r="M143" s="9">
        <v>-81.400000000000006</v>
      </c>
      <c r="N143" s="9">
        <v>-10</v>
      </c>
      <c r="O143" s="12"/>
      <c r="P143">
        <f t="shared" si="32"/>
        <v>3661482</v>
      </c>
      <c r="Q143">
        <f t="shared" si="33"/>
        <v>382.64510168403098</v>
      </c>
      <c r="R143">
        <f t="shared" si="34"/>
        <v>0.182</v>
      </c>
      <c r="S143">
        <f t="shared" si="35"/>
        <v>0.40259605476108629</v>
      </c>
      <c r="T143">
        <f t="shared" si="36"/>
        <v>2.5027987326027867</v>
      </c>
      <c r="U143">
        <f t="shared" si="37"/>
        <v>9992.8838381804526</v>
      </c>
      <c r="V143">
        <f t="shared" si="38"/>
        <v>-3.9595769791066625E-2</v>
      </c>
      <c r="W143" s="8">
        <v>1.5756521739130436</v>
      </c>
      <c r="X143">
        <f t="shared" si="39"/>
        <v>22543.610063371492</v>
      </c>
      <c r="Y143">
        <f t="shared" si="40"/>
        <v>-81.400000000000006</v>
      </c>
      <c r="Z143">
        <f t="shared" si="41"/>
        <v>-10</v>
      </c>
      <c r="AA143">
        <f t="shared" si="43"/>
        <v>4.4932207901027255E-4</v>
      </c>
      <c r="AB143" s="12"/>
      <c r="AC143" s="21">
        <v>7.4399999999999998E-4</v>
      </c>
      <c r="AD143" s="22">
        <v>-2.294E-10</v>
      </c>
      <c r="AE143" s="23">
        <v>1.81E-8</v>
      </c>
      <c r="AF143" s="23">
        <v>-1.288E-6</v>
      </c>
      <c r="AG143" s="23">
        <v>-1.024E-5</v>
      </c>
      <c r="AH143" s="20">
        <v>0.72670000000000001</v>
      </c>
      <c r="AI143" s="23">
        <f t="shared" si="44"/>
        <v>8.3344529034062463E-4</v>
      </c>
      <c r="AJ143" s="25">
        <f t="shared" si="45"/>
        <v>1.0001343484087495E-2</v>
      </c>
      <c r="AK143" s="12"/>
      <c r="AL143" s="13">
        <v>2.4000000000000001E-4</v>
      </c>
      <c r="AM143" s="13">
        <v>-4.0799999999999999E-10</v>
      </c>
      <c r="AN143" s="13">
        <v>4.7580000000000002E-4</v>
      </c>
      <c r="AO143" s="13">
        <v>1.8259999999999999E-8</v>
      </c>
      <c r="AP143" s="13">
        <v>-2.8330000000000002E-5</v>
      </c>
      <c r="AQ143" s="13">
        <v>0.48349999999999999</v>
      </c>
      <c r="AR143" s="13">
        <f>(AL143)+(AM143*P141)+(AN143*T141)+(AO143*X141)+(AP143*Z141)+(AA141*AQ143)</f>
        <v>8.2981057347097974E-4</v>
      </c>
      <c r="AS143" s="27">
        <f t="shared" si="46"/>
        <v>9.9577268816517569E-3</v>
      </c>
      <c r="AT143" s="12"/>
      <c r="AU143" s="13">
        <v>4.6529999999999998E-4</v>
      </c>
      <c r="AV143" s="13">
        <v>-5.2679999999999998E-10</v>
      </c>
      <c r="AW143" s="13">
        <v>7.6599999999999997E-4</v>
      </c>
      <c r="AX143" s="13">
        <v>-3.9230000000000002E-5</v>
      </c>
      <c r="AY143" s="13">
        <v>0.186</v>
      </c>
      <c r="AZ143" s="13">
        <f>(AU143)+(AV143*P140)+(AW143*T140)+(AX143*Z140)+(AY143*AA140)</f>
        <v>9.7489574305469138E-4</v>
      </c>
      <c r="BA143" s="28">
        <f t="shared" si="47"/>
        <v>1.1698748916656296E-2</v>
      </c>
    </row>
    <row r="144" spans="1:53" ht="16">
      <c r="A144" s="4">
        <v>41153</v>
      </c>
      <c r="B144">
        <v>16226.823999999999</v>
      </c>
      <c r="C144">
        <f t="shared" si="42"/>
        <v>9.6944209543600532</v>
      </c>
      <c r="D144" s="1">
        <v>1859</v>
      </c>
      <c r="E144" s="1">
        <v>323.54663811181501</v>
      </c>
      <c r="F144" s="2">
        <v>0.17399999999999999</v>
      </c>
      <c r="G144">
        <v>0.31869583161370202</v>
      </c>
      <c r="H144">
        <v>1.1142191142191142</v>
      </c>
      <c r="I144" s="1">
        <v>99.469423813155103</v>
      </c>
      <c r="J144" s="1">
        <v>-4.1265345535571998E-2</v>
      </c>
      <c r="K144" s="8">
        <v>1.6178947368421053</v>
      </c>
      <c r="L144" s="8">
        <v>146.60366666666667</v>
      </c>
      <c r="M144" s="9">
        <v>-17.399999999999999</v>
      </c>
      <c r="N144" s="9">
        <v>-13.33333</v>
      </c>
      <c r="O144" s="12"/>
      <c r="P144">
        <f t="shared" si="32"/>
        <v>3457740</v>
      </c>
      <c r="Q144">
        <f t="shared" si="33"/>
        <v>323.54663811181501</v>
      </c>
      <c r="R144">
        <f t="shared" si="34"/>
        <v>0.17399999999999999</v>
      </c>
      <c r="S144">
        <f t="shared" si="35"/>
        <v>0.42026286470165114</v>
      </c>
      <c r="T144">
        <f t="shared" si="36"/>
        <v>2.3557033487103416</v>
      </c>
      <c r="U144">
        <f t="shared" si="37"/>
        <v>9993.6356975342223</v>
      </c>
      <c r="V144">
        <f t="shared" si="38"/>
        <v>-3.9562516793401843E-2</v>
      </c>
      <c r="W144" s="8">
        <v>1.6178947368421053</v>
      </c>
      <c r="X144">
        <f t="shared" si="39"/>
        <v>21639.238746777777</v>
      </c>
      <c r="Y144">
        <f t="shared" si="40"/>
        <v>-17.399999999999999</v>
      </c>
      <c r="Z144">
        <f t="shared" si="41"/>
        <v>-13.33333</v>
      </c>
      <c r="AA144">
        <f t="shared" si="43"/>
        <v>3.795054646218432E-4</v>
      </c>
      <c r="AB144" s="12"/>
      <c r="AC144" s="21">
        <v>7.4399999999999998E-4</v>
      </c>
      <c r="AD144" s="22">
        <v>-2.294E-10</v>
      </c>
      <c r="AE144" s="23">
        <v>1.81E-8</v>
      </c>
      <c r="AF144" s="23">
        <v>-1.288E-6</v>
      </c>
      <c r="AG144" s="23">
        <v>-1.024E-5</v>
      </c>
      <c r="AH144" s="20">
        <v>0.72670000000000001</v>
      </c>
      <c r="AI144" s="23">
        <f t="shared" si="44"/>
        <v>8.4586092616378904E-4</v>
      </c>
      <c r="AJ144" s="25">
        <f t="shared" si="45"/>
        <v>1.0150331113965468E-2</v>
      </c>
      <c r="AK144" s="12"/>
      <c r="AL144" s="13">
        <v>2.4000000000000001E-4</v>
      </c>
      <c r="AM144" s="13">
        <v>-4.0799999999999999E-10</v>
      </c>
      <c r="AN144" s="13">
        <v>4.7580000000000002E-4</v>
      </c>
      <c r="AO144" s="13">
        <v>1.8259999999999999E-8</v>
      </c>
      <c r="AP144" s="13">
        <v>-2.8330000000000002E-5</v>
      </c>
      <c r="AQ144" s="13">
        <v>0.48349999999999999</v>
      </c>
      <c r="AR144" s="13">
        <f>(AL144)+(AM144*P142)+(AN144*T142)+(AO144*X142)+(AP144*Z142)+(AA142*AQ144)</f>
        <v>8.70665859315899E-4</v>
      </c>
      <c r="AS144" s="27">
        <f t="shared" si="46"/>
        <v>1.0447990311790788E-2</v>
      </c>
      <c r="AT144" s="12"/>
      <c r="AU144" s="13">
        <v>4.6529999999999998E-4</v>
      </c>
      <c r="AV144" s="13">
        <v>-5.2679999999999998E-10</v>
      </c>
      <c r="AW144" s="13">
        <v>7.6599999999999997E-4</v>
      </c>
      <c r="AX144" s="13">
        <v>-3.9230000000000002E-5</v>
      </c>
      <c r="AY144" s="13">
        <v>0.186</v>
      </c>
      <c r="AZ144" s="13">
        <f>(AU144)+(AV144*P141)+(AW144*T141)+(AX144*Z141)+(AY144*AA141)</f>
        <v>7.4049855645130867E-4</v>
      </c>
      <c r="BA144" s="28">
        <f t="shared" si="47"/>
        <v>8.885982677415704E-3</v>
      </c>
    </row>
    <row r="145" spans="1:53" ht="16">
      <c r="A145" s="4">
        <v>41183</v>
      </c>
      <c r="B145">
        <v>16232.981</v>
      </c>
      <c r="C145">
        <f t="shared" si="42"/>
        <v>9.6948003158549145</v>
      </c>
      <c r="D145" s="1">
        <v>1834</v>
      </c>
      <c r="E145" s="1">
        <v>301.36915062256401</v>
      </c>
      <c r="F145" s="2">
        <v>0.17699999999999999</v>
      </c>
      <c r="G145">
        <v>0.31408775981524251</v>
      </c>
      <c r="H145">
        <v>1.1525735294117647</v>
      </c>
      <c r="I145" s="1">
        <v>99.383032203350595</v>
      </c>
      <c r="J145" s="1">
        <v>-4.2098029862065497E-2</v>
      </c>
      <c r="K145" s="8">
        <v>1.6414285714285715</v>
      </c>
      <c r="L145" s="8">
        <v>161.69774193548386</v>
      </c>
      <c r="M145" s="9">
        <v>-15.6</v>
      </c>
      <c r="N145" s="9">
        <v>-11.36364</v>
      </c>
      <c r="O145" s="12"/>
      <c r="P145">
        <f t="shared" si="32"/>
        <v>3365390</v>
      </c>
      <c r="Q145">
        <f t="shared" si="33"/>
        <v>301.36915062256401</v>
      </c>
      <c r="R145">
        <f t="shared" si="34"/>
        <v>0.17699999999999999</v>
      </c>
      <c r="S145">
        <f t="shared" si="35"/>
        <v>0.41273888068099995</v>
      </c>
      <c r="T145">
        <f t="shared" si="36"/>
        <v>2.4809992701124566</v>
      </c>
      <c r="U145">
        <f t="shared" si="37"/>
        <v>9976.3701221355714</v>
      </c>
      <c r="V145">
        <f t="shared" si="38"/>
        <v>-4.0325785743798137E-2</v>
      </c>
      <c r="W145" s="8">
        <v>1.6414285714285715</v>
      </c>
      <c r="X145">
        <f t="shared" si="39"/>
        <v>26307.857488969821</v>
      </c>
      <c r="Y145">
        <f t="shared" si="40"/>
        <v>-15.6</v>
      </c>
      <c r="Z145">
        <f t="shared" si="41"/>
        <v>-11.36364</v>
      </c>
      <c r="AA145">
        <f t="shared" si="43"/>
        <v>3.7936149486128556E-4</v>
      </c>
      <c r="AB145" s="12"/>
      <c r="AC145" s="21">
        <v>7.4399999999999998E-4</v>
      </c>
      <c r="AD145" s="22">
        <v>-2.294E-10</v>
      </c>
      <c r="AE145" s="23">
        <v>1.81E-8</v>
      </c>
      <c r="AF145" s="23">
        <v>-1.288E-6</v>
      </c>
      <c r="AG145" s="23">
        <v>-1.024E-5</v>
      </c>
      <c r="AH145" s="20">
        <v>0.72670000000000001</v>
      </c>
      <c r="AI145" s="23">
        <f t="shared" si="44"/>
        <v>7.7719578565737114E-4</v>
      </c>
      <c r="AJ145" s="25">
        <f t="shared" si="45"/>
        <v>9.3263494278884532E-3</v>
      </c>
      <c r="AK145" s="12"/>
      <c r="AL145" s="13">
        <v>2.4000000000000001E-4</v>
      </c>
      <c r="AM145" s="13">
        <v>-4.0799999999999999E-10</v>
      </c>
      <c r="AN145" s="13">
        <v>4.7580000000000002E-4</v>
      </c>
      <c r="AO145" s="13">
        <v>1.8259999999999999E-8</v>
      </c>
      <c r="AP145" s="13">
        <v>-2.8330000000000002E-5</v>
      </c>
      <c r="AQ145" s="13">
        <v>0.48349999999999999</v>
      </c>
      <c r="AR145" s="13">
        <f>(AL145)+(AM145*P143)+(AN145*T143)+(AO145*X143)+(AP145*Z143)+(AA143*AQ145)</f>
        <v>8.4914052593103632E-4</v>
      </c>
      <c r="AS145" s="27">
        <f t="shared" si="46"/>
        <v>1.0189686311172435E-2</v>
      </c>
      <c r="AT145" s="12"/>
      <c r="AU145" s="13">
        <v>4.6529999999999998E-4</v>
      </c>
      <c r="AV145" s="13">
        <v>-5.2679999999999998E-10</v>
      </c>
      <c r="AW145" s="13">
        <v>7.6599999999999997E-4</v>
      </c>
      <c r="AX145" s="13">
        <v>-3.9230000000000002E-5</v>
      </c>
      <c r="AY145" s="13">
        <v>0.186</v>
      </c>
      <c r="AZ145" s="13">
        <f>(AU145)+(AV145*P142)+(AW145*T142)+(AX145*Z142)+(AY145*AA142)</f>
        <v>7.7872818045848996E-4</v>
      </c>
      <c r="BA145" s="28">
        <f t="shared" si="47"/>
        <v>9.3447381655018796E-3</v>
      </c>
    </row>
    <row r="146" spans="1:53" ht="16">
      <c r="A146" s="4">
        <v>41214</v>
      </c>
      <c r="B146" s="5">
        <v>16239.138000000001</v>
      </c>
      <c r="C146">
        <f t="shared" si="42"/>
        <v>9.6951795334892044</v>
      </c>
      <c r="D146" s="1">
        <v>1809</v>
      </c>
      <c r="E146" s="1">
        <v>295.88065906635302</v>
      </c>
      <c r="F146" s="2">
        <v>0.182</v>
      </c>
      <c r="G146">
        <v>0.31545189504373178</v>
      </c>
      <c r="H146">
        <v>1.1853710060734091</v>
      </c>
      <c r="I146" s="1">
        <v>99.332165631402205</v>
      </c>
      <c r="J146" s="1">
        <v>-4.25883066065285E-2</v>
      </c>
      <c r="K146" s="8">
        <v>1.5605</v>
      </c>
      <c r="L146" s="8">
        <v>208.19033333333334</v>
      </c>
      <c r="M146" s="9">
        <v>28.7</v>
      </c>
      <c r="N146" s="9">
        <v>-10.465120000000001</v>
      </c>
      <c r="O146" s="12"/>
      <c r="P146">
        <f t="shared" si="32"/>
        <v>3274290</v>
      </c>
      <c r="Q146">
        <f t="shared" si="33"/>
        <v>295.88065906635302</v>
      </c>
      <c r="R146">
        <f t="shared" si="34"/>
        <v>0.182</v>
      </c>
      <c r="S146">
        <f t="shared" si="35"/>
        <v>0.41496179313041337</v>
      </c>
      <c r="T146">
        <f t="shared" si="36"/>
        <v>2.590475428112895</v>
      </c>
      <c r="U146">
        <f t="shared" si="37"/>
        <v>9966.2112946557227</v>
      </c>
      <c r="V146">
        <f t="shared" si="38"/>
        <v>-4.0774542746916824E-2</v>
      </c>
      <c r="W146" s="8">
        <v>1.5605</v>
      </c>
      <c r="X146">
        <f t="shared" si="39"/>
        <v>43551.405226777781</v>
      </c>
      <c r="Y146">
        <f t="shared" si="40"/>
        <v>28.7</v>
      </c>
      <c r="Z146">
        <f t="shared" si="41"/>
        <v>-10.465120000000001</v>
      </c>
      <c r="AA146">
        <f t="shared" si="43"/>
        <v>3.7921763428983013E-4</v>
      </c>
      <c r="AB146" s="12"/>
      <c r="AC146" s="21">
        <v>7.4399999999999998E-4</v>
      </c>
      <c r="AD146" s="22">
        <v>-2.294E-10</v>
      </c>
      <c r="AE146" s="23">
        <v>1.81E-8</v>
      </c>
      <c r="AF146" s="23">
        <v>-1.288E-6</v>
      </c>
      <c r="AG146" s="23">
        <v>-1.024E-5</v>
      </c>
      <c r="AH146" s="20">
        <v>0.72670000000000001</v>
      </c>
      <c r="AI146" s="23">
        <f t="shared" si="44"/>
        <v>8.6029022646605001E-4</v>
      </c>
      <c r="AJ146" s="25">
        <f t="shared" si="45"/>
        <v>1.03234827175926E-2</v>
      </c>
      <c r="AK146" s="12"/>
      <c r="AL146" s="13">
        <v>2.4000000000000001E-4</v>
      </c>
      <c r="AM146" s="13">
        <v>-4.0799999999999999E-10</v>
      </c>
      <c r="AN146" s="13">
        <v>4.7580000000000002E-4</v>
      </c>
      <c r="AO146" s="13">
        <v>1.8259999999999999E-8</v>
      </c>
      <c r="AP146" s="13">
        <v>-2.8330000000000002E-5</v>
      </c>
      <c r="AQ146" s="13">
        <v>0.48349999999999999</v>
      </c>
      <c r="AR146" s="13">
        <f>(AL146)+(AM146*P144)+(AN146*T144)+(AO146*X144)+(AP146*Z144)+(AA144*AQ146)</f>
        <v>9.0644236387720412E-4</v>
      </c>
      <c r="AS146" s="27">
        <f t="shared" si="46"/>
        <v>1.087730836652645E-2</v>
      </c>
      <c r="AT146" s="12"/>
      <c r="AU146" s="13">
        <v>4.6529999999999998E-4</v>
      </c>
      <c r="AV146" s="13">
        <v>-5.2679999999999998E-10</v>
      </c>
      <c r="AW146" s="13">
        <v>7.6599999999999997E-4</v>
      </c>
      <c r="AX146" s="13">
        <v>-3.9230000000000002E-5</v>
      </c>
      <c r="AY146" s="13">
        <v>0.186</v>
      </c>
      <c r="AZ146" s="13">
        <f>(AU146)+(AV146*P143)+(AW146*T143)+(AX146*Z143)+(AY146*AA143)</f>
        <v>9.2944901826964529E-4</v>
      </c>
      <c r="BA146" s="28">
        <f t="shared" si="47"/>
        <v>1.1153388219235744E-2</v>
      </c>
    </row>
    <row r="147" spans="1:53" ht="16">
      <c r="A147" s="4">
        <v>41244</v>
      </c>
      <c r="B147">
        <v>16287.08</v>
      </c>
      <c r="C147">
        <f t="shared" si="42"/>
        <v>9.6981274344544186</v>
      </c>
      <c r="D147" s="1">
        <v>1784</v>
      </c>
      <c r="E147" s="1">
        <v>323.59519357534498</v>
      </c>
      <c r="F147" s="2">
        <v>0.183</v>
      </c>
      <c r="G147">
        <v>0.3122458936412425</v>
      </c>
      <c r="H147">
        <v>1.159375</v>
      </c>
      <c r="I147" s="1">
        <v>99.493685734823302</v>
      </c>
      <c r="J147" s="1">
        <v>-4.1031497341870803E-2</v>
      </c>
      <c r="K147" s="8">
        <v>1.649</v>
      </c>
      <c r="L147" s="8">
        <v>211.77129032258065</v>
      </c>
      <c r="M147" s="9">
        <v>17.7</v>
      </c>
      <c r="N147" s="9">
        <v>-7.0588199999999999</v>
      </c>
      <c r="O147" s="12"/>
      <c r="P147">
        <f t="shared" si="32"/>
        <v>3184440</v>
      </c>
      <c r="Q147">
        <f t="shared" si="33"/>
        <v>323.59519357534498</v>
      </c>
      <c r="R147">
        <f t="shared" si="34"/>
        <v>0.183</v>
      </c>
      <c r="S147">
        <f t="shared" si="35"/>
        <v>0.40974339173706065</v>
      </c>
      <c r="T147">
        <f t="shared" si="36"/>
        <v>2.5035253906250001</v>
      </c>
      <c r="U147">
        <f t="shared" si="37"/>
        <v>9998.4871868346054</v>
      </c>
      <c r="V147">
        <f t="shared" si="38"/>
        <v>-3.9347913567754855E-2</v>
      </c>
      <c r="W147" s="8">
        <v>1.649</v>
      </c>
      <c r="X147">
        <f t="shared" si="39"/>
        <v>45058.850695213325</v>
      </c>
      <c r="Y147">
        <f t="shared" si="40"/>
        <v>17.7</v>
      </c>
      <c r="Z147">
        <f t="shared" si="41"/>
        <v>-7.0588199999999999</v>
      </c>
      <c r="AA147">
        <f t="shared" si="43"/>
        <v>2.9479009652142452E-3</v>
      </c>
      <c r="AB147" s="12"/>
      <c r="AC147" s="21">
        <v>7.4399999999999998E-4</v>
      </c>
      <c r="AD147" s="22">
        <v>-2.294E-10</v>
      </c>
      <c r="AE147" s="23">
        <v>1.81E-8</v>
      </c>
      <c r="AF147" s="23">
        <v>-1.288E-6</v>
      </c>
      <c r="AG147" s="23">
        <v>-1.024E-5</v>
      </c>
      <c r="AH147" s="20">
        <v>0.72670000000000001</v>
      </c>
      <c r="AI147" s="23">
        <f t="shared" si="44"/>
        <v>1.1269329922430973E-3</v>
      </c>
      <c r="AJ147" s="25">
        <f t="shared" si="45"/>
        <v>1.3523195906917168E-2</v>
      </c>
      <c r="AK147" s="12"/>
      <c r="AL147" s="13">
        <v>2.4000000000000001E-4</v>
      </c>
      <c r="AM147" s="13">
        <v>-4.0799999999999999E-10</v>
      </c>
      <c r="AN147" s="13">
        <v>4.7580000000000002E-4</v>
      </c>
      <c r="AO147" s="13">
        <v>1.8259999999999999E-8</v>
      </c>
      <c r="AP147" s="13">
        <v>-2.8330000000000002E-5</v>
      </c>
      <c r="AQ147" s="13">
        <v>0.48349999999999999</v>
      </c>
      <c r="AR147" s="13">
        <f>(AL147)+(AM147*P145)+(AN147*T145)+(AO147*X145)+(AP147*Z145)+(AA145*AQ147)</f>
        <v>1.0331150144335275E-3</v>
      </c>
      <c r="AS147" s="27">
        <f t="shared" si="46"/>
        <v>1.239738017320233E-2</v>
      </c>
      <c r="AT147" s="12"/>
      <c r="AU147" s="13">
        <v>4.6529999999999998E-4</v>
      </c>
      <c r="AV147" s="13">
        <v>-5.2679999999999998E-10</v>
      </c>
      <c r="AW147" s="13">
        <v>7.6599999999999997E-4</v>
      </c>
      <c r="AX147" s="13">
        <v>-3.9230000000000002E-5</v>
      </c>
      <c r="AY147" s="13">
        <v>0.186</v>
      </c>
      <c r="AZ147" s="13">
        <f>(AU147)+(AV147*P144)+(AW147*T144)+(AX147*Z144)+(AY147*AA144)</f>
        <v>1.0418858854317841E-3</v>
      </c>
      <c r="BA147" s="28">
        <f t="shared" si="47"/>
        <v>1.2502630625181409E-2</v>
      </c>
    </row>
    <row r="148" spans="1:53" ht="16">
      <c r="A148" s="4">
        <v>41275</v>
      </c>
      <c r="B148">
        <v>16335.021999999999</v>
      </c>
      <c r="C148">
        <f t="shared" si="42"/>
        <v>9.7010666708356101</v>
      </c>
      <c r="D148" s="1">
        <v>1756</v>
      </c>
      <c r="E148" s="1">
        <v>337.45464820454202</v>
      </c>
      <c r="F148" s="2">
        <v>0.184</v>
      </c>
      <c r="G148">
        <v>0.31392831368775559</v>
      </c>
      <c r="H148">
        <v>1.1461047254150702</v>
      </c>
      <c r="I148" s="1">
        <v>99.791270110521197</v>
      </c>
      <c r="J148" s="1">
        <v>-3.8163234486094599E-2</v>
      </c>
      <c r="K148" s="8">
        <v>1.8404761904761906</v>
      </c>
      <c r="L148" s="8">
        <v>204.00322580645161</v>
      </c>
      <c r="M148" s="9">
        <v>21.1</v>
      </c>
      <c r="N148" s="9">
        <v>-3.6144599999999998</v>
      </c>
      <c r="O148" s="12"/>
      <c r="P148">
        <f t="shared" si="32"/>
        <v>3085292</v>
      </c>
      <c r="Q148">
        <f t="shared" si="33"/>
        <v>337.45464820454202</v>
      </c>
      <c r="R148">
        <f t="shared" si="34"/>
        <v>0.184</v>
      </c>
      <c r="S148">
        <f t="shared" si="35"/>
        <v>0.41247929982259346</v>
      </c>
      <c r="T148">
        <f t="shared" si="36"/>
        <v>2.4596607670338235</v>
      </c>
      <c r="U148">
        <f t="shared" si="37"/>
        <v>10058.088860381522</v>
      </c>
      <c r="V148">
        <f t="shared" si="38"/>
        <v>-3.6706802019653956E-2</v>
      </c>
      <c r="W148" s="8">
        <v>1.8404761904761906</v>
      </c>
      <c r="X148">
        <f t="shared" si="39"/>
        <v>41821.319365244541</v>
      </c>
      <c r="Y148">
        <f t="shared" si="40"/>
        <v>21.1</v>
      </c>
      <c r="Z148">
        <f t="shared" si="41"/>
        <v>-3.6144599999999998</v>
      </c>
      <c r="AA148">
        <f t="shared" si="43"/>
        <v>2.9392363811915345E-3</v>
      </c>
      <c r="AB148" s="12"/>
      <c r="AC148" s="21">
        <v>7.4399999999999998E-4</v>
      </c>
      <c r="AD148" s="22">
        <v>-2.294E-10</v>
      </c>
      <c r="AE148" s="23">
        <v>1.81E-8</v>
      </c>
      <c r="AF148" s="23">
        <v>-1.288E-6</v>
      </c>
      <c r="AG148" s="23">
        <v>-1.024E-5</v>
      </c>
      <c r="AH148" s="20">
        <v>0.72670000000000001</v>
      </c>
      <c r="AI148" s="23">
        <f t="shared" si="44"/>
        <v>3.0207790098045533E-3</v>
      </c>
      <c r="AJ148" s="25">
        <f t="shared" si="45"/>
        <v>3.6249348117654637E-2</v>
      </c>
      <c r="AK148" s="12"/>
      <c r="AL148" s="13">
        <v>2.4000000000000001E-4</v>
      </c>
      <c r="AM148" s="13">
        <v>-4.0799999999999999E-10</v>
      </c>
      <c r="AN148" s="13">
        <v>4.7580000000000002E-4</v>
      </c>
      <c r="AO148" s="13">
        <v>1.8259999999999999E-8</v>
      </c>
      <c r="AP148" s="13">
        <v>-2.8330000000000002E-5</v>
      </c>
      <c r="AQ148" s="13">
        <v>0.48349999999999999</v>
      </c>
      <c r="AR148" s="13">
        <f>(AL148)+(AM148*P146)+(AN148*T146)+(AO148*X146)+(AP148*Z146)+(AA146*AQ148)</f>
        <v>1.4117151239162109E-3</v>
      </c>
      <c r="AS148" s="27">
        <f t="shared" si="46"/>
        <v>1.6940581486994531E-2</v>
      </c>
      <c r="AT148" s="12"/>
      <c r="AU148" s="13">
        <v>4.6529999999999998E-4</v>
      </c>
      <c r="AV148" s="13">
        <v>-5.2679999999999998E-10</v>
      </c>
      <c r="AW148" s="13">
        <v>7.6599999999999997E-4</v>
      </c>
      <c r="AX148" s="13">
        <v>-3.9230000000000002E-5</v>
      </c>
      <c r="AY148" s="13">
        <v>0.186</v>
      </c>
      <c r="AZ148" s="13">
        <f>(AU148)+(AV148*P145)+(AW148*T145)+(AX148*Z145)+(AY148*AA145)</f>
        <v>1.1092148241503411E-3</v>
      </c>
      <c r="BA148" s="28">
        <f t="shared" si="47"/>
        <v>1.3310577889804094E-2</v>
      </c>
    </row>
    <row r="149" spans="1:53" ht="16">
      <c r="A149" s="4">
        <v>41306</v>
      </c>
      <c r="B149" s="5">
        <v>16382.964</v>
      </c>
      <c r="C149">
        <f t="shared" si="42"/>
        <v>9.7039972934181051</v>
      </c>
      <c r="D149" s="1">
        <v>1762</v>
      </c>
      <c r="E149" s="1">
        <v>299.50988792845902</v>
      </c>
      <c r="F149" s="2">
        <v>0.18100000000000002</v>
      </c>
      <c r="G149">
        <v>0.33313807531380751</v>
      </c>
      <c r="H149">
        <v>1.1482039688520471</v>
      </c>
      <c r="I149" s="1">
        <v>99.942854026145696</v>
      </c>
      <c r="J149" s="1">
        <v>-3.6702195028968501E-2</v>
      </c>
      <c r="K149" s="8">
        <v>1.8852631578947368</v>
      </c>
      <c r="L149" s="8">
        <v>145.20964285714285</v>
      </c>
      <c r="M149" s="9">
        <v>16.600000000000001</v>
      </c>
      <c r="N149" s="9">
        <v>-7.2289199999999996</v>
      </c>
      <c r="O149" s="12"/>
      <c r="P149">
        <f t="shared" si="32"/>
        <v>3106406</v>
      </c>
      <c r="Q149">
        <f t="shared" si="33"/>
        <v>299.50988792845902</v>
      </c>
      <c r="R149">
        <f t="shared" si="34"/>
        <v>0.18100000000000002</v>
      </c>
      <c r="S149">
        <f t="shared" si="35"/>
        <v>0.44411905253759559</v>
      </c>
      <c r="T149">
        <f t="shared" si="36"/>
        <v>2.4665763229396398</v>
      </c>
      <c r="U149">
        <f t="shared" si="37"/>
        <v>10088.516924917612</v>
      </c>
      <c r="V149">
        <f t="shared" si="38"/>
        <v>-3.5355143909024063E-2</v>
      </c>
      <c r="W149" s="8">
        <v>1.8852631578947368</v>
      </c>
      <c r="X149">
        <f t="shared" si="39"/>
        <v>21231.050021556122</v>
      </c>
      <c r="Y149">
        <f t="shared" si="40"/>
        <v>16.600000000000001</v>
      </c>
      <c r="Z149">
        <f t="shared" si="41"/>
        <v>-7.2289199999999996</v>
      </c>
      <c r="AA149">
        <f t="shared" si="43"/>
        <v>2.9306225824949905E-3</v>
      </c>
      <c r="AB149" s="12"/>
      <c r="AC149" s="21">
        <v>7.4399999999999998E-4</v>
      </c>
      <c r="AD149" s="22">
        <v>-2.294E-10</v>
      </c>
      <c r="AE149" s="23">
        <v>1.81E-8</v>
      </c>
      <c r="AF149" s="23">
        <v>-1.288E-6</v>
      </c>
      <c r="AG149" s="23">
        <v>-1.024E-5</v>
      </c>
      <c r="AH149" s="20">
        <v>0.72670000000000001</v>
      </c>
      <c r="AI149" s="23">
        <f t="shared" si="44"/>
        <v>2.9389782443228147E-3</v>
      </c>
      <c r="AJ149" s="25">
        <f t="shared" si="45"/>
        <v>3.5267738931873779E-2</v>
      </c>
      <c r="AK149" s="12"/>
      <c r="AL149" s="13">
        <v>2.4000000000000001E-4</v>
      </c>
      <c r="AM149" s="13">
        <v>-4.0799999999999999E-10</v>
      </c>
      <c r="AN149" s="13">
        <v>4.7580000000000002E-4</v>
      </c>
      <c r="AO149" s="13">
        <v>1.8259999999999999E-8</v>
      </c>
      <c r="AP149" s="13">
        <v>-2.8330000000000002E-5</v>
      </c>
      <c r="AQ149" s="13">
        <v>0.48349999999999999</v>
      </c>
      <c r="AR149" s="13">
        <f>(AL149)+(AM149*P147)+(AN149*T147)+(AO149*X147)+(AP149*Z147)+(AA147*AQ149)</f>
        <v>2.579986961835058E-3</v>
      </c>
      <c r="AS149" s="27">
        <f t="shared" si="46"/>
        <v>3.0959843542020696E-2</v>
      </c>
      <c r="AT149" s="12"/>
      <c r="AU149" s="13">
        <v>4.6529999999999998E-4</v>
      </c>
      <c r="AV149" s="13">
        <v>-5.2679999999999998E-10</v>
      </c>
      <c r="AW149" s="13">
        <v>7.6599999999999997E-4</v>
      </c>
      <c r="AX149" s="13">
        <v>-3.9230000000000002E-5</v>
      </c>
      <c r="AY149" s="13">
        <v>0.186</v>
      </c>
      <c r="AZ149" s="13">
        <f>(AU149)+(AV149*P146)+(AW149*T146)+(AX149*Z146)+(AY149*AA146)</f>
        <v>1.2057893435123859E-3</v>
      </c>
      <c r="BA149" s="28">
        <f t="shared" si="47"/>
        <v>1.4469472122148632E-2</v>
      </c>
    </row>
    <row r="150" spans="1:53" ht="16">
      <c r="A150" s="4">
        <v>41334</v>
      </c>
      <c r="B150">
        <v>16389.702666666664</v>
      </c>
      <c r="C150">
        <f t="shared" si="42"/>
        <v>9.7044085304303493</v>
      </c>
      <c r="D150" s="1">
        <v>1756</v>
      </c>
      <c r="E150" s="1">
        <v>314.66365046201503</v>
      </c>
      <c r="F150" s="2">
        <v>0.184</v>
      </c>
      <c r="G150">
        <v>0.34904611172897598</v>
      </c>
      <c r="H150">
        <v>1.0708333333333333</v>
      </c>
      <c r="I150" s="1">
        <v>99.8108276701779</v>
      </c>
      <c r="J150" s="1">
        <v>-3.7974729220045599E-2</v>
      </c>
      <c r="K150" s="8">
        <v>1.8705000000000001</v>
      </c>
      <c r="L150" s="8">
        <v>137.82903225806453</v>
      </c>
      <c r="M150" s="9">
        <v>156.19999999999999</v>
      </c>
      <c r="N150" s="9">
        <v>-8.5365900000000003</v>
      </c>
      <c r="O150" s="12"/>
      <c r="P150">
        <f t="shared" si="32"/>
        <v>3085292</v>
      </c>
      <c r="Q150">
        <f t="shared" si="33"/>
        <v>314.66365046201503</v>
      </c>
      <c r="R150">
        <f t="shared" si="34"/>
        <v>0.184</v>
      </c>
      <c r="S150">
        <f t="shared" si="35"/>
        <v>0.47087929984209276</v>
      </c>
      <c r="T150">
        <f t="shared" si="36"/>
        <v>2.2175173611111108</v>
      </c>
      <c r="U150">
        <f t="shared" si="37"/>
        <v>10062.012147876128</v>
      </c>
      <c r="V150">
        <f t="shared" si="38"/>
        <v>-3.6532649160709814E-2</v>
      </c>
      <c r="W150" s="8">
        <v>1.8705000000000001</v>
      </c>
      <c r="X150">
        <f t="shared" si="39"/>
        <v>19134.671165452659</v>
      </c>
      <c r="Y150">
        <f t="shared" si="40"/>
        <v>156.19999999999999</v>
      </c>
      <c r="Z150">
        <f t="shared" si="41"/>
        <v>-8.5365900000000003</v>
      </c>
      <c r="AA150">
        <f t="shared" si="43"/>
        <v>4.1123701224421438E-4</v>
      </c>
      <c r="AB150" s="12"/>
      <c r="AC150" s="21">
        <v>7.4399999999999998E-4</v>
      </c>
      <c r="AD150" s="22">
        <v>-2.294E-10</v>
      </c>
      <c r="AE150" s="23">
        <v>1.81E-8</v>
      </c>
      <c r="AF150" s="23">
        <v>-1.288E-6</v>
      </c>
      <c r="AG150" s="23">
        <v>-1.024E-5</v>
      </c>
      <c r="AH150" s="20">
        <v>0.72670000000000001</v>
      </c>
      <c r="AI150" s="23">
        <f t="shared" si="44"/>
        <v>2.5979992404892753E-3</v>
      </c>
      <c r="AJ150" s="25">
        <f t="shared" si="45"/>
        <v>3.1175990885871304E-2</v>
      </c>
      <c r="AK150" s="12"/>
      <c r="AL150" s="13">
        <v>2.4000000000000001E-4</v>
      </c>
      <c r="AM150" s="13">
        <v>-4.0799999999999999E-10</v>
      </c>
      <c r="AN150" s="13">
        <v>4.7580000000000002E-4</v>
      </c>
      <c r="AO150" s="13">
        <v>1.8259999999999999E-8</v>
      </c>
      <c r="AP150" s="13">
        <v>-2.8330000000000002E-5</v>
      </c>
      <c r="AQ150" s="13">
        <v>0.48349999999999999</v>
      </c>
      <c r="AR150" s="13">
        <f>(AL150)+(AM150*P148)+(AN150*T148)+(AO150*X148)+(AP150*Z148)+(AA148*AQ150)</f>
        <v>2.4386831906701655E-3</v>
      </c>
      <c r="AS150" s="27">
        <f t="shared" si="46"/>
        <v>2.9264198288041984E-2</v>
      </c>
      <c r="AT150" s="12"/>
      <c r="AU150" s="13">
        <v>4.6529999999999998E-4</v>
      </c>
      <c r="AV150" s="13">
        <v>-5.2679999999999998E-10</v>
      </c>
      <c r="AW150" s="13">
        <v>7.6599999999999997E-4</v>
      </c>
      <c r="AX150" s="13">
        <v>-3.9230000000000002E-5</v>
      </c>
      <c r="AY150" s="13">
        <v>0.186</v>
      </c>
      <c r="AZ150" s="13">
        <f>(AU150)+(AV150*P147)+(AW150*T147)+(AX150*Z147)+(AY150*AA147)</f>
        <v>1.5306645453485998E-3</v>
      </c>
      <c r="BA150" s="28">
        <f t="shared" si="47"/>
        <v>1.8367974544183197E-2</v>
      </c>
    </row>
    <row r="151" spans="1:53" ht="16">
      <c r="A151" s="4">
        <v>41365</v>
      </c>
      <c r="B151">
        <v>16396.441333333332</v>
      </c>
      <c r="C151">
        <f t="shared" si="42"/>
        <v>9.7048195983962291</v>
      </c>
      <c r="D151" s="1">
        <v>1755</v>
      </c>
      <c r="E151" s="1">
        <v>289.45762278959103</v>
      </c>
      <c r="F151" s="2">
        <v>0.18600000000000003</v>
      </c>
      <c r="G151">
        <v>0.34676870748299321</v>
      </c>
      <c r="H151">
        <v>1.1211378126532614</v>
      </c>
      <c r="I151" s="1">
        <v>99.605687321414607</v>
      </c>
      <c r="J151" s="1">
        <v>-3.9951971611212299E-2</v>
      </c>
      <c r="K151" s="8">
        <v>1.6990909090909092</v>
      </c>
      <c r="L151" s="8">
        <v>89.167666666666662</v>
      </c>
      <c r="M151" s="9">
        <v>-46.2</v>
      </c>
      <c r="N151" s="9">
        <v>-7.3170700000000002</v>
      </c>
      <c r="O151" s="12"/>
      <c r="P151">
        <f t="shared" si="32"/>
        <v>3081780</v>
      </c>
      <c r="Q151">
        <f t="shared" si="33"/>
        <v>289.45762278959103</v>
      </c>
      <c r="R151">
        <f t="shared" si="34"/>
        <v>0.18600000000000003</v>
      </c>
      <c r="S151">
        <f t="shared" si="35"/>
        <v>0.46701724397241895</v>
      </c>
      <c r="T151">
        <f t="shared" si="36"/>
        <v>2.3780878076142011</v>
      </c>
      <c r="U151">
        <f t="shared" si="37"/>
        <v>10020.89863409283</v>
      </c>
      <c r="V151">
        <f t="shared" si="38"/>
        <v>-3.8355811575589184E-2</v>
      </c>
      <c r="W151" s="8">
        <v>1.6990909090909092</v>
      </c>
      <c r="X151">
        <f t="shared" si="39"/>
        <v>8040.0404454444433</v>
      </c>
      <c r="Y151">
        <f t="shared" si="40"/>
        <v>-46.2</v>
      </c>
      <c r="Z151">
        <f t="shared" si="41"/>
        <v>-7.3170700000000002</v>
      </c>
      <c r="AA151">
        <f t="shared" si="43"/>
        <v>4.1106796587975225E-4</v>
      </c>
      <c r="AB151" s="12"/>
      <c r="AC151" s="21">
        <v>7.4399999999999998E-4</v>
      </c>
      <c r="AD151" s="22">
        <v>-2.294E-10</v>
      </c>
      <c r="AE151" s="23">
        <v>1.81E-8</v>
      </c>
      <c r="AF151" s="23">
        <v>-1.288E-6</v>
      </c>
      <c r="AG151" s="23">
        <v>-1.024E-5</v>
      </c>
      <c r="AH151" s="20">
        <v>0.72670000000000001</v>
      </c>
      <c r="AI151" s="23">
        <f t="shared" si="44"/>
        <v>5.6764658169256368E-4</v>
      </c>
      <c r="AJ151" s="25">
        <f t="shared" si="45"/>
        <v>6.8117589803107642E-3</v>
      </c>
      <c r="AK151" s="12"/>
      <c r="AL151" s="13">
        <v>2.4000000000000001E-4</v>
      </c>
      <c r="AM151" s="13">
        <v>-4.0799999999999999E-10</v>
      </c>
      <c r="AN151" s="13">
        <v>4.7580000000000002E-4</v>
      </c>
      <c r="AO151" s="13">
        <v>1.8259999999999999E-8</v>
      </c>
      <c r="AP151" s="13">
        <v>-2.8330000000000002E-5</v>
      </c>
      <c r="AQ151" s="13">
        <v>0.48349999999999999</v>
      </c>
      <c r="AR151" s="13">
        <f>(AL151)+(AM151*P149)+(AN151*T149)+(AO151*X149)+(AP151*Z149)+(AA149*AQ151)</f>
        <v>2.1556136620846235E-3</v>
      </c>
      <c r="AS151" s="27">
        <f t="shared" si="46"/>
        <v>2.586736394501548E-2</v>
      </c>
      <c r="AT151" s="12"/>
      <c r="AU151" s="13">
        <v>4.6529999999999998E-4</v>
      </c>
      <c r="AV151" s="13">
        <v>-5.2679999999999998E-10</v>
      </c>
      <c r="AW151" s="13">
        <v>7.6599999999999997E-4</v>
      </c>
      <c r="AX151" s="13">
        <v>-3.9230000000000002E-5</v>
      </c>
      <c r="AY151" s="13">
        <v>0.186</v>
      </c>
      <c r="AZ151" s="13">
        <f>(AU151)+(AV151*P148)+(AW151*T148)+(AX151*Z148)+(AY151*AA148)</f>
        <v>1.4125615546495341E-3</v>
      </c>
      <c r="BA151" s="28">
        <f t="shared" si="47"/>
        <v>1.6950738655794408E-2</v>
      </c>
    </row>
    <row r="152" spans="1:53" ht="16">
      <c r="A152" s="4">
        <v>41395</v>
      </c>
      <c r="B152" s="5">
        <v>16403.18</v>
      </c>
      <c r="C152">
        <f t="shared" si="42"/>
        <v>9.7052304974546661</v>
      </c>
      <c r="D152" s="1">
        <v>1767</v>
      </c>
      <c r="E152" s="1">
        <v>311.52745218296297</v>
      </c>
      <c r="F152" s="2">
        <v>0.19399999999999998</v>
      </c>
      <c r="G152">
        <v>0.35807448086493909</v>
      </c>
      <c r="H152">
        <v>1.1174215192906782</v>
      </c>
      <c r="I152" s="1">
        <v>99.579241893919104</v>
      </c>
      <c r="J152" s="1">
        <v>-4.0206865495383999E-2</v>
      </c>
      <c r="K152" s="8">
        <v>1.884090909090909</v>
      </c>
      <c r="L152" s="8">
        <v>78.376129032258063</v>
      </c>
      <c r="M152" s="9">
        <v>-25.6</v>
      </c>
      <c r="N152" s="9">
        <v>-8.5365900000000003</v>
      </c>
      <c r="O152" s="12"/>
      <c r="P152">
        <f t="shared" si="32"/>
        <v>3124056</v>
      </c>
      <c r="Q152">
        <f t="shared" si="33"/>
        <v>311.52745218296297</v>
      </c>
      <c r="R152">
        <f t="shared" si="34"/>
        <v>0.19399999999999998</v>
      </c>
      <c r="S152">
        <f t="shared" si="35"/>
        <v>0.48629181471163474</v>
      </c>
      <c r="T152">
        <f t="shared" si="36"/>
        <v>2.3660523710645656</v>
      </c>
      <c r="U152">
        <f t="shared" si="37"/>
        <v>10015.604658061573</v>
      </c>
      <c r="V152">
        <f t="shared" si="38"/>
        <v>-3.8590273462420097E-2</v>
      </c>
      <c r="W152" s="8">
        <v>1.884090909090909</v>
      </c>
      <c r="X152">
        <f t="shared" si="39"/>
        <v>6221.1937311134234</v>
      </c>
      <c r="Y152">
        <f t="shared" si="40"/>
        <v>-25.6</v>
      </c>
      <c r="Z152">
        <f t="shared" si="41"/>
        <v>-8.5365900000000003</v>
      </c>
      <c r="AA152">
        <f t="shared" si="43"/>
        <v>4.108990584370531E-4</v>
      </c>
      <c r="AB152" s="12"/>
      <c r="AC152" s="21">
        <v>7.4399999999999998E-4</v>
      </c>
      <c r="AD152" s="22">
        <v>-2.294E-10</v>
      </c>
      <c r="AE152" s="23">
        <v>1.81E-8</v>
      </c>
      <c r="AF152" s="23">
        <v>-1.288E-6</v>
      </c>
      <c r="AG152" s="23">
        <v>-1.024E-5</v>
      </c>
      <c r="AH152" s="20">
        <v>0.72670000000000001</v>
      </c>
      <c r="AI152" s="23">
        <f t="shared" si="44"/>
        <v>6.1571988766736022E-4</v>
      </c>
      <c r="AJ152" s="25">
        <f t="shared" si="45"/>
        <v>7.3886386520083227E-3</v>
      </c>
      <c r="AK152" s="12"/>
      <c r="AL152" s="13">
        <v>2.4000000000000001E-4</v>
      </c>
      <c r="AM152" s="13">
        <v>-4.0799999999999999E-10</v>
      </c>
      <c r="AN152" s="13">
        <v>4.7580000000000002E-4</v>
      </c>
      <c r="AO152" s="13">
        <v>1.8259999999999999E-8</v>
      </c>
      <c r="AP152" s="13">
        <v>-2.8330000000000002E-5</v>
      </c>
      <c r="AQ152" s="13">
        <v>0.48349999999999999</v>
      </c>
      <c r="AR152" s="13">
        <f>(AL152)+(AM152*P150)+(AN152*T150)+(AO152*X150)+(AP152*Z150)+(AA150*AQ152)</f>
        <v>8.2636941001790979E-4</v>
      </c>
      <c r="AS152" s="27">
        <f t="shared" si="46"/>
        <v>9.9164329202149175E-3</v>
      </c>
      <c r="AT152" s="12"/>
      <c r="AU152" s="13">
        <v>4.6529999999999998E-4</v>
      </c>
      <c r="AV152" s="13">
        <v>-5.2679999999999998E-10</v>
      </c>
      <c r="AW152" s="13">
        <v>7.6599999999999997E-4</v>
      </c>
      <c r="AX152" s="13">
        <v>-3.9230000000000002E-5</v>
      </c>
      <c r="AY152" s="13">
        <v>0.186</v>
      </c>
      <c r="AZ152" s="13">
        <f>(AU152)+(AV152*P149)+(AW152*T149)+(AX152*Z149)+(AY152*AA149)</f>
        <v>1.5469291145158324E-3</v>
      </c>
      <c r="BA152" s="28">
        <f t="shared" si="47"/>
        <v>1.8563149374189989E-2</v>
      </c>
    </row>
    <row r="153" spans="1:53" ht="16">
      <c r="A153" s="4">
        <v>41426</v>
      </c>
      <c r="B153">
        <v>16446.014999999999</v>
      </c>
      <c r="C153">
        <f t="shared" si="42"/>
        <v>9.7078384776063089</v>
      </c>
      <c r="D153" s="1">
        <v>1761</v>
      </c>
      <c r="E153" s="1">
        <v>345.050765217368</v>
      </c>
      <c r="F153" s="2">
        <v>0.19399999999999998</v>
      </c>
      <c r="G153">
        <v>0.35452301931750491</v>
      </c>
      <c r="H153">
        <v>1.0657705232837253</v>
      </c>
      <c r="I153" s="1">
        <v>99.790933474768295</v>
      </c>
      <c r="J153" s="1">
        <v>-3.8166479145105001E-2</v>
      </c>
      <c r="K153" s="8">
        <v>2.2494999999999998</v>
      </c>
      <c r="L153" s="8">
        <v>81.67</v>
      </c>
      <c r="M153" s="9">
        <v>-59.5</v>
      </c>
      <c r="N153" s="9">
        <v>-8.5365900000000003</v>
      </c>
      <c r="O153" s="12"/>
      <c r="P153">
        <f t="shared" si="32"/>
        <v>3102882</v>
      </c>
      <c r="Q153">
        <f t="shared" si="33"/>
        <v>345.050765217368</v>
      </c>
      <c r="R153">
        <f t="shared" si="34"/>
        <v>0.19399999999999998</v>
      </c>
      <c r="S153">
        <f t="shared" si="35"/>
        <v>0.48020959054350487</v>
      </c>
      <c r="T153">
        <f t="shared" si="36"/>
        <v>2.2016373315841911</v>
      </c>
      <c r="U153">
        <f t="shared" si="37"/>
        <v>10058.021337240401</v>
      </c>
      <c r="V153">
        <f t="shared" si="38"/>
        <v>-3.6709799014771269E-2</v>
      </c>
      <c r="W153" s="8">
        <v>2.2494999999999998</v>
      </c>
      <c r="X153">
        <f t="shared" si="39"/>
        <v>6751.6589000000004</v>
      </c>
      <c r="Y153">
        <f t="shared" si="40"/>
        <v>-59.5</v>
      </c>
      <c r="Z153">
        <f t="shared" si="41"/>
        <v>-8.5365900000000003</v>
      </c>
      <c r="AA153">
        <f t="shared" si="43"/>
        <v>2.6079801516427636E-3</v>
      </c>
      <c r="AB153" s="12"/>
      <c r="AC153" s="21">
        <v>7.4399999999999998E-4</v>
      </c>
      <c r="AD153" s="22">
        <v>-2.294E-10</v>
      </c>
      <c r="AE153" s="23">
        <v>1.81E-8</v>
      </c>
      <c r="AF153" s="23">
        <v>-1.288E-6</v>
      </c>
      <c r="AG153" s="23">
        <v>-1.024E-5</v>
      </c>
      <c r="AH153" s="20">
        <v>0.72670000000000001</v>
      </c>
      <c r="AI153" s="23">
        <f t="shared" si="44"/>
        <v>5.5893298749935946E-4</v>
      </c>
      <c r="AJ153" s="25">
        <f t="shared" si="45"/>
        <v>6.7071958499923135E-3</v>
      </c>
      <c r="AK153" s="12"/>
      <c r="AL153" s="13">
        <v>2.4000000000000001E-4</v>
      </c>
      <c r="AM153" s="13">
        <v>-4.0799999999999999E-10</v>
      </c>
      <c r="AN153" s="13">
        <v>4.7580000000000002E-4</v>
      </c>
      <c r="AO153" s="13">
        <v>1.8259999999999999E-8</v>
      </c>
      <c r="AP153" s="13">
        <v>-2.8330000000000002E-5</v>
      </c>
      <c r="AQ153" s="13">
        <v>0.48349999999999999</v>
      </c>
      <c r="AR153" s="13">
        <f>(AL153)+(AM153*P151)+(AN153*T151)+(AO153*X151)+(AP153*Z151)+(AA151*AQ153)</f>
        <v>6.6698303199951275E-4</v>
      </c>
      <c r="AS153" s="27">
        <f t="shared" si="46"/>
        <v>8.003796383994153E-3</v>
      </c>
      <c r="AT153" s="12"/>
      <c r="AU153" s="13">
        <v>4.6529999999999998E-4</v>
      </c>
      <c r="AV153" s="13">
        <v>-5.2679999999999998E-10</v>
      </c>
      <c r="AW153" s="13">
        <v>7.6599999999999997E-4</v>
      </c>
      <c r="AX153" s="13">
        <v>-3.9230000000000002E-5</v>
      </c>
      <c r="AY153" s="13">
        <v>0.186</v>
      </c>
      <c r="AZ153" s="13">
        <f>(AU153)+(AV153*P150)+(AW153*T150)+(AX153*Z150)+(AY153*AA150)</f>
        <v>9.4996698298853454E-4</v>
      </c>
      <c r="BA153" s="28">
        <f t="shared" si="47"/>
        <v>1.1399603795862415E-2</v>
      </c>
    </row>
    <row r="154" spans="1:53" ht="16">
      <c r="A154" s="4">
        <v>41456</v>
      </c>
      <c r="B154">
        <v>16488.849999999999</v>
      </c>
      <c r="C154">
        <f t="shared" si="42"/>
        <v>9.7104396738858512</v>
      </c>
      <c r="D154" s="1">
        <v>1766</v>
      </c>
      <c r="E154" s="1">
        <v>381.81932905389999</v>
      </c>
      <c r="F154" s="2">
        <v>0.19</v>
      </c>
      <c r="G154">
        <v>0.34812527569475077</v>
      </c>
      <c r="H154">
        <v>1.1558540293968576</v>
      </c>
      <c r="I154" s="1">
        <v>100.09249038859301</v>
      </c>
      <c r="J154" s="1">
        <v>-3.5259927035984899E-2</v>
      </c>
      <c r="K154" s="8">
        <v>2.5468181818181819</v>
      </c>
      <c r="L154" s="8">
        <v>93.222903225806448</v>
      </c>
      <c r="M154" s="9">
        <v>-57.6</v>
      </c>
      <c r="N154" s="9">
        <v>-10.97561</v>
      </c>
      <c r="O154" s="12"/>
      <c r="P154">
        <f t="shared" si="32"/>
        <v>3120522</v>
      </c>
      <c r="Q154">
        <f t="shared" si="33"/>
        <v>381.81932905389999</v>
      </c>
      <c r="R154">
        <f t="shared" si="34"/>
        <v>0.19</v>
      </c>
      <c r="S154">
        <f t="shared" si="35"/>
        <v>0.46931648327229702</v>
      </c>
      <c r="T154">
        <f t="shared" si="36"/>
        <v>2.4918525666698095</v>
      </c>
      <c r="U154">
        <f t="shared" si="37"/>
        <v>10118.599122579177</v>
      </c>
      <c r="V154">
        <f t="shared" si="38"/>
        <v>-3.4016664581401922E-2</v>
      </c>
      <c r="W154" s="8">
        <v>2.5468181818181819</v>
      </c>
      <c r="X154">
        <f t="shared" si="39"/>
        <v>8783.7325890738794</v>
      </c>
      <c r="Y154">
        <f t="shared" si="40"/>
        <v>-57.6</v>
      </c>
      <c r="Z154">
        <f t="shared" si="41"/>
        <v>-10.97561</v>
      </c>
      <c r="AA154">
        <f t="shared" si="43"/>
        <v>2.6011962795422505E-3</v>
      </c>
      <c r="AB154" s="12"/>
      <c r="AC154" s="21">
        <v>7.4399999999999998E-4</v>
      </c>
      <c r="AD154" s="22">
        <v>-2.294E-10</v>
      </c>
      <c r="AE154" s="23">
        <v>1.81E-8</v>
      </c>
      <c r="AF154" s="23">
        <v>-1.288E-6</v>
      </c>
      <c r="AG154" s="23">
        <v>-1.024E-5</v>
      </c>
      <c r="AH154" s="20">
        <v>0.72670000000000001</v>
      </c>
      <c r="AI154" s="23">
        <f t="shared" si="44"/>
        <v>2.2136737530887964E-3</v>
      </c>
      <c r="AJ154" s="25">
        <f t="shared" si="45"/>
        <v>2.6564085037065557E-2</v>
      </c>
      <c r="AK154" s="12"/>
      <c r="AL154" s="13">
        <v>2.4000000000000001E-4</v>
      </c>
      <c r="AM154" s="13">
        <v>-4.0799999999999999E-10</v>
      </c>
      <c r="AN154" s="13">
        <v>4.7580000000000002E-4</v>
      </c>
      <c r="AO154" s="13">
        <v>1.8259999999999999E-8</v>
      </c>
      <c r="AP154" s="13">
        <v>-2.8330000000000002E-5</v>
      </c>
      <c r="AQ154" s="13">
        <v>0.48349999999999999</v>
      </c>
      <c r="AR154" s="13">
        <f>(AL154)+(AM154*P152)+(AN154*T152)+(AO154*X152)+(AP154*Z152)+(AA152*AQ154)</f>
        <v>6.452631571369665E-4</v>
      </c>
      <c r="AS154" s="27">
        <f t="shared" si="46"/>
        <v>7.743157885643598E-3</v>
      </c>
      <c r="AT154" s="12"/>
      <c r="AU154" s="13">
        <v>4.6529999999999998E-4</v>
      </c>
      <c r="AV154" s="13">
        <v>-5.2679999999999998E-10</v>
      </c>
      <c r="AW154" s="13">
        <v>7.6599999999999997E-4</v>
      </c>
      <c r="AX154" s="13">
        <v>-3.9230000000000002E-5</v>
      </c>
      <c r="AY154" s="13">
        <v>0.186</v>
      </c>
      <c r="AZ154" s="13">
        <f>(AU154)+(AV154*P151)+(AW154*T151)+(AX154*Z151)+(AY154*AA151)</f>
        <v>1.0269408543861118E-3</v>
      </c>
      <c r="BA154" s="28">
        <f t="shared" si="47"/>
        <v>1.2323290252633342E-2</v>
      </c>
    </row>
    <row r="155" spans="1:53" ht="16">
      <c r="A155" s="4">
        <v>41487</v>
      </c>
      <c r="B155" s="5">
        <v>16531.685000000001</v>
      </c>
      <c r="C155">
        <f t="shared" si="42"/>
        <v>9.7130341214941307</v>
      </c>
      <c r="D155" s="1">
        <v>1781</v>
      </c>
      <c r="E155" s="1">
        <v>372.57484147185698</v>
      </c>
      <c r="F155" s="2">
        <v>0.188</v>
      </c>
      <c r="G155">
        <v>0.36457132724532315</v>
      </c>
      <c r="H155">
        <v>1.1502918287937742</v>
      </c>
      <c r="I155" s="1">
        <v>100.355055427747</v>
      </c>
      <c r="J155" s="1">
        <v>-3.2729197567192503E-2</v>
      </c>
      <c r="K155" s="8">
        <v>2.6936363636363634</v>
      </c>
      <c r="L155" s="8">
        <v>92.877419354838707</v>
      </c>
      <c r="M155" s="9">
        <v>-5.3</v>
      </c>
      <c r="N155" s="9">
        <v>-11.11111</v>
      </c>
      <c r="O155" s="12"/>
      <c r="P155">
        <f t="shared" si="32"/>
        <v>3173742</v>
      </c>
      <c r="Q155">
        <f t="shared" si="33"/>
        <v>372.57484147185698</v>
      </c>
      <c r="R155">
        <f t="shared" si="34"/>
        <v>0.188</v>
      </c>
      <c r="S155">
        <f t="shared" si="35"/>
        <v>0.49748357989473968</v>
      </c>
      <c r="T155">
        <f t="shared" si="36"/>
        <v>2.4734631201834998</v>
      </c>
      <c r="U155">
        <f t="shared" si="37"/>
        <v>10171.49220533392</v>
      </c>
      <c r="V155">
        <f t="shared" si="38"/>
        <v>-3.1657997193800184E-2</v>
      </c>
      <c r="W155" s="8">
        <v>2.6936363636363634</v>
      </c>
      <c r="X155">
        <f t="shared" si="39"/>
        <v>8719.0924453694061</v>
      </c>
      <c r="Y155">
        <f t="shared" si="40"/>
        <v>-5.3</v>
      </c>
      <c r="Z155">
        <f t="shared" si="41"/>
        <v>-11.11111</v>
      </c>
      <c r="AA155">
        <f t="shared" si="43"/>
        <v>2.5944476082795376E-3</v>
      </c>
      <c r="AB155" s="12"/>
      <c r="AC155" s="21">
        <v>7.4399999999999998E-4</v>
      </c>
      <c r="AD155" s="22">
        <v>-2.294E-10</v>
      </c>
      <c r="AE155" s="23">
        <v>1.81E-8</v>
      </c>
      <c r="AF155" s="23">
        <v>-1.288E-6</v>
      </c>
      <c r="AG155" s="23">
        <v>-1.024E-5</v>
      </c>
      <c r="AH155" s="20">
        <v>0.72670000000000001</v>
      </c>
      <c r="AI155" s="23">
        <f t="shared" si="44"/>
        <v>2.2640061958055908E-3</v>
      </c>
      <c r="AJ155" s="25">
        <f t="shared" si="45"/>
        <v>2.7168074349667087E-2</v>
      </c>
      <c r="AK155" s="12"/>
      <c r="AL155" s="13">
        <v>2.4000000000000001E-4</v>
      </c>
      <c r="AM155" s="13">
        <v>-4.0799999999999999E-10</v>
      </c>
      <c r="AN155" s="13">
        <v>4.7580000000000002E-4</v>
      </c>
      <c r="AO155" s="13">
        <v>1.8259999999999999E-8</v>
      </c>
      <c r="AP155" s="13">
        <v>-2.8330000000000002E-5</v>
      </c>
      <c r="AQ155" s="13">
        <v>0.48349999999999999</v>
      </c>
      <c r="AR155" s="13">
        <f>(AL155)+(AM155*P153)+(AN155*T153)+(AO155*X153)+(AP155*Z153)+(AA153*AQ155)</f>
        <v>1.6476484759010341E-3</v>
      </c>
      <c r="AS155" s="27">
        <f t="shared" si="46"/>
        <v>1.9771781710812411E-2</v>
      </c>
      <c r="AT155" s="12"/>
      <c r="AU155" s="13">
        <v>4.6529999999999998E-4</v>
      </c>
      <c r="AV155" s="13">
        <v>-5.2679999999999998E-10</v>
      </c>
      <c r="AW155" s="13">
        <v>7.6599999999999997E-4</v>
      </c>
      <c r="AX155" s="13">
        <v>-3.9230000000000002E-5</v>
      </c>
      <c r="AY155" s="13">
        <v>0.186</v>
      </c>
      <c r="AZ155" s="13">
        <f>(AU155)+(AV155*P152)+(AW155*T152)+(AX155*Z152)+(AY155*AA152)</f>
        <v>1.0432610660047492E-3</v>
      </c>
      <c r="BA155" s="28">
        <f t="shared" si="47"/>
        <v>1.251913279205699E-2</v>
      </c>
    </row>
    <row r="156" spans="1:53" ht="16">
      <c r="A156" s="4">
        <v>41518</v>
      </c>
      <c r="B156">
        <v>16575.672999999999</v>
      </c>
      <c r="C156">
        <f t="shared" si="42"/>
        <v>9.7156914175480207</v>
      </c>
      <c r="D156" s="1">
        <v>1760</v>
      </c>
      <c r="E156" s="1">
        <v>329.69297245586398</v>
      </c>
      <c r="F156" s="2">
        <v>0.19399999999999998</v>
      </c>
      <c r="G156">
        <v>0.36424134871339842</v>
      </c>
      <c r="H156">
        <v>1.1512789281364191</v>
      </c>
      <c r="I156" s="1">
        <v>100.481071660636</v>
      </c>
      <c r="J156" s="1">
        <v>-3.1514591863607798E-2</v>
      </c>
      <c r="K156" s="8">
        <v>2.7934999999999999</v>
      </c>
      <c r="L156" s="8">
        <v>116.717</v>
      </c>
      <c r="M156" s="9">
        <v>-35.9</v>
      </c>
      <c r="N156" s="9">
        <v>-7.69231</v>
      </c>
      <c r="O156" s="12"/>
      <c r="P156">
        <f t="shared" si="32"/>
        <v>3099360</v>
      </c>
      <c r="Q156">
        <f t="shared" si="33"/>
        <v>329.69297245586398</v>
      </c>
      <c r="R156">
        <f t="shared" si="34"/>
        <v>0.19399999999999998</v>
      </c>
      <c r="S156">
        <f t="shared" si="35"/>
        <v>0.49691310882595391</v>
      </c>
      <c r="T156">
        <f t="shared" si="36"/>
        <v>2.476722098507361</v>
      </c>
      <c r="U156">
        <f t="shared" si="37"/>
        <v>10196.926833730504</v>
      </c>
      <c r="V156">
        <f t="shared" si="38"/>
        <v>-3.0521422363278022E-2</v>
      </c>
      <c r="W156" s="8">
        <v>2.7934999999999999</v>
      </c>
      <c r="X156">
        <f t="shared" si="39"/>
        <v>13739.575089</v>
      </c>
      <c r="Y156">
        <f t="shared" si="40"/>
        <v>-35.9</v>
      </c>
      <c r="Z156">
        <f t="shared" si="41"/>
        <v>-7.69231</v>
      </c>
      <c r="AA156">
        <f t="shared" si="43"/>
        <v>2.6572960538899792E-3</v>
      </c>
      <c r="AB156" s="12"/>
      <c r="AC156" s="21">
        <v>7.4399999999999998E-4</v>
      </c>
      <c r="AD156" s="22">
        <v>-2.294E-10</v>
      </c>
      <c r="AE156" s="23">
        <v>1.81E-8</v>
      </c>
      <c r="AF156" s="23">
        <v>-1.288E-6</v>
      </c>
      <c r="AG156" s="23">
        <v>-1.024E-5</v>
      </c>
      <c r="AH156" s="20">
        <v>0.72670000000000001</v>
      </c>
      <c r="AI156" s="23">
        <f t="shared" si="44"/>
        <v>2.1797484017979261E-3</v>
      </c>
      <c r="AJ156" s="25">
        <f t="shared" si="45"/>
        <v>2.6156980821575113E-2</v>
      </c>
      <c r="AK156" s="12"/>
      <c r="AL156" s="13">
        <v>2.4000000000000001E-4</v>
      </c>
      <c r="AM156" s="13">
        <v>-4.0799999999999999E-10</v>
      </c>
      <c r="AN156" s="13">
        <v>4.7580000000000002E-4</v>
      </c>
      <c r="AO156" s="13">
        <v>1.8259999999999999E-8</v>
      </c>
      <c r="AP156" s="13">
        <v>-2.8330000000000002E-5</v>
      </c>
      <c r="AQ156" s="13">
        <v>0.48349999999999999</v>
      </c>
      <c r="AR156" s="13">
        <f>(AL156)+(AM156*P154)+(AN156*T154)+(AO156*X154)+(AP156*Z154)+(AA154*AQ156)</f>
        <v>1.8814588647566625E-3</v>
      </c>
      <c r="AS156" s="27">
        <f t="shared" si="46"/>
        <v>2.2577506377079948E-2</v>
      </c>
      <c r="AT156" s="12"/>
      <c r="AU156" s="13">
        <v>4.6529999999999998E-4</v>
      </c>
      <c r="AV156" s="13">
        <v>-5.2679999999999998E-10</v>
      </c>
      <c r="AW156" s="13">
        <v>7.6599999999999997E-4</v>
      </c>
      <c r="AX156" s="13">
        <v>-3.9230000000000002E-5</v>
      </c>
      <c r="AY156" s="13">
        <v>0.186</v>
      </c>
      <c r="AZ156" s="13">
        <f>(AU156)+(AV156*P153)+(AW156*T153)+(AX156*Z153)+(AY156*AA153)</f>
        <v>1.3371306922990442E-3</v>
      </c>
      <c r="BA156" s="28">
        <f t="shared" si="47"/>
        <v>1.6045568307588531E-2</v>
      </c>
    </row>
    <row r="157" spans="1:53" ht="16">
      <c r="A157" s="4">
        <v>41548</v>
      </c>
      <c r="B157">
        <v>16619.661</v>
      </c>
      <c r="C157">
        <f t="shared" si="42"/>
        <v>9.7183416710895028</v>
      </c>
      <c r="D157" s="1">
        <v>1744</v>
      </c>
      <c r="E157" s="1">
        <v>304.53580485485202</v>
      </c>
      <c r="F157" s="2">
        <v>0.192</v>
      </c>
      <c r="G157">
        <v>0.38326149425287354</v>
      </c>
      <c r="H157">
        <v>1.0585754451733833</v>
      </c>
      <c r="I157" s="1">
        <v>100.517848659151</v>
      </c>
      <c r="J157" s="1">
        <v>-3.1160117276223601E-2</v>
      </c>
      <c r="K157" s="8">
        <v>2.5686363636363634</v>
      </c>
      <c r="L157" s="8">
        <v>176.28096774193548</v>
      </c>
      <c r="M157" s="9">
        <v>82.4</v>
      </c>
      <c r="N157" s="9">
        <v>-7.69231</v>
      </c>
      <c r="O157" s="12"/>
      <c r="P157">
        <f t="shared" si="32"/>
        <v>3043280</v>
      </c>
      <c r="Q157">
        <f t="shared" si="33"/>
        <v>304.53580485485202</v>
      </c>
      <c r="R157">
        <f t="shared" si="34"/>
        <v>0.192</v>
      </c>
      <c r="S157">
        <f t="shared" si="35"/>
        <v>0.53015086722981897</v>
      </c>
      <c r="T157">
        <f t="shared" si="36"/>
        <v>2.1791574182974101</v>
      </c>
      <c r="U157">
        <f t="shared" si="37"/>
        <v>10204.355747723135</v>
      </c>
      <c r="V157">
        <f t="shared" si="38"/>
        <v>-3.0189164367555591E-2</v>
      </c>
      <c r="W157" s="8">
        <v>2.5686363636363634</v>
      </c>
      <c r="X157">
        <f t="shared" si="39"/>
        <v>31251.260555775236</v>
      </c>
      <c r="Y157">
        <f t="shared" si="40"/>
        <v>82.4</v>
      </c>
      <c r="Z157">
        <f t="shared" si="41"/>
        <v>-7.69231</v>
      </c>
      <c r="AA157">
        <f t="shared" si="43"/>
        <v>2.6502535414820727E-3</v>
      </c>
      <c r="AB157" s="12"/>
      <c r="AC157" s="21">
        <v>7.4399999999999998E-4</v>
      </c>
      <c r="AD157" s="22">
        <v>-2.294E-10</v>
      </c>
      <c r="AE157" s="23">
        <v>1.81E-8</v>
      </c>
      <c r="AF157" s="23">
        <v>-1.288E-6</v>
      </c>
      <c r="AG157" s="23">
        <v>-1.024E-5</v>
      </c>
      <c r="AH157" s="20">
        <v>0.72670000000000001</v>
      </c>
      <c r="AI157" s="23">
        <f t="shared" si="44"/>
        <v>2.3377586218727479E-3</v>
      </c>
      <c r="AJ157" s="25">
        <f t="shared" si="45"/>
        <v>2.8053103462472972E-2</v>
      </c>
      <c r="AK157" s="12"/>
      <c r="AL157" s="13">
        <v>2.4000000000000001E-4</v>
      </c>
      <c r="AM157" s="13">
        <v>-4.0799999999999999E-10</v>
      </c>
      <c r="AN157" s="13">
        <v>4.7580000000000002E-4</v>
      </c>
      <c r="AO157" s="13">
        <v>1.8259999999999999E-8</v>
      </c>
      <c r="AP157" s="13">
        <v>-2.8330000000000002E-5</v>
      </c>
      <c r="AQ157" s="13">
        <v>0.48349999999999999</v>
      </c>
      <c r="AR157" s="13">
        <f>(AL157)+(AM157*P155)+(AN157*T155)+(AO157*X155)+(AP157*Z155)+(AA155*AQ157)</f>
        <v>1.8503908095389109E-3</v>
      </c>
      <c r="AS157" s="27">
        <f t="shared" si="46"/>
        <v>2.220468971446693E-2</v>
      </c>
      <c r="AT157" s="12"/>
      <c r="AU157" s="13">
        <v>4.6529999999999998E-4</v>
      </c>
      <c r="AV157" s="13">
        <v>-5.2679999999999998E-10</v>
      </c>
      <c r="AW157" s="13">
        <v>7.6599999999999997E-4</v>
      </c>
      <c r="AX157" s="13">
        <v>-3.9230000000000002E-5</v>
      </c>
      <c r="AY157" s="13">
        <v>0.186</v>
      </c>
      <c r="AZ157" s="13">
        <f>(AU157)+(AV157*P154)+(AW157*T154)+(AX157*Z154)+(AY157*AA154)</f>
        <v>1.6445637647639327E-3</v>
      </c>
      <c r="BA157" s="28">
        <f t="shared" si="47"/>
        <v>1.9734765177167192E-2</v>
      </c>
    </row>
    <row r="158" spans="1:53" ht="16">
      <c r="A158" s="4">
        <v>41579</v>
      </c>
      <c r="B158" s="5">
        <v>16663.649000000001</v>
      </c>
      <c r="C158">
        <f t="shared" si="42"/>
        <v>9.7209849193488331</v>
      </c>
      <c r="D158" s="1">
        <v>1756</v>
      </c>
      <c r="E158" s="1">
        <v>304.16271241689702</v>
      </c>
      <c r="F158" s="2">
        <v>0.19</v>
      </c>
      <c r="G158">
        <v>0.37100213219616207</v>
      </c>
      <c r="H158">
        <v>1.1549225387306348</v>
      </c>
      <c r="I158" s="1">
        <v>100.48975390282099</v>
      </c>
      <c r="J158" s="1">
        <v>-3.1430908193369203E-2</v>
      </c>
      <c r="K158" s="8">
        <v>2.6505263157894738</v>
      </c>
      <c r="L158" s="8">
        <v>83.815666666666672</v>
      </c>
      <c r="M158" s="9">
        <v>-60</v>
      </c>
      <c r="N158" s="9">
        <v>-10.389609999999999</v>
      </c>
      <c r="O158" s="12"/>
      <c r="P158">
        <f t="shared" si="32"/>
        <v>3085292</v>
      </c>
      <c r="Q158">
        <f t="shared" si="33"/>
        <v>304.16271241689702</v>
      </c>
      <c r="R158">
        <f t="shared" si="34"/>
        <v>0.19</v>
      </c>
      <c r="S158">
        <f t="shared" si="35"/>
        <v>0.50864471429026059</v>
      </c>
      <c r="T158">
        <f t="shared" si="36"/>
        <v>2.4887686091986492</v>
      </c>
      <c r="U158">
        <f t="shared" si="37"/>
        <v>10198.680393352348</v>
      </c>
      <c r="V158">
        <f t="shared" si="38"/>
        <v>-3.0443006203509201E-2</v>
      </c>
      <c r="W158" s="8">
        <v>2.6505263157894738</v>
      </c>
      <c r="X158">
        <f t="shared" si="39"/>
        <v>7108.881645444445</v>
      </c>
      <c r="Y158">
        <f t="shared" si="40"/>
        <v>-60</v>
      </c>
      <c r="Z158">
        <f t="shared" si="41"/>
        <v>-10.389609999999999</v>
      </c>
      <c r="AA158">
        <f t="shared" si="43"/>
        <v>2.6432482593303774E-3</v>
      </c>
      <c r="AB158" s="12"/>
      <c r="AC158" s="21">
        <v>7.4399999999999998E-4</v>
      </c>
      <c r="AD158" s="22">
        <v>-2.294E-10</v>
      </c>
      <c r="AE158" s="23">
        <v>1.81E-8</v>
      </c>
      <c r="AF158" s="23">
        <v>-1.288E-6</v>
      </c>
      <c r="AG158" s="23">
        <v>-1.024E-5</v>
      </c>
      <c r="AH158" s="20">
        <v>0.72670000000000001</v>
      </c>
      <c r="AI158" s="23">
        <f t="shared" si="44"/>
        <v>2.5100966870545537E-3</v>
      </c>
      <c r="AJ158" s="25">
        <f t="shared" si="45"/>
        <v>3.0121160244654645E-2</v>
      </c>
      <c r="AK158" s="12"/>
      <c r="AL158" s="13">
        <v>2.4000000000000001E-4</v>
      </c>
      <c r="AM158" s="13">
        <v>-4.0799999999999999E-10</v>
      </c>
      <c r="AN158" s="13">
        <v>4.7580000000000002E-4</v>
      </c>
      <c r="AO158" s="13">
        <v>1.8259999999999999E-8</v>
      </c>
      <c r="AP158" s="13">
        <v>-2.8330000000000002E-5</v>
      </c>
      <c r="AQ158" s="13">
        <v>0.48349999999999999</v>
      </c>
      <c r="AR158" s="13">
        <f>(AL158)+(AM158*P156)+(AN158*T156)+(AO158*X156)+(AP158*Z156)+(AA156*AQ158)</f>
        <v>1.9074959199507472E-3</v>
      </c>
      <c r="AS158" s="27">
        <f t="shared" si="46"/>
        <v>2.2889951039408968E-2</v>
      </c>
      <c r="AT158" s="12"/>
      <c r="AU158" s="13">
        <v>4.6529999999999998E-4</v>
      </c>
      <c r="AV158" s="13">
        <v>-5.2679999999999998E-10</v>
      </c>
      <c r="AW158" s="13">
        <v>7.6599999999999997E-4</v>
      </c>
      <c r="AX158" s="13">
        <v>-3.9230000000000002E-5</v>
      </c>
      <c r="AY158" s="13">
        <v>0.186</v>
      </c>
      <c r="AZ158" s="13">
        <f>(AU158)+(AV158*P155)+(AW158*T155)+(AX158*Z155)+(AY158*AA155)</f>
        <v>1.6065015649005549E-3</v>
      </c>
      <c r="BA158" s="28">
        <f t="shared" si="47"/>
        <v>1.9278018778806659E-2</v>
      </c>
    </row>
    <row r="159" spans="1:53" ht="16">
      <c r="A159" s="4">
        <v>41609</v>
      </c>
      <c r="B159">
        <v>16647.946</v>
      </c>
      <c r="C159">
        <f t="shared" si="42"/>
        <v>9.7200421244353414</v>
      </c>
      <c r="D159" s="1">
        <v>1771</v>
      </c>
      <c r="E159" s="1">
        <v>341.37477759473597</v>
      </c>
      <c r="F159" s="2">
        <v>0.18</v>
      </c>
      <c r="G159">
        <v>0.38408304498269896</v>
      </c>
      <c r="H159">
        <v>1.1546546546546546</v>
      </c>
      <c r="I159" s="1">
        <v>100.36143578030401</v>
      </c>
      <c r="J159" s="1">
        <v>-3.26677006280367E-2</v>
      </c>
      <c r="K159" s="8">
        <v>2.8352380952380951</v>
      </c>
      <c r="L159" s="8">
        <v>90.938709677419354</v>
      </c>
      <c r="M159" s="9">
        <v>-40.1</v>
      </c>
      <c r="N159" s="9">
        <v>-15.189870000000001</v>
      </c>
      <c r="O159" s="12"/>
      <c r="P159">
        <f t="shared" si="32"/>
        <v>3138212</v>
      </c>
      <c r="Q159">
        <f t="shared" si="33"/>
        <v>341.37477759473597</v>
      </c>
      <c r="R159">
        <f t="shared" si="34"/>
        <v>0.18</v>
      </c>
      <c r="S159">
        <f t="shared" si="35"/>
        <v>0.53160283042588086</v>
      </c>
      <c r="T159">
        <f t="shared" si="36"/>
        <v>2.4878820261703138</v>
      </c>
      <c r="U159">
        <f t="shared" si="37"/>
        <v>10172.779227664389</v>
      </c>
      <c r="V159">
        <f t="shared" si="38"/>
        <v>-3.1600521963713671E-2</v>
      </c>
      <c r="W159" s="8">
        <v>2.8352380952380951</v>
      </c>
      <c r="X159">
        <f t="shared" si="39"/>
        <v>8360.7876274713835</v>
      </c>
      <c r="Y159">
        <f t="shared" si="40"/>
        <v>-40.1</v>
      </c>
      <c r="Z159">
        <f t="shared" si="41"/>
        <v>-15.189870000000001</v>
      </c>
      <c r="AA159">
        <f t="shared" si="43"/>
        <v>-9.4279491349169575E-4</v>
      </c>
      <c r="AB159" s="12"/>
      <c r="AC159" s="21">
        <v>7.4399999999999998E-4</v>
      </c>
      <c r="AD159" s="22">
        <v>-2.294E-10</v>
      </c>
      <c r="AE159" s="23">
        <v>1.81E-8</v>
      </c>
      <c r="AF159" s="23">
        <v>-1.288E-6</v>
      </c>
      <c r="AG159" s="23">
        <v>-1.024E-5</v>
      </c>
      <c r="AH159" s="20">
        <v>0.72670000000000001</v>
      </c>
      <c r="AI159" s="23">
        <f t="shared" si="44"/>
        <v>2.2694228894379297E-3</v>
      </c>
      <c r="AJ159" s="25">
        <f t="shared" si="45"/>
        <v>2.7233074673255156E-2</v>
      </c>
      <c r="AK159" s="12"/>
      <c r="AL159" s="13">
        <v>2.4000000000000001E-4</v>
      </c>
      <c r="AM159" s="13">
        <v>-4.0799999999999999E-10</v>
      </c>
      <c r="AN159" s="13">
        <v>4.7580000000000002E-4</v>
      </c>
      <c r="AO159" s="13">
        <v>1.8259999999999999E-8</v>
      </c>
      <c r="AP159" s="13">
        <v>-2.8330000000000002E-5</v>
      </c>
      <c r="AQ159" s="13">
        <v>0.48349999999999999</v>
      </c>
      <c r="AR159" s="13">
        <f>(AL159)+(AM159*P157)+(AN159*T157)+(AO159*X157)+(AP159*Z157)+(AA157*AQ159)</f>
        <v>2.1051536069809458E-3</v>
      </c>
      <c r="AS159" s="27">
        <f t="shared" si="46"/>
        <v>2.5261843283771349E-2</v>
      </c>
      <c r="AT159" s="12"/>
      <c r="AU159" s="13">
        <v>4.6529999999999998E-4</v>
      </c>
      <c r="AV159" s="13">
        <v>-5.2679999999999998E-10</v>
      </c>
      <c r="AW159" s="13">
        <v>7.6599999999999997E-4</v>
      </c>
      <c r="AX159" s="13">
        <v>-3.9230000000000002E-5</v>
      </c>
      <c r="AY159" s="13">
        <v>0.186</v>
      </c>
      <c r="AZ159" s="13">
        <f>(AU159)+(AV159*P156)+(AW159*T156)+(AX159*Z156)+(AY159*AA156)</f>
        <v>1.5257526667801747E-3</v>
      </c>
      <c r="BA159" s="28">
        <f t="shared" si="47"/>
        <v>1.8309032001362097E-2</v>
      </c>
    </row>
    <row r="160" spans="1:53" ht="16">
      <c r="A160" s="4">
        <v>41640</v>
      </c>
      <c r="B160">
        <v>16632.242999999999</v>
      </c>
      <c r="C160">
        <f t="shared" si="42"/>
        <v>9.7190984398207281</v>
      </c>
      <c r="D160" s="1">
        <v>1769</v>
      </c>
      <c r="E160" s="1">
        <v>364.80875809546598</v>
      </c>
      <c r="F160" s="2">
        <v>0.17199999999999999</v>
      </c>
      <c r="G160">
        <v>0.40492060380317585</v>
      </c>
      <c r="H160">
        <v>1.1198257080610021</v>
      </c>
      <c r="I160" s="1">
        <v>100.19129543457601</v>
      </c>
      <c r="J160" s="1">
        <v>-3.4307595977972602E-2</v>
      </c>
      <c r="K160" s="8">
        <v>2.8147619047619048</v>
      </c>
      <c r="L160" s="8">
        <v>95.627419354838707</v>
      </c>
      <c r="M160" s="9">
        <v>-24.7</v>
      </c>
      <c r="N160" s="9">
        <v>-17.5</v>
      </c>
      <c r="O160" s="12"/>
      <c r="P160">
        <f t="shared" si="32"/>
        <v>3131130</v>
      </c>
      <c r="Q160">
        <f t="shared" si="33"/>
        <v>364.80875809546598</v>
      </c>
      <c r="R160">
        <f t="shared" si="34"/>
        <v>0.17199999999999999</v>
      </c>
      <c r="S160">
        <f t="shared" si="35"/>
        <v>0.5688812991875043</v>
      </c>
      <c r="T160">
        <f t="shared" si="36"/>
        <v>2.3738353244953272</v>
      </c>
      <c r="U160">
        <f t="shared" si="37"/>
        <v>10138.486976293067</v>
      </c>
      <c r="V160">
        <f t="shared" si="38"/>
        <v>-3.31305848361848E-2</v>
      </c>
      <c r="W160" s="8">
        <v>2.8147619047619048</v>
      </c>
      <c r="X160">
        <f t="shared" si="39"/>
        <v>9240.2307518210182</v>
      </c>
      <c r="Y160">
        <f t="shared" si="40"/>
        <v>-24.7</v>
      </c>
      <c r="Z160">
        <f t="shared" si="41"/>
        <v>-17.5</v>
      </c>
      <c r="AA160">
        <f t="shared" si="43"/>
        <v>-9.436846146133604E-4</v>
      </c>
      <c r="AB160" s="12"/>
      <c r="AC160" s="21">
        <v>7.4399999999999998E-4</v>
      </c>
      <c r="AD160" s="22">
        <v>-2.294E-10</v>
      </c>
      <c r="AE160" s="23">
        <v>1.81E-8</v>
      </c>
      <c r="AF160" s="23">
        <v>-1.288E-6</v>
      </c>
      <c r="AG160" s="23">
        <v>-1.024E-5</v>
      </c>
      <c r="AH160" s="20">
        <v>0.72670000000000001</v>
      </c>
      <c r="AI160" s="23">
        <f t="shared" si="44"/>
        <v>-3.0251157157718325E-4</v>
      </c>
      <c r="AJ160" s="25">
        <f t="shared" si="45"/>
        <v>-3.630138858926199E-3</v>
      </c>
      <c r="AK160" s="12"/>
      <c r="AL160" s="13">
        <v>2.4000000000000001E-4</v>
      </c>
      <c r="AM160" s="13">
        <v>-4.0799999999999999E-10</v>
      </c>
      <c r="AN160" s="13">
        <v>4.7580000000000002E-4</v>
      </c>
      <c r="AO160" s="13">
        <v>1.8259999999999999E-8</v>
      </c>
      <c r="AP160" s="13">
        <v>-2.8330000000000002E-5</v>
      </c>
      <c r="AQ160" s="13">
        <v>0.48349999999999999</v>
      </c>
      <c r="AR160" s="13">
        <f>(AL160)+(AM160*P158)+(AN160*T158)+(AO160*X158)+(AP160*Z158)+(AA158*AQ160)</f>
        <v>1.8675133317887704E-3</v>
      </c>
      <c r="AS160" s="27">
        <f t="shared" si="46"/>
        <v>2.2410159981465245E-2</v>
      </c>
      <c r="AT160" s="12"/>
      <c r="AU160" s="13">
        <v>4.6529999999999998E-4</v>
      </c>
      <c r="AV160" s="13">
        <v>-5.2679999999999998E-10</v>
      </c>
      <c r="AW160" s="13">
        <v>7.6599999999999997E-4</v>
      </c>
      <c r="AX160" s="13">
        <v>-3.9230000000000002E-5</v>
      </c>
      <c r="AY160" s="13">
        <v>0.186</v>
      </c>
      <c r="AZ160" s="13">
        <f>(AU160)+(AV160*P157)+(AW160*T157)+(AX160*Z157)+(AY160*AA157)</f>
        <v>1.3260511584314817E-3</v>
      </c>
      <c r="BA160" s="28">
        <f t="shared" si="47"/>
        <v>1.5912613901177781E-2</v>
      </c>
    </row>
    <row r="161" spans="1:53" ht="16">
      <c r="A161" s="4">
        <v>41671</v>
      </c>
      <c r="B161" s="5">
        <v>16616.54</v>
      </c>
      <c r="C161">
        <f t="shared" si="42"/>
        <v>9.7181538638242149</v>
      </c>
      <c r="D161" s="1">
        <v>1769</v>
      </c>
      <c r="E161" s="1">
        <v>313.647905982986</v>
      </c>
      <c r="F161" s="2">
        <v>0.16899999999999998</v>
      </c>
      <c r="G161">
        <v>0.42004058363126873</v>
      </c>
      <c r="H161">
        <v>1.0802852541982977</v>
      </c>
      <c r="I161" s="1">
        <v>100.238908703972</v>
      </c>
      <c r="J161" s="1">
        <v>-3.3848676144798202E-2</v>
      </c>
      <c r="K161" s="8">
        <v>2.6568421052631579</v>
      </c>
      <c r="L161" s="8">
        <v>83.491428571428571</v>
      </c>
      <c r="M161" s="9">
        <v>-26.9</v>
      </c>
      <c r="N161" s="9">
        <v>-12.98701</v>
      </c>
      <c r="O161" s="12"/>
      <c r="P161">
        <f t="shared" si="32"/>
        <v>3131130</v>
      </c>
      <c r="Q161">
        <f t="shared" si="33"/>
        <v>313.647905982986</v>
      </c>
      <c r="R161">
        <f t="shared" si="34"/>
        <v>0.16899999999999998</v>
      </c>
      <c r="S161">
        <f t="shared" si="35"/>
        <v>0.59647467552856559</v>
      </c>
      <c r="T161">
        <f t="shared" si="36"/>
        <v>2.2473014846365782</v>
      </c>
      <c r="U161">
        <f t="shared" si="37"/>
        <v>10148.077726867206</v>
      </c>
      <c r="V161">
        <f t="shared" si="38"/>
        <v>-3.2702943268042774E-2</v>
      </c>
      <c r="W161" s="8">
        <v>2.6568421052631579</v>
      </c>
      <c r="X161">
        <f t="shared" si="39"/>
        <v>7054.310073469388</v>
      </c>
      <c r="Y161">
        <f t="shared" si="40"/>
        <v>-26.9</v>
      </c>
      <c r="Z161">
        <f t="shared" si="41"/>
        <v>-12.98701</v>
      </c>
      <c r="AA161">
        <f t="shared" si="43"/>
        <v>-9.4457599651320834E-4</v>
      </c>
      <c r="AB161" s="12"/>
      <c r="AC161" s="21">
        <v>7.4399999999999998E-4</v>
      </c>
      <c r="AD161" s="22">
        <v>-2.294E-10</v>
      </c>
      <c r="AE161" s="23">
        <v>1.81E-8</v>
      </c>
      <c r="AF161" s="23">
        <v>-1.288E-6</v>
      </c>
      <c r="AG161" s="23">
        <v>-1.024E-5</v>
      </c>
      <c r="AH161" s="20">
        <v>0.72670000000000001</v>
      </c>
      <c r="AI161" s="23">
        <f t="shared" si="44"/>
        <v>-2.817950548315687E-4</v>
      </c>
      <c r="AJ161" s="25">
        <f t="shared" si="45"/>
        <v>-3.3815406579788244E-3</v>
      </c>
      <c r="AK161" s="12"/>
      <c r="AL161" s="13">
        <v>2.4000000000000001E-4</v>
      </c>
      <c r="AM161" s="13">
        <v>-4.0799999999999999E-10</v>
      </c>
      <c r="AN161" s="13">
        <v>4.7580000000000002E-4</v>
      </c>
      <c r="AO161" s="13">
        <v>1.8259999999999999E-8</v>
      </c>
      <c r="AP161" s="13">
        <v>-2.8330000000000002E-5</v>
      </c>
      <c r="AQ161" s="13">
        <v>0.48349999999999999</v>
      </c>
      <c r="AR161" s="13">
        <f>(AL161)+(AM161*P159)+(AN161*T159)+(AO161*X159)+(AP161*Z159)+(AA159*AQ161)</f>
        <v>2.7049943055622804E-4</v>
      </c>
      <c r="AS161" s="27">
        <f t="shared" si="46"/>
        <v>3.2459931666747365E-3</v>
      </c>
      <c r="AT161" s="12"/>
      <c r="AU161" s="13">
        <v>4.6529999999999998E-4</v>
      </c>
      <c r="AV161" s="13">
        <v>-5.2679999999999998E-10</v>
      </c>
      <c r="AW161" s="13">
        <v>7.6599999999999997E-4</v>
      </c>
      <c r="AX161" s="13">
        <v>-3.9230000000000002E-5</v>
      </c>
      <c r="AY161" s="13">
        <v>0.186</v>
      </c>
      <c r="AZ161" s="13">
        <f>(AU161)+(AV161*P158)+(AW161*T158)+(AX161*Z158)+(AY161*AA158)</f>
        <v>1.6455935055816155E-3</v>
      </c>
      <c r="BA161" s="28">
        <f t="shared" si="47"/>
        <v>1.9747122066979386E-2</v>
      </c>
    </row>
    <row r="162" spans="1:53" ht="16">
      <c r="A162" s="4">
        <v>41699</v>
      </c>
      <c r="B162">
        <v>16691.518333333333</v>
      </c>
      <c r="C162">
        <f t="shared" si="42"/>
        <v>9.7226559851564271</v>
      </c>
      <c r="D162" s="1">
        <v>1803</v>
      </c>
      <c r="E162" s="1">
        <v>320.87593483021698</v>
      </c>
      <c r="F162" s="2">
        <v>0.17699999999999999</v>
      </c>
      <c r="G162">
        <v>0.42273603082851635</v>
      </c>
      <c r="H162">
        <v>1.0854603463992707</v>
      </c>
      <c r="I162" s="1">
        <v>100.341111571787</v>
      </c>
      <c r="J162" s="1">
        <v>-3.2863595228436002E-2</v>
      </c>
      <c r="K162" s="8">
        <v>2.670952380952381</v>
      </c>
      <c r="L162" s="8">
        <v>72.930645161290329</v>
      </c>
      <c r="M162" s="9">
        <v>-53.7</v>
      </c>
      <c r="N162" s="9">
        <v>-10.66667</v>
      </c>
      <c r="O162" s="12"/>
      <c r="P162">
        <f t="shared" si="32"/>
        <v>3252612</v>
      </c>
      <c r="Q162">
        <f t="shared" si="33"/>
        <v>320.87593483021698</v>
      </c>
      <c r="R162">
        <f t="shared" si="34"/>
        <v>0.17699999999999999</v>
      </c>
      <c r="S162">
        <f t="shared" si="35"/>
        <v>0.6014417825891647</v>
      </c>
      <c r="T162">
        <f t="shared" si="36"/>
        <v>2.2636845100044951</v>
      </c>
      <c r="U162">
        <f t="shared" si="37"/>
        <v>10168.679783033593</v>
      </c>
      <c r="V162">
        <f t="shared" si="38"/>
        <v>-3.1783579337097523E-2</v>
      </c>
      <c r="W162" s="8">
        <v>2.670952380952381</v>
      </c>
      <c r="X162">
        <f t="shared" si="39"/>
        <v>5391.8096488033307</v>
      </c>
      <c r="Y162">
        <f t="shared" si="40"/>
        <v>-53.7</v>
      </c>
      <c r="Z162">
        <f t="shared" si="41"/>
        <v>-10.66667</v>
      </c>
      <c r="AA162">
        <f t="shared" si="43"/>
        <v>4.5021213322122833E-3</v>
      </c>
      <c r="AB162" s="12"/>
      <c r="AC162" s="21">
        <v>7.4399999999999998E-4</v>
      </c>
      <c r="AD162" s="22">
        <v>-2.294E-10</v>
      </c>
      <c r="AE162" s="23">
        <v>1.81E-8</v>
      </c>
      <c r="AF162" s="23">
        <v>-1.288E-6</v>
      </c>
      <c r="AG162" s="23">
        <v>-1.024E-5</v>
      </c>
      <c r="AH162" s="20">
        <v>0.72670000000000001</v>
      </c>
      <c r="AI162" s="23">
        <f t="shared" si="44"/>
        <v>-3.6538740393635269E-4</v>
      </c>
      <c r="AJ162" s="25">
        <f t="shared" si="45"/>
        <v>-4.3846488472362322E-3</v>
      </c>
      <c r="AK162" s="12"/>
      <c r="AL162" s="13">
        <v>2.4000000000000001E-4</v>
      </c>
      <c r="AM162" s="13">
        <v>-4.0799999999999999E-10</v>
      </c>
      <c r="AN162" s="13">
        <v>4.7580000000000002E-4</v>
      </c>
      <c r="AO162" s="13">
        <v>1.8259999999999999E-8</v>
      </c>
      <c r="AP162" s="13">
        <v>-2.8330000000000002E-5</v>
      </c>
      <c r="AQ162" s="13">
        <v>0.48349999999999999</v>
      </c>
      <c r="AR162" s="13">
        <f>(AL162)+(AM162*P160)+(AN162*T160)+(AO162*X160)+(AP162*Z160)+(AA160*AQ162)</f>
        <v>3.0019990975756883E-4</v>
      </c>
      <c r="AS162" s="27">
        <f t="shared" si="46"/>
        <v>3.6023989170908257E-3</v>
      </c>
      <c r="AT162" s="12"/>
      <c r="AU162" s="13">
        <v>4.6529999999999998E-4</v>
      </c>
      <c r="AV162" s="13">
        <v>-5.2679999999999998E-10</v>
      </c>
      <c r="AW162" s="13">
        <v>7.6599999999999997E-4</v>
      </c>
      <c r="AX162" s="13">
        <v>-3.9230000000000002E-5</v>
      </c>
      <c r="AY162" s="13">
        <v>0.186</v>
      </c>
      <c r="AZ162" s="13">
        <f>(AU162)+(AV162*P159)+(AW162*T159)+(AX162*Z159)+(AY162*AA159)</f>
        <v>1.1383462966370048E-3</v>
      </c>
      <c r="BA162" s="28">
        <f t="shared" si="47"/>
        <v>1.3660155559644057E-2</v>
      </c>
    </row>
    <row r="163" spans="1:53" ht="16">
      <c r="A163" s="4">
        <v>41730</v>
      </c>
      <c r="B163">
        <v>16766.496666666666</v>
      </c>
      <c r="C163">
        <f t="shared" si="42"/>
        <v>9.7271379282033088</v>
      </c>
      <c r="D163" s="1">
        <v>1835</v>
      </c>
      <c r="E163" s="1">
        <v>287.81150245066999</v>
      </c>
      <c r="F163" s="2">
        <v>0.191</v>
      </c>
      <c r="G163">
        <v>0.48051948051948051</v>
      </c>
      <c r="H163">
        <v>1.0467610467610469</v>
      </c>
      <c r="I163" s="1">
        <v>100.42858379675999</v>
      </c>
      <c r="J163" s="1">
        <v>-3.2020495407708599E-2</v>
      </c>
      <c r="K163" s="8">
        <v>2.6742857142857144</v>
      </c>
      <c r="L163" s="8">
        <v>63.76</v>
      </c>
      <c r="M163" s="9">
        <v>-37.5</v>
      </c>
      <c r="N163" s="9">
        <v>-18.421050000000001</v>
      </c>
      <c r="O163" s="12"/>
      <c r="P163">
        <f t="shared" si="32"/>
        <v>3369060</v>
      </c>
      <c r="Q163">
        <f t="shared" si="33"/>
        <v>287.81150245066999</v>
      </c>
      <c r="R163">
        <f t="shared" si="34"/>
        <v>0.191</v>
      </c>
      <c r="S163">
        <f t="shared" si="35"/>
        <v>0.71141845167819195</v>
      </c>
      <c r="T163">
        <f t="shared" si="36"/>
        <v>2.1424697357773295</v>
      </c>
      <c r="U163">
        <f t="shared" si="37"/>
        <v>10186.329027219605</v>
      </c>
      <c r="V163">
        <f t="shared" si="38"/>
        <v>-3.0995183281553512E-2</v>
      </c>
      <c r="W163" s="8">
        <v>2.6742857142857144</v>
      </c>
      <c r="X163">
        <f t="shared" si="39"/>
        <v>4129.0976000000001</v>
      </c>
      <c r="Y163">
        <f t="shared" si="40"/>
        <v>-37.5</v>
      </c>
      <c r="Z163">
        <f t="shared" si="41"/>
        <v>-18.421050000000001</v>
      </c>
      <c r="AA163">
        <f t="shared" si="43"/>
        <v>4.4819430468816535E-3</v>
      </c>
      <c r="AB163" s="12"/>
      <c r="AC163" s="21">
        <v>7.4399999999999998E-4</v>
      </c>
      <c r="AD163" s="22">
        <v>-2.294E-10</v>
      </c>
      <c r="AE163" s="23">
        <v>1.81E-8</v>
      </c>
      <c r="AF163" s="23">
        <v>-1.288E-6</v>
      </c>
      <c r="AG163" s="23">
        <v>-1.024E-5</v>
      </c>
      <c r="AH163" s="20">
        <v>0.72670000000000001</v>
      </c>
      <c r="AI163" s="23">
        <f t="shared" si="44"/>
        <v>3.5455264347620066E-3</v>
      </c>
      <c r="AJ163" s="25">
        <f t="shared" si="45"/>
        <v>4.2546317217144081E-2</v>
      </c>
      <c r="AK163" s="12"/>
      <c r="AL163" s="13">
        <v>2.4000000000000001E-4</v>
      </c>
      <c r="AM163" s="13">
        <v>-4.0799999999999999E-10</v>
      </c>
      <c r="AN163" s="13">
        <v>4.7580000000000002E-4</v>
      </c>
      <c r="AO163" s="13">
        <v>1.8259999999999999E-8</v>
      </c>
      <c r="AP163" s="13">
        <v>-2.8330000000000002E-5</v>
      </c>
      <c r="AQ163" s="13">
        <v>0.48349999999999999</v>
      </c>
      <c r="AR163" s="13">
        <f>(AL163)+(AM163*P161)+(AN163*T161)+(AO163*X161)+(AP163*Z161)+(AA161*AQ163)</f>
        <v>7.1796207317498836E-5</v>
      </c>
      <c r="AS163" s="27">
        <f t="shared" si="46"/>
        <v>8.6155448780998603E-4</v>
      </c>
      <c r="AT163" s="12"/>
      <c r="AU163" s="13">
        <v>4.6529999999999998E-4</v>
      </c>
      <c r="AV163" s="13">
        <v>-5.2679999999999998E-10</v>
      </c>
      <c r="AW163" s="13">
        <v>7.6599999999999997E-4</v>
      </c>
      <c r="AX163" s="13">
        <v>-3.9230000000000002E-5</v>
      </c>
      <c r="AY163" s="13">
        <v>0.186</v>
      </c>
      <c r="AZ163" s="13">
        <f>(AU163)+(AV163*P160)+(AW163*T160)+(AX163*Z160)+(AY163*AA160)</f>
        <v>1.1451782362453355E-3</v>
      </c>
      <c r="BA163" s="28">
        <f t="shared" si="47"/>
        <v>1.3742138834944026E-2</v>
      </c>
    </row>
    <row r="164" spans="1:53" ht="16">
      <c r="A164" s="4">
        <v>41760</v>
      </c>
      <c r="B164" s="5">
        <v>16841.474999999999</v>
      </c>
      <c r="C164">
        <f t="shared" si="42"/>
        <v>9.7315998730342521</v>
      </c>
      <c r="D164" s="1">
        <v>1859</v>
      </c>
      <c r="E164" s="1">
        <v>314.011369910817</v>
      </c>
      <c r="F164" s="2">
        <v>0.19</v>
      </c>
      <c r="G164">
        <v>0.48432903945633432</v>
      </c>
      <c r="H164">
        <v>1.0069109947643979</v>
      </c>
      <c r="I164" s="1">
        <v>100.48633458968899</v>
      </c>
      <c r="J164" s="1">
        <v>-3.1463865195314598E-2</v>
      </c>
      <c r="K164" s="8">
        <v>2.5266666666666668</v>
      </c>
      <c r="L164" s="8">
        <v>68.402580645161294</v>
      </c>
      <c r="M164" s="9">
        <v>-27.2</v>
      </c>
      <c r="N164" s="9">
        <v>-16</v>
      </c>
      <c r="O164" s="12"/>
      <c r="P164">
        <f t="shared" si="32"/>
        <v>3457740</v>
      </c>
      <c r="Q164">
        <f t="shared" si="33"/>
        <v>314.011369910817</v>
      </c>
      <c r="R164">
        <f t="shared" si="34"/>
        <v>0.19</v>
      </c>
      <c r="S164">
        <f t="shared" si="35"/>
        <v>0.71890365791702981</v>
      </c>
      <c r="T164">
        <f t="shared" si="36"/>
        <v>2.0207807461418277</v>
      </c>
      <c r="U164">
        <f t="shared" si="37"/>
        <v>10197.989773860616</v>
      </c>
      <c r="V164">
        <f t="shared" si="38"/>
        <v>-3.0473890382285668E-2</v>
      </c>
      <c r="W164" s="8">
        <v>2.5266666666666668</v>
      </c>
      <c r="X164">
        <f t="shared" si="39"/>
        <v>4747.3156195629554</v>
      </c>
      <c r="Y164">
        <f t="shared" si="40"/>
        <v>-27.2</v>
      </c>
      <c r="Z164">
        <f t="shared" si="41"/>
        <v>-16</v>
      </c>
      <c r="AA164">
        <f t="shared" si="43"/>
        <v>4.4619448309433096E-3</v>
      </c>
      <c r="AB164" s="12"/>
      <c r="AC164" s="21">
        <v>7.4399999999999998E-4</v>
      </c>
      <c r="AD164" s="22">
        <v>-2.294E-10</v>
      </c>
      <c r="AE164" s="23">
        <v>1.81E-8</v>
      </c>
      <c r="AF164" s="23">
        <v>-1.288E-6</v>
      </c>
      <c r="AG164" s="23">
        <v>-1.024E-5</v>
      </c>
      <c r="AH164" s="20">
        <v>0.72670000000000001</v>
      </c>
      <c r="AI164" s="23">
        <f t="shared" si="44"/>
        <v>3.5398338667288979E-3</v>
      </c>
      <c r="AJ164" s="25">
        <f t="shared" si="45"/>
        <v>4.2478006400746775E-2</v>
      </c>
      <c r="AK164" s="12"/>
      <c r="AL164" s="13">
        <v>2.4000000000000001E-4</v>
      </c>
      <c r="AM164" s="13">
        <v>-4.0799999999999999E-10</v>
      </c>
      <c r="AN164" s="13">
        <v>4.7580000000000002E-4</v>
      </c>
      <c r="AO164" s="13">
        <v>1.8259999999999999E-8</v>
      </c>
      <c r="AP164" s="13">
        <v>-2.8330000000000002E-5</v>
      </c>
      <c r="AQ164" s="13">
        <v>0.48349999999999999</v>
      </c>
      <c r="AR164" s="13">
        <f>(AL164)+(AM164*P162)+(AN164*T162)+(AO164*X162)+(AP164*Z162)+(AA162*AQ164)</f>
        <v>2.5674122632719266E-3</v>
      </c>
      <c r="AS164" s="27">
        <f t="shared" si="46"/>
        <v>3.080894715926312E-2</v>
      </c>
      <c r="AT164" s="12"/>
      <c r="AU164" s="13">
        <v>4.6529999999999998E-4</v>
      </c>
      <c r="AV164" s="13">
        <v>-5.2679999999999998E-10</v>
      </c>
      <c r="AW164" s="13">
        <v>7.6599999999999997E-4</v>
      </c>
      <c r="AX164" s="13">
        <v>-3.9230000000000002E-5</v>
      </c>
      <c r="AY164" s="13">
        <v>0.186</v>
      </c>
      <c r="AZ164" s="13">
        <f>(AU164)+(AV164*P161)+(AW164*T161)+(AX164*Z161)+(AY164*AA161)</f>
        <v>8.7104292018016236E-4</v>
      </c>
      <c r="BA164" s="28">
        <f t="shared" si="47"/>
        <v>1.0452515042161948E-2</v>
      </c>
    </row>
    <row r="165" spans="1:53" ht="16">
      <c r="A165" s="4">
        <v>41791</v>
      </c>
      <c r="B165">
        <v>16910.015999999996</v>
      </c>
      <c r="C165">
        <f t="shared" si="42"/>
        <v>9.7356613880778671</v>
      </c>
      <c r="D165" s="1">
        <v>1861</v>
      </c>
      <c r="E165" s="1">
        <v>346.03846449697602</v>
      </c>
      <c r="F165" s="2">
        <v>0.19500000000000001</v>
      </c>
      <c r="G165">
        <v>0.52843551797040167</v>
      </c>
      <c r="H165">
        <v>0.98519703940788161</v>
      </c>
      <c r="I165" s="1">
        <v>100.528918932889</v>
      </c>
      <c r="J165" s="1">
        <v>-3.1053416597159E-2</v>
      </c>
      <c r="K165" s="8">
        <v>2.5628571428571427</v>
      </c>
      <c r="L165" s="8">
        <v>68.896000000000001</v>
      </c>
      <c r="M165" s="9">
        <v>-57.3</v>
      </c>
      <c r="N165" s="9">
        <v>-18.66667</v>
      </c>
      <c r="O165" s="12"/>
      <c r="P165">
        <f t="shared" si="32"/>
        <v>3465182</v>
      </c>
      <c r="Q165">
        <f t="shared" si="33"/>
        <v>346.03846449697602</v>
      </c>
      <c r="R165">
        <f t="shared" si="34"/>
        <v>0.19500000000000001</v>
      </c>
      <c r="S165">
        <f t="shared" si="35"/>
        <v>0.80767961462304838</v>
      </c>
      <c r="T165">
        <f t="shared" si="36"/>
        <v>1.9558102458659365</v>
      </c>
      <c r="U165">
        <f t="shared" si="37"/>
        <v>10206.592460748258</v>
      </c>
      <c r="V165">
        <f t="shared" si="38"/>
        <v>-3.008910191480229E-2</v>
      </c>
      <c r="W165" s="8">
        <v>2.5628571428571427</v>
      </c>
      <c r="X165">
        <f t="shared" si="39"/>
        <v>4815.5548159999998</v>
      </c>
      <c r="Y165">
        <f t="shared" si="40"/>
        <v>-57.3</v>
      </c>
      <c r="Z165">
        <f t="shared" si="41"/>
        <v>-18.66667</v>
      </c>
      <c r="AA165">
        <f t="shared" si="43"/>
        <v>4.0615150436149605E-3</v>
      </c>
      <c r="AB165" s="12"/>
      <c r="AC165" s="21">
        <v>7.4399999999999998E-4</v>
      </c>
      <c r="AD165" s="22">
        <v>-2.294E-10</v>
      </c>
      <c r="AE165" s="23">
        <v>1.81E-8</v>
      </c>
      <c r="AF165" s="23">
        <v>-1.288E-6</v>
      </c>
      <c r="AG165" s="23">
        <v>-1.024E-5</v>
      </c>
      <c r="AH165" s="20">
        <v>0.72670000000000001</v>
      </c>
      <c r="AI165" s="23">
        <f t="shared" si="44"/>
        <v>3.4780897653605924E-3</v>
      </c>
      <c r="AJ165" s="25">
        <f t="shared" si="45"/>
        <v>4.1737077184327107E-2</v>
      </c>
      <c r="AK165" s="12"/>
      <c r="AL165" s="13">
        <v>2.4000000000000001E-4</v>
      </c>
      <c r="AM165" s="13">
        <v>-4.0799999999999999E-10</v>
      </c>
      <c r="AN165" s="13">
        <v>4.7580000000000002E-4</v>
      </c>
      <c r="AO165" s="13">
        <v>1.8259999999999999E-8</v>
      </c>
      <c r="AP165" s="13">
        <v>-2.8330000000000002E-5</v>
      </c>
      <c r="AQ165" s="13">
        <v>0.48349999999999999</v>
      </c>
      <c r="AR165" s="13">
        <f>(AL165)+(AM165*P163)+(AN165*T163)+(AO165*X163)+(AP165*Z163)+(AA163*AQ165)</f>
        <v>2.6490957521261328E-3</v>
      </c>
      <c r="AS165" s="27">
        <f t="shared" si="46"/>
        <v>3.1789149025513594E-2</v>
      </c>
      <c r="AT165" s="12"/>
      <c r="AU165" s="13">
        <v>4.6529999999999998E-4</v>
      </c>
      <c r="AV165" s="13">
        <v>-5.2679999999999998E-10</v>
      </c>
      <c r="AW165" s="13">
        <v>7.6599999999999997E-4</v>
      </c>
      <c r="AX165" s="13">
        <v>-3.9230000000000002E-5</v>
      </c>
      <c r="AY165" s="13">
        <v>0.186</v>
      </c>
      <c r="AZ165" s="13">
        <f>(AU165)+(AV165*P162)+(AW165*T162)+(AX165*Z162)+(AY165*AA162)</f>
        <v>1.7416543649549283E-3</v>
      </c>
      <c r="BA165" s="28">
        <f t="shared" si="47"/>
        <v>2.0899852379459141E-2</v>
      </c>
    </row>
    <row r="166" spans="1:53" ht="16">
      <c r="A166" s="4">
        <v>41821</v>
      </c>
      <c r="B166">
        <v>16978.557000000001</v>
      </c>
      <c r="C166">
        <f t="shared" si="42"/>
        <v>9.7397064739219807</v>
      </c>
      <c r="D166" s="1">
        <v>1876</v>
      </c>
      <c r="E166" s="1">
        <v>373.05235736007899</v>
      </c>
      <c r="F166" s="2">
        <v>0.193</v>
      </c>
      <c r="G166">
        <v>0.51196919233971694</v>
      </c>
      <c r="H166">
        <v>1.0180931083553568</v>
      </c>
      <c r="I166" s="1">
        <v>100.62627151317</v>
      </c>
      <c r="J166" s="1">
        <v>-3.01150851095629E-2</v>
      </c>
      <c r="K166" s="8">
        <v>2.5159090909090911</v>
      </c>
      <c r="L166" s="8">
        <v>72.393870967741933</v>
      </c>
      <c r="M166" s="9">
        <v>-2.8</v>
      </c>
      <c r="N166" s="9">
        <v>-15.068490000000001</v>
      </c>
      <c r="O166" s="12"/>
      <c r="P166">
        <f t="shared" si="32"/>
        <v>3521252</v>
      </c>
      <c r="Q166">
        <f t="shared" si="33"/>
        <v>373.05235736007899</v>
      </c>
      <c r="R166">
        <f t="shared" si="34"/>
        <v>0.193</v>
      </c>
      <c r="S166">
        <f t="shared" si="35"/>
        <v>0.774081646244699</v>
      </c>
      <c r="T166">
        <f t="shared" si="36"/>
        <v>2.0546066856360294</v>
      </c>
      <c r="U166">
        <f t="shared" si="37"/>
        <v>10226.272790155379</v>
      </c>
      <c r="V166">
        <f t="shared" si="38"/>
        <v>-2.9208166758406682E-2</v>
      </c>
      <c r="W166" s="8">
        <v>2.5159090909090911</v>
      </c>
      <c r="X166">
        <f t="shared" si="39"/>
        <v>5313.2664246618106</v>
      </c>
      <c r="Y166">
        <f t="shared" si="40"/>
        <v>-2.8</v>
      </c>
      <c r="Z166">
        <f t="shared" si="41"/>
        <v>-15.068490000000001</v>
      </c>
      <c r="AA166">
        <f t="shared" si="43"/>
        <v>4.0450858441136717E-3</v>
      </c>
      <c r="AB166" s="12"/>
      <c r="AC166" s="21">
        <v>7.4399999999999998E-4</v>
      </c>
      <c r="AD166" s="22">
        <v>-2.294E-10</v>
      </c>
      <c r="AE166" s="23">
        <v>1.81E-8</v>
      </c>
      <c r="AF166" s="23">
        <v>-1.288E-6</v>
      </c>
      <c r="AG166" s="23">
        <v>-1.024E-5</v>
      </c>
      <c r="AH166" s="20">
        <v>0.72670000000000001</v>
      </c>
      <c r="AI166" s="23">
        <f t="shared" si="44"/>
        <v>3.2527008743645919E-3</v>
      </c>
      <c r="AJ166" s="25">
        <f t="shared" si="45"/>
        <v>3.9032410492375103E-2</v>
      </c>
      <c r="AK166" s="12"/>
      <c r="AL166" s="13">
        <v>2.4000000000000001E-4</v>
      </c>
      <c r="AM166" s="13">
        <v>-4.0799999999999999E-10</v>
      </c>
      <c r="AN166" s="13">
        <v>4.7580000000000002E-4</v>
      </c>
      <c r="AO166" s="13">
        <v>1.8259999999999999E-8</v>
      </c>
      <c r="AP166" s="13">
        <v>-2.8330000000000002E-5</v>
      </c>
      <c r="AQ166" s="13">
        <v>0.48349999999999999</v>
      </c>
      <c r="AR166" s="13">
        <f>(AL166)+(AM166*P164)+(AN166*T164)+(AO166*X164)+(AP166*Z164)+(AA164*AQ166)</f>
        <v>2.4880458679885915E-3</v>
      </c>
      <c r="AS166" s="27">
        <f t="shared" si="46"/>
        <v>2.9856550415863096E-2</v>
      </c>
      <c r="AT166" s="12"/>
      <c r="AU166" s="13">
        <v>4.6529999999999998E-4</v>
      </c>
      <c r="AV166" s="13">
        <v>-5.2679999999999998E-10</v>
      </c>
      <c r="AW166" s="13">
        <v>7.6599999999999997E-4</v>
      </c>
      <c r="AX166" s="13">
        <v>-3.9230000000000002E-5</v>
      </c>
      <c r="AY166" s="13">
        <v>0.186</v>
      </c>
      <c r="AZ166" s="13">
        <f>(AU166)+(AV166*P163)+(AW166*T163)+(AX166*Z163)+(AY166*AA163)</f>
        <v>1.887910207825422E-3</v>
      </c>
      <c r="BA166" s="28">
        <f t="shared" si="47"/>
        <v>2.2654922493905064E-2</v>
      </c>
    </row>
    <row r="167" spans="1:53" ht="16">
      <c r="A167" s="4">
        <v>41852</v>
      </c>
      <c r="B167" s="5">
        <v>17047.098000000002</v>
      </c>
      <c r="C167">
        <f t="shared" si="42"/>
        <v>9.7437352629465082</v>
      </c>
      <c r="D167" s="1">
        <v>1904</v>
      </c>
      <c r="E167" s="1">
        <v>371.66140752809798</v>
      </c>
      <c r="F167" s="2">
        <v>0.19399999999999998</v>
      </c>
      <c r="G167">
        <v>0.56078758203979584</v>
      </c>
      <c r="H167">
        <v>0.89355378041984024</v>
      </c>
      <c r="I167" s="1">
        <v>100.756641471257</v>
      </c>
      <c r="J167" s="1">
        <v>-2.8858516086363702E-2</v>
      </c>
      <c r="K167" s="8">
        <v>2.387142857142857</v>
      </c>
      <c r="L167" s="8">
        <v>53.537741935483872</v>
      </c>
      <c r="M167" s="9">
        <v>-53.1</v>
      </c>
      <c r="N167" s="9">
        <v>-15.27778</v>
      </c>
      <c r="O167" s="12"/>
      <c r="P167">
        <f t="shared" si="32"/>
        <v>3627120</v>
      </c>
      <c r="Q167">
        <f t="shared" si="33"/>
        <v>371.66140752809798</v>
      </c>
      <c r="R167">
        <f t="shared" si="34"/>
        <v>0.19399999999999998</v>
      </c>
      <c r="S167">
        <f t="shared" si="35"/>
        <v>0.8752702942098366</v>
      </c>
      <c r="T167">
        <f t="shared" si="36"/>
        <v>1.6919921389224282</v>
      </c>
      <c r="U167">
        <f t="shared" si="37"/>
        <v>10252.657442038682</v>
      </c>
      <c r="V167">
        <f t="shared" si="38"/>
        <v>-2.8025702135656787E-2</v>
      </c>
      <c r="W167" s="8">
        <v>2.387142857142857</v>
      </c>
      <c r="X167">
        <f t="shared" si="39"/>
        <v>2919.8275534859526</v>
      </c>
      <c r="Y167">
        <f t="shared" si="40"/>
        <v>-53.1</v>
      </c>
      <c r="Z167">
        <f t="shared" si="41"/>
        <v>-15.27778</v>
      </c>
      <c r="AA167">
        <f t="shared" si="43"/>
        <v>4.0287890245274127E-3</v>
      </c>
      <c r="AB167" s="12"/>
      <c r="AC167" s="21">
        <v>7.4399999999999998E-4</v>
      </c>
      <c r="AD167" s="22">
        <v>-2.294E-10</v>
      </c>
      <c r="AE167" s="23">
        <v>1.81E-8</v>
      </c>
      <c r="AF167" s="23">
        <v>-1.288E-6</v>
      </c>
      <c r="AG167" s="23">
        <v>-1.024E-5</v>
      </c>
      <c r="AH167" s="20">
        <v>0.72670000000000001</v>
      </c>
      <c r="AI167" s="23">
        <f t="shared" si="44"/>
        <v>3.1298665340037837E-3</v>
      </c>
      <c r="AJ167" s="25">
        <f t="shared" si="45"/>
        <v>3.7558398408045403E-2</v>
      </c>
      <c r="AK167" s="12"/>
      <c r="AL167" s="13">
        <v>2.4000000000000001E-4</v>
      </c>
      <c r="AM167" s="13">
        <v>-4.0799999999999999E-10</v>
      </c>
      <c r="AN167" s="13">
        <v>4.7580000000000002E-4</v>
      </c>
      <c r="AO167" s="13">
        <v>1.8259999999999999E-8</v>
      </c>
      <c r="AP167" s="13">
        <v>-2.8330000000000002E-5</v>
      </c>
      <c r="AQ167" s="13">
        <v>0.48349999999999999</v>
      </c>
      <c r="AR167" s="13">
        <f>(AL167)+(AM167*P165)+(AN167*T165)+(AO167*X165)+(AP167*Z165)+(AA165*AQ167)</f>
        <v>2.337281574611006E-3</v>
      </c>
      <c r="AS167" s="27">
        <f t="shared" si="46"/>
        <v>2.804737889533207E-2</v>
      </c>
      <c r="AT167" s="12"/>
      <c r="AU167" s="13">
        <v>4.6529999999999998E-4</v>
      </c>
      <c r="AV167" s="13">
        <v>-5.2679999999999998E-10</v>
      </c>
      <c r="AW167" s="13">
        <v>7.6599999999999997E-4</v>
      </c>
      <c r="AX167" s="13">
        <v>-3.9230000000000002E-5</v>
      </c>
      <c r="AY167" s="13">
        <v>0.186</v>
      </c>
      <c r="AZ167" s="13">
        <f>(AU167)+(AV167*P164)+(AW167*T164)+(AX167*Z164)+(AY167*AA164)</f>
        <v>1.6492823581000953E-3</v>
      </c>
      <c r="BA167" s="28">
        <f t="shared" si="47"/>
        <v>1.9791388297201146E-2</v>
      </c>
    </row>
    <row r="168" spans="1:53" ht="16">
      <c r="A168" s="4">
        <v>41883</v>
      </c>
      <c r="B168">
        <v>17079.078000000001</v>
      </c>
      <c r="C168">
        <f t="shared" si="42"/>
        <v>9.7456094846208838</v>
      </c>
      <c r="D168" s="1">
        <v>1930</v>
      </c>
      <c r="E168" s="1">
        <v>328.67336187424598</v>
      </c>
      <c r="F168" s="2">
        <v>0.18600000000000003</v>
      </c>
      <c r="G168">
        <v>0.52645217015763335</v>
      </c>
      <c r="H168">
        <v>1.0559885151763742</v>
      </c>
      <c r="I168" s="1">
        <v>100.771928365932</v>
      </c>
      <c r="J168" s="1">
        <v>-2.8711173565192601E-2</v>
      </c>
      <c r="K168" s="8">
        <v>2.5142857142857142</v>
      </c>
      <c r="L168" s="8">
        <v>57.967666666666666</v>
      </c>
      <c r="M168" s="9">
        <v>-49.5</v>
      </c>
      <c r="N168" s="9">
        <v>-18.05556</v>
      </c>
      <c r="O168" s="12"/>
      <c r="P168">
        <f t="shared" si="32"/>
        <v>3726830</v>
      </c>
      <c r="Q168">
        <f t="shared" si="33"/>
        <v>328.67336187424598</v>
      </c>
      <c r="R168">
        <f t="shared" si="34"/>
        <v>0.18600000000000003</v>
      </c>
      <c r="S168">
        <f t="shared" si="35"/>
        <v>0.80360405762131504</v>
      </c>
      <c r="T168">
        <f t="shared" si="36"/>
        <v>2.1711002593607773</v>
      </c>
      <c r="U168">
        <f t="shared" si="37"/>
        <v>10255.753474954461</v>
      </c>
      <c r="V168">
        <f t="shared" si="38"/>
        <v>-2.7886842077701986E-2</v>
      </c>
      <c r="W168" s="8">
        <v>2.5142857142857142</v>
      </c>
      <c r="X168">
        <f t="shared" si="39"/>
        <v>3418.2180454444442</v>
      </c>
      <c r="Y168">
        <f t="shared" si="40"/>
        <v>-49.5</v>
      </c>
      <c r="Z168">
        <f t="shared" si="41"/>
        <v>-18.05556</v>
      </c>
      <c r="AA168">
        <f t="shared" si="43"/>
        <v>1.8742216743756757E-3</v>
      </c>
      <c r="AB168" s="12"/>
      <c r="AC168" s="21">
        <v>7.4399999999999998E-4</v>
      </c>
      <c r="AD168" s="22">
        <v>-2.294E-10</v>
      </c>
      <c r="AE168" s="23">
        <v>1.81E-8</v>
      </c>
      <c r="AF168" s="23">
        <v>-1.288E-6</v>
      </c>
      <c r="AG168" s="23">
        <v>-1.024E-5</v>
      </c>
      <c r="AH168" s="20">
        <v>0.72670000000000001</v>
      </c>
      <c r="AI168" s="23">
        <f t="shared" si="44"/>
        <v>3.1173458020421667E-3</v>
      </c>
      <c r="AJ168" s="25">
        <f t="shared" si="45"/>
        <v>3.7408149624506004E-2</v>
      </c>
      <c r="AK168" s="12"/>
      <c r="AL168" s="13">
        <v>2.4000000000000001E-4</v>
      </c>
      <c r="AM168" s="13">
        <v>-4.0799999999999999E-10</v>
      </c>
      <c r="AN168" s="13">
        <v>4.7580000000000002E-4</v>
      </c>
      <c r="AO168" s="13">
        <v>1.8259999999999999E-8</v>
      </c>
      <c r="AP168" s="13">
        <v>-2.8330000000000002E-5</v>
      </c>
      <c r="AQ168" s="13">
        <v>0.48349999999999999</v>
      </c>
      <c r="AR168" s="13">
        <f>(AL168)+(AM168*P166)+(AN168*T166)+(AO168*X166)+(AP168*Z166)+(AA166*AQ168)</f>
        <v>2.2606206172689079E-3</v>
      </c>
      <c r="AS168" s="27">
        <f t="shared" si="46"/>
        <v>2.7127447407226897E-2</v>
      </c>
      <c r="AT168" s="12"/>
      <c r="AU168" s="13">
        <v>4.6529999999999998E-4</v>
      </c>
      <c r="AV168" s="13">
        <v>-5.2679999999999998E-10</v>
      </c>
      <c r="AW168" s="13">
        <v>7.6599999999999997E-4</v>
      </c>
      <c r="AX168" s="13">
        <v>-3.9230000000000002E-5</v>
      </c>
      <c r="AY168" s="13">
        <v>0.186</v>
      </c>
      <c r="AZ168" s="13">
        <f>(AU168)+(AV168*P165)+(AW168*T165)+(AX168*Z165)+(AY168*AA165)</f>
        <v>1.6257280329456901E-3</v>
      </c>
      <c r="BA168" s="28">
        <f t="shared" si="47"/>
        <v>1.9508736395348281E-2</v>
      </c>
    </row>
    <row r="169" spans="1:53" ht="16">
      <c r="A169" s="4">
        <v>41913</v>
      </c>
      <c r="B169">
        <v>17111.057999999997</v>
      </c>
      <c r="C169">
        <f t="shared" si="42"/>
        <v>9.7474802001586252</v>
      </c>
      <c r="D169" s="1">
        <v>1924</v>
      </c>
      <c r="E169" s="1">
        <v>304.14565147443102</v>
      </c>
      <c r="F169" s="2">
        <v>0.18600000000000003</v>
      </c>
      <c r="G169">
        <v>0.56351501668520576</v>
      </c>
      <c r="H169">
        <v>1.0088827477299644</v>
      </c>
      <c r="I169" s="1">
        <v>100.78971675288</v>
      </c>
      <c r="J169" s="1">
        <v>-2.85397204456279E-2</v>
      </c>
      <c r="K169" s="8">
        <v>2.2872727272727271</v>
      </c>
      <c r="L169" s="8">
        <v>66.285161290322577</v>
      </c>
      <c r="M169" s="9">
        <v>-73.5</v>
      </c>
      <c r="N169" s="9">
        <v>-20.83333</v>
      </c>
      <c r="O169" s="12"/>
      <c r="P169">
        <f t="shared" si="32"/>
        <v>3703700</v>
      </c>
      <c r="Q169">
        <f t="shared" si="33"/>
        <v>304.14565147443102</v>
      </c>
      <c r="R169">
        <f t="shared" si="34"/>
        <v>0.18600000000000003</v>
      </c>
      <c r="S169">
        <f t="shared" si="35"/>
        <v>0.88106419071493347</v>
      </c>
      <c r="T169">
        <f t="shared" si="36"/>
        <v>2.0267271463971275</v>
      </c>
      <c r="U169">
        <f t="shared" si="37"/>
        <v>10259.35671987866</v>
      </c>
      <c r="V169">
        <f t="shared" si="38"/>
        <v>-2.7725204802513309E-2</v>
      </c>
      <c r="W169" s="8">
        <v>2.2872727272727271</v>
      </c>
      <c r="X169">
        <f t="shared" si="39"/>
        <v>4460.0077685744009</v>
      </c>
      <c r="Y169">
        <f t="shared" si="40"/>
        <v>-73.5</v>
      </c>
      <c r="Z169">
        <f t="shared" si="41"/>
        <v>-20.83333</v>
      </c>
      <c r="AA169">
        <f t="shared" si="43"/>
        <v>1.8707155377413187E-3</v>
      </c>
      <c r="AB169" s="12"/>
      <c r="AC169" s="21">
        <v>7.4399999999999998E-4</v>
      </c>
      <c r="AD169" s="22">
        <v>-2.294E-10</v>
      </c>
      <c r="AE169" s="23">
        <v>1.81E-8</v>
      </c>
      <c r="AF169" s="23">
        <v>-1.288E-6</v>
      </c>
      <c r="AG169" s="23">
        <v>-1.024E-5</v>
      </c>
      <c r="AH169" s="20">
        <v>0.72670000000000001</v>
      </c>
      <c r="AI169" s="23">
        <f t="shared" si="44"/>
        <v>1.5615767697913477E-3</v>
      </c>
      <c r="AJ169" s="25">
        <f t="shared" si="45"/>
        <v>1.8738921237496174E-2</v>
      </c>
      <c r="AK169" s="12"/>
      <c r="AL169" s="13">
        <v>2.4000000000000001E-4</v>
      </c>
      <c r="AM169" s="13">
        <v>-4.0799999999999999E-10</v>
      </c>
      <c r="AN169" s="13">
        <v>4.7580000000000002E-4</v>
      </c>
      <c r="AO169" s="13">
        <v>1.8259999999999999E-8</v>
      </c>
      <c r="AP169" s="13">
        <v>-2.8330000000000002E-5</v>
      </c>
      <c r="AQ169" s="13">
        <v>0.48349999999999999</v>
      </c>
      <c r="AR169" s="13">
        <f>(AL169)+(AM169*P167)+(AN169*T167)+(AO169*X167)+(AP169*Z167)+(AA167*AQ169)</f>
        <v>1.9992399515849492E-3</v>
      </c>
      <c r="AS169" s="27">
        <f t="shared" si="46"/>
        <v>2.3990879419019388E-2</v>
      </c>
      <c r="AT169" s="12"/>
      <c r="AU169" s="13">
        <v>4.6529999999999998E-4</v>
      </c>
      <c r="AV169" s="13">
        <v>-5.2679999999999998E-10</v>
      </c>
      <c r="AW169" s="13">
        <v>7.6599999999999997E-4</v>
      </c>
      <c r="AX169" s="13">
        <v>-3.9230000000000002E-5</v>
      </c>
      <c r="AY169" s="13">
        <v>0.186</v>
      </c>
      <c r="AZ169" s="13">
        <f>(AU169)+(AV169*P166)+(AW169*T166)+(AX169*Z166)+(AY169*AA166)</f>
        <v>1.5276559973023416E-3</v>
      </c>
      <c r="BA169" s="28">
        <f t="shared" si="47"/>
        <v>1.8331871967628099E-2</v>
      </c>
    </row>
    <row r="170" spans="1:53" ht="16">
      <c r="A170" s="4">
        <v>41944</v>
      </c>
      <c r="B170" s="5">
        <v>17143.038</v>
      </c>
      <c r="C170">
        <f t="shared" si="42"/>
        <v>9.7493474226532193</v>
      </c>
      <c r="D170" s="1">
        <v>1925</v>
      </c>
      <c r="E170" s="1">
        <v>307.02057935281499</v>
      </c>
      <c r="F170" s="2">
        <v>0.188</v>
      </c>
      <c r="G170">
        <v>0.5191419141914192</v>
      </c>
      <c r="H170">
        <v>1.0548845094299639</v>
      </c>
      <c r="I170" s="1">
        <v>100.697377116037</v>
      </c>
      <c r="J170" s="1">
        <v>-2.9429734747795099E-2</v>
      </c>
      <c r="K170" s="8">
        <v>2.3038888888888889</v>
      </c>
      <c r="L170" s="8">
        <v>58.177999999999997</v>
      </c>
      <c r="M170" s="9">
        <v>-62.7</v>
      </c>
      <c r="N170" s="9">
        <v>-15.942030000000001</v>
      </c>
      <c r="O170" s="12"/>
      <c r="P170">
        <f t="shared" si="32"/>
        <v>3707550</v>
      </c>
      <c r="Q170">
        <f t="shared" si="33"/>
        <v>307.02057935281499</v>
      </c>
      <c r="R170">
        <f t="shared" si="34"/>
        <v>0.188</v>
      </c>
      <c r="S170">
        <f t="shared" si="35"/>
        <v>0.78865024126174998</v>
      </c>
      <c r="T170">
        <f t="shared" si="36"/>
        <v>2.1676658376652593</v>
      </c>
      <c r="U170">
        <f t="shared" si="37"/>
        <v>10240.65913516541</v>
      </c>
      <c r="V170">
        <f t="shared" si="38"/>
        <v>-2.8563625460469522E-2</v>
      </c>
      <c r="W170" s="8">
        <v>2.3038888888888889</v>
      </c>
      <c r="X170">
        <f t="shared" si="39"/>
        <v>3442.8576839999996</v>
      </c>
      <c r="Y170">
        <f t="shared" si="40"/>
        <v>-62.7</v>
      </c>
      <c r="Z170">
        <f t="shared" si="41"/>
        <v>-15.942030000000001</v>
      </c>
      <c r="AA170">
        <f t="shared" si="43"/>
        <v>1.8672224945941451E-3</v>
      </c>
      <c r="AB170" s="12"/>
      <c r="AC170" s="21">
        <v>7.4399999999999998E-4</v>
      </c>
      <c r="AD170" s="22">
        <v>-2.294E-10</v>
      </c>
      <c r="AE170" s="23">
        <v>1.81E-8</v>
      </c>
      <c r="AF170" s="23">
        <v>-1.288E-6</v>
      </c>
      <c r="AG170" s="23">
        <v>-1.024E-5</v>
      </c>
      <c r="AH170" s="20">
        <v>0.72670000000000001</v>
      </c>
      <c r="AI170" s="23">
        <f t="shared" si="44"/>
        <v>1.6425476410878129E-3</v>
      </c>
      <c r="AJ170" s="25">
        <f t="shared" si="45"/>
        <v>1.9710571693053756E-2</v>
      </c>
      <c r="AK170" s="12"/>
      <c r="AL170" s="13">
        <v>2.4000000000000001E-4</v>
      </c>
      <c r="AM170" s="13">
        <v>-4.0799999999999999E-10</v>
      </c>
      <c r="AN170" s="13">
        <v>4.7580000000000002E-4</v>
      </c>
      <c r="AO170" s="13">
        <v>1.8259999999999999E-8</v>
      </c>
      <c r="AP170" s="13">
        <v>-2.8330000000000002E-5</v>
      </c>
      <c r="AQ170" s="13">
        <v>0.48349999999999999</v>
      </c>
      <c r="AR170" s="13">
        <f>(AL170)+(AM170*P168)+(AN170*T168)+(AO170*X168)+(AP170*Z168)+(AA168*AQ170)</f>
        <v>1.2325797192743126E-3</v>
      </c>
      <c r="AS170" s="27">
        <f t="shared" si="46"/>
        <v>1.4790956631291751E-2</v>
      </c>
      <c r="AT170" s="12"/>
      <c r="AU170" s="13">
        <v>4.6529999999999998E-4</v>
      </c>
      <c r="AV170" s="13">
        <v>-5.2679999999999998E-10</v>
      </c>
      <c r="AW170" s="13">
        <v>7.6599999999999997E-4</v>
      </c>
      <c r="AX170" s="13">
        <v>-3.9230000000000002E-5</v>
      </c>
      <c r="AY170" s="13">
        <v>0.186</v>
      </c>
      <c r="AZ170" s="13">
        <f>(AU170)+(AV170*P167)+(AW170*T167)+(AX170*Z167)+(AY170*AA167)</f>
        <v>1.1993012303766787E-3</v>
      </c>
      <c r="BA170" s="28">
        <f t="shared" si="47"/>
        <v>1.4391614764520146E-2</v>
      </c>
    </row>
    <row r="171" spans="1:53" ht="16">
      <c r="A171" s="4">
        <v>41974</v>
      </c>
      <c r="B171">
        <v>17187.885333333332</v>
      </c>
      <c r="C171">
        <f t="shared" si="42"/>
        <v>9.7519600735515564</v>
      </c>
      <c r="D171" s="1">
        <v>1882</v>
      </c>
      <c r="E171" s="1">
        <v>326.807179262651</v>
      </c>
      <c r="F171" s="2">
        <v>0.193</v>
      </c>
      <c r="G171">
        <v>0.57141218309051278</v>
      </c>
      <c r="H171">
        <v>1.0423609716924311</v>
      </c>
      <c r="I171" s="1">
        <v>100.447720202797</v>
      </c>
      <c r="J171" s="1">
        <v>-3.1836049424950698E-2</v>
      </c>
      <c r="K171" s="8">
        <v>2.1781818181818182</v>
      </c>
      <c r="L171" s="8">
        <v>66.2416129032258</v>
      </c>
      <c r="M171" s="9">
        <v>-45</v>
      </c>
      <c r="N171" s="9">
        <v>-16.417909999999999</v>
      </c>
      <c r="O171" s="12"/>
      <c r="P171">
        <f t="shared" si="32"/>
        <v>3543806</v>
      </c>
      <c r="Q171">
        <f t="shared" si="33"/>
        <v>326.807179262651</v>
      </c>
      <c r="R171">
        <f t="shared" si="34"/>
        <v>0.193</v>
      </c>
      <c r="S171">
        <f t="shared" si="35"/>
        <v>0.89792406607477848</v>
      </c>
      <c r="T171">
        <f t="shared" si="36"/>
        <v>2.1288773670000203</v>
      </c>
      <c r="U171">
        <f t="shared" si="37"/>
        <v>10190.192214142191</v>
      </c>
      <c r="V171">
        <f t="shared" si="38"/>
        <v>-3.0822515381962793E-2</v>
      </c>
      <c r="W171" s="8">
        <v>2.1781818181818182</v>
      </c>
      <c r="X171">
        <f t="shared" si="39"/>
        <v>4454.1928929240357</v>
      </c>
      <c r="Y171">
        <f t="shared" si="40"/>
        <v>-45</v>
      </c>
      <c r="Z171">
        <f t="shared" si="41"/>
        <v>-16.417909999999999</v>
      </c>
      <c r="AA171">
        <f t="shared" si="43"/>
        <v>2.6126508983370655E-3</v>
      </c>
      <c r="AB171" s="12"/>
      <c r="AC171" s="21">
        <v>7.4399999999999998E-4</v>
      </c>
      <c r="AD171" s="22">
        <v>-2.294E-10</v>
      </c>
      <c r="AE171" s="23">
        <v>1.81E-8</v>
      </c>
      <c r="AF171" s="23">
        <v>-1.288E-6</v>
      </c>
      <c r="AG171" s="23">
        <v>-1.024E-5</v>
      </c>
      <c r="AH171" s="20">
        <v>0.72670000000000001</v>
      </c>
      <c r="AI171" s="23">
        <f t="shared" si="44"/>
        <v>1.5567183281019652E-3</v>
      </c>
      <c r="AJ171" s="25">
        <f t="shared" si="45"/>
        <v>1.8680619937223582E-2</v>
      </c>
      <c r="AK171" s="12"/>
      <c r="AL171" s="13">
        <v>2.4000000000000001E-4</v>
      </c>
      <c r="AM171" s="13">
        <v>-4.0799999999999999E-10</v>
      </c>
      <c r="AN171" s="13">
        <v>4.7580000000000002E-4</v>
      </c>
      <c r="AO171" s="13">
        <v>1.8259999999999999E-8</v>
      </c>
      <c r="AP171" s="13">
        <v>-2.8330000000000002E-5</v>
      </c>
      <c r="AQ171" s="13">
        <v>0.48349999999999999</v>
      </c>
      <c r="AR171" s="13">
        <f>(AL171)+(AM171*P169)+(AN171*T169)+(AO171*X169)+(AP171*Z169)+(AA169*AQ171)</f>
        <v>1.2693461195078493E-3</v>
      </c>
      <c r="AS171" s="27">
        <f t="shared" si="46"/>
        <v>1.5232153434094193E-2</v>
      </c>
      <c r="AT171" s="12"/>
      <c r="AU171" s="13">
        <v>4.6529999999999998E-4</v>
      </c>
      <c r="AV171" s="13">
        <v>-5.2679999999999998E-10</v>
      </c>
      <c r="AW171" s="13">
        <v>7.6599999999999997E-4</v>
      </c>
      <c r="AX171" s="13">
        <v>-3.9230000000000002E-5</v>
      </c>
      <c r="AY171" s="13">
        <v>0.186</v>
      </c>
      <c r="AZ171" s="13">
        <f>(AU171)+(AV171*P168)+(AW171*T168)+(AX171*Z168)+(AY171*AA168)</f>
        <v>1.2219936049042315E-3</v>
      </c>
      <c r="BA171" s="28">
        <f t="shared" si="47"/>
        <v>1.4663923258850778E-2</v>
      </c>
    </row>
    <row r="172" spans="1:53" ht="16">
      <c r="A172" s="4">
        <v>42005</v>
      </c>
      <c r="B172">
        <v>17232.732666666667</v>
      </c>
      <c r="C172">
        <f t="shared" si="42"/>
        <v>9.7545659162886622</v>
      </c>
      <c r="D172" s="1">
        <v>1683</v>
      </c>
      <c r="E172" s="1">
        <v>348.56344530145299</v>
      </c>
      <c r="F172" s="2">
        <v>0.19399999999999998</v>
      </c>
      <c r="G172">
        <v>0.60517726505346092</v>
      </c>
      <c r="H172">
        <v>0.94123116979728472</v>
      </c>
      <c r="I172" s="1">
        <v>100.193129023815</v>
      </c>
      <c r="J172" s="1">
        <v>-3.4289922953659298E-2</v>
      </c>
      <c r="K172" s="8">
        <v>1.8540000000000001</v>
      </c>
      <c r="L172" s="8">
        <v>80.649677419354845</v>
      </c>
      <c r="M172" s="9">
        <v>-33.700000000000003</v>
      </c>
      <c r="N172" s="9">
        <v>-13.63636</v>
      </c>
      <c r="O172" s="12"/>
      <c r="P172">
        <f t="shared" si="32"/>
        <v>2834172</v>
      </c>
      <c r="Q172">
        <f t="shared" si="33"/>
        <v>348.56344530145299</v>
      </c>
      <c r="R172">
        <f t="shared" si="34"/>
        <v>0.19399999999999998</v>
      </c>
      <c r="S172">
        <f t="shared" si="35"/>
        <v>0.97141678719104774</v>
      </c>
      <c r="T172">
        <f t="shared" si="36"/>
        <v>1.8271472847952497</v>
      </c>
      <c r="U172">
        <f t="shared" si="37"/>
        <v>10138.856232606657</v>
      </c>
      <c r="V172">
        <f t="shared" si="38"/>
        <v>-3.3114124137491409E-2</v>
      </c>
      <c r="W172" s="8">
        <v>1.8540000000000001</v>
      </c>
      <c r="X172">
        <f t="shared" si="39"/>
        <v>6585.0201452653491</v>
      </c>
      <c r="Y172">
        <f t="shared" si="40"/>
        <v>-33.700000000000003</v>
      </c>
      <c r="Z172">
        <f t="shared" si="41"/>
        <v>-13.63636</v>
      </c>
      <c r="AA172">
        <f t="shared" si="43"/>
        <v>2.6058427371058457E-3</v>
      </c>
      <c r="AB172" s="12"/>
      <c r="AC172" s="21">
        <v>7.4399999999999998E-4</v>
      </c>
      <c r="AD172" s="22">
        <v>-2.294E-10</v>
      </c>
      <c r="AE172" s="23">
        <v>1.81E-8</v>
      </c>
      <c r="AF172" s="23">
        <v>-1.288E-6</v>
      </c>
      <c r="AG172" s="23">
        <v>-1.024E-5</v>
      </c>
      <c r="AH172" s="20">
        <v>0.72670000000000001</v>
      </c>
      <c r="AI172" s="23">
        <f t="shared" si="44"/>
        <v>2.1363646011834706E-3</v>
      </c>
      <c r="AJ172" s="25">
        <f t="shared" si="45"/>
        <v>2.5636375214201645E-2</v>
      </c>
      <c r="AK172" s="12"/>
      <c r="AL172" s="13">
        <v>2.4000000000000001E-4</v>
      </c>
      <c r="AM172" s="13">
        <v>-4.0799999999999999E-10</v>
      </c>
      <c r="AN172" s="13">
        <v>4.7580000000000002E-4</v>
      </c>
      <c r="AO172" s="13">
        <v>1.8259999999999999E-8</v>
      </c>
      <c r="AP172" s="13">
        <v>-2.8330000000000002E-5</v>
      </c>
      <c r="AQ172" s="13">
        <v>0.48349999999999999</v>
      </c>
      <c r="AR172" s="13">
        <f>(AL172)+(AM172*P170)+(AN172*T170)+(AO172*X170)+(AP172*Z170)+(AA170*AQ172)</f>
        <v>1.1760013729072397E-3</v>
      </c>
      <c r="AS172" s="27">
        <f t="shared" si="46"/>
        <v>1.4112016474886876E-2</v>
      </c>
      <c r="AT172" s="12"/>
      <c r="AU172" s="13">
        <v>4.6529999999999998E-4</v>
      </c>
      <c r="AV172" s="13">
        <v>-5.2679999999999998E-10</v>
      </c>
      <c r="AW172" s="13">
        <v>7.6599999999999997E-4</v>
      </c>
      <c r="AX172" s="13">
        <v>-3.9230000000000002E-5</v>
      </c>
      <c r="AY172" s="13">
        <v>0.186</v>
      </c>
      <c r="AZ172" s="13">
        <f>(AU172)+(AV172*P169)+(AW172*T169)+(AX172*Z169)+(AY172*AA169)</f>
        <v>1.231908460060085E-3</v>
      </c>
      <c r="BA172" s="28">
        <f t="shared" si="47"/>
        <v>1.4782901520721019E-2</v>
      </c>
    </row>
    <row r="173" spans="1:53" ht="16">
      <c r="A173" s="4">
        <v>42036</v>
      </c>
      <c r="B173" s="5">
        <v>17277.580000000002</v>
      </c>
      <c r="C173">
        <f t="shared" si="42"/>
        <v>9.7571649862543524</v>
      </c>
      <c r="D173" s="1">
        <v>1348</v>
      </c>
      <c r="E173" s="1">
        <v>323.44091403423897</v>
      </c>
      <c r="F173" s="2">
        <v>0.19600000000000001</v>
      </c>
      <c r="G173">
        <v>0.63332945691359466</v>
      </c>
      <c r="H173">
        <v>0.94142489900844661</v>
      </c>
      <c r="I173" s="1">
        <v>99.991915047838901</v>
      </c>
      <c r="J173" s="1">
        <v>-3.6229321055464198E-2</v>
      </c>
      <c r="K173" s="8">
        <v>1.9573684210526316</v>
      </c>
      <c r="L173" s="8">
        <v>68.657142857142858</v>
      </c>
      <c r="M173" s="9">
        <v>-19.600000000000001</v>
      </c>
      <c r="N173" s="9">
        <v>-17.910450000000001</v>
      </c>
      <c r="O173" s="12"/>
      <c r="P173">
        <f t="shared" si="32"/>
        <v>1818452</v>
      </c>
      <c r="Q173">
        <f t="shared" si="33"/>
        <v>323.44091403423897</v>
      </c>
      <c r="R173">
        <f t="shared" si="34"/>
        <v>0.19600000000000001</v>
      </c>
      <c r="S173">
        <f t="shared" si="35"/>
        <v>1.0344356579080634</v>
      </c>
      <c r="T173">
        <f t="shared" si="36"/>
        <v>1.8277057394815106</v>
      </c>
      <c r="U173">
        <f t="shared" si="37"/>
        <v>10098.37498998207</v>
      </c>
      <c r="V173">
        <f t="shared" si="38"/>
        <v>-3.4916757351324296E-2</v>
      </c>
      <c r="W173" s="8">
        <v>1.9573684210526316</v>
      </c>
      <c r="X173">
        <f t="shared" si="39"/>
        <v>4782.460408163266</v>
      </c>
      <c r="Y173">
        <f t="shared" si="40"/>
        <v>-19.600000000000001</v>
      </c>
      <c r="Z173">
        <f t="shared" si="41"/>
        <v>-17.910450000000001</v>
      </c>
      <c r="AA173">
        <f t="shared" si="43"/>
        <v>2.5990699656901484E-3</v>
      </c>
      <c r="AB173" s="12"/>
      <c r="AC173" s="21">
        <v>7.4399999999999998E-4</v>
      </c>
      <c r="AD173" s="22">
        <v>-2.294E-10</v>
      </c>
      <c r="AE173" s="23">
        <v>1.81E-8</v>
      </c>
      <c r="AF173" s="23">
        <v>-1.288E-6</v>
      </c>
      <c r="AG173" s="23">
        <v>-1.024E-5</v>
      </c>
      <c r="AH173" s="20">
        <v>0.72670000000000001</v>
      </c>
      <c r="AI173" s="23">
        <f t="shared" si="44"/>
        <v>2.2897376512841208E-3</v>
      </c>
      <c r="AJ173" s="25">
        <f t="shared" si="45"/>
        <v>2.7476851815409452E-2</v>
      </c>
      <c r="AK173" s="12"/>
      <c r="AL173" s="13">
        <v>2.4000000000000001E-4</v>
      </c>
      <c r="AM173" s="13">
        <v>-4.0799999999999999E-10</v>
      </c>
      <c r="AN173" s="13">
        <v>4.7580000000000002E-4</v>
      </c>
      <c r="AO173" s="13">
        <v>1.8259999999999999E-8</v>
      </c>
      <c r="AP173" s="13">
        <v>-2.8330000000000002E-5</v>
      </c>
      <c r="AQ173" s="13">
        <v>0.48349999999999999</v>
      </c>
      <c r="AR173" s="13">
        <f>(AL173)+(AM173*P171)+(AN173*T171)+(AO173*X171)+(AP173*Z171)+(AA171*AQ173)</f>
        <v>1.6167166650893736E-3</v>
      </c>
      <c r="AS173" s="27">
        <f t="shared" si="46"/>
        <v>1.9400599981072485E-2</v>
      </c>
      <c r="AT173" s="12"/>
      <c r="AU173" s="13">
        <v>4.6529999999999998E-4</v>
      </c>
      <c r="AV173" s="13">
        <v>-5.2679999999999998E-10</v>
      </c>
      <c r="AW173" s="13">
        <v>7.6599999999999997E-4</v>
      </c>
      <c r="AX173" s="13">
        <v>-3.9230000000000002E-5</v>
      </c>
      <c r="AY173" s="13">
        <v>0.186</v>
      </c>
      <c r="AZ173" s="13">
        <f>(AU173)+(AV173*P170)+(AW173*T170)+(AX173*Z170)+(AY173*AA170)</f>
        <v>1.1453039125460995E-3</v>
      </c>
      <c r="BA173" s="28">
        <f t="shared" si="47"/>
        <v>1.3743646950553193E-2</v>
      </c>
    </row>
    <row r="174" spans="1:53" ht="16">
      <c r="A174" s="4">
        <v>42064</v>
      </c>
      <c r="B174">
        <v>17320.276333333335</v>
      </c>
      <c r="C174">
        <f t="shared" si="42"/>
        <v>9.7596331365695992</v>
      </c>
      <c r="D174" s="1">
        <v>1109</v>
      </c>
      <c r="E174" s="1">
        <v>313.49652843634601</v>
      </c>
      <c r="F174" s="2">
        <v>0.19399999999999998</v>
      </c>
      <c r="G174">
        <v>0.61162654139753381</v>
      </c>
      <c r="H174">
        <v>0.98425499231950841</v>
      </c>
      <c r="I174" s="1">
        <v>99.853947565923605</v>
      </c>
      <c r="J174" s="1">
        <v>-3.7559118706145901E-2</v>
      </c>
      <c r="K174" s="8">
        <v>2.0150000000000001</v>
      </c>
      <c r="L174" s="8">
        <v>62.274838709677418</v>
      </c>
      <c r="M174" s="9">
        <v>-43.2</v>
      </c>
      <c r="N174" s="9">
        <v>-19.402989999999999</v>
      </c>
      <c r="O174" s="12"/>
      <c r="P174">
        <f t="shared" si="32"/>
        <v>1230990</v>
      </c>
      <c r="Q174">
        <f t="shared" si="33"/>
        <v>313.49652843634601</v>
      </c>
      <c r="R174">
        <f t="shared" si="34"/>
        <v>0.19399999999999998</v>
      </c>
      <c r="S174">
        <f t="shared" si="35"/>
        <v>0.98571356753944295</v>
      </c>
      <c r="T174">
        <f t="shared" si="36"/>
        <v>1.9530128822253841</v>
      </c>
      <c r="U174">
        <f t="shared" si="37"/>
        <v>10070.664792064144</v>
      </c>
      <c r="V174">
        <f t="shared" si="38"/>
        <v>-3.6148431308163545E-2</v>
      </c>
      <c r="W174" s="8">
        <v>2.0150000000000001</v>
      </c>
      <c r="X174">
        <f t="shared" si="39"/>
        <v>3940.4303750260146</v>
      </c>
      <c r="Y174">
        <f t="shared" si="40"/>
        <v>-43.2</v>
      </c>
      <c r="Z174">
        <f t="shared" si="41"/>
        <v>-19.402989999999999</v>
      </c>
      <c r="AA174">
        <f t="shared" si="43"/>
        <v>2.4681503152468309E-3</v>
      </c>
      <c r="AB174" s="12"/>
      <c r="AC174" s="21">
        <v>7.4399999999999998E-4</v>
      </c>
      <c r="AD174" s="22">
        <v>-2.294E-10</v>
      </c>
      <c r="AE174" s="23">
        <v>1.81E-8</v>
      </c>
      <c r="AF174" s="23">
        <v>-1.288E-6</v>
      </c>
      <c r="AG174" s="23">
        <v>-1.024E-5</v>
      </c>
      <c r="AH174" s="20">
        <v>0.72670000000000001</v>
      </c>
      <c r="AI174" s="23">
        <f t="shared" si="44"/>
        <v>2.5108015966547859E-3</v>
      </c>
      <c r="AJ174" s="25">
        <f t="shared" si="45"/>
        <v>3.0129619159857429E-2</v>
      </c>
      <c r="AK174" s="12"/>
      <c r="AL174" s="13">
        <v>2.4000000000000001E-4</v>
      </c>
      <c r="AM174" s="13">
        <v>-4.0799999999999999E-10</v>
      </c>
      <c r="AN174" s="13">
        <v>4.7580000000000002E-4</v>
      </c>
      <c r="AO174" s="13">
        <v>1.8259999999999999E-8</v>
      </c>
      <c r="AP174" s="13">
        <v>-2.8330000000000002E-5</v>
      </c>
      <c r="AQ174" s="13">
        <v>0.48349999999999999</v>
      </c>
      <c r="AR174" s="13">
        <f>(AL174)+(AM174*P172)+(AN174*T172)+(AO174*X172)+(AP174*Z172)+(AA172*AQ174)</f>
        <v>1.7195000121488016E-3</v>
      </c>
      <c r="AS174" s="27">
        <f t="shared" si="46"/>
        <v>2.0634000145785619E-2</v>
      </c>
      <c r="AT174" s="12"/>
      <c r="AU174" s="13">
        <v>4.6529999999999998E-4</v>
      </c>
      <c r="AV174" s="13">
        <v>-5.2679999999999998E-10</v>
      </c>
      <c r="AW174" s="13">
        <v>7.6599999999999997E-4</v>
      </c>
      <c r="AX174" s="13">
        <v>-3.9230000000000002E-5</v>
      </c>
      <c r="AY174" s="13">
        <v>0.186</v>
      </c>
      <c r="AZ174" s="13">
        <f>(AU174)+(AV174*P171)+(AW174*T171)+(AX174*Z171)+(AY174*AA171)</f>
        <v>1.3591707387127095E-3</v>
      </c>
      <c r="BA174" s="28">
        <f t="shared" si="47"/>
        <v>1.6310048864552514E-2</v>
      </c>
    </row>
    <row r="175" spans="1:53" ht="16">
      <c r="A175" s="4">
        <v>42095</v>
      </c>
      <c r="B175">
        <v>17362.972666666668</v>
      </c>
      <c r="C175">
        <f t="shared" si="42"/>
        <v>9.7620952101141754</v>
      </c>
      <c r="D175" s="1">
        <v>976</v>
      </c>
      <c r="E175" s="1">
        <v>284.42963452959401</v>
      </c>
      <c r="F175" s="2">
        <v>0.19600000000000001</v>
      </c>
      <c r="G175">
        <v>0.66807017543859648</v>
      </c>
      <c r="H175">
        <v>0.90966386554621848</v>
      </c>
      <c r="I175" s="1">
        <v>99.816490578546507</v>
      </c>
      <c r="J175" s="1">
        <v>-3.7920147356696E-2</v>
      </c>
      <c r="K175" s="8">
        <v>1.9118181818181819</v>
      </c>
      <c r="L175" s="8">
        <v>66.03</v>
      </c>
      <c r="M175" s="9">
        <v>73</v>
      </c>
      <c r="N175" s="9">
        <v>-12.903230000000001</v>
      </c>
      <c r="O175" s="12"/>
      <c r="P175">
        <f t="shared" si="32"/>
        <v>953552</v>
      </c>
      <c r="Q175">
        <f t="shared" si="33"/>
        <v>284.42963452959401</v>
      </c>
      <c r="R175">
        <f t="shared" si="34"/>
        <v>0.19600000000000001</v>
      </c>
      <c r="S175">
        <f t="shared" si="35"/>
        <v>1.1143879347491534</v>
      </c>
      <c r="T175">
        <f t="shared" si="36"/>
        <v>1.737152213826707</v>
      </c>
      <c r="U175">
        <f t="shared" si="37"/>
        <v>10063.148281995611</v>
      </c>
      <c r="V175">
        <f t="shared" si="38"/>
        <v>-3.6482209781142465E-2</v>
      </c>
      <c r="W175" s="8">
        <v>1.9118181818181819</v>
      </c>
      <c r="X175">
        <f t="shared" si="39"/>
        <v>4425.9908999999998</v>
      </c>
      <c r="Y175">
        <f t="shared" si="40"/>
        <v>73</v>
      </c>
      <c r="Z175">
        <f t="shared" si="41"/>
        <v>-12.903230000000001</v>
      </c>
      <c r="AA175">
        <f t="shared" si="43"/>
        <v>2.462073544576171E-3</v>
      </c>
      <c r="AB175" s="12"/>
      <c r="AC175" s="21">
        <v>7.4399999999999998E-4</v>
      </c>
      <c r="AD175" s="22">
        <v>-2.294E-10</v>
      </c>
      <c r="AE175" s="23">
        <v>1.81E-8</v>
      </c>
      <c r="AF175" s="23">
        <v>-1.288E-6</v>
      </c>
      <c r="AG175" s="23">
        <v>-1.024E-5</v>
      </c>
      <c r="AH175" s="20">
        <v>0.72670000000000001</v>
      </c>
      <c r="AI175" s="23">
        <f t="shared" si="44"/>
        <v>2.580865735477843E-3</v>
      </c>
      <c r="AJ175" s="25">
        <f t="shared" si="45"/>
        <v>3.0970388825734115E-2</v>
      </c>
      <c r="AK175" s="12"/>
      <c r="AL175" s="13">
        <v>2.4000000000000001E-4</v>
      </c>
      <c r="AM175" s="13">
        <v>-4.0799999999999999E-10</v>
      </c>
      <c r="AN175" s="13">
        <v>4.7580000000000002E-4</v>
      </c>
      <c r="AO175" s="13">
        <v>1.8259999999999999E-8</v>
      </c>
      <c r="AP175" s="13">
        <v>-2.8330000000000002E-5</v>
      </c>
      <c r="AQ175" s="13">
        <v>0.48349999999999999</v>
      </c>
      <c r="AR175" s="13">
        <f>(AL175)+(AM175*P173)+(AN175*T173)+(AO175*X173)+(AP175*Z173)+(AA173*AQ175)</f>
        <v>2.2190750788095509E-3</v>
      </c>
      <c r="AS175" s="27">
        <f t="shared" si="46"/>
        <v>2.6628900945714611E-2</v>
      </c>
      <c r="AT175" s="12"/>
      <c r="AU175" s="13">
        <v>4.6529999999999998E-4</v>
      </c>
      <c r="AV175" s="13">
        <v>-5.2679999999999998E-10</v>
      </c>
      <c r="AW175" s="13">
        <v>7.6599999999999997E-4</v>
      </c>
      <c r="AX175" s="13">
        <v>-3.9230000000000002E-5</v>
      </c>
      <c r="AY175" s="13">
        <v>0.186</v>
      </c>
      <c r="AZ175" s="13">
        <f>(AU175)+(AV175*P172)+(AW175*T172)+(AX175*Z172)+(AY175*AA172)</f>
        <v>1.3914941624548487E-3</v>
      </c>
      <c r="BA175" s="28">
        <f t="shared" si="47"/>
        <v>1.6697929949458186E-2</v>
      </c>
    </row>
    <row r="176" spans="1:53" ht="16">
      <c r="A176" s="4">
        <v>42125</v>
      </c>
      <c r="B176" s="5">
        <v>17405.669000000002</v>
      </c>
      <c r="C176">
        <f t="shared" si="42"/>
        <v>9.7645512367375282</v>
      </c>
      <c r="D176" s="1">
        <v>889</v>
      </c>
      <c r="E176" s="1">
        <v>311.46099157797801</v>
      </c>
      <c r="F176" s="2">
        <v>0.20600000000000002</v>
      </c>
      <c r="G176">
        <v>0.63380122254924154</v>
      </c>
      <c r="H176">
        <v>0.9183782818360422</v>
      </c>
      <c r="I176" s="1">
        <v>99.873208462751407</v>
      </c>
      <c r="J176" s="1">
        <v>-3.7373472820636702E-2</v>
      </c>
      <c r="K176" s="8">
        <v>2.181</v>
      </c>
      <c r="L176" s="8">
        <v>62.859677419354838</v>
      </c>
      <c r="M176" s="9">
        <v>-17.399999999999999</v>
      </c>
      <c r="N176" s="9">
        <v>-11.11111</v>
      </c>
      <c r="O176" s="12"/>
      <c r="P176">
        <f t="shared" si="32"/>
        <v>791210</v>
      </c>
      <c r="Q176">
        <f t="shared" si="33"/>
        <v>311.46099157797801</v>
      </c>
      <c r="R176">
        <f t="shared" si="34"/>
        <v>0.20600000000000002</v>
      </c>
      <c r="S176">
        <f t="shared" si="35"/>
        <v>1.0355052122541548</v>
      </c>
      <c r="T176">
        <f t="shared" si="36"/>
        <v>1.7617969503841633</v>
      </c>
      <c r="U176">
        <f t="shared" si="37"/>
        <v>10074.530977106951</v>
      </c>
      <c r="V176">
        <f t="shared" si="38"/>
        <v>-3.5976696349961833E-2</v>
      </c>
      <c r="W176" s="8">
        <v>2.181</v>
      </c>
      <c r="X176">
        <f t="shared" si="39"/>
        <v>4014.1987226847032</v>
      </c>
      <c r="Y176">
        <f t="shared" si="40"/>
        <v>-17.399999999999999</v>
      </c>
      <c r="Z176">
        <f t="shared" si="41"/>
        <v>-11.11111</v>
      </c>
      <c r="AA176">
        <f t="shared" si="43"/>
        <v>2.4560266233528694E-3</v>
      </c>
      <c r="AB176" s="12"/>
      <c r="AC176" s="21">
        <v>7.4399999999999998E-4</v>
      </c>
      <c r="AD176" s="22">
        <v>-2.294E-10</v>
      </c>
      <c r="AE176" s="23">
        <v>1.81E-8</v>
      </c>
      <c r="AF176" s="23">
        <v>-1.288E-6</v>
      </c>
      <c r="AG176" s="23">
        <v>-1.024E-5</v>
      </c>
      <c r="AH176" s="20">
        <v>0.72670000000000001</v>
      </c>
      <c r="AI176" s="23">
        <f t="shared" si="44"/>
        <v>2.4326595265335036E-3</v>
      </c>
      <c r="AJ176" s="25">
        <f t="shared" si="45"/>
        <v>2.9191914318402044E-2</v>
      </c>
      <c r="AK176" s="12"/>
      <c r="AL176" s="13">
        <v>2.4000000000000001E-4</v>
      </c>
      <c r="AM176" s="13">
        <v>-4.0799999999999999E-10</v>
      </c>
      <c r="AN176" s="13">
        <v>4.7580000000000002E-4</v>
      </c>
      <c r="AO176" s="13">
        <v>1.8259999999999999E-8</v>
      </c>
      <c r="AP176" s="13">
        <v>-2.8330000000000002E-5</v>
      </c>
      <c r="AQ176" s="13">
        <v>0.48349999999999999</v>
      </c>
      <c r="AR176" s="13">
        <f>(AL176)+(AM176*P174)+(AN176*T174)+(AO176*X174)+(AP176*Z174)+(AA174*AQ176)</f>
        <v>2.4819892521326554E-3</v>
      </c>
      <c r="AS176" s="27">
        <f t="shared" si="46"/>
        <v>2.9783871025591865E-2</v>
      </c>
      <c r="AT176" s="12"/>
      <c r="AU176" s="13">
        <v>4.6529999999999998E-4</v>
      </c>
      <c r="AV176" s="13">
        <v>-5.2679999999999998E-10</v>
      </c>
      <c r="AW176" s="13">
        <v>7.6599999999999997E-4</v>
      </c>
      <c r="AX176" s="13">
        <v>-3.9230000000000002E-5</v>
      </c>
      <c r="AY176" s="13">
        <v>0.186</v>
      </c>
      <c r="AZ176" s="13">
        <f>(AU176)+(AV176*P173)+(AW176*T173)+(AX176*Z173)+(AY176*AA173)</f>
        <v>2.0934160499612047E-3</v>
      </c>
      <c r="BA176" s="28">
        <f t="shared" si="47"/>
        <v>2.5120992599534459E-2</v>
      </c>
    </row>
    <row r="177" spans="1:53" ht="16">
      <c r="A177" s="4">
        <v>42156</v>
      </c>
      <c r="B177">
        <v>17424.853333333333</v>
      </c>
      <c r="C177">
        <f t="shared" si="42"/>
        <v>9.7656528185679541</v>
      </c>
      <c r="D177" s="1">
        <v>861</v>
      </c>
      <c r="E177" s="1">
        <v>350.45301502938401</v>
      </c>
      <c r="F177" s="2">
        <v>0.21199999999999999</v>
      </c>
      <c r="G177">
        <v>0.63817145628713468</v>
      </c>
      <c r="H177">
        <v>0.97377921337640128</v>
      </c>
      <c r="I177" s="1">
        <v>99.865349689187397</v>
      </c>
      <c r="J177" s="1">
        <v>-3.7449219500054101E-2</v>
      </c>
      <c r="K177" s="8">
        <v>2.3486363636363636</v>
      </c>
      <c r="L177" s="8">
        <v>67.025999999999996</v>
      </c>
      <c r="M177" s="9">
        <v>31.1</v>
      </c>
      <c r="N177" s="9">
        <v>-13.114750000000001</v>
      </c>
      <c r="O177" s="12"/>
      <c r="P177">
        <f t="shared" si="32"/>
        <v>742182</v>
      </c>
      <c r="Q177">
        <f t="shared" si="33"/>
        <v>350.45301502938401</v>
      </c>
      <c r="R177">
        <f t="shared" si="34"/>
        <v>0.21199999999999999</v>
      </c>
      <c r="S177">
        <f t="shared" si="35"/>
        <v>1.0454342639067769</v>
      </c>
      <c r="T177">
        <f t="shared" si="36"/>
        <v>1.9220251697803641</v>
      </c>
      <c r="U177">
        <f t="shared" si="37"/>
        <v>10072.953418232868</v>
      </c>
      <c r="V177">
        <f t="shared" si="38"/>
        <v>-3.6046775458890866E-2</v>
      </c>
      <c r="W177" s="8">
        <v>2.3486363636363636</v>
      </c>
      <c r="X177">
        <f t="shared" si="39"/>
        <v>4559.510675999999</v>
      </c>
      <c r="Y177">
        <f t="shared" si="40"/>
        <v>31.1</v>
      </c>
      <c r="Z177">
        <f t="shared" si="41"/>
        <v>-13.114750000000001</v>
      </c>
      <c r="AA177">
        <f t="shared" si="43"/>
        <v>1.1015818304258573E-3</v>
      </c>
      <c r="AB177" s="12"/>
      <c r="AC177" s="21">
        <v>7.4399999999999998E-4</v>
      </c>
      <c r="AD177" s="22">
        <v>-2.294E-10</v>
      </c>
      <c r="AE177" s="23">
        <v>1.81E-8</v>
      </c>
      <c r="AF177" s="23">
        <v>-1.288E-6</v>
      </c>
      <c r="AG177" s="23">
        <v>-1.024E-5</v>
      </c>
      <c r="AH177" s="20">
        <v>0.72670000000000001</v>
      </c>
      <c r="AI177" s="23">
        <f t="shared" si="44"/>
        <v>2.5561369364711234E-3</v>
      </c>
      <c r="AJ177" s="25">
        <f t="shared" si="45"/>
        <v>3.0673643237653481E-2</v>
      </c>
      <c r="AK177" s="12"/>
      <c r="AL177" s="13">
        <v>2.4000000000000001E-4</v>
      </c>
      <c r="AM177" s="13">
        <v>-4.0799999999999999E-10</v>
      </c>
      <c r="AN177" s="13">
        <v>4.7580000000000002E-4</v>
      </c>
      <c r="AO177" s="13">
        <v>1.8259999999999999E-8</v>
      </c>
      <c r="AP177" s="13">
        <v>-2.8330000000000002E-5</v>
      </c>
      <c r="AQ177" s="13">
        <v>0.48349999999999999</v>
      </c>
      <c r="AR177" s="13">
        <f>(AL177)+(AM177*P175)+(AN177*T175)+(AO177*X175)+(AP177*Z175)+(AA175*AQ177)</f>
        <v>2.3142674658753262E-3</v>
      </c>
      <c r="AS177" s="27">
        <f t="shared" si="46"/>
        <v>2.7771209590503915E-2</v>
      </c>
      <c r="AT177" s="12"/>
      <c r="AU177" s="13">
        <v>4.6529999999999998E-4</v>
      </c>
      <c r="AV177" s="13">
        <v>-5.2679999999999998E-10</v>
      </c>
      <c r="AW177" s="13">
        <v>7.6599999999999997E-4</v>
      </c>
      <c r="AX177" s="13">
        <v>-3.9230000000000002E-5</v>
      </c>
      <c r="AY177" s="13">
        <v>0.186</v>
      </c>
      <c r="AZ177" s="13">
        <f>(AU177)+(AV177*P174)+(AW177*T174)+(AX177*Z174)+(AY177*AA174)</f>
        <v>2.5330775921205547E-3</v>
      </c>
      <c r="BA177" s="28">
        <f t="shared" si="47"/>
        <v>3.0396931105446657E-2</v>
      </c>
    </row>
    <row r="178" spans="1:53" ht="16">
      <c r="A178" s="4">
        <v>42186</v>
      </c>
      <c r="B178">
        <v>17444.037666666667</v>
      </c>
      <c r="C178">
        <f t="shared" si="42"/>
        <v>9.766753188251009</v>
      </c>
      <c r="D178" s="1">
        <v>866</v>
      </c>
      <c r="E178" s="1">
        <v>376.32989900000001</v>
      </c>
      <c r="F178" s="2">
        <v>0.20800000000000002</v>
      </c>
      <c r="G178">
        <v>0.75217338067833961</v>
      </c>
      <c r="H178">
        <v>0.83835259645124527</v>
      </c>
      <c r="I178" s="1">
        <v>99.738471660058806</v>
      </c>
      <c r="J178" s="1">
        <v>-3.8672131614677599E-2</v>
      </c>
      <c r="K178" s="8">
        <v>2.2922727272727275</v>
      </c>
      <c r="L178" s="8">
        <v>74.311935483870968</v>
      </c>
      <c r="M178" s="9">
        <v>27.7</v>
      </c>
      <c r="N178" s="9">
        <v>-16.12903</v>
      </c>
      <c r="O178" s="12"/>
      <c r="P178">
        <f t="shared" si="32"/>
        <v>750822</v>
      </c>
      <c r="Q178">
        <f t="shared" si="33"/>
        <v>376.32989900000001</v>
      </c>
      <c r="R178">
        <f t="shared" si="34"/>
        <v>0.20800000000000002</v>
      </c>
      <c r="S178">
        <f t="shared" si="35"/>
        <v>1.3179381752794219</v>
      </c>
      <c r="T178">
        <f t="shared" si="36"/>
        <v>1.5411876724277898</v>
      </c>
      <c r="U178">
        <f t="shared" si="37"/>
        <v>10047.501200744413</v>
      </c>
      <c r="V178">
        <f t="shared" si="38"/>
        <v>-3.7176597851054649E-2</v>
      </c>
      <c r="W178" s="8">
        <v>2.2922727272727275</v>
      </c>
      <c r="X178">
        <f t="shared" si="39"/>
        <v>5596.5756908428721</v>
      </c>
      <c r="Y178">
        <f t="shared" si="40"/>
        <v>27.7</v>
      </c>
      <c r="Z178">
        <f t="shared" si="41"/>
        <v>-16.12903</v>
      </c>
      <c r="AA178">
        <f t="shared" si="43"/>
        <v>1.1003696830549359E-3</v>
      </c>
      <c r="AB178" s="12"/>
      <c r="AC178" s="21">
        <v>7.4399999999999998E-4</v>
      </c>
      <c r="AD178" s="22">
        <v>-2.294E-10</v>
      </c>
      <c r="AE178" s="23">
        <v>1.81E-8</v>
      </c>
      <c r="AF178" s="23">
        <v>-1.288E-6</v>
      </c>
      <c r="AG178" s="23">
        <v>-1.024E-5</v>
      </c>
      <c r="AH178" s="20">
        <v>0.72670000000000001</v>
      </c>
      <c r="AI178" s="23">
        <f t="shared" si="44"/>
        <v>1.5510283486060705E-3</v>
      </c>
      <c r="AJ178" s="25">
        <f t="shared" si="45"/>
        <v>1.8612340183272846E-2</v>
      </c>
      <c r="AK178" s="12"/>
      <c r="AL178" s="13">
        <v>2.4000000000000001E-4</v>
      </c>
      <c r="AM178" s="13">
        <v>-4.0799999999999999E-10</v>
      </c>
      <c r="AN178" s="13">
        <v>4.7580000000000002E-4</v>
      </c>
      <c r="AO178" s="13">
        <v>1.8259999999999999E-8</v>
      </c>
      <c r="AP178" s="13">
        <v>-2.8330000000000002E-5</v>
      </c>
      <c r="AQ178" s="13">
        <v>0.48349999999999999</v>
      </c>
      <c r="AR178" s="13">
        <f>(AL178)+(AM178*P176)+(AN178*T176)+(AO178*X176)+(AP178*Z176)+(AA176*AQ178)</f>
        <v>2.3310151963601197E-3</v>
      </c>
      <c r="AS178" s="27">
        <f t="shared" si="46"/>
        <v>2.7972182356321436E-2</v>
      </c>
      <c r="AT178" s="12"/>
      <c r="AU178" s="13">
        <v>4.6529999999999998E-4</v>
      </c>
      <c r="AV178" s="13">
        <v>-5.2679999999999998E-10</v>
      </c>
      <c r="AW178" s="13">
        <v>7.6599999999999997E-4</v>
      </c>
      <c r="AX178" s="13">
        <v>-3.9230000000000002E-5</v>
      </c>
      <c r="AY178" s="13">
        <v>0.186</v>
      </c>
      <c r="AZ178" s="13">
        <f>(AU178)+(AV178*P175)+(AW178*T175)+(AX178*Z175)+(AY178*AA175)</f>
        <v>2.2577667943824253E-3</v>
      </c>
      <c r="BA178" s="28">
        <f t="shared" si="47"/>
        <v>2.7093201532589102E-2</v>
      </c>
    </row>
    <row r="179" spans="1:53" ht="16">
      <c r="A179" s="4">
        <v>42217</v>
      </c>
      <c r="B179" s="5">
        <v>17463.222000000002</v>
      </c>
      <c r="C179">
        <f t="shared" si="42"/>
        <v>9.7678523484513793</v>
      </c>
      <c r="D179" s="1">
        <v>883</v>
      </c>
      <c r="E179" s="1">
        <v>357.41100599999999</v>
      </c>
      <c r="F179" s="2">
        <v>0.19600000000000001</v>
      </c>
      <c r="G179">
        <v>0.68943943943943942</v>
      </c>
      <c r="H179">
        <v>0.93702359346642472</v>
      </c>
      <c r="I179" s="1">
        <v>99.5502994826888</v>
      </c>
      <c r="J179" s="1">
        <v>-4.0485826522466802E-2</v>
      </c>
      <c r="K179" s="8">
        <v>2.0952380952380953</v>
      </c>
      <c r="L179" s="8">
        <v>76.010967741935488</v>
      </c>
      <c r="M179" s="9">
        <v>357.7</v>
      </c>
      <c r="N179" s="9">
        <v>-16.393439999999998</v>
      </c>
      <c r="O179" s="12"/>
      <c r="P179">
        <f t="shared" si="32"/>
        <v>780572</v>
      </c>
      <c r="Q179">
        <f t="shared" si="33"/>
        <v>357.41100599999999</v>
      </c>
      <c r="R179">
        <f t="shared" si="34"/>
        <v>0.19600000000000001</v>
      </c>
      <c r="S179">
        <f t="shared" si="35"/>
        <v>1.1647661800940079</v>
      </c>
      <c r="T179">
        <f t="shared" si="36"/>
        <v>1.8150368081791564</v>
      </c>
      <c r="U179">
        <f t="shared" si="37"/>
        <v>10009.81242657572</v>
      </c>
      <c r="V179">
        <f t="shared" si="38"/>
        <v>-3.8846724373259527E-2</v>
      </c>
      <c r="W179" s="8">
        <v>2.0952380952380953</v>
      </c>
      <c r="X179">
        <f t="shared" si="39"/>
        <v>5853.6781848074934</v>
      </c>
      <c r="Y179">
        <f t="shared" si="40"/>
        <v>357.7</v>
      </c>
      <c r="Z179">
        <f t="shared" si="41"/>
        <v>-16.393439999999998</v>
      </c>
      <c r="AA179">
        <f t="shared" si="43"/>
        <v>1.0991602003702639E-3</v>
      </c>
      <c r="AB179" s="12"/>
      <c r="AC179" s="21">
        <v>7.4399999999999998E-4</v>
      </c>
      <c r="AD179" s="22">
        <v>-2.294E-10</v>
      </c>
      <c r="AE179" s="23">
        <v>1.81E-8</v>
      </c>
      <c r="AF179" s="23">
        <v>-1.288E-6</v>
      </c>
      <c r="AG179" s="23">
        <v>-1.024E-5</v>
      </c>
      <c r="AH179" s="20">
        <v>0.72670000000000001</v>
      </c>
      <c r="AI179" s="23">
        <f t="shared" si="44"/>
        <v>1.602181769080278E-3</v>
      </c>
      <c r="AJ179" s="25">
        <f t="shared" si="45"/>
        <v>1.9226181228963336E-2</v>
      </c>
      <c r="AK179" s="12"/>
      <c r="AL179" s="13">
        <v>2.4000000000000001E-4</v>
      </c>
      <c r="AM179" s="13">
        <v>-4.0799999999999999E-10</v>
      </c>
      <c r="AN179" s="13">
        <v>4.7580000000000002E-4</v>
      </c>
      <c r="AO179" s="13">
        <v>1.8259999999999999E-8</v>
      </c>
      <c r="AP179" s="13">
        <v>-2.8330000000000002E-5</v>
      </c>
      <c r="AQ179" s="13">
        <v>0.48349999999999999</v>
      </c>
      <c r="AR179" s="13">
        <f>(AL179)+(AM179*P177)+(AN179*T177)+(AO179*X177)+(AP179*Z177)+(AA177*AQ179)</f>
        <v>1.8391016672361592E-3</v>
      </c>
      <c r="AS179" s="27">
        <f t="shared" si="46"/>
        <v>2.2069220006833909E-2</v>
      </c>
      <c r="AT179" s="12"/>
      <c r="AU179" s="13">
        <v>4.6529999999999998E-4</v>
      </c>
      <c r="AV179" s="13">
        <v>-5.2679999999999998E-10</v>
      </c>
      <c r="AW179" s="13">
        <v>7.6599999999999997E-4</v>
      </c>
      <c r="AX179" s="13">
        <v>-3.9230000000000002E-5</v>
      </c>
      <c r="AY179" s="13">
        <v>0.186</v>
      </c>
      <c r="AZ179" s="13">
        <f>(AU179)+(AV179*P176)+(AW179*T176)+(AX179*Z176)+(AY179*AA176)</f>
        <v>2.2907368332379025E-3</v>
      </c>
      <c r="BA179" s="28">
        <f t="shared" si="47"/>
        <v>2.7488841998854832E-2</v>
      </c>
    </row>
    <row r="180" spans="1:53" ht="16">
      <c r="A180" s="4">
        <v>42248</v>
      </c>
      <c r="B180">
        <v>17465.115333333335</v>
      </c>
      <c r="C180">
        <f t="shared" si="42"/>
        <v>9.7679607609026853</v>
      </c>
      <c r="D180" s="1">
        <v>848</v>
      </c>
      <c r="E180" s="1">
        <v>336.68961000000002</v>
      </c>
      <c r="F180" s="2">
        <v>0.19899999999999998</v>
      </c>
      <c r="G180">
        <v>0.68863032755786013</v>
      </c>
      <c r="H180">
        <v>0.97098255280073464</v>
      </c>
      <c r="I180" s="1">
        <v>99.346849820924604</v>
      </c>
      <c r="J180" s="1">
        <v>-4.2446773250566901E-2</v>
      </c>
      <c r="K180" s="8">
        <v>2.1485714285714286</v>
      </c>
      <c r="L180" s="8">
        <v>87.061999999999998</v>
      </c>
      <c r="M180" s="9">
        <v>314.39999999999998</v>
      </c>
      <c r="N180" s="9">
        <v>-15.254239999999999</v>
      </c>
      <c r="O180" s="12"/>
      <c r="P180">
        <f t="shared" si="32"/>
        <v>719952</v>
      </c>
      <c r="Q180">
        <f t="shared" si="33"/>
        <v>336.68961000000002</v>
      </c>
      <c r="R180">
        <f t="shared" si="34"/>
        <v>0.19899999999999998</v>
      </c>
      <c r="S180">
        <f t="shared" si="35"/>
        <v>1.1628420555903058</v>
      </c>
      <c r="T180">
        <f t="shared" si="36"/>
        <v>1.9137896706441659</v>
      </c>
      <c r="U180">
        <f t="shared" si="37"/>
        <v>9969.1434191622702</v>
      </c>
      <c r="V180">
        <f t="shared" si="38"/>
        <v>-4.064504469118186E-2</v>
      </c>
      <c r="W180" s="8">
        <v>2.1485714285714286</v>
      </c>
      <c r="X180">
        <f t="shared" si="39"/>
        <v>7666.8538439999993</v>
      </c>
      <c r="Y180">
        <f t="shared" si="40"/>
        <v>314.39999999999998</v>
      </c>
      <c r="Z180">
        <f t="shared" si="41"/>
        <v>-15.254239999999999</v>
      </c>
      <c r="AA180">
        <f t="shared" si="43"/>
        <v>1.0841245130599475E-4</v>
      </c>
      <c r="AB180" s="12"/>
      <c r="AC180" s="21">
        <v>7.4399999999999998E-4</v>
      </c>
      <c r="AD180" s="22">
        <v>-2.294E-10</v>
      </c>
      <c r="AE180" s="23">
        <v>1.81E-8</v>
      </c>
      <c r="AF180" s="23">
        <v>-1.288E-6</v>
      </c>
      <c r="AG180" s="23">
        <v>-1.024E-5</v>
      </c>
      <c r="AH180" s="20">
        <v>0.72670000000000001</v>
      </c>
      <c r="AI180" s="23">
        <f t="shared" si="44"/>
        <v>1.1767993015540865E-3</v>
      </c>
      <c r="AJ180" s="25">
        <f t="shared" si="45"/>
        <v>1.4121591618649038E-2</v>
      </c>
      <c r="AK180" s="12"/>
      <c r="AL180" s="13">
        <v>2.4000000000000001E-4</v>
      </c>
      <c r="AM180" s="13">
        <v>-4.0799999999999999E-10</v>
      </c>
      <c r="AN180" s="13">
        <v>4.7580000000000002E-4</v>
      </c>
      <c r="AO180" s="13">
        <v>1.8259999999999999E-8</v>
      </c>
      <c r="AP180" s="13">
        <v>-2.8330000000000002E-5</v>
      </c>
      <c r="AQ180" s="13">
        <v>0.48349999999999999</v>
      </c>
      <c r="AR180" s="13">
        <f>(AL180)+(AM180*P178)+(AN180*T178)+(AO180*X178)+(AP180*Z178)+(AA178*AQ180)</f>
        <v>1.7581193523129948E-3</v>
      </c>
      <c r="AS180" s="27">
        <f t="shared" si="46"/>
        <v>2.1097432227755938E-2</v>
      </c>
      <c r="AT180" s="12"/>
      <c r="AU180" s="13">
        <v>4.6529999999999998E-4</v>
      </c>
      <c r="AV180" s="13">
        <v>-5.2679999999999998E-10</v>
      </c>
      <c r="AW180" s="13">
        <v>7.6599999999999997E-4</v>
      </c>
      <c r="AX180" s="13">
        <v>-3.9230000000000002E-5</v>
      </c>
      <c r="AY180" s="13">
        <v>0.186</v>
      </c>
      <c r="AZ180" s="13">
        <f>(AU180)+(AV180*P177)+(AW180*T177)+(AX180*Z177)+(AY180*AA177)</f>
        <v>2.2659756654109684E-3</v>
      </c>
      <c r="BA180" s="28">
        <f t="shared" si="47"/>
        <v>2.7191707984931621E-2</v>
      </c>
    </row>
    <row r="181" spans="1:53" ht="16">
      <c r="A181" s="4">
        <v>42278</v>
      </c>
      <c r="B181">
        <v>17467.008666666665</v>
      </c>
      <c r="C181">
        <f t="shared" si="42"/>
        <v>9.768069161602007</v>
      </c>
      <c r="D181" s="1">
        <v>791</v>
      </c>
      <c r="E181" s="1">
        <v>301.90530000000001</v>
      </c>
      <c r="F181" s="2">
        <v>0.20100000000000001</v>
      </c>
      <c r="G181">
        <v>0.73617773289573341</v>
      </c>
      <c r="H181">
        <v>0.91529492455418382</v>
      </c>
      <c r="I181" s="1">
        <v>99.162537439214006</v>
      </c>
      <c r="J181" s="1">
        <v>-4.42232655717123E-2</v>
      </c>
      <c r="K181" s="8">
        <v>2.0533333333333332</v>
      </c>
      <c r="L181" s="8">
        <v>65.751612903225805</v>
      </c>
      <c r="M181" s="9">
        <v>61.9</v>
      </c>
      <c r="N181" s="9">
        <v>-12.2807</v>
      </c>
      <c r="O181" s="12"/>
      <c r="P181">
        <f t="shared" si="32"/>
        <v>626472</v>
      </c>
      <c r="Q181">
        <f t="shared" si="33"/>
        <v>301.90530000000001</v>
      </c>
      <c r="R181">
        <f t="shared" si="34"/>
        <v>0.20100000000000001</v>
      </c>
      <c r="S181">
        <f t="shared" si="35"/>
        <v>1.2781353873072352</v>
      </c>
      <c r="T181">
        <f t="shared" si="36"/>
        <v>1.7530597234688328</v>
      </c>
      <c r="U181">
        <f t="shared" si="37"/>
        <v>9932.3713688227326</v>
      </c>
      <c r="V181">
        <f t="shared" si="38"/>
        <v>-4.2267568353886106E-2</v>
      </c>
      <c r="W181" s="8">
        <v>2.0533333333333332</v>
      </c>
      <c r="X181">
        <f t="shared" si="39"/>
        <v>4389.0262122788754</v>
      </c>
      <c r="Y181">
        <f t="shared" si="40"/>
        <v>61.9</v>
      </c>
      <c r="Z181">
        <f t="shared" si="41"/>
        <v>-12.2807</v>
      </c>
      <c r="AA181">
        <f t="shared" si="43"/>
        <v>1.0840069932172014E-4</v>
      </c>
      <c r="AB181" s="12"/>
      <c r="AC181" s="21">
        <v>7.4399999999999998E-4</v>
      </c>
      <c r="AD181" s="22">
        <v>-2.294E-10</v>
      </c>
      <c r="AE181" s="23">
        <v>1.81E-8</v>
      </c>
      <c r="AF181" s="23">
        <v>-1.288E-6</v>
      </c>
      <c r="AG181" s="23">
        <v>-1.024E-5</v>
      </c>
      <c r="AH181" s="20">
        <v>0.72670000000000001</v>
      </c>
      <c r="AI181" s="23">
        <f t="shared" si="44"/>
        <v>5.4765261174046648E-4</v>
      </c>
      <c r="AJ181" s="25">
        <f t="shared" si="45"/>
        <v>6.5718313408855977E-3</v>
      </c>
      <c r="AK181" s="12"/>
      <c r="AL181" s="13">
        <v>2.4000000000000001E-4</v>
      </c>
      <c r="AM181" s="13">
        <v>-4.0799999999999999E-10</v>
      </c>
      <c r="AN181" s="13">
        <v>4.7580000000000002E-4</v>
      </c>
      <c r="AO181" s="13">
        <v>1.8259999999999999E-8</v>
      </c>
      <c r="AP181" s="13">
        <v>-2.8330000000000002E-5</v>
      </c>
      <c r="AQ181" s="13">
        <v>0.48349999999999999</v>
      </c>
      <c r="AR181" s="13">
        <f>(AL181)+(AM181*P179)+(AN181*T179)+(AO181*X179)+(AP181*Z179)+(AA179*AQ181)</f>
        <v>1.88787941306525E-3</v>
      </c>
      <c r="AS181" s="27">
        <f t="shared" si="46"/>
        <v>2.2654552956783001E-2</v>
      </c>
      <c r="AT181" s="12"/>
      <c r="AU181" s="13">
        <v>4.6529999999999998E-4</v>
      </c>
      <c r="AV181" s="13">
        <v>-5.2679999999999998E-10</v>
      </c>
      <c r="AW181" s="13">
        <v>7.6599999999999997E-4</v>
      </c>
      <c r="AX181" s="13">
        <v>-3.9230000000000002E-5</v>
      </c>
      <c r="AY181" s="13">
        <v>0.186</v>
      </c>
      <c r="AZ181" s="13">
        <f>(AU181)+(AV181*P178)+(AW181*T178)+(AX181*Z178)+(AY181*AA178)</f>
        <v>2.0877273354279048E-3</v>
      </c>
      <c r="BA181" s="28">
        <f t="shared" si="47"/>
        <v>2.5052728025134856E-2</v>
      </c>
    </row>
    <row r="182" spans="1:53" ht="16">
      <c r="A182" s="4">
        <v>42309</v>
      </c>
      <c r="B182" s="5">
        <v>17468.901999999998</v>
      </c>
      <c r="C182">
        <f t="shared" si="42"/>
        <v>9.76817755055189</v>
      </c>
      <c r="D182" s="1">
        <v>760</v>
      </c>
      <c r="E182" s="1">
        <v>289.66519399999999</v>
      </c>
      <c r="F182" s="2">
        <v>0.20399999999999999</v>
      </c>
      <c r="G182">
        <v>0.69662500000000005</v>
      </c>
      <c r="H182">
        <v>0.96142113762784853</v>
      </c>
      <c r="I182" s="1">
        <v>99.014663049600401</v>
      </c>
      <c r="J182" s="1">
        <v>-4.5648550814106403E-2</v>
      </c>
      <c r="K182" s="8">
        <v>2.1368421052631579</v>
      </c>
      <c r="L182" s="8">
        <v>55.510666666666665</v>
      </c>
      <c r="M182" s="9">
        <v>43</v>
      </c>
      <c r="N182" s="9">
        <v>-12.06897</v>
      </c>
      <c r="O182" s="12"/>
      <c r="P182">
        <f t="shared" si="32"/>
        <v>578360</v>
      </c>
      <c r="Q182">
        <f t="shared" si="33"/>
        <v>289.66519399999999</v>
      </c>
      <c r="R182">
        <f t="shared" si="34"/>
        <v>0.20399999999999999</v>
      </c>
      <c r="S182">
        <f t="shared" si="35"/>
        <v>1.1819113906250001</v>
      </c>
      <c r="T182">
        <f t="shared" si="36"/>
        <v>1.885751741505475</v>
      </c>
      <c r="U182">
        <f t="shared" si="37"/>
        <v>9902.9181618755028</v>
      </c>
      <c r="V182">
        <f t="shared" si="38"/>
        <v>-4.3564760622678347E-2</v>
      </c>
      <c r="W182" s="8">
        <v>2.1368421052631579</v>
      </c>
      <c r="X182">
        <f t="shared" si="39"/>
        <v>3136.9447804444444</v>
      </c>
      <c r="Y182">
        <f t="shared" si="40"/>
        <v>43</v>
      </c>
      <c r="Z182">
        <f t="shared" si="41"/>
        <v>-12.06897</v>
      </c>
      <c r="AA182">
        <f t="shared" si="43"/>
        <v>1.0838894988296488E-4</v>
      </c>
      <c r="AB182" s="12"/>
      <c r="AC182" s="21">
        <v>7.4399999999999998E-4</v>
      </c>
      <c r="AD182" s="22">
        <v>-2.294E-10</v>
      </c>
      <c r="AE182" s="23">
        <v>1.81E-8</v>
      </c>
      <c r="AF182" s="23">
        <v>-1.288E-6</v>
      </c>
      <c r="AG182" s="23">
        <v>-1.024E-5</v>
      </c>
      <c r="AH182" s="20">
        <v>0.72670000000000001</v>
      </c>
      <c r="AI182" s="23">
        <f t="shared" si="44"/>
        <v>8.0453065383934174E-4</v>
      </c>
      <c r="AJ182" s="25">
        <f t="shared" si="45"/>
        <v>9.6543678460721018E-3</v>
      </c>
      <c r="AK182" s="12"/>
      <c r="AL182" s="13">
        <v>2.4000000000000001E-4</v>
      </c>
      <c r="AM182" s="13">
        <v>-4.0799999999999999E-10</v>
      </c>
      <c r="AN182" s="13">
        <v>4.7580000000000002E-4</v>
      </c>
      <c r="AO182" s="13">
        <v>1.8259999999999999E-8</v>
      </c>
      <c r="AP182" s="13">
        <v>-2.8330000000000002E-5</v>
      </c>
      <c r="AQ182" s="13">
        <v>0.48349999999999999</v>
      </c>
      <c r="AR182" s="13">
        <f>(AL182)+(AM182*P180)+(AN182*T180)+(AO182*X180)+(AP182*Z180)+(AA180*AQ182)</f>
        <v>1.4814074998903827E-3</v>
      </c>
      <c r="AS182" s="27">
        <f t="shared" si="46"/>
        <v>1.777688999868459E-2</v>
      </c>
      <c r="AT182" s="12"/>
      <c r="AU182" s="13">
        <v>4.6529999999999998E-4</v>
      </c>
      <c r="AV182" s="13">
        <v>-5.2679999999999998E-10</v>
      </c>
      <c r="AW182" s="13">
        <v>7.6599999999999997E-4</v>
      </c>
      <c r="AX182" s="13">
        <v>-3.9230000000000002E-5</v>
      </c>
      <c r="AY182" s="13">
        <v>0.186</v>
      </c>
      <c r="AZ182" s="13">
        <f>(AU182)+(AV182*P179)+(AW182*T179)+(AX182*Z179)+(AY182*AA179)</f>
        <v>2.2919713139341025E-3</v>
      </c>
      <c r="BA182" s="28">
        <f t="shared" si="47"/>
        <v>2.7503655767209229E-2</v>
      </c>
    </row>
    <row r="183" spans="1:53" ht="16">
      <c r="A183" s="4">
        <v>42339</v>
      </c>
      <c r="B183">
        <v>17498.21433333333</v>
      </c>
      <c r="C183">
        <f t="shared" si="42"/>
        <v>9.7698541166101265</v>
      </c>
      <c r="D183" s="1">
        <v>711</v>
      </c>
      <c r="E183" s="1">
        <v>313.08173399999998</v>
      </c>
      <c r="F183" s="2">
        <v>0.20100000000000001</v>
      </c>
      <c r="G183">
        <v>0.71784494751486028</v>
      </c>
      <c r="H183">
        <v>0.97603946441155742</v>
      </c>
      <c r="I183" s="1">
        <v>98.962348604570593</v>
      </c>
      <c r="J183" s="1">
        <v>-4.6152782863076197E-2</v>
      </c>
      <c r="K183" s="8">
        <v>2.0140909090909092</v>
      </c>
      <c r="L183" s="8">
        <v>71.08064516129032</v>
      </c>
      <c r="M183" s="9">
        <v>29.3</v>
      </c>
      <c r="N183" s="9">
        <v>-10.71429</v>
      </c>
      <c r="O183" s="12"/>
      <c r="P183">
        <f t="shared" si="32"/>
        <v>506232</v>
      </c>
      <c r="Q183">
        <f t="shared" si="33"/>
        <v>313.08173399999998</v>
      </c>
      <c r="R183">
        <f t="shared" si="34"/>
        <v>0.20100000000000001</v>
      </c>
      <c r="S183">
        <f t="shared" si="35"/>
        <v>1.2331463161874727</v>
      </c>
      <c r="T183">
        <f t="shared" si="36"/>
        <v>1.9286925005003575</v>
      </c>
      <c r="U183">
        <f t="shared" si="37"/>
        <v>9892.5087899371265</v>
      </c>
      <c r="V183">
        <f t="shared" si="38"/>
        <v>-4.4022703497069937E-2</v>
      </c>
      <c r="W183" s="8">
        <v>2.0140909090909092</v>
      </c>
      <c r="X183">
        <f t="shared" si="39"/>
        <v>5123.5387617065553</v>
      </c>
      <c r="Y183">
        <f t="shared" si="40"/>
        <v>29.3</v>
      </c>
      <c r="Z183">
        <f t="shared" si="41"/>
        <v>-10.71429</v>
      </c>
      <c r="AA183">
        <f t="shared" si="43"/>
        <v>1.6765660582365172E-3</v>
      </c>
      <c r="AB183" s="12"/>
      <c r="AC183" s="21">
        <v>7.4399999999999998E-4</v>
      </c>
      <c r="AD183" s="22">
        <v>-2.294E-10</v>
      </c>
      <c r="AE183" s="23">
        <v>1.81E-8</v>
      </c>
      <c r="AF183" s="23">
        <v>-1.288E-6</v>
      </c>
      <c r="AG183" s="23">
        <v>-1.024E-5</v>
      </c>
      <c r="AH183" s="20">
        <v>0.72670000000000001</v>
      </c>
      <c r="AI183" s="23">
        <f t="shared" si="44"/>
        <v>8.1507141920599501E-4</v>
      </c>
      <c r="AJ183" s="25">
        <f t="shared" si="45"/>
        <v>9.7808570304719396E-3</v>
      </c>
      <c r="AK183" s="12"/>
      <c r="AL183" s="13">
        <v>2.4000000000000001E-4</v>
      </c>
      <c r="AM183" s="13">
        <v>-4.0799999999999999E-10</v>
      </c>
      <c r="AN183" s="13">
        <v>4.7580000000000002E-4</v>
      </c>
      <c r="AO183" s="13">
        <v>1.8259999999999999E-8</v>
      </c>
      <c r="AP183" s="13">
        <v>-2.8330000000000002E-5</v>
      </c>
      <c r="AQ183" s="13">
        <v>0.48349999999999999</v>
      </c>
      <c r="AR183" s="13">
        <f>(AL183)+(AM183*P181)+(AN183*T181)+(AO183*X181)+(AP183*Z181)+(AA181*AQ183)</f>
        <v>1.2989728281847346E-3</v>
      </c>
      <c r="AS183" s="27">
        <f t="shared" si="46"/>
        <v>1.5587673938216815E-2</v>
      </c>
      <c r="AT183" s="12"/>
      <c r="AU183" s="13">
        <v>4.6529999999999998E-4</v>
      </c>
      <c r="AV183" s="13">
        <v>-5.2679999999999998E-10</v>
      </c>
      <c r="AW183" s="13">
        <v>7.6599999999999997E-4</v>
      </c>
      <c r="AX183" s="13">
        <v>-3.9230000000000002E-5</v>
      </c>
      <c r="AY183" s="13">
        <v>0.186</v>
      </c>
      <c r="AZ183" s="13">
        <f>(AU183)+(AV183*P180)+(AW183*T180)+(AX183*Z180)+(AY183*AA180)</f>
        <v>2.1705807252563464E-3</v>
      </c>
      <c r="BA183" s="28">
        <f t="shared" si="47"/>
        <v>2.6046968703076157E-2</v>
      </c>
    </row>
    <row r="184" spans="1:53" ht="16">
      <c r="A184" s="4">
        <v>42370</v>
      </c>
      <c r="B184">
        <v>17527.526666666665</v>
      </c>
      <c r="C184">
        <f t="shared" si="42"/>
        <v>9.7715278764986877</v>
      </c>
      <c r="D184" s="1">
        <v>643</v>
      </c>
      <c r="E184" s="1">
        <v>340.24910999999997</v>
      </c>
      <c r="F184" s="2">
        <v>0.20199999999999999</v>
      </c>
      <c r="G184">
        <v>0.77632431032249705</v>
      </c>
      <c r="H184">
        <v>0.86820153486820151</v>
      </c>
      <c r="I184" s="1">
        <v>99.045449871899095</v>
      </c>
      <c r="J184" s="1">
        <v>-4.5351812456658598E-2</v>
      </c>
      <c r="K184" s="8">
        <v>1.8278947368421052</v>
      </c>
      <c r="L184" s="8">
        <v>80.380645161290317</v>
      </c>
      <c r="M184" s="9">
        <v>167.1</v>
      </c>
      <c r="N184" s="9">
        <v>-14.03509</v>
      </c>
      <c r="O184" s="12"/>
      <c r="P184">
        <f t="shared" si="32"/>
        <v>414092</v>
      </c>
      <c r="Q184">
        <f t="shared" si="33"/>
        <v>340.24910999999997</v>
      </c>
      <c r="R184">
        <f t="shared" si="34"/>
        <v>0.20199999999999999</v>
      </c>
      <c r="S184">
        <f t="shared" si="35"/>
        <v>1.3790037451201977</v>
      </c>
      <c r="T184">
        <f t="shared" si="36"/>
        <v>1.6219754400157025</v>
      </c>
      <c r="U184">
        <f t="shared" si="37"/>
        <v>9909.0465901987754</v>
      </c>
      <c r="V184">
        <f t="shared" si="38"/>
        <v>-4.3295025563554662E-2</v>
      </c>
      <c r="W184" s="8">
        <v>1.8278947368421052</v>
      </c>
      <c r="X184">
        <f t="shared" si="39"/>
        <v>6541.4287617065547</v>
      </c>
      <c r="Y184">
        <f t="shared" si="40"/>
        <v>167.1</v>
      </c>
      <c r="Z184">
        <f t="shared" si="41"/>
        <v>-14.03509</v>
      </c>
      <c r="AA184">
        <f t="shared" si="43"/>
        <v>1.6737598885612215E-3</v>
      </c>
      <c r="AB184" s="12"/>
      <c r="AC184" s="21">
        <v>7.4399999999999998E-4</v>
      </c>
      <c r="AD184" s="22">
        <v>-2.294E-10</v>
      </c>
      <c r="AE184" s="23">
        <v>1.81E-8</v>
      </c>
      <c r="AF184" s="23">
        <v>-1.288E-6</v>
      </c>
      <c r="AG184" s="23">
        <v>-1.024E-5</v>
      </c>
      <c r="AH184" s="20">
        <v>0.72670000000000001</v>
      </c>
      <c r="AI184" s="23">
        <f t="shared" si="44"/>
        <v>2.0109429149073655E-3</v>
      </c>
      <c r="AJ184" s="25">
        <f t="shared" si="45"/>
        <v>2.4131314978888388E-2</v>
      </c>
      <c r="AK184" s="12"/>
      <c r="AL184" s="13">
        <v>2.4000000000000001E-4</v>
      </c>
      <c r="AM184" s="13">
        <v>-4.0799999999999999E-10</v>
      </c>
      <c r="AN184" s="13">
        <v>4.7580000000000002E-4</v>
      </c>
      <c r="AO184" s="13">
        <v>1.8259999999999999E-8</v>
      </c>
      <c r="AP184" s="13">
        <v>-2.8330000000000002E-5</v>
      </c>
      <c r="AQ184" s="13">
        <v>0.48349999999999999</v>
      </c>
      <c r="AR184" s="13">
        <f>(AL184)+(AM184*P182)+(AN184*T182)+(AO184*X182)+(AP184*Z182)+(AA182*AQ184)</f>
        <v>1.3528703876676343E-3</v>
      </c>
      <c r="AS184" s="27">
        <f t="shared" si="46"/>
        <v>1.6234444652011612E-2</v>
      </c>
      <c r="AT184" s="12"/>
      <c r="AU184" s="13">
        <v>4.6529999999999998E-4</v>
      </c>
      <c r="AV184" s="13">
        <v>-5.2679999999999998E-10</v>
      </c>
      <c r="AW184" s="13">
        <v>7.6599999999999997E-4</v>
      </c>
      <c r="AX184" s="13">
        <v>-3.9230000000000002E-5</v>
      </c>
      <c r="AY184" s="13">
        <v>0.186</v>
      </c>
      <c r="AZ184" s="13">
        <f>(AU184)+(AV184*P181)+(AW184*T181)+(AX184*Z181)+(AY184*AA181)</f>
        <v>1.9800526896509656E-3</v>
      </c>
      <c r="BA184" s="28">
        <f t="shared" si="47"/>
        <v>2.3760632275811586E-2</v>
      </c>
    </row>
    <row r="185" spans="1:53" ht="16">
      <c r="A185" s="4">
        <v>42401</v>
      </c>
      <c r="B185" s="5">
        <v>17556.839</v>
      </c>
      <c r="C185">
        <f t="shared" si="42"/>
        <v>9.773198839595592</v>
      </c>
      <c r="D185" s="1">
        <v>532</v>
      </c>
      <c r="E185" s="1">
        <v>302.118471</v>
      </c>
      <c r="F185" s="2">
        <v>0.2</v>
      </c>
      <c r="G185">
        <v>0.74322230828814873</v>
      </c>
      <c r="H185">
        <v>0.96560708702449194</v>
      </c>
      <c r="I185" s="1">
        <v>99.253286153769594</v>
      </c>
      <c r="J185" s="1">
        <v>-4.3348585351829103E-2</v>
      </c>
      <c r="K185" s="8">
        <v>1.4650000000000001</v>
      </c>
      <c r="L185" s="8">
        <v>78.931034482758619</v>
      </c>
      <c r="M185" s="9">
        <v>142.80000000000001</v>
      </c>
      <c r="N185" s="9">
        <v>-10.909090000000001</v>
      </c>
      <c r="O185" s="12"/>
      <c r="P185">
        <f t="shared" si="32"/>
        <v>283556</v>
      </c>
      <c r="Q185">
        <f t="shared" si="33"/>
        <v>302.118471</v>
      </c>
      <c r="R185">
        <f t="shared" si="34"/>
        <v>0.2</v>
      </c>
      <c r="S185">
        <f t="shared" si="35"/>
        <v>1.2956017078253126</v>
      </c>
      <c r="T185">
        <f t="shared" si="36"/>
        <v>1.8980041335364168</v>
      </c>
      <c r="U185">
        <f t="shared" si="37"/>
        <v>9950.4680984758397</v>
      </c>
      <c r="V185">
        <f t="shared" si="38"/>
        <v>-4.1469485499824293E-2</v>
      </c>
      <c r="W185" s="8">
        <v>1.4650000000000001</v>
      </c>
      <c r="X185">
        <f t="shared" si="39"/>
        <v>6309.0392390011893</v>
      </c>
      <c r="Y185">
        <f t="shared" si="40"/>
        <v>142.80000000000001</v>
      </c>
      <c r="Z185">
        <f t="shared" si="41"/>
        <v>-10.909090000000001</v>
      </c>
      <c r="AA185">
        <f t="shared" si="43"/>
        <v>1.6709630969042877E-3</v>
      </c>
      <c r="AB185" s="12"/>
      <c r="AC185" s="21">
        <v>7.4399999999999998E-4</v>
      </c>
      <c r="AD185" s="22">
        <v>-2.294E-10</v>
      </c>
      <c r="AE185" s="23">
        <v>1.81E-8</v>
      </c>
      <c r="AF185" s="23">
        <v>-1.288E-6</v>
      </c>
      <c r="AG185" s="23">
        <v>-1.024E-5</v>
      </c>
      <c r="AH185" s="20">
        <v>0.72670000000000001</v>
      </c>
      <c r="AI185" s="23">
        <f t="shared" si="44"/>
        <v>1.9122229884043283E-3</v>
      </c>
      <c r="AJ185" s="25">
        <f t="shared" si="45"/>
        <v>2.2946675860851938E-2</v>
      </c>
      <c r="AK185" s="12"/>
      <c r="AL185" s="13">
        <v>2.4000000000000001E-4</v>
      </c>
      <c r="AM185" s="13">
        <v>-4.0799999999999999E-10</v>
      </c>
      <c r="AN185" s="13">
        <v>4.7580000000000002E-4</v>
      </c>
      <c r="AO185" s="13">
        <v>1.8259999999999999E-8</v>
      </c>
      <c r="AP185" s="13">
        <v>-2.8330000000000002E-5</v>
      </c>
      <c r="AQ185" s="13">
        <v>0.48349999999999999</v>
      </c>
      <c r="AR185" s="13">
        <f>(AL185)+(AM185*P183)+(AN185*T183)+(AO185*X183)+(AP185*Z183)+(AA183*AQ185)</f>
        <v>2.1588405783841882E-3</v>
      </c>
      <c r="AS185" s="27">
        <f t="shared" si="46"/>
        <v>2.5906086940610258E-2</v>
      </c>
      <c r="AT185" s="12"/>
      <c r="AU185" s="13">
        <v>4.6529999999999998E-4</v>
      </c>
      <c r="AV185" s="13">
        <v>-5.2679999999999998E-10</v>
      </c>
      <c r="AW185" s="13">
        <v>7.6599999999999997E-4</v>
      </c>
      <c r="AX185" s="13">
        <v>-3.9230000000000002E-5</v>
      </c>
      <c r="AY185" s="13">
        <v>0.186</v>
      </c>
      <c r="AZ185" s="13">
        <f>(AU185)+(AV185*P182)+(AW185*T182)+(AX185*Z182)+(AY185*AA182)</f>
        <v>2.0987318237714256E-3</v>
      </c>
      <c r="BA185" s="28">
        <f t="shared" si="47"/>
        <v>2.5184781885257107E-2</v>
      </c>
    </row>
    <row r="186" spans="1:53" ht="16">
      <c r="A186" s="4">
        <v>42430</v>
      </c>
      <c r="B186">
        <v>17584.364999999998</v>
      </c>
      <c r="C186">
        <f t="shared" si="42"/>
        <v>9.7747654339347925</v>
      </c>
      <c r="D186" s="1">
        <v>477</v>
      </c>
      <c r="E186" s="1">
        <v>293.82739299999997</v>
      </c>
      <c r="F186" s="2">
        <v>0.19</v>
      </c>
      <c r="G186">
        <v>0.77243549402139711</v>
      </c>
      <c r="H186">
        <v>0.87371679973928629</v>
      </c>
      <c r="I186" s="1">
        <v>99.483331382400706</v>
      </c>
      <c r="J186" s="1">
        <v>-4.11312976233194E-2</v>
      </c>
      <c r="K186" s="8">
        <v>1.5918181818181818</v>
      </c>
      <c r="L186" s="8">
        <v>63.63</v>
      </c>
      <c r="M186" s="9">
        <v>62</v>
      </c>
      <c r="N186" s="9">
        <v>-7.4074099999999996</v>
      </c>
      <c r="O186" s="12"/>
      <c r="P186">
        <f t="shared" si="32"/>
        <v>228006</v>
      </c>
      <c r="Q186">
        <f t="shared" si="33"/>
        <v>293.82739299999997</v>
      </c>
      <c r="R186">
        <f t="shared" si="34"/>
        <v>0.19</v>
      </c>
      <c r="S186">
        <f t="shared" si="35"/>
        <v>1.3690920864454768</v>
      </c>
      <c r="T186">
        <f t="shared" si="36"/>
        <v>1.6370978458859464</v>
      </c>
      <c r="U186">
        <f t="shared" si="37"/>
        <v>9996.4165543229537</v>
      </c>
      <c r="V186">
        <f t="shared" si="38"/>
        <v>-3.9439513979141319E-2</v>
      </c>
      <c r="W186" s="8">
        <v>1.5918181818181818</v>
      </c>
      <c r="X186">
        <f t="shared" si="39"/>
        <v>4112.4069</v>
      </c>
      <c r="Y186">
        <f t="shared" si="40"/>
        <v>62</v>
      </c>
      <c r="Z186">
        <f t="shared" si="41"/>
        <v>-7.4074099999999996</v>
      </c>
      <c r="AA186">
        <f t="shared" si="43"/>
        <v>1.5665943392004777E-3</v>
      </c>
      <c r="AB186" s="12"/>
      <c r="AC186" s="21">
        <v>7.4399999999999998E-4</v>
      </c>
      <c r="AD186" s="22">
        <v>-2.294E-10</v>
      </c>
      <c r="AE186" s="23">
        <v>1.81E-8</v>
      </c>
      <c r="AF186" s="23">
        <v>-1.288E-6</v>
      </c>
      <c r="AG186" s="23">
        <v>-1.024E-5</v>
      </c>
      <c r="AH186" s="20">
        <v>0.72670000000000001</v>
      </c>
      <c r="AI186" s="23">
        <f t="shared" si="44"/>
        <v>1.9352174279462673E-3</v>
      </c>
      <c r="AJ186" s="25">
        <f t="shared" si="45"/>
        <v>2.3222609135355208E-2</v>
      </c>
      <c r="AK186" s="12"/>
      <c r="AL186" s="13">
        <v>2.4000000000000001E-4</v>
      </c>
      <c r="AM186" s="13">
        <v>-4.0799999999999999E-10</v>
      </c>
      <c r="AN186" s="13">
        <v>4.7580000000000002E-4</v>
      </c>
      <c r="AO186" s="13">
        <v>1.8259999999999999E-8</v>
      </c>
      <c r="AP186" s="13">
        <v>-2.8330000000000002E-5</v>
      </c>
      <c r="AQ186" s="13">
        <v>0.48349999999999999</v>
      </c>
      <c r="AR186" s="13">
        <f>(AL186)+(AM186*P184)+(AN186*T184)+(AO186*X184)+(AP186*Z184)+(AA184*AQ186)</f>
        <v>2.1691098733675838E-3</v>
      </c>
      <c r="AS186" s="27">
        <f t="shared" si="46"/>
        <v>2.6029318480411005E-2</v>
      </c>
      <c r="AT186" s="12"/>
      <c r="AU186" s="13">
        <v>4.6529999999999998E-4</v>
      </c>
      <c r="AV186" s="13">
        <v>-5.2679999999999998E-10</v>
      </c>
      <c r="AW186" s="13">
        <v>7.6599999999999997E-4</v>
      </c>
      <c r="AX186" s="13">
        <v>-3.9230000000000002E-5</v>
      </c>
      <c r="AY186" s="13">
        <v>0.186</v>
      </c>
      <c r="AZ186" s="13">
        <f>(AU186)+(AV186*P183)+(AW186*T183)+(AX186*Z183)+(AY186*AA183)</f>
        <v>2.4081583213152657E-3</v>
      </c>
      <c r="BA186" s="28">
        <f t="shared" si="47"/>
        <v>2.8897899855783189E-2</v>
      </c>
    </row>
    <row r="187" spans="1:53" ht="16">
      <c r="A187" s="4">
        <v>42461</v>
      </c>
      <c r="B187">
        <v>17611.891</v>
      </c>
      <c r="C187">
        <f t="shared" si="42"/>
        <v>9.7763295778944208</v>
      </c>
      <c r="D187" s="1">
        <v>437</v>
      </c>
      <c r="E187" s="1">
        <v>282.465035</v>
      </c>
      <c r="F187" s="2">
        <v>0.187</v>
      </c>
      <c r="G187">
        <v>0.73579937304075238</v>
      </c>
      <c r="H187">
        <v>0.8992842535787321</v>
      </c>
      <c r="I187" s="1">
        <v>99.605028197376001</v>
      </c>
      <c r="J187" s="1">
        <v>-3.9958324569067803E-2</v>
      </c>
      <c r="K187" s="8">
        <v>1.5771428571428572</v>
      </c>
      <c r="L187" s="8">
        <v>52.43566666666667</v>
      </c>
      <c r="M187" s="9">
        <v>-28.9</v>
      </c>
      <c r="N187" s="9">
        <v>-7.4074099999999996</v>
      </c>
      <c r="O187" s="12"/>
      <c r="P187">
        <f t="shared" si="32"/>
        <v>191406</v>
      </c>
      <c r="Q187">
        <f t="shared" si="33"/>
        <v>282.465035</v>
      </c>
      <c r="R187">
        <f t="shared" si="34"/>
        <v>0.187</v>
      </c>
      <c r="S187">
        <f t="shared" si="35"/>
        <v>1.2772000904079168</v>
      </c>
      <c r="T187">
        <f t="shared" si="36"/>
        <v>1.7079964223133894</v>
      </c>
      <c r="U187">
        <f t="shared" si="37"/>
        <v>10020.766670397445</v>
      </c>
      <c r="V187">
        <f t="shared" si="38"/>
        <v>-3.8361656866700837E-2</v>
      </c>
      <c r="W187" s="8">
        <v>1.5771428571428572</v>
      </c>
      <c r="X187">
        <f t="shared" si="39"/>
        <v>2801.9348054444449</v>
      </c>
      <c r="Y187">
        <f t="shared" si="40"/>
        <v>-28.9</v>
      </c>
      <c r="Z187">
        <f t="shared" si="41"/>
        <v>-7.4074099999999996</v>
      </c>
      <c r="AA187">
        <f t="shared" si="43"/>
        <v>1.5641439596283391E-3</v>
      </c>
      <c r="AB187" s="12"/>
      <c r="AC187" s="21">
        <v>7.4399999999999998E-4</v>
      </c>
      <c r="AD187" s="22">
        <v>-2.294E-10</v>
      </c>
      <c r="AE187" s="23">
        <v>1.81E-8</v>
      </c>
      <c r="AF187" s="23">
        <v>-1.288E-6</v>
      </c>
      <c r="AG187" s="23">
        <v>-1.024E-5</v>
      </c>
      <c r="AH187" s="20">
        <v>0.72670000000000001</v>
      </c>
      <c r="AI187" s="23">
        <f t="shared" si="44"/>
        <v>1.9005699731869871E-3</v>
      </c>
      <c r="AJ187" s="25">
        <f t="shared" si="45"/>
        <v>2.2806839678243845E-2</v>
      </c>
      <c r="AK187" s="12"/>
      <c r="AL187" s="13">
        <v>2.4000000000000001E-4</v>
      </c>
      <c r="AM187" s="13">
        <v>-4.0799999999999999E-10</v>
      </c>
      <c r="AN187" s="13">
        <v>4.7580000000000002E-4</v>
      </c>
      <c r="AO187" s="13">
        <v>1.8259999999999999E-8</v>
      </c>
      <c r="AP187" s="13">
        <v>-2.8330000000000002E-5</v>
      </c>
      <c r="AQ187" s="13">
        <v>0.48349999999999999</v>
      </c>
      <c r="AR187" s="13">
        <f>(AL187)+(AM187*P185)+(AN187*T185)+(AO187*X185)+(AP187*Z185)+(AA185*AQ187)</f>
        <v>2.259547752294012E-3</v>
      </c>
      <c r="AS187" s="27">
        <f t="shared" si="46"/>
        <v>2.7114573027528142E-2</v>
      </c>
      <c r="AT187" s="12"/>
      <c r="AU187" s="13">
        <v>4.6529999999999998E-4</v>
      </c>
      <c r="AV187" s="13">
        <v>-5.2679999999999998E-10</v>
      </c>
      <c r="AW187" s="13">
        <v>7.6599999999999997E-4</v>
      </c>
      <c r="AX187" s="13">
        <v>-3.9230000000000002E-5</v>
      </c>
      <c r="AY187" s="13">
        <v>0.186</v>
      </c>
      <c r="AZ187" s="13">
        <f>(AU187)+(AV187*P184)+(AW187*T184)+(AX187*Z184)+(AY187*AA184)</f>
        <v>2.3515054414244151E-3</v>
      </c>
      <c r="BA187" s="28">
        <f t="shared" si="47"/>
        <v>2.8218065297092983E-2</v>
      </c>
    </row>
    <row r="188" spans="1:53" ht="16">
      <c r="A188" s="4">
        <v>42491</v>
      </c>
      <c r="B188" s="5">
        <v>17639.417000000001</v>
      </c>
      <c r="C188">
        <f t="shared" si="42"/>
        <v>9.777891279128001</v>
      </c>
      <c r="D188" s="1">
        <v>407</v>
      </c>
      <c r="E188" s="1">
        <v>305.010177</v>
      </c>
      <c r="F188" s="2">
        <v>0.18600000000000003</v>
      </c>
      <c r="G188">
        <v>0.75795513823682836</v>
      </c>
      <c r="H188">
        <v>0.89573296627666898</v>
      </c>
      <c r="I188" s="1">
        <v>99.710354890984206</v>
      </c>
      <c r="J188" s="1">
        <v>-3.8943134701354999E-2</v>
      </c>
      <c r="K188" s="8">
        <v>1.5295238095238095</v>
      </c>
      <c r="L188" s="8">
        <v>55.181612903225805</v>
      </c>
      <c r="M188" s="9">
        <v>16</v>
      </c>
      <c r="N188" s="9">
        <v>-14.28571</v>
      </c>
      <c r="O188" s="12"/>
      <c r="P188">
        <f t="shared" si="32"/>
        <v>166056</v>
      </c>
      <c r="Q188">
        <f t="shared" si="33"/>
        <v>305.010177</v>
      </c>
      <c r="R188">
        <f t="shared" si="34"/>
        <v>0.18600000000000003</v>
      </c>
      <c r="S188">
        <f t="shared" si="35"/>
        <v>1.3324511298164379</v>
      </c>
      <c r="T188">
        <f t="shared" si="36"/>
        <v>1.6980705131514693</v>
      </c>
      <c r="U188">
        <f t="shared" si="37"/>
        <v>10041.865227377002</v>
      </c>
      <c r="V188">
        <f t="shared" si="38"/>
        <v>-3.7426566960987118E-2</v>
      </c>
      <c r="W188" s="8">
        <v>1.5295238095238095</v>
      </c>
      <c r="X188">
        <f t="shared" si="39"/>
        <v>3100.1920155046823</v>
      </c>
      <c r="Y188">
        <f t="shared" si="40"/>
        <v>16</v>
      </c>
      <c r="Z188">
        <f t="shared" si="41"/>
        <v>-14.28571</v>
      </c>
      <c r="AA188">
        <f t="shared" si="43"/>
        <v>1.5617012335802372E-3</v>
      </c>
      <c r="AB188" s="12"/>
      <c r="AC188" s="21">
        <v>7.4399999999999998E-4</v>
      </c>
      <c r="AD188" s="22">
        <v>-2.294E-10</v>
      </c>
      <c r="AE188" s="23">
        <v>1.81E-8</v>
      </c>
      <c r="AF188" s="23">
        <v>-1.288E-6</v>
      </c>
      <c r="AG188" s="23">
        <v>-1.024E-5</v>
      </c>
      <c r="AH188" s="20">
        <v>0.72670000000000001</v>
      </c>
      <c r="AI188" s="23">
        <f t="shared" si="44"/>
        <v>2.0005449774404584E-3</v>
      </c>
      <c r="AJ188" s="25">
        <f t="shared" si="45"/>
        <v>2.40065397292855E-2</v>
      </c>
      <c r="AK188" s="12"/>
      <c r="AL188" s="13">
        <v>2.4000000000000001E-4</v>
      </c>
      <c r="AM188" s="13">
        <v>-4.0799999999999999E-10</v>
      </c>
      <c r="AN188" s="13">
        <v>4.7580000000000002E-4</v>
      </c>
      <c r="AO188" s="13">
        <v>1.8259999999999999E-8</v>
      </c>
      <c r="AP188" s="13">
        <v>-2.8330000000000002E-5</v>
      </c>
      <c r="AQ188" s="13">
        <v>0.48349999999999999</v>
      </c>
      <c r="AR188" s="13">
        <f>(AL188)+(AM188*P186)+(AN188*T186)+(AO188*X186)+(AP188*Z186)+(AA186*AQ188)</f>
        <v>1.9682975453699644E-3</v>
      </c>
      <c r="AS188" s="27">
        <f t="shared" si="46"/>
        <v>2.3619570544439573E-2</v>
      </c>
      <c r="AT188" s="12"/>
      <c r="AU188" s="13">
        <v>4.6529999999999998E-4</v>
      </c>
      <c r="AV188" s="13">
        <v>-5.2679999999999998E-10</v>
      </c>
      <c r="AW188" s="13">
        <v>7.6599999999999997E-4</v>
      </c>
      <c r="AX188" s="13">
        <v>-3.9230000000000002E-5</v>
      </c>
      <c r="AY188" s="13">
        <v>0.186</v>
      </c>
      <c r="AZ188" s="13">
        <f>(AU188)+(AV188*P185)+(AW188*T185)+(AX188*Z185)+(AY188*AA185)</f>
        <v>2.5085566022130927E-3</v>
      </c>
      <c r="BA188" s="28">
        <f t="shared" si="47"/>
        <v>3.0102679226557114E-2</v>
      </c>
    </row>
    <row r="189" spans="1:53" ht="16">
      <c r="A189" s="4">
        <v>42522</v>
      </c>
      <c r="B189">
        <v>17671.302666666666</v>
      </c>
      <c r="C189">
        <f t="shared" si="42"/>
        <v>9.7796972845356702</v>
      </c>
      <c r="D189" s="1">
        <v>417</v>
      </c>
      <c r="E189" s="1">
        <v>356.54707999999999</v>
      </c>
      <c r="F189" s="2">
        <v>0.188</v>
      </c>
      <c r="G189">
        <v>0.74081685075777037</v>
      </c>
      <c r="H189">
        <v>0.91487517337031898</v>
      </c>
      <c r="I189" s="1">
        <v>99.7831667784736</v>
      </c>
      <c r="J189" s="1">
        <v>-3.8241338339045999E-2</v>
      </c>
      <c r="K189" s="8">
        <v>1.3713636363636363</v>
      </c>
      <c r="L189" s="8">
        <v>133.648</v>
      </c>
      <c r="M189" s="9">
        <v>547.5</v>
      </c>
      <c r="N189" s="9">
        <v>-7.5471700000000004</v>
      </c>
      <c r="O189" s="12"/>
      <c r="P189">
        <f t="shared" si="32"/>
        <v>174306</v>
      </c>
      <c r="Q189">
        <f t="shared" si="33"/>
        <v>356.54707999999999</v>
      </c>
      <c r="R189">
        <f t="shared" si="34"/>
        <v>0.188</v>
      </c>
      <c r="S189">
        <f t="shared" si="35"/>
        <v>1.2896264571244309</v>
      </c>
      <c r="T189">
        <f t="shared" si="36"/>
        <v>1.7518717562196902</v>
      </c>
      <c r="U189">
        <f t="shared" si="37"/>
        <v>10056.463539119151</v>
      </c>
      <c r="V189">
        <f t="shared" si="38"/>
        <v>-3.6778938381084612E-2</v>
      </c>
      <c r="W189" s="8">
        <v>1.3713636363636363</v>
      </c>
      <c r="X189">
        <f t="shared" si="39"/>
        <v>17995.435904000002</v>
      </c>
      <c r="Y189">
        <f t="shared" si="40"/>
        <v>547.5</v>
      </c>
      <c r="Z189">
        <f t="shared" si="41"/>
        <v>-7.5471700000000004</v>
      </c>
      <c r="AA189">
        <f t="shared" si="43"/>
        <v>1.8060054076691756E-3</v>
      </c>
      <c r="AB189" s="12"/>
      <c r="AC189" s="21">
        <v>7.4399999999999998E-4</v>
      </c>
      <c r="AD189" s="22">
        <v>-2.294E-10</v>
      </c>
      <c r="AE189" s="23">
        <v>1.81E-8</v>
      </c>
      <c r="AF189" s="23">
        <v>-1.288E-6</v>
      </c>
      <c r="AG189" s="23">
        <v>-1.024E-5</v>
      </c>
      <c r="AH189" s="20">
        <v>0.72670000000000001</v>
      </c>
      <c r="AI189" s="23">
        <f t="shared" si="44"/>
        <v>2.0225861859233928E-3</v>
      </c>
      <c r="AJ189" s="25">
        <f t="shared" si="45"/>
        <v>2.4271034231080714E-2</v>
      </c>
      <c r="AK189" s="12"/>
      <c r="AL189" s="13">
        <v>2.4000000000000001E-4</v>
      </c>
      <c r="AM189" s="13">
        <v>-4.0799999999999999E-10</v>
      </c>
      <c r="AN189" s="13">
        <v>4.7580000000000002E-4</v>
      </c>
      <c r="AO189" s="13">
        <v>1.8259999999999999E-8</v>
      </c>
      <c r="AP189" s="13">
        <v>-2.8330000000000002E-5</v>
      </c>
      <c r="AQ189" s="13">
        <v>0.48349999999999999</v>
      </c>
      <c r="AR189" s="13">
        <f>(AL189)+(AM189*P187)+(AN189*T187)+(AO189*X187)+(AP189*Z187)+(AA187*AQ189)</f>
        <v>1.9918499090644283E-3</v>
      </c>
      <c r="AS189" s="27">
        <f t="shared" si="46"/>
        <v>2.390219890877314E-2</v>
      </c>
      <c r="AT189" s="12"/>
      <c r="AU189" s="13">
        <v>4.6529999999999998E-4</v>
      </c>
      <c r="AV189" s="13">
        <v>-5.2679999999999998E-10</v>
      </c>
      <c r="AW189" s="13">
        <v>7.6599999999999997E-4</v>
      </c>
      <c r="AX189" s="13">
        <v>-3.9230000000000002E-5</v>
      </c>
      <c r="AY189" s="13">
        <v>0.186</v>
      </c>
      <c r="AZ189" s="13">
        <f>(AU189)+(AV189*P186)+(AW189*T186)+(AX189*Z186)+(AY189*AA186)</f>
        <v>2.1811826305399235E-3</v>
      </c>
      <c r="BA189" s="28">
        <f t="shared" si="47"/>
        <v>2.6174191566479082E-2</v>
      </c>
    </row>
    <row r="190" spans="1:53" ht="16">
      <c r="A190" s="4">
        <v>42552</v>
      </c>
      <c r="B190">
        <v>17703.188333333332</v>
      </c>
      <c r="C190">
        <f t="shared" si="42"/>
        <v>9.7815000341668732</v>
      </c>
      <c r="D190" s="1">
        <v>449</v>
      </c>
      <c r="E190" s="1">
        <v>400.649271</v>
      </c>
      <c r="F190" s="2">
        <v>0.185</v>
      </c>
      <c r="G190">
        <v>0.79576913032123264</v>
      </c>
      <c r="H190">
        <v>0.88923531342303908</v>
      </c>
      <c r="I190" s="1">
        <v>99.698350411828798</v>
      </c>
      <c r="J190" s="1">
        <v>-3.9058839706309197E-2</v>
      </c>
      <c r="K190" s="8">
        <v>1.2030000000000001</v>
      </c>
      <c r="L190" s="8">
        <v>94.67</v>
      </c>
      <c r="M190" s="9">
        <v>106.5</v>
      </c>
      <c r="N190" s="9">
        <v>-7.69231</v>
      </c>
      <c r="O190" s="12"/>
      <c r="P190">
        <f t="shared" si="32"/>
        <v>202050</v>
      </c>
      <c r="Q190">
        <f t="shared" si="33"/>
        <v>400.649271</v>
      </c>
      <c r="R190">
        <f t="shared" si="34"/>
        <v>0.185</v>
      </c>
      <c r="S190">
        <f t="shared" si="35"/>
        <v>1.4290176390934435</v>
      </c>
      <c r="T190">
        <f t="shared" si="36"/>
        <v>1.6799747560616096</v>
      </c>
      <c r="U190">
        <f t="shared" si="37"/>
        <v>10039.459425251633</v>
      </c>
      <c r="V190">
        <f t="shared" si="38"/>
        <v>-3.7533246747106043E-2</v>
      </c>
      <c r="W190" s="8">
        <v>1.2030000000000001</v>
      </c>
      <c r="X190">
        <f t="shared" si="39"/>
        <v>9057.0789000000004</v>
      </c>
      <c r="Y190">
        <f t="shared" si="40"/>
        <v>106.5</v>
      </c>
      <c r="Z190">
        <f t="shared" si="41"/>
        <v>-7.69231</v>
      </c>
      <c r="AA190">
        <f t="shared" si="43"/>
        <v>1.8027496312029712E-3</v>
      </c>
      <c r="AB190" s="12"/>
      <c r="AC190" s="21">
        <v>7.4399999999999998E-4</v>
      </c>
      <c r="AD190" s="22">
        <v>-2.294E-10</v>
      </c>
      <c r="AE190" s="23">
        <v>1.81E-8</v>
      </c>
      <c r="AF190" s="23">
        <v>-1.288E-6</v>
      </c>
      <c r="AG190" s="23">
        <v>-1.024E-5</v>
      </c>
      <c r="AH190" s="20">
        <v>0.72670000000000001</v>
      </c>
      <c r="AI190" s="23">
        <f t="shared" si="44"/>
        <v>1.7142587440155898E-3</v>
      </c>
      <c r="AJ190" s="25">
        <f t="shared" si="45"/>
        <v>2.0571104928187076E-2</v>
      </c>
      <c r="AK190" s="12"/>
      <c r="AL190" s="13">
        <v>2.4000000000000001E-4</v>
      </c>
      <c r="AM190" s="13">
        <v>-4.0799999999999999E-10</v>
      </c>
      <c r="AN190" s="13">
        <v>4.7580000000000002E-4</v>
      </c>
      <c r="AO190" s="13">
        <v>1.8259999999999999E-8</v>
      </c>
      <c r="AP190" s="13">
        <v>-2.8330000000000002E-5</v>
      </c>
      <c r="AQ190" s="13">
        <v>0.48349999999999999</v>
      </c>
      <c r="AR190" s="13">
        <f>(AL190)+(AM190*P188)+(AN190*T188)+(AO190*X188)+(AP190*Z188)+(AA188*AQ190)</f>
        <v>2.1965973190966291E-3</v>
      </c>
      <c r="AS190" s="27">
        <f t="shared" si="46"/>
        <v>2.6359167829159549E-2</v>
      </c>
      <c r="AT190" s="12"/>
      <c r="AU190" s="13">
        <v>4.6529999999999998E-4</v>
      </c>
      <c r="AV190" s="13">
        <v>-5.2679999999999998E-10</v>
      </c>
      <c r="AW190" s="13">
        <v>7.6599999999999997E-4</v>
      </c>
      <c r="AX190" s="13">
        <v>-3.9230000000000002E-5</v>
      </c>
      <c r="AY190" s="13">
        <v>0.186</v>
      </c>
      <c r="AZ190" s="13">
        <f>(AU190)+(AV190*P187)+(AW190*T187)+(AX190*Z187)+(AY190*AA187)</f>
        <v>2.2543160494829274E-3</v>
      </c>
      <c r="BA190" s="28">
        <f t="shared" si="47"/>
        <v>2.7051792593795129E-2</v>
      </c>
    </row>
    <row r="191" spans="1:53" ht="16">
      <c r="A191" s="4">
        <v>42583</v>
      </c>
      <c r="B191" s="5">
        <v>17735.074000000001</v>
      </c>
      <c r="C191">
        <f t="shared" si="42"/>
        <v>9.7832995397391915</v>
      </c>
      <c r="D191" s="1">
        <v>481</v>
      </c>
      <c r="E191" s="1">
        <v>397.91959600000001</v>
      </c>
      <c r="F191" s="2">
        <v>0.191</v>
      </c>
      <c r="G191">
        <v>0.73197592521449606</v>
      </c>
      <c r="H191">
        <v>0.92739678096571032</v>
      </c>
      <c r="I191" s="1">
        <v>99.546039140344206</v>
      </c>
      <c r="J191" s="1">
        <v>-4.0526889772750797E-2</v>
      </c>
      <c r="K191" s="8">
        <v>1.2569565217391303</v>
      </c>
      <c r="L191" s="8">
        <v>71.412580645161285</v>
      </c>
      <c r="M191" s="9">
        <v>-66.400000000000006</v>
      </c>
      <c r="N191" s="9">
        <v>-3.92157</v>
      </c>
      <c r="O191" s="12"/>
      <c r="P191">
        <f t="shared" si="32"/>
        <v>231842</v>
      </c>
      <c r="Q191">
        <f t="shared" si="33"/>
        <v>397.91959600000001</v>
      </c>
      <c r="R191">
        <f t="shared" si="34"/>
        <v>0.191</v>
      </c>
      <c r="S191">
        <f t="shared" si="35"/>
        <v>1.2677646803081135</v>
      </c>
      <c r="T191">
        <f t="shared" si="36"/>
        <v>1.787461570311272</v>
      </c>
      <c r="U191">
        <f t="shared" si="37"/>
        <v>10008.959947671285</v>
      </c>
      <c r="V191">
        <f t="shared" si="38"/>
        <v>-3.8884460978098105E-2</v>
      </c>
      <c r="W191" s="8">
        <v>1.2569565217391303</v>
      </c>
      <c r="X191">
        <f t="shared" si="39"/>
        <v>5171.1692550468251</v>
      </c>
      <c r="Y191">
        <f t="shared" si="40"/>
        <v>-66.400000000000006</v>
      </c>
      <c r="Z191">
        <f t="shared" si="41"/>
        <v>-3.92157</v>
      </c>
      <c r="AA191">
        <f t="shared" si="43"/>
        <v>1.7995055723183384E-3</v>
      </c>
      <c r="AB191" s="12"/>
      <c r="AC191" s="21">
        <v>7.4399999999999998E-4</v>
      </c>
      <c r="AD191" s="22">
        <v>-2.294E-10</v>
      </c>
      <c r="AE191" s="23">
        <v>1.81E-8</v>
      </c>
      <c r="AF191" s="23">
        <v>-1.288E-6</v>
      </c>
      <c r="AG191" s="23">
        <v>-1.024E-5</v>
      </c>
      <c r="AH191" s="20">
        <v>0.72670000000000001</v>
      </c>
      <c r="AI191" s="23">
        <f t="shared" si="44"/>
        <v>2.1132382694851993E-3</v>
      </c>
      <c r="AJ191" s="25">
        <f t="shared" si="45"/>
        <v>2.5358859233822389E-2</v>
      </c>
      <c r="AK191" s="12"/>
      <c r="AL191" s="13">
        <v>2.4000000000000001E-4</v>
      </c>
      <c r="AM191" s="13">
        <v>-4.0799999999999999E-10</v>
      </c>
      <c r="AN191" s="13">
        <v>4.7580000000000002E-4</v>
      </c>
      <c r="AO191" s="13">
        <v>1.8259999999999999E-8</v>
      </c>
      <c r="AP191" s="13">
        <v>-2.8330000000000002E-5</v>
      </c>
      <c r="AQ191" s="13">
        <v>0.48349999999999999</v>
      </c>
      <c r="AR191" s="13">
        <f>(AL191)+(AM191*P189)+(AN191*T189)+(AO191*X189)+(AP191*Z189)+(AA189*AQ191)</f>
        <v>2.4180353339244148E-3</v>
      </c>
      <c r="AS191" s="27">
        <f t="shared" si="46"/>
        <v>2.9016424007092978E-2</v>
      </c>
      <c r="AT191" s="12"/>
      <c r="AU191" s="13">
        <v>4.6529999999999998E-4</v>
      </c>
      <c r="AV191" s="13">
        <v>-5.2679999999999998E-10</v>
      </c>
      <c r="AW191" s="13">
        <v>7.6599999999999997E-4</v>
      </c>
      <c r="AX191" s="13">
        <v>-3.9230000000000002E-5</v>
      </c>
      <c r="AY191" s="13">
        <v>0.186</v>
      </c>
      <c r="AZ191" s="13">
        <f>(AU191)+(AV191*P188)+(AW191*T188)+(AX191*Z188)+(AY191*AA188)</f>
        <v>2.5294485450199494E-3</v>
      </c>
      <c r="BA191" s="28">
        <f t="shared" si="47"/>
        <v>3.0353382540239393E-2</v>
      </c>
    </row>
    <row r="192" spans="1:53" ht="16">
      <c r="A192" s="4">
        <v>42614</v>
      </c>
      <c r="B192">
        <v>17764.792999999998</v>
      </c>
      <c r="C192">
        <f t="shared" si="42"/>
        <v>9.7849738562622761</v>
      </c>
      <c r="D192" s="1">
        <v>509</v>
      </c>
      <c r="E192" s="1">
        <v>341.44652000000002</v>
      </c>
      <c r="F192" s="2">
        <v>0.19899999999999998</v>
      </c>
      <c r="G192">
        <v>0.73001129659846864</v>
      </c>
      <c r="H192">
        <v>0.90835625859697389</v>
      </c>
      <c r="I192" s="1">
        <v>99.591052388407405</v>
      </c>
      <c r="J192" s="1">
        <v>-4.0093030208939E-2</v>
      </c>
      <c r="K192" s="8">
        <v>1.3361904761904762</v>
      </c>
      <c r="L192" s="8">
        <v>50.289333333333332</v>
      </c>
      <c r="M192" s="9">
        <v>-72.599999999999994</v>
      </c>
      <c r="N192" s="9">
        <v>0</v>
      </c>
      <c r="O192" s="12"/>
      <c r="P192">
        <f t="shared" si="32"/>
        <v>259590</v>
      </c>
      <c r="Q192">
        <f t="shared" si="33"/>
        <v>341.44652000000002</v>
      </c>
      <c r="R192">
        <f t="shared" si="34"/>
        <v>0.19899999999999998</v>
      </c>
      <c r="S192">
        <f t="shared" si="35"/>
        <v>1.2629277897598459</v>
      </c>
      <c r="T192">
        <f t="shared" si="36"/>
        <v>1.7334673511292664</v>
      </c>
      <c r="U192">
        <f t="shared" si="37"/>
        <v>10017.968768218914</v>
      </c>
      <c r="V192">
        <f t="shared" si="38"/>
        <v>-3.8485579137604108E-2</v>
      </c>
      <c r="W192" s="8">
        <v>1.3361904761904762</v>
      </c>
      <c r="X192">
        <f t="shared" si="39"/>
        <v>2579.3063804444441</v>
      </c>
      <c r="Y192">
        <f t="shared" si="40"/>
        <v>-72.599999999999994</v>
      </c>
      <c r="Z192">
        <f t="shared" si="41"/>
        <v>0</v>
      </c>
      <c r="AA192">
        <f t="shared" si="43"/>
        <v>1.6743165230845847E-3</v>
      </c>
      <c r="AB192" s="12"/>
      <c r="AC192" s="21">
        <v>7.4399999999999998E-4</v>
      </c>
      <c r="AD192" s="22">
        <v>-2.294E-10</v>
      </c>
      <c r="AE192" s="23">
        <v>1.81E-8</v>
      </c>
      <c r="AF192" s="23">
        <v>-1.288E-6</v>
      </c>
      <c r="AG192" s="23">
        <v>-1.024E-5</v>
      </c>
      <c r="AH192" s="20">
        <v>0.72670000000000001</v>
      </c>
      <c r="AI192" s="23">
        <f t="shared" si="44"/>
        <v>2.217794384920084E-3</v>
      </c>
      <c r="AJ192" s="25">
        <f t="shared" si="45"/>
        <v>2.6613532619041008E-2</v>
      </c>
      <c r="AK192" s="12"/>
      <c r="AL192" s="13">
        <v>2.4000000000000001E-4</v>
      </c>
      <c r="AM192" s="13">
        <v>-4.0799999999999999E-10</v>
      </c>
      <c r="AN192" s="13">
        <v>4.7580000000000002E-4</v>
      </c>
      <c r="AO192" s="13">
        <v>1.8259999999999999E-8</v>
      </c>
      <c r="AP192" s="13">
        <v>-2.8330000000000002E-5</v>
      </c>
      <c r="AQ192" s="13">
        <v>0.48349999999999999</v>
      </c>
      <c r="AR192" s="13">
        <f>(AL192)+(AM192*P190)+(AN192*T190)+(AO192*X190)+(AP192*Z190)+(AA190*AQ192)</f>
        <v>2.2118304386347506E-3</v>
      </c>
      <c r="AS192" s="27">
        <f t="shared" si="46"/>
        <v>2.6541965263617007E-2</v>
      </c>
      <c r="AT192" s="12"/>
      <c r="AU192" s="13">
        <v>4.6529999999999998E-4</v>
      </c>
      <c r="AV192" s="13">
        <v>-5.2679999999999998E-10</v>
      </c>
      <c r="AW192" s="13">
        <v>7.6599999999999997E-4</v>
      </c>
      <c r="AX192" s="13">
        <v>-3.9230000000000002E-5</v>
      </c>
      <c r="AY192" s="13">
        <v>0.186</v>
      </c>
      <c r="AZ192" s="13">
        <f>(AU192)+(AV192*P189)+(AW192*T189)+(AX192*Z189)+(AY192*AA189)</f>
        <v>2.3474018493907494E-3</v>
      </c>
      <c r="BA192" s="28">
        <f t="shared" si="47"/>
        <v>2.8168822192688993E-2</v>
      </c>
    </row>
    <row r="193" spans="1:53" ht="16">
      <c r="A193" s="4">
        <v>42644</v>
      </c>
      <c r="B193">
        <v>17794.511999999999</v>
      </c>
      <c r="C193">
        <f t="shared" si="42"/>
        <v>9.7866453741347144</v>
      </c>
      <c r="D193" s="1">
        <v>543</v>
      </c>
      <c r="E193" s="1">
        <v>302.530147</v>
      </c>
      <c r="F193" s="2">
        <v>0.20499999999999999</v>
      </c>
      <c r="G193">
        <v>0.71879391848728758</v>
      </c>
      <c r="H193">
        <v>0.93032349804479209</v>
      </c>
      <c r="I193" s="1">
        <v>99.756529119719104</v>
      </c>
      <c r="J193" s="1">
        <v>-3.84980850415272E-2</v>
      </c>
      <c r="K193" s="8">
        <v>1.4330000000000001</v>
      </c>
      <c r="L193" s="8">
        <v>69.446451612903232</v>
      </c>
      <c r="M193" s="9">
        <v>-29.5</v>
      </c>
      <c r="N193" s="9">
        <v>-2</v>
      </c>
      <c r="O193" s="12"/>
      <c r="P193">
        <f t="shared" si="32"/>
        <v>295392</v>
      </c>
      <c r="Q193">
        <f t="shared" si="33"/>
        <v>302.530147</v>
      </c>
      <c r="R193">
        <f t="shared" si="34"/>
        <v>0.20499999999999999</v>
      </c>
      <c r="S193">
        <f t="shared" si="35"/>
        <v>1.235458615741597</v>
      </c>
      <c r="T193">
        <f t="shared" si="36"/>
        <v>1.7958253090590903</v>
      </c>
      <c r="U193">
        <f t="shared" si="37"/>
        <v>10051.121631133085</v>
      </c>
      <c r="V193">
        <f t="shared" si="38"/>
        <v>-3.7015982489662543E-2</v>
      </c>
      <c r="W193" s="8">
        <v>1.4330000000000001</v>
      </c>
      <c r="X193">
        <f t="shared" si="39"/>
        <v>4892.256093236213</v>
      </c>
      <c r="Y193">
        <f t="shared" si="40"/>
        <v>-29.5</v>
      </c>
      <c r="Z193">
        <f t="shared" si="41"/>
        <v>-2</v>
      </c>
      <c r="AA193">
        <f t="shared" si="43"/>
        <v>1.671517872438244E-3</v>
      </c>
      <c r="AB193" s="12"/>
      <c r="AC193" s="21">
        <v>7.4399999999999998E-4</v>
      </c>
      <c r="AD193" s="22">
        <v>-2.294E-10</v>
      </c>
      <c r="AE193" s="23">
        <v>1.81E-8</v>
      </c>
      <c r="AF193" s="23">
        <v>-1.288E-6</v>
      </c>
      <c r="AG193" s="23">
        <v>-1.024E-5</v>
      </c>
      <c r="AH193" s="20">
        <v>0.72670000000000001</v>
      </c>
      <c r="AI193" s="23">
        <f t="shared" si="44"/>
        <v>2.0413701168116123E-3</v>
      </c>
      <c r="AJ193" s="25">
        <f t="shared" si="45"/>
        <v>2.4496441401739347E-2</v>
      </c>
      <c r="AK193" s="12"/>
      <c r="AL193" s="13">
        <v>2.4000000000000001E-4</v>
      </c>
      <c r="AM193" s="13">
        <v>-4.0799999999999999E-10</v>
      </c>
      <c r="AN193" s="13">
        <v>4.7580000000000002E-4</v>
      </c>
      <c r="AO193" s="13">
        <v>1.8259999999999999E-8</v>
      </c>
      <c r="AP193" s="13">
        <v>-2.8330000000000002E-5</v>
      </c>
      <c r="AQ193" s="13">
        <v>0.48349999999999999</v>
      </c>
      <c r="AR193" s="13">
        <f>(AL193)+(AM193*P191)+(AN193*T191)+(AO193*X191)+(AP193*Z191)+(AA191*AQ193)</f>
        <v>2.0714672520671749E-3</v>
      </c>
      <c r="AS193" s="27">
        <f t="shared" si="46"/>
        <v>2.4857607024806098E-2</v>
      </c>
      <c r="AT193" s="12"/>
      <c r="AU193" s="13">
        <v>4.6529999999999998E-4</v>
      </c>
      <c r="AV193" s="13">
        <v>-5.2679999999999998E-10</v>
      </c>
      <c r="AW193" s="13">
        <v>7.6599999999999997E-4</v>
      </c>
      <c r="AX193" s="13">
        <v>-3.9230000000000002E-5</v>
      </c>
      <c r="AY193" s="13">
        <v>0.186</v>
      </c>
      <c r="AZ193" s="13">
        <f>(AU193)+(AV193*P190)+(AW193*T190)+(AX193*Z190)+(AY193*AA190)</f>
        <v>2.2828014758469453E-3</v>
      </c>
      <c r="BA193" s="28">
        <f t="shared" si="47"/>
        <v>2.7393617710163343E-2</v>
      </c>
    </row>
    <row r="194" spans="1:53" ht="16">
      <c r="A194" s="4">
        <v>42675</v>
      </c>
      <c r="B194" s="5">
        <v>17824.231</v>
      </c>
      <c r="C194">
        <f t="shared" si="42"/>
        <v>9.788314102696889</v>
      </c>
      <c r="D194" s="1">
        <v>580</v>
      </c>
      <c r="E194" s="1">
        <v>282.714313</v>
      </c>
      <c r="F194" s="2">
        <v>0.20499999999999999</v>
      </c>
      <c r="G194">
        <v>0.78352029914529919</v>
      </c>
      <c r="H194">
        <v>0.90608488154082156</v>
      </c>
      <c r="I194" s="1">
        <v>100.01773440024699</v>
      </c>
      <c r="J194" s="1">
        <v>-3.5980461587292699E-2</v>
      </c>
      <c r="K194" s="8">
        <v>1.6895</v>
      </c>
      <c r="L194" s="8">
        <v>125.67233333333333</v>
      </c>
      <c r="M194" s="9">
        <v>178.1</v>
      </c>
      <c r="N194" s="9">
        <v>-7.84314</v>
      </c>
      <c r="O194" s="12"/>
      <c r="P194">
        <f t="shared" si="32"/>
        <v>336980</v>
      </c>
      <c r="Q194">
        <f t="shared" si="33"/>
        <v>282.714313</v>
      </c>
      <c r="R194">
        <f t="shared" si="34"/>
        <v>0.20499999999999999</v>
      </c>
      <c r="S194">
        <f t="shared" si="35"/>
        <v>1.3974243583180384</v>
      </c>
      <c r="T194">
        <f t="shared" si="36"/>
        <v>1.7270746940976662</v>
      </c>
      <c r="U194">
        <f t="shared" si="37"/>
        <v>10103.564928958598</v>
      </c>
      <c r="V194">
        <f t="shared" si="38"/>
        <v>-3.4685867971258055E-2</v>
      </c>
      <c r="W194" s="8">
        <v>1.6895</v>
      </c>
      <c r="X194">
        <f t="shared" si="39"/>
        <v>15919.207698777776</v>
      </c>
      <c r="Y194">
        <f t="shared" si="40"/>
        <v>178.1</v>
      </c>
      <c r="Z194">
        <f t="shared" si="41"/>
        <v>-7.84314</v>
      </c>
      <c r="AA194">
        <f t="shared" si="43"/>
        <v>1.6687285621745929E-3</v>
      </c>
      <c r="AB194" s="12"/>
      <c r="AC194" s="21">
        <v>7.4399999999999998E-4</v>
      </c>
      <c r="AD194" s="22">
        <v>-2.294E-10</v>
      </c>
      <c r="AE194" s="23">
        <v>1.81E-8</v>
      </c>
      <c r="AF194" s="23">
        <v>-1.288E-6</v>
      </c>
      <c r="AG194" s="23">
        <v>-1.024E-5</v>
      </c>
      <c r="AH194" s="20">
        <v>0.72670000000000001</v>
      </c>
      <c r="AI194" s="23">
        <f t="shared" si="44"/>
        <v>2.0379549483884474E-3</v>
      </c>
      <c r="AJ194" s="25">
        <f t="shared" si="45"/>
        <v>2.4455459380661369E-2</v>
      </c>
      <c r="AK194" s="12"/>
      <c r="AL194" s="13">
        <v>2.4000000000000001E-4</v>
      </c>
      <c r="AM194" s="13">
        <v>-4.0799999999999999E-10</v>
      </c>
      <c r="AN194" s="13">
        <v>4.7580000000000002E-4</v>
      </c>
      <c r="AO194" s="13">
        <v>1.8259999999999999E-8</v>
      </c>
      <c r="AP194" s="13">
        <v>-2.8330000000000002E-5</v>
      </c>
      <c r="AQ194" s="13">
        <v>0.48349999999999999</v>
      </c>
      <c r="AR194" s="13">
        <f>(AL194)+(AM194*P192)+(AN194*T192)+(AO194*X192)+(AP194*Z192)+(AA192*AQ194)</f>
        <v>1.8155012190856172E-3</v>
      </c>
      <c r="AS194" s="27">
        <f t="shared" si="46"/>
        <v>2.1786014629027406E-2</v>
      </c>
      <c r="AT194" s="12"/>
      <c r="AU194" s="13">
        <v>4.6529999999999998E-4</v>
      </c>
      <c r="AV194" s="13">
        <v>-5.2679999999999998E-10</v>
      </c>
      <c r="AW194" s="13">
        <v>7.6599999999999997E-4</v>
      </c>
      <c r="AX194" s="13">
        <v>-3.9230000000000002E-5</v>
      </c>
      <c r="AY194" s="13">
        <v>0.186</v>
      </c>
      <c r="AZ194" s="13">
        <f>(AU194)+(AV194*P191)+(AW194*T191)+(AX194*Z191)+(AY194*AA191)</f>
        <v>2.2009124248096451E-3</v>
      </c>
      <c r="BA194" s="28">
        <f t="shared" si="47"/>
        <v>2.6410949097715741E-2</v>
      </c>
    </row>
    <row r="195" spans="1:53" ht="16">
      <c r="A195" s="4">
        <v>42705</v>
      </c>
      <c r="B195">
        <v>17857.905999999999</v>
      </c>
      <c r="C195">
        <f t="shared" si="42"/>
        <v>9.7902016023159675</v>
      </c>
      <c r="D195" s="1">
        <v>634</v>
      </c>
      <c r="E195" s="1">
        <v>335.45939199999998</v>
      </c>
      <c r="F195" s="2">
        <v>0.191</v>
      </c>
      <c r="G195">
        <v>0.7785190126751167</v>
      </c>
      <c r="H195">
        <v>0.92202227934875747</v>
      </c>
      <c r="I195" s="1">
        <v>100.320167392824</v>
      </c>
      <c r="J195" s="1">
        <v>-3.3065465405334199E-2</v>
      </c>
      <c r="K195" s="8">
        <v>1.98</v>
      </c>
      <c r="L195" s="8">
        <v>123.92709677419354</v>
      </c>
      <c r="M195" s="9">
        <v>39.799999999999997</v>
      </c>
      <c r="N195" s="9">
        <v>-6</v>
      </c>
      <c r="O195" s="12"/>
      <c r="P195">
        <f t="shared" ref="P195:P232" si="48">D195+(D195^2)</f>
        <v>402590</v>
      </c>
      <c r="Q195">
        <f t="shared" ref="Q195:Q232" si="49">E195</f>
        <v>335.45939199999998</v>
      </c>
      <c r="R195">
        <f t="shared" ref="R195:R232" si="50">F195</f>
        <v>0.191</v>
      </c>
      <c r="S195">
        <f t="shared" ref="S195:S232" si="51">G195+(G195^2)</f>
        <v>1.3846108657717551</v>
      </c>
      <c r="T195">
        <f t="shared" ref="T195:T232" si="52">H195+(H195^2)</f>
        <v>1.7721473629642355</v>
      </c>
      <c r="U195">
        <f t="shared" ref="U195:U232" si="53">I195+(I195^2)</f>
        <v>10164.456153117051</v>
      </c>
      <c r="V195">
        <f t="shared" ref="V195:V232" si="54">J195+(J195^2)</f>
        <v>-3.1972140402862843E-2</v>
      </c>
      <c r="W195" s="8">
        <v>1.98</v>
      </c>
      <c r="X195">
        <f t="shared" ref="X195:X232" si="55">L195+(L195^2)</f>
        <v>15481.852411654525</v>
      </c>
      <c r="Y195">
        <f t="shared" ref="Y195:Y232" si="56">M195</f>
        <v>39.799999999999997</v>
      </c>
      <c r="Z195">
        <f t="shared" ref="Z195:Z232" si="57">N195</f>
        <v>-6</v>
      </c>
      <c r="AA195">
        <f t="shared" si="43"/>
        <v>1.8874996190785254E-3</v>
      </c>
      <c r="AB195" s="12"/>
      <c r="AC195" s="21">
        <v>7.4399999999999998E-4</v>
      </c>
      <c r="AD195" s="22">
        <v>-2.294E-10</v>
      </c>
      <c r="AE195" s="23">
        <v>1.81E-8</v>
      </c>
      <c r="AF195" s="23">
        <v>-1.288E-6</v>
      </c>
      <c r="AG195" s="23">
        <v>-1.024E-5</v>
      </c>
      <c r="AH195" s="20">
        <v>0.72670000000000001</v>
      </c>
      <c r="AI195" s="23">
        <f t="shared" si="44"/>
        <v>2.0184204470801545E-3</v>
      </c>
      <c r="AJ195" s="25">
        <f t="shared" si="45"/>
        <v>2.4221045364961856E-2</v>
      </c>
      <c r="AK195" s="12"/>
      <c r="AL195" s="13">
        <v>2.4000000000000001E-4</v>
      </c>
      <c r="AM195" s="13">
        <v>-4.0799999999999999E-10</v>
      </c>
      <c r="AN195" s="13">
        <v>4.7580000000000002E-4</v>
      </c>
      <c r="AO195" s="13">
        <v>1.8259999999999999E-8</v>
      </c>
      <c r="AP195" s="13">
        <v>-2.8330000000000002E-5</v>
      </c>
      <c r="AQ195" s="13">
        <v>0.48349999999999999</v>
      </c>
      <c r="AR195" s="13">
        <f>(AL195)+(AM195*P193)+(AN195*T193)+(AO195*X193)+(AP195*Z193)+(AA193*AQ195)</f>
        <v>1.9281052336366997E-3</v>
      </c>
      <c r="AS195" s="27">
        <f t="shared" si="46"/>
        <v>2.3137262803640396E-2</v>
      </c>
      <c r="AT195" s="12"/>
      <c r="AU195" s="13">
        <v>4.6529999999999998E-4</v>
      </c>
      <c r="AV195" s="13">
        <v>-5.2679999999999998E-10</v>
      </c>
      <c r="AW195" s="13">
        <v>7.6599999999999997E-4</v>
      </c>
      <c r="AX195" s="13">
        <v>-3.9230000000000002E-5</v>
      </c>
      <c r="AY195" s="13">
        <v>0.186</v>
      </c>
      <c r="AZ195" s="13">
        <f>(AU195)+(AV195*P192)+(AW195*T192)+(AX195*Z192)+(AY195*AA192)</f>
        <v>1.9678068522587509E-3</v>
      </c>
      <c r="BA195" s="28">
        <f t="shared" si="47"/>
        <v>2.3613682227105012E-2</v>
      </c>
    </row>
    <row r="196" spans="1:53" ht="16">
      <c r="A196" s="4">
        <v>42736</v>
      </c>
      <c r="B196">
        <v>17891.580999999998</v>
      </c>
      <c r="C196">
        <f t="shared" ref="C196:C234" si="58">LN(B196)</f>
        <v>9.7920855459910232</v>
      </c>
      <c r="D196" s="1">
        <v>683</v>
      </c>
      <c r="E196" s="1">
        <v>333.15930500000002</v>
      </c>
      <c r="F196" s="2">
        <v>0.183</v>
      </c>
      <c r="G196">
        <v>0.74581005586592175</v>
      </c>
      <c r="H196">
        <v>0.9839486356340289</v>
      </c>
      <c r="I196" s="1">
        <v>100.590006435817</v>
      </c>
      <c r="J196" s="1">
        <v>-3.0464625551965201E-2</v>
      </c>
      <c r="K196" s="8">
        <v>1.9135</v>
      </c>
      <c r="L196" s="8">
        <v>144.13548387096773</v>
      </c>
      <c r="M196" s="9">
        <v>-40.1</v>
      </c>
      <c r="N196" s="9">
        <v>-4.0816299999999996</v>
      </c>
      <c r="O196" s="12"/>
      <c r="P196">
        <f t="shared" si="48"/>
        <v>467172</v>
      </c>
      <c r="Q196">
        <f t="shared" si="49"/>
        <v>333.15930500000002</v>
      </c>
      <c r="R196">
        <f t="shared" si="50"/>
        <v>0.183</v>
      </c>
      <c r="S196">
        <f t="shared" si="51"/>
        <v>1.3020426952966511</v>
      </c>
      <c r="T196">
        <f t="shared" si="52"/>
        <v>1.9521035532000959</v>
      </c>
      <c r="U196">
        <f t="shared" si="53"/>
        <v>10218.939401193524</v>
      </c>
      <c r="V196">
        <f t="shared" si="54"/>
        <v>-2.9536532141943749E-2</v>
      </c>
      <c r="W196" s="8">
        <v>1.9135</v>
      </c>
      <c r="X196">
        <f t="shared" si="55"/>
        <v>20919.173194588966</v>
      </c>
      <c r="Y196">
        <f t="shared" si="56"/>
        <v>-40.1</v>
      </c>
      <c r="Z196">
        <f t="shared" si="57"/>
        <v>-4.0816299999999996</v>
      </c>
      <c r="AA196">
        <f t="shared" si="43"/>
        <v>1.8839436750557326E-3</v>
      </c>
      <c r="AB196" s="12"/>
      <c r="AC196" s="21">
        <v>7.4399999999999998E-4</v>
      </c>
      <c r="AD196" s="22">
        <v>-2.294E-10</v>
      </c>
      <c r="AE196" s="23">
        <v>1.81E-8</v>
      </c>
      <c r="AF196" s="23">
        <v>-1.288E-6</v>
      </c>
      <c r="AG196" s="23">
        <v>-1.024E-5</v>
      </c>
      <c r="AH196" s="20">
        <v>0.72670000000000001</v>
      </c>
      <c r="AI196" s="23">
        <f t="shared" si="44"/>
        <v>2.3136909558353113E-3</v>
      </c>
      <c r="AJ196" s="25">
        <f t="shared" si="45"/>
        <v>2.7764291470023735E-2</v>
      </c>
      <c r="AK196" s="12"/>
      <c r="AL196" s="13">
        <v>2.4000000000000001E-4</v>
      </c>
      <c r="AM196" s="13">
        <v>-4.0799999999999999E-10</v>
      </c>
      <c r="AN196" s="13">
        <v>4.7580000000000002E-4</v>
      </c>
      <c r="AO196" s="13">
        <v>1.8259999999999999E-8</v>
      </c>
      <c r="AP196" s="13">
        <v>-2.8330000000000002E-5</v>
      </c>
      <c r="AQ196" s="13">
        <v>0.48349999999999999</v>
      </c>
      <c r="AR196" s="13">
        <f>(AL196)+(AM196*P194)+(AN196*T194)+(AO196*X194)+(AP196*Z194)+(AA194*AQ196)</f>
        <v>2.2439654480427675E-3</v>
      </c>
      <c r="AS196" s="27">
        <f t="shared" si="46"/>
        <v>2.692758537651321E-2</v>
      </c>
      <c r="AT196" s="12"/>
      <c r="AU196" s="13">
        <v>4.6529999999999998E-4</v>
      </c>
      <c r="AV196" s="13">
        <v>-5.2679999999999998E-10</v>
      </c>
      <c r="AW196" s="13">
        <v>7.6599999999999997E-4</v>
      </c>
      <c r="AX196" s="13">
        <v>-3.9230000000000002E-5</v>
      </c>
      <c r="AY196" s="13">
        <v>0.186</v>
      </c>
      <c r="AZ196" s="13">
        <f>(AU196)+(AV196*P193)+(AW196*T193)+(AX196*Z193)+(AY196*AA193)</f>
        <v>2.0746520054127767E-3</v>
      </c>
      <c r="BA196" s="28">
        <f t="shared" si="47"/>
        <v>2.4895824064953321E-2</v>
      </c>
    </row>
    <row r="197" spans="1:53" ht="16">
      <c r="A197" s="4">
        <v>42767</v>
      </c>
      <c r="B197" s="5">
        <v>17925.256000000001</v>
      </c>
      <c r="C197">
        <f t="shared" si="58"/>
        <v>9.7939659470952662</v>
      </c>
      <c r="D197" s="1">
        <v>744</v>
      </c>
      <c r="E197" s="1">
        <v>280.82381299999997</v>
      </c>
      <c r="F197" s="2">
        <v>0.18</v>
      </c>
      <c r="G197">
        <v>0.79362075956210298</v>
      </c>
      <c r="H197">
        <v>0.91382833787465945</v>
      </c>
      <c r="I197" s="1">
        <v>100.745118772707</v>
      </c>
      <c r="J197" s="1">
        <v>-2.89695774556703E-2</v>
      </c>
      <c r="K197" s="8">
        <v>1.8926315789473684</v>
      </c>
      <c r="L197" s="8">
        <v>119.42749999999999</v>
      </c>
      <c r="M197" s="9">
        <v>-56.7</v>
      </c>
      <c r="N197" s="9">
        <v>-6.1224499999999997</v>
      </c>
      <c r="O197" s="12"/>
      <c r="P197">
        <f t="shared" si="48"/>
        <v>554280</v>
      </c>
      <c r="Q197">
        <f t="shared" si="49"/>
        <v>280.82381299999997</v>
      </c>
      <c r="R197">
        <f t="shared" si="50"/>
        <v>0.18</v>
      </c>
      <c r="S197">
        <f t="shared" si="51"/>
        <v>1.4234546695700323</v>
      </c>
      <c r="T197">
        <f t="shared" si="52"/>
        <v>1.748910568977422</v>
      </c>
      <c r="U197">
        <f t="shared" si="53"/>
        <v>10250.324075299548</v>
      </c>
      <c r="V197">
        <f t="shared" si="54"/>
        <v>-2.813034103771022E-2</v>
      </c>
      <c r="W197" s="8">
        <v>1.8926315789473684</v>
      </c>
      <c r="X197">
        <f t="shared" si="55"/>
        <v>14382.355256249999</v>
      </c>
      <c r="Y197">
        <f t="shared" si="56"/>
        <v>-56.7</v>
      </c>
      <c r="Z197">
        <f t="shared" si="57"/>
        <v>-6.1224499999999997</v>
      </c>
      <c r="AA197">
        <f t="shared" ref="AA197:AA233" si="59">LN(B197)-LN(B196)</f>
        <v>1.8804011042430346E-3</v>
      </c>
      <c r="AB197" s="12"/>
      <c r="AC197" s="21">
        <v>7.4399999999999998E-4</v>
      </c>
      <c r="AD197" s="22">
        <v>-2.294E-10</v>
      </c>
      <c r="AE197" s="23">
        <v>1.81E-8</v>
      </c>
      <c r="AF197" s="23">
        <v>-1.288E-6</v>
      </c>
      <c r="AG197" s="23">
        <v>-1.024E-5</v>
      </c>
      <c r="AH197" s="20">
        <v>0.72670000000000001</v>
      </c>
      <c r="AI197" s="23">
        <f t="shared" ref="AI197:AI233" si="60">(AC197)+(AD197*P196)+(AE197*X196)+(AF197*Y196)+(AG197*Z196)+(AH197*AA196)</f>
        <v>2.4779743378850611E-3</v>
      </c>
      <c r="AJ197" s="25">
        <f t="shared" si="45"/>
        <v>2.9735692054620733E-2</v>
      </c>
      <c r="AK197" s="12"/>
      <c r="AL197" s="13">
        <v>2.4000000000000001E-4</v>
      </c>
      <c r="AM197" s="13">
        <v>-4.0799999999999999E-10</v>
      </c>
      <c r="AN197" s="13">
        <v>4.7580000000000002E-4</v>
      </c>
      <c r="AO197" s="13">
        <v>1.8259999999999999E-8</v>
      </c>
      <c r="AP197" s="13">
        <v>-2.8330000000000002E-5</v>
      </c>
      <c r="AQ197" s="13">
        <v>0.48349999999999999</v>
      </c>
      <c r="AR197" s="13">
        <f>(AL197)+(AM197*P195)+(AN197*T195)+(AO197*X195)+(AP197*Z195)+(AA195*AQ197)</f>
        <v>2.2842156861596621E-3</v>
      </c>
      <c r="AS197" s="27">
        <f t="shared" si="46"/>
        <v>2.7410588233915945E-2</v>
      </c>
      <c r="AT197" s="12"/>
      <c r="AU197" s="13">
        <v>4.6529999999999998E-4</v>
      </c>
      <c r="AV197" s="13">
        <v>-5.2679999999999998E-10</v>
      </c>
      <c r="AW197" s="13">
        <v>7.6599999999999997E-4</v>
      </c>
      <c r="AX197" s="13">
        <v>-3.9230000000000002E-5</v>
      </c>
      <c r="AY197" s="13">
        <v>0.186</v>
      </c>
      <c r="AZ197" s="13">
        <f>(AU197)+(AV197*P194)+(AW197*T194)+(AX197*Z194)+(AY197*AA194)</f>
        <v>2.2287880464432865E-3</v>
      </c>
      <c r="BA197" s="28">
        <f t="shared" si="47"/>
        <v>2.6745456557319438E-2</v>
      </c>
    </row>
    <row r="198" spans="1:53" ht="16">
      <c r="A198" s="4">
        <v>42795</v>
      </c>
      <c r="B198">
        <v>17957.186666666668</v>
      </c>
      <c r="C198">
        <f t="shared" si="58"/>
        <v>9.7957456851912248</v>
      </c>
      <c r="D198" s="1">
        <v>789</v>
      </c>
      <c r="E198" s="1">
        <v>306.60314</v>
      </c>
      <c r="F198" s="2">
        <v>0.184</v>
      </c>
      <c r="G198">
        <v>0.82054176072234764</v>
      </c>
      <c r="H198">
        <v>0.92761348005502064</v>
      </c>
      <c r="I198" s="1">
        <v>100.69687186829999</v>
      </c>
      <c r="J198" s="1">
        <v>-2.94346045710633E-2</v>
      </c>
      <c r="K198" s="8">
        <v>1.7339130434782608</v>
      </c>
      <c r="L198" s="8">
        <v>112.85290322580646</v>
      </c>
      <c r="M198" s="9">
        <v>-33.799999999999997</v>
      </c>
      <c r="N198" s="9">
        <v>-12</v>
      </c>
      <c r="O198" s="12"/>
      <c r="P198">
        <f t="shared" si="48"/>
        <v>623310</v>
      </c>
      <c r="Q198">
        <f t="shared" si="49"/>
        <v>306.60314</v>
      </c>
      <c r="R198">
        <f t="shared" si="50"/>
        <v>0.184</v>
      </c>
      <c r="S198">
        <f t="shared" si="51"/>
        <v>1.4938305418116782</v>
      </c>
      <c r="T198">
        <f t="shared" si="52"/>
        <v>1.7880802484348068</v>
      </c>
      <c r="U198">
        <f t="shared" si="53"/>
        <v>10240.556875929127</v>
      </c>
      <c r="V198">
        <f t="shared" si="54"/>
        <v>-2.8568208624808439E-2</v>
      </c>
      <c r="W198" s="8">
        <v>1.7339130434782608</v>
      </c>
      <c r="X198">
        <f t="shared" si="55"/>
        <v>12848.630669719045</v>
      </c>
      <c r="Y198">
        <f t="shared" si="56"/>
        <v>-33.799999999999997</v>
      </c>
      <c r="Z198">
        <f t="shared" si="57"/>
        <v>-12</v>
      </c>
      <c r="AA198">
        <f t="shared" si="59"/>
        <v>1.7797380959585496E-3</v>
      </c>
      <c r="AB198" s="12"/>
      <c r="AC198" s="21">
        <v>7.4399999999999998E-4</v>
      </c>
      <c r="AD198" s="22">
        <v>-2.294E-10</v>
      </c>
      <c r="AE198" s="23">
        <v>1.81E-8</v>
      </c>
      <c r="AF198" s="23">
        <v>-1.288E-6</v>
      </c>
      <c r="AG198" s="23">
        <v>-1.024E-5</v>
      </c>
      <c r="AH198" s="20">
        <v>0.72670000000000001</v>
      </c>
      <c r="AI198" s="23">
        <f t="shared" si="60"/>
        <v>2.3793797685915385E-3</v>
      </c>
      <c r="AJ198" s="25">
        <f t="shared" ref="AJ198:AJ234" si="61">AI198*12</f>
        <v>2.8552557223098463E-2</v>
      </c>
      <c r="AK198" s="12"/>
      <c r="AL198" s="13">
        <v>2.4000000000000001E-4</v>
      </c>
      <c r="AM198" s="13">
        <v>-4.0799999999999999E-10</v>
      </c>
      <c r="AN198" s="13">
        <v>4.7580000000000002E-4</v>
      </c>
      <c r="AO198" s="13">
        <v>1.8259999999999999E-8</v>
      </c>
      <c r="AP198" s="13">
        <v>-2.8330000000000002E-5</v>
      </c>
      <c r="AQ198" s="13">
        <v>0.48349999999999999</v>
      </c>
      <c r="AR198" s="13">
        <f>(AL198)+(AM198*P196)+(AN198*T196)+(AO198*X196)+(AP198*Z196)+(AA196*AQ198)</f>
        <v>2.3867081419352469E-3</v>
      </c>
      <c r="AS198" s="27">
        <f t="shared" si="46"/>
        <v>2.8640497703222963E-2</v>
      </c>
      <c r="AT198" s="12"/>
      <c r="AU198" s="13">
        <v>4.6529999999999998E-4</v>
      </c>
      <c r="AV198" s="13">
        <v>-5.2679999999999998E-10</v>
      </c>
      <c r="AW198" s="13">
        <v>7.6599999999999997E-4</v>
      </c>
      <c r="AX198" s="13">
        <v>-3.9230000000000002E-5</v>
      </c>
      <c r="AY198" s="13">
        <v>0.186</v>
      </c>
      <c r="AZ198" s="13">
        <f>(AU198)+(AV198*P195)+(AW198*T195)+(AX198*Z195)+(AY198*AA195)</f>
        <v>2.1971353971792099E-3</v>
      </c>
      <c r="BA198" s="28">
        <f t="shared" si="47"/>
        <v>2.6365624766150519E-2</v>
      </c>
    </row>
    <row r="199" spans="1:53" ht="16">
      <c r="A199" s="4">
        <v>42826</v>
      </c>
      <c r="B199">
        <v>17989.117333333332</v>
      </c>
      <c r="C199">
        <f t="shared" si="58"/>
        <v>9.7975222614459074</v>
      </c>
      <c r="D199" s="1">
        <v>853</v>
      </c>
      <c r="E199" s="1">
        <v>287.30674199999999</v>
      </c>
      <c r="F199" s="2">
        <v>0.188</v>
      </c>
      <c r="G199">
        <v>0.86690190543401557</v>
      </c>
      <c r="H199">
        <v>0.85721263432106809</v>
      </c>
      <c r="I199" s="1">
        <v>100.550256156942</v>
      </c>
      <c r="J199" s="1">
        <v>-3.08477580606412E-2</v>
      </c>
      <c r="K199" s="8">
        <v>1.4889473684210526</v>
      </c>
      <c r="L199" s="8">
        <v>101.35633333333334</v>
      </c>
      <c r="M199" s="9">
        <v>30</v>
      </c>
      <c r="N199" s="9">
        <v>-12</v>
      </c>
      <c r="O199" s="12"/>
      <c r="P199">
        <f t="shared" si="48"/>
        <v>728462</v>
      </c>
      <c r="Q199">
        <f t="shared" si="49"/>
        <v>287.30674199999999</v>
      </c>
      <c r="R199">
        <f t="shared" si="50"/>
        <v>0.188</v>
      </c>
      <c r="S199">
        <f t="shared" si="51"/>
        <v>1.6184208190791425</v>
      </c>
      <c r="T199">
        <f t="shared" si="52"/>
        <v>1.5920261347607334</v>
      </c>
      <c r="U199">
        <f t="shared" si="53"/>
        <v>10210.904269383595</v>
      </c>
      <c r="V199">
        <f t="shared" si="54"/>
        <v>-2.9896173883273345E-2</v>
      </c>
      <c r="W199" s="8">
        <v>1.4889473684210526</v>
      </c>
      <c r="X199">
        <f t="shared" si="55"/>
        <v>10374.462640111113</v>
      </c>
      <c r="Y199">
        <f t="shared" si="56"/>
        <v>30</v>
      </c>
      <c r="Z199">
        <f t="shared" si="57"/>
        <v>-12</v>
      </c>
      <c r="AA199">
        <f t="shared" si="59"/>
        <v>1.776576254682638E-3</v>
      </c>
      <c r="AB199" s="12"/>
      <c r="AC199" s="21">
        <v>7.4399999999999998E-4</v>
      </c>
      <c r="AD199" s="22">
        <v>-2.294E-10</v>
      </c>
      <c r="AE199" s="23">
        <v>1.81E-8</v>
      </c>
      <c r="AF199" s="23">
        <v>-1.288E-6</v>
      </c>
      <c r="AG199" s="23">
        <v>-1.024E-5</v>
      </c>
      <c r="AH199" s="20">
        <v>0.72670000000000001</v>
      </c>
      <c r="AI199" s="23">
        <f t="shared" si="60"/>
        <v>2.2933229754549924E-3</v>
      </c>
      <c r="AJ199" s="25">
        <f t="shared" si="61"/>
        <v>2.7519875705459908E-2</v>
      </c>
      <c r="AK199" s="12"/>
      <c r="AL199" s="13">
        <v>2.4000000000000001E-4</v>
      </c>
      <c r="AM199" s="13">
        <v>-4.0799999999999999E-10</v>
      </c>
      <c r="AN199" s="13">
        <v>4.7580000000000002E-4</v>
      </c>
      <c r="AO199" s="13">
        <v>1.8259999999999999E-8</v>
      </c>
      <c r="AP199" s="13">
        <v>-2.8330000000000002E-5</v>
      </c>
      <c r="AQ199" s="13">
        <v>0.48349999999999999</v>
      </c>
      <c r="AR199" s="13">
        <f>(AL199)+(AM199*P197)+(AN199*T197)+(AO199*X197)+(AP199*Z197)+(AA197*AQ199)</f>
        <v>2.1912301581000896E-3</v>
      </c>
      <c r="AS199" s="27">
        <f t="shared" ref="AS199:AS235" si="62">AR199*12</f>
        <v>2.6294761897201077E-2</v>
      </c>
      <c r="AT199" s="12"/>
      <c r="AU199" s="13">
        <v>4.6529999999999998E-4</v>
      </c>
      <c r="AV199" s="13">
        <v>-5.2679999999999998E-10</v>
      </c>
      <c r="AW199" s="13">
        <v>7.6599999999999997E-4</v>
      </c>
      <c r="AX199" s="13">
        <v>-3.9230000000000002E-5</v>
      </c>
      <c r="AY199" s="13">
        <v>0.186</v>
      </c>
      <c r="AZ199" s="13">
        <f>(AU199)+(AV199*P196)+(AW199*T196)+(AX199*Z196)+(AY199*AA196)</f>
        <v>2.2250409806116398E-3</v>
      </c>
      <c r="BA199" s="28">
        <f t="shared" ref="BA199:BA236" si="63">AZ199*12</f>
        <v>2.6700491767339678E-2</v>
      </c>
    </row>
    <row r="200" spans="1:53" ht="16">
      <c r="A200" s="4">
        <v>42856</v>
      </c>
      <c r="B200" s="5">
        <v>18021.047999999999</v>
      </c>
      <c r="C200">
        <f t="shared" si="58"/>
        <v>9.7992956870739043</v>
      </c>
      <c r="D200" s="1">
        <v>893</v>
      </c>
      <c r="E200" s="1">
        <v>313.20885800000002</v>
      </c>
      <c r="F200" s="2">
        <v>0.187</v>
      </c>
      <c r="G200">
        <v>0.82887094489304436</v>
      </c>
      <c r="H200">
        <v>0.93214835070928048</v>
      </c>
      <c r="I200" s="1">
        <v>100.54765103954099</v>
      </c>
      <c r="J200" s="1">
        <v>-3.0872867448386101E-2</v>
      </c>
      <c r="K200" s="8">
        <v>1.4004545454545454</v>
      </c>
      <c r="L200" s="8">
        <v>92.189354838709676</v>
      </c>
      <c r="M200" s="9">
        <v>50.5</v>
      </c>
      <c r="N200" s="9">
        <v>-8.3333300000000001</v>
      </c>
      <c r="O200" s="12"/>
      <c r="P200">
        <f t="shared" si="48"/>
        <v>798342</v>
      </c>
      <c r="Q200">
        <f t="shared" si="49"/>
        <v>313.20885800000002</v>
      </c>
      <c r="R200">
        <f t="shared" si="50"/>
        <v>0.187</v>
      </c>
      <c r="S200">
        <f t="shared" si="51"/>
        <v>1.5158979881809325</v>
      </c>
      <c r="T200">
        <f t="shared" si="52"/>
        <v>1.8010488984393123</v>
      </c>
      <c r="U200">
        <f t="shared" si="53"/>
        <v>10210.377780608849</v>
      </c>
      <c r="V200">
        <f t="shared" si="54"/>
        <v>-2.9919733503900484E-2</v>
      </c>
      <c r="W200" s="8">
        <v>1.4004545454545454</v>
      </c>
      <c r="X200">
        <f t="shared" si="55"/>
        <v>8591.0665004162311</v>
      </c>
      <c r="Y200">
        <f t="shared" si="56"/>
        <v>50.5</v>
      </c>
      <c r="Z200">
        <f t="shared" si="57"/>
        <v>-8.3333300000000001</v>
      </c>
      <c r="AA200">
        <f t="shared" si="59"/>
        <v>1.7734256279968719E-3</v>
      </c>
      <c r="AB200" s="12"/>
      <c r="AC200" s="21">
        <v>7.4399999999999998E-4</v>
      </c>
      <c r="AD200" s="22">
        <v>-2.294E-10</v>
      </c>
      <c r="AE200" s="23">
        <v>1.81E-8</v>
      </c>
      <c r="AF200" s="23">
        <v>-1.288E-6</v>
      </c>
      <c r="AG200" s="23">
        <v>-1.024E-5</v>
      </c>
      <c r="AH200" s="20">
        <v>0.72670000000000001</v>
      </c>
      <c r="AI200" s="23">
        <f t="shared" si="60"/>
        <v>2.1399465552638841E-3</v>
      </c>
      <c r="AJ200" s="25">
        <f t="shared" si="61"/>
        <v>2.5679358663166611E-2</v>
      </c>
      <c r="AK200" s="12"/>
      <c r="AL200" s="13">
        <v>2.4000000000000001E-4</v>
      </c>
      <c r="AM200" s="13">
        <v>-4.0799999999999999E-10</v>
      </c>
      <c r="AN200" s="13">
        <v>4.7580000000000002E-4</v>
      </c>
      <c r="AO200" s="13">
        <v>1.8259999999999999E-8</v>
      </c>
      <c r="AP200" s="13">
        <v>-2.8330000000000002E-5</v>
      </c>
      <c r="AQ200" s="13">
        <v>0.48349999999999999</v>
      </c>
      <c r="AR200" s="13">
        <f>(AL200)+(AM200*P198)+(AN200*T198)+(AO200*X198)+(AP200*Z198)+(AA198*AQ200)</f>
        <v>2.2715374676303096E-3</v>
      </c>
      <c r="AS200" s="27">
        <f t="shared" si="62"/>
        <v>2.7258449611563713E-2</v>
      </c>
      <c r="AT200" s="12"/>
      <c r="AU200" s="13">
        <v>4.6529999999999998E-4</v>
      </c>
      <c r="AV200" s="13">
        <v>-5.2679999999999998E-10</v>
      </c>
      <c r="AW200" s="13">
        <v>7.6599999999999997E-4</v>
      </c>
      <c r="AX200" s="13">
        <v>-3.9230000000000002E-5</v>
      </c>
      <c r="AY200" s="13">
        <v>0.186</v>
      </c>
      <c r="AZ200" s="13">
        <f>(AU200)+(AV200*P197)+(AW200*T197)+(AX200*Z197)+(AY200*AA197)</f>
        <v>2.1029091107259098E-3</v>
      </c>
      <c r="BA200" s="28">
        <f t="shared" si="63"/>
        <v>2.5234909328710919E-2</v>
      </c>
    </row>
    <row r="201" spans="1:53" ht="16">
      <c r="A201" s="4">
        <v>42887</v>
      </c>
      <c r="B201">
        <v>18068.551333333333</v>
      </c>
      <c r="C201">
        <f t="shared" si="58"/>
        <v>9.8019282106621262</v>
      </c>
      <c r="D201" s="1">
        <v>931</v>
      </c>
      <c r="E201" s="1">
        <v>349.962311</v>
      </c>
      <c r="F201" s="2">
        <v>0.187</v>
      </c>
      <c r="G201">
        <v>0.91605365642578973</v>
      </c>
      <c r="H201">
        <v>0.88836403715950241</v>
      </c>
      <c r="I201" s="1">
        <v>100.71393223948</v>
      </c>
      <c r="J201" s="1">
        <v>-2.9270168421327201E-2</v>
      </c>
      <c r="K201" s="8">
        <v>1.1877272727272727</v>
      </c>
      <c r="L201" s="8">
        <v>95.06</v>
      </c>
      <c r="M201" s="9">
        <v>-89.8</v>
      </c>
      <c r="N201" s="9">
        <v>-12.244899999999999</v>
      </c>
      <c r="O201" s="12"/>
      <c r="P201">
        <f t="shared" si="48"/>
        <v>867692</v>
      </c>
      <c r="Q201">
        <f t="shared" si="49"/>
        <v>349.962311</v>
      </c>
      <c r="R201">
        <f t="shared" si="50"/>
        <v>0.187</v>
      </c>
      <c r="S201">
        <f t="shared" si="51"/>
        <v>1.7552079578768485</v>
      </c>
      <c r="T201">
        <f t="shared" si="52"/>
        <v>1.6775546996778323</v>
      </c>
      <c r="U201">
        <f t="shared" si="53"/>
        <v>10244.010079378049</v>
      </c>
      <c r="V201">
        <f t="shared" si="54"/>
        <v>-2.8413425661914342E-2</v>
      </c>
      <c r="W201" s="8">
        <v>1.1877272727272727</v>
      </c>
      <c r="X201">
        <f t="shared" si="55"/>
        <v>9131.4635999999991</v>
      </c>
      <c r="Y201">
        <f t="shared" si="56"/>
        <v>-89.8</v>
      </c>
      <c r="Z201">
        <f t="shared" si="57"/>
        <v>-12.244899999999999</v>
      </c>
      <c r="AA201">
        <f t="shared" si="59"/>
        <v>2.6325235882218578E-3</v>
      </c>
      <c r="AB201" s="12"/>
      <c r="AC201" s="21">
        <v>7.4399999999999998E-4</v>
      </c>
      <c r="AD201" s="22">
        <v>-2.294E-10</v>
      </c>
      <c r="AE201" s="23">
        <v>1.81E-8</v>
      </c>
      <c r="AF201" s="23">
        <v>-1.288E-6</v>
      </c>
      <c r="AG201" s="23">
        <v>-1.024E-5</v>
      </c>
      <c r="AH201" s="20">
        <v>0.72670000000000001</v>
      </c>
      <c r="AI201" s="23">
        <f t="shared" si="60"/>
        <v>2.0253963519228603E-3</v>
      </c>
      <c r="AJ201" s="25">
        <f t="shared" si="61"/>
        <v>2.4304756223074323E-2</v>
      </c>
      <c r="AK201" s="12"/>
      <c r="AL201" s="13">
        <v>2.4000000000000001E-4</v>
      </c>
      <c r="AM201" s="13">
        <v>-4.0799999999999999E-10</v>
      </c>
      <c r="AN201" s="13">
        <v>4.7580000000000002E-4</v>
      </c>
      <c r="AO201" s="13">
        <v>1.8259999999999999E-8</v>
      </c>
      <c r="AP201" s="13">
        <v>-2.8330000000000002E-5</v>
      </c>
      <c r="AQ201" s="13">
        <v>0.48349999999999999</v>
      </c>
      <c r="AR201" s="13">
        <f>(AL201)+(AM201*P199)+(AN201*T199)+(AO201*X199)+(AP201*Z199)+(AA199*AQ201)</f>
        <v>2.0886458458666411E-3</v>
      </c>
      <c r="AS201" s="27">
        <f t="shared" si="62"/>
        <v>2.5063750150399695E-2</v>
      </c>
      <c r="AT201" s="12"/>
      <c r="AU201" s="13">
        <v>4.6529999999999998E-4</v>
      </c>
      <c r="AV201" s="13">
        <v>-5.2679999999999998E-10</v>
      </c>
      <c r="AW201" s="13">
        <v>7.6599999999999997E-4</v>
      </c>
      <c r="AX201" s="13">
        <v>-3.9230000000000002E-5</v>
      </c>
      <c r="AY201" s="13">
        <v>0.186</v>
      </c>
      <c r="AZ201" s="13">
        <f>(AU201)+(AV201*P198)+(AW201*T198)+(AX201*Z198)+(AY201*AA198)</f>
        <v>2.3084010481493524E-3</v>
      </c>
      <c r="BA201" s="28">
        <f t="shared" si="63"/>
        <v>2.7700812577792229E-2</v>
      </c>
    </row>
    <row r="202" spans="1:53" ht="16">
      <c r="A202" s="4">
        <v>42917</v>
      </c>
      <c r="B202">
        <v>18116.054666666667</v>
      </c>
      <c r="C202">
        <f t="shared" si="58"/>
        <v>9.8045538222618944</v>
      </c>
      <c r="D202" s="1">
        <v>953</v>
      </c>
      <c r="E202" s="1">
        <v>396.49717700000002</v>
      </c>
      <c r="F202" s="2">
        <v>0.182</v>
      </c>
      <c r="G202">
        <v>0.92529488859764086</v>
      </c>
      <c r="H202">
        <v>0.86591123701605288</v>
      </c>
      <c r="I202" s="1">
        <v>100.87997310149299</v>
      </c>
      <c r="J202" s="1">
        <v>-2.76697858880171E-2</v>
      </c>
      <c r="K202" s="8">
        <v>1.2315</v>
      </c>
      <c r="L202" s="8">
        <v>100.40903225806451</v>
      </c>
      <c r="M202" s="9">
        <v>-40.299999999999997</v>
      </c>
      <c r="N202" s="9">
        <v>-10.41667</v>
      </c>
      <c r="O202" s="12"/>
      <c r="P202">
        <f t="shared" si="48"/>
        <v>909162</v>
      </c>
      <c r="Q202">
        <f t="shared" si="49"/>
        <v>396.49717700000002</v>
      </c>
      <c r="R202">
        <f t="shared" si="50"/>
        <v>0.182</v>
      </c>
      <c r="S202">
        <f t="shared" si="51"/>
        <v>1.7814655194625615</v>
      </c>
      <c r="T202">
        <f t="shared" si="52"/>
        <v>1.6157135074067237</v>
      </c>
      <c r="U202">
        <f t="shared" si="53"/>
        <v>10277.648946059444</v>
      </c>
      <c r="V202">
        <f t="shared" si="54"/>
        <v>-2.690416883692839E-2</v>
      </c>
      <c r="W202" s="8">
        <v>1.2315</v>
      </c>
      <c r="X202">
        <f t="shared" si="55"/>
        <v>10182.382791259106</v>
      </c>
      <c r="Y202">
        <f t="shared" si="56"/>
        <v>-40.299999999999997</v>
      </c>
      <c r="Z202">
        <f t="shared" si="57"/>
        <v>-10.41667</v>
      </c>
      <c r="AA202">
        <f t="shared" si="59"/>
        <v>2.6256115997682627E-3</v>
      </c>
      <c r="AB202" s="12"/>
      <c r="AC202" s="21">
        <v>7.4399999999999998E-4</v>
      </c>
      <c r="AD202" s="22">
        <v>-2.294E-10</v>
      </c>
      <c r="AE202" s="23">
        <v>1.81E-8</v>
      </c>
      <c r="AF202" s="23">
        <v>-1.288E-6</v>
      </c>
      <c r="AG202" s="23">
        <v>-1.024E-5</v>
      </c>
      <c r="AH202" s="20">
        <v>0.72670000000000001</v>
      </c>
      <c r="AI202" s="23">
        <f t="shared" si="60"/>
        <v>2.864336013920824E-3</v>
      </c>
      <c r="AJ202" s="25">
        <f t="shared" si="61"/>
        <v>3.4372032167049885E-2</v>
      </c>
      <c r="AK202" s="12"/>
      <c r="AL202" s="13">
        <v>2.4000000000000001E-4</v>
      </c>
      <c r="AM202" s="13">
        <v>-4.0799999999999999E-10</v>
      </c>
      <c r="AN202" s="13">
        <v>4.7580000000000002E-4</v>
      </c>
      <c r="AO202" s="13">
        <v>1.8259999999999999E-8</v>
      </c>
      <c r="AP202" s="13">
        <v>-2.8330000000000002E-5</v>
      </c>
      <c r="AQ202" s="13">
        <v>0.48349999999999999</v>
      </c>
      <c r="AR202" s="13">
        <f>(AL202)+(AM202*P200)+(AN202*T200)+(AO202*X200)+(AP202*Z200)+(AA200*AQ202)</f>
        <v>2.0216229342115127E-3</v>
      </c>
      <c r="AS202" s="27">
        <f t="shared" si="62"/>
        <v>2.4259475210538152E-2</v>
      </c>
      <c r="AT202" s="12"/>
      <c r="AU202" s="13">
        <v>4.6529999999999998E-4</v>
      </c>
      <c r="AV202" s="13">
        <v>-5.2679999999999998E-10</v>
      </c>
      <c r="AW202" s="13">
        <v>7.6599999999999997E-4</v>
      </c>
      <c r="AX202" s="13">
        <v>-3.9230000000000002E-5</v>
      </c>
      <c r="AY202" s="13">
        <v>0.186</v>
      </c>
      <c r="AZ202" s="13">
        <f>(AU202)+(AV202*P199)+(AW202*T199)+(AX202*Z199)+(AY202*AA199)</f>
        <v>2.1022414209976924E-3</v>
      </c>
      <c r="BA202" s="28">
        <f t="shared" si="63"/>
        <v>2.5226897051972307E-2</v>
      </c>
    </row>
    <row r="203" spans="1:53" ht="16">
      <c r="A203" s="4">
        <v>42948</v>
      </c>
      <c r="B203" s="5">
        <v>18163.558000000001</v>
      </c>
      <c r="C203">
        <f t="shared" si="58"/>
        <v>9.8071725580745994</v>
      </c>
      <c r="D203" s="1">
        <v>947</v>
      </c>
      <c r="E203" s="1">
        <v>376.10949399999998</v>
      </c>
      <c r="F203" s="2">
        <v>0.182</v>
      </c>
      <c r="G203">
        <v>0.89263068902353104</v>
      </c>
      <c r="H203">
        <v>0.87261247040252565</v>
      </c>
      <c r="I203" s="1">
        <v>101.12235265455899</v>
      </c>
      <c r="J203" s="1">
        <v>-2.53336139454262E-2</v>
      </c>
      <c r="K203" s="8">
        <v>1.1769565217391305</v>
      </c>
      <c r="L203" s="8">
        <v>73.287741935483865</v>
      </c>
      <c r="M203" s="9">
        <v>19.7</v>
      </c>
      <c r="N203" s="9">
        <v>-10.204079999999999</v>
      </c>
      <c r="O203" s="12"/>
      <c r="P203">
        <f t="shared" si="48"/>
        <v>897756</v>
      </c>
      <c r="Q203">
        <f t="shared" si="49"/>
        <v>376.10949399999998</v>
      </c>
      <c r="R203">
        <f t="shared" si="50"/>
        <v>0.182</v>
      </c>
      <c r="S203">
        <f t="shared" si="51"/>
        <v>1.6894202360101547</v>
      </c>
      <c r="T203">
        <f t="shared" si="52"/>
        <v>1.6340649939045244</v>
      </c>
      <c r="U203">
        <f t="shared" si="53"/>
        <v>10326.852559047553</v>
      </c>
      <c r="V203">
        <f t="shared" si="54"/>
        <v>-2.4691821949890308E-2</v>
      </c>
      <c r="W203" s="8">
        <v>1.1769565217391305</v>
      </c>
      <c r="X203">
        <f t="shared" si="55"/>
        <v>5444.3808599375643</v>
      </c>
      <c r="Y203">
        <f t="shared" si="56"/>
        <v>19.7</v>
      </c>
      <c r="Z203">
        <f t="shared" si="57"/>
        <v>-10.204079999999999</v>
      </c>
      <c r="AA203">
        <f t="shared" si="59"/>
        <v>2.6187358127049976E-3</v>
      </c>
      <c r="AB203" s="12"/>
      <c r="AC203" s="21">
        <v>7.4399999999999998E-4</v>
      </c>
      <c r="AD203" s="22">
        <v>-2.294E-10</v>
      </c>
      <c r="AE203" s="23">
        <v>1.81E-8</v>
      </c>
      <c r="AF203" s="23">
        <v>-1.288E-6</v>
      </c>
      <c r="AG203" s="23">
        <v>-1.024E-5</v>
      </c>
      <c r="AH203" s="20">
        <v>0.72670000000000001</v>
      </c>
      <c r="AI203" s="23">
        <f t="shared" si="60"/>
        <v>2.7863444160733863E-3</v>
      </c>
      <c r="AJ203" s="25">
        <f t="shared" si="61"/>
        <v>3.3436132992880632E-2</v>
      </c>
      <c r="AK203" s="12"/>
      <c r="AL203" s="13">
        <v>2.4000000000000001E-4</v>
      </c>
      <c r="AM203" s="13">
        <v>-4.0799999999999999E-10</v>
      </c>
      <c r="AN203" s="13">
        <v>4.7580000000000002E-4</v>
      </c>
      <c r="AO203" s="13">
        <v>1.8259999999999999E-8</v>
      </c>
      <c r="AP203" s="13">
        <v>-2.8330000000000002E-5</v>
      </c>
      <c r="AQ203" s="13">
        <v>0.48349999999999999</v>
      </c>
      <c r="AR203" s="13">
        <f>(AL203)+(AM203*P201)+(AN203*T201)+(AO203*X201)+(AP203*Z201)+(AA201*AQ203)</f>
        <v>2.4706258873479808E-3</v>
      </c>
      <c r="AS203" s="27">
        <f t="shared" si="62"/>
        <v>2.9647510648175772E-2</v>
      </c>
      <c r="AT203" s="12"/>
      <c r="AU203" s="13">
        <v>4.6529999999999998E-4</v>
      </c>
      <c r="AV203" s="13">
        <v>-5.2679999999999998E-10</v>
      </c>
      <c r="AW203" s="13">
        <v>7.6599999999999997E-4</v>
      </c>
      <c r="AX203" s="13">
        <v>-3.9230000000000002E-5</v>
      </c>
      <c r="AY203" s="13">
        <v>0.186</v>
      </c>
      <c r="AZ203" s="13">
        <f>(AU203)+(AV203*P200)+(AW203*T200)+(AX203*Z200)+(AY203*AA200)</f>
        <v>2.0811105933119314E-3</v>
      </c>
      <c r="BA203" s="28">
        <f t="shared" si="63"/>
        <v>2.4973327119743177E-2</v>
      </c>
    </row>
    <row r="204" spans="1:53" ht="16">
      <c r="A204" s="4">
        <v>42979</v>
      </c>
      <c r="B204">
        <v>18216.526666666665</v>
      </c>
      <c r="C204">
        <f t="shared" si="58"/>
        <v>9.8100845196371438</v>
      </c>
      <c r="D204" s="1">
        <v>940</v>
      </c>
      <c r="E204" s="1">
        <v>330.27980700000001</v>
      </c>
      <c r="F204" s="2">
        <v>0.18</v>
      </c>
      <c r="G204">
        <v>0.91200116941967546</v>
      </c>
      <c r="H204">
        <v>0.86568360314152915</v>
      </c>
      <c r="I204" s="1">
        <v>101.283872027733</v>
      </c>
      <c r="J204" s="1">
        <v>-2.3776811719244902E-2</v>
      </c>
      <c r="K204" s="8">
        <v>1.1555</v>
      </c>
      <c r="L204" s="8">
        <v>84.187666666666672</v>
      </c>
      <c r="M204" s="9">
        <v>-28.9</v>
      </c>
      <c r="N204" s="9">
        <v>-16</v>
      </c>
      <c r="O204" s="12"/>
      <c r="P204">
        <f t="shared" si="48"/>
        <v>884540</v>
      </c>
      <c r="Q204">
        <f t="shared" si="49"/>
        <v>330.27980700000001</v>
      </c>
      <c r="R204">
        <f t="shared" si="50"/>
        <v>0.18</v>
      </c>
      <c r="S204">
        <f t="shared" si="51"/>
        <v>1.743747302442531</v>
      </c>
      <c r="T204">
        <f t="shared" si="52"/>
        <v>1.6150917038896297</v>
      </c>
      <c r="U204">
        <f t="shared" si="53"/>
        <v>10359.706604957926</v>
      </c>
      <c r="V204">
        <f t="shared" si="54"/>
        <v>-2.3211474943712479E-2</v>
      </c>
      <c r="W204" s="8">
        <v>1.1555</v>
      </c>
      <c r="X204">
        <f t="shared" si="55"/>
        <v>7171.750885444445</v>
      </c>
      <c r="Y204">
        <f t="shared" si="56"/>
        <v>-28.9</v>
      </c>
      <c r="Z204">
        <f t="shared" si="57"/>
        <v>-16</v>
      </c>
      <c r="AA204">
        <f t="shared" si="59"/>
        <v>2.9119615625443629E-3</v>
      </c>
      <c r="AB204" s="12"/>
      <c r="AC204" s="21">
        <v>7.4399999999999998E-4</v>
      </c>
      <c r="AD204" s="22">
        <v>-2.294E-10</v>
      </c>
      <c r="AE204" s="23">
        <v>1.81E-8</v>
      </c>
      <c r="AF204" s="23">
        <v>-1.288E-6</v>
      </c>
      <c r="AG204" s="23">
        <v>-1.024E-5</v>
      </c>
      <c r="AH204" s="20">
        <v>0.72670000000000001</v>
      </c>
      <c r="AI204" s="23">
        <f t="shared" si="60"/>
        <v>2.6187495614575919E-3</v>
      </c>
      <c r="AJ204" s="25">
        <f t="shared" si="61"/>
        <v>3.1424994737491101E-2</v>
      </c>
      <c r="AK204" s="12"/>
      <c r="AL204" s="13">
        <v>2.4000000000000001E-4</v>
      </c>
      <c r="AM204" s="13">
        <v>-4.0799999999999999E-10</v>
      </c>
      <c r="AN204" s="13">
        <v>4.7580000000000002E-4</v>
      </c>
      <c r="AO204" s="13">
        <v>1.8259999999999999E-8</v>
      </c>
      <c r="AP204" s="13">
        <v>-2.8330000000000002E-5</v>
      </c>
      <c r="AQ204" s="13">
        <v>0.48349999999999999</v>
      </c>
      <c r="AR204" s="13">
        <f>(AL204)+(AM204*P202)+(AN204*T202)+(AO204*X202)+(AP204*Z202)+(AA202*AQ204)</f>
        <v>2.3883361701804657E-3</v>
      </c>
      <c r="AS204" s="27">
        <f t="shared" si="62"/>
        <v>2.8660034042165588E-2</v>
      </c>
      <c r="AT204" s="12"/>
      <c r="AU204" s="13">
        <v>4.6529999999999998E-4</v>
      </c>
      <c r="AV204" s="13">
        <v>-5.2679999999999998E-10</v>
      </c>
      <c r="AW204" s="13">
        <v>7.6599999999999997E-4</v>
      </c>
      <c r="AX204" s="13">
        <v>-3.9230000000000002E-5</v>
      </c>
      <c r="AY204" s="13">
        <v>0.186</v>
      </c>
      <c r="AZ204" s="13">
        <f>(AU204)+(AV204*P201)+(AW204*T201)+(AX204*Z201)+(AY204*AA201)</f>
        <v>2.263223568762485E-3</v>
      </c>
      <c r="BA204" s="28">
        <f t="shared" si="63"/>
        <v>2.715868282514982E-2</v>
      </c>
    </row>
    <row r="205" spans="1:53" ht="16">
      <c r="A205" s="4">
        <v>43009</v>
      </c>
      <c r="B205">
        <v>18269.495333333332</v>
      </c>
      <c r="C205">
        <f t="shared" si="58"/>
        <v>9.8129880262939508</v>
      </c>
      <c r="D205" s="1">
        <v>922</v>
      </c>
      <c r="E205" s="1">
        <v>311.83155499999998</v>
      </c>
      <c r="F205" s="2">
        <v>0.182</v>
      </c>
      <c r="G205">
        <v>0.96726776784361268</v>
      </c>
      <c r="H205">
        <v>0.8828137239542535</v>
      </c>
      <c r="I205" s="1">
        <v>101.253579434006</v>
      </c>
      <c r="J205" s="1">
        <v>-2.4068786461495701E-2</v>
      </c>
      <c r="K205" s="8">
        <v>1.2666666666666666</v>
      </c>
      <c r="L205" s="8">
        <v>70.210645161290316</v>
      </c>
      <c r="M205" s="9">
        <v>-26.5</v>
      </c>
      <c r="N205" s="9">
        <v>-16.326530000000002</v>
      </c>
      <c r="O205" s="12"/>
      <c r="P205">
        <f t="shared" si="48"/>
        <v>851006</v>
      </c>
      <c r="Q205">
        <f t="shared" si="49"/>
        <v>311.83155499999998</v>
      </c>
      <c r="R205">
        <f t="shared" si="50"/>
        <v>0.182</v>
      </c>
      <c r="S205">
        <f t="shared" si="51"/>
        <v>1.9028747025527777</v>
      </c>
      <c r="T205">
        <f t="shared" si="52"/>
        <v>1.6621737951562303</v>
      </c>
      <c r="U205">
        <f t="shared" si="53"/>
        <v>10353.540927632568</v>
      </c>
      <c r="V205">
        <f t="shared" si="54"/>
        <v>-2.3489479979766623E-2</v>
      </c>
      <c r="W205" s="8">
        <v>1.2666666666666666</v>
      </c>
      <c r="X205">
        <f t="shared" si="55"/>
        <v>4999.7453391259087</v>
      </c>
      <c r="Y205">
        <f t="shared" si="56"/>
        <v>-26.5</v>
      </c>
      <c r="Z205">
        <f t="shared" si="57"/>
        <v>-16.326530000000002</v>
      </c>
      <c r="AA205">
        <f t="shared" si="59"/>
        <v>2.9035066568070533E-3</v>
      </c>
      <c r="AB205" s="12"/>
      <c r="AC205" s="21">
        <v>7.4399999999999998E-4</v>
      </c>
      <c r="AD205" s="22">
        <v>-2.294E-10</v>
      </c>
      <c r="AE205" s="23">
        <v>1.81E-8</v>
      </c>
      <c r="AF205" s="23">
        <v>-1.288E-6</v>
      </c>
      <c r="AG205" s="23">
        <v>-1.024E-5</v>
      </c>
      <c r="AH205" s="20">
        <v>0.72670000000000001</v>
      </c>
      <c r="AI205" s="23">
        <f t="shared" si="60"/>
        <v>2.9880808825275334E-3</v>
      </c>
      <c r="AJ205" s="25">
        <f t="shared" si="61"/>
        <v>3.5856970590330398E-2</v>
      </c>
      <c r="AK205" s="12"/>
      <c r="AL205" s="13">
        <v>2.4000000000000001E-4</v>
      </c>
      <c r="AM205" s="13">
        <v>-4.0799999999999999E-10</v>
      </c>
      <c r="AN205" s="13">
        <v>4.7580000000000002E-4</v>
      </c>
      <c r="AO205" s="13">
        <v>1.8259999999999999E-8</v>
      </c>
      <c r="AP205" s="13">
        <v>-2.8330000000000002E-5</v>
      </c>
      <c r="AQ205" s="13">
        <v>0.48349999999999999</v>
      </c>
      <c r="AR205" s="13">
        <f>(AL205)+(AM205*P203)+(AN205*T203)+(AO205*X203)+(AP205*Z203)+(AA203*AQ205)</f>
        <v>2.3058584224450989E-3</v>
      </c>
      <c r="AS205" s="27">
        <f t="shared" si="62"/>
        <v>2.7670301069341187E-2</v>
      </c>
      <c r="AT205" s="12"/>
      <c r="AU205" s="13">
        <v>4.6529999999999998E-4</v>
      </c>
      <c r="AV205" s="13">
        <v>-5.2679999999999998E-10</v>
      </c>
      <c r="AW205" s="13">
        <v>7.6599999999999997E-4</v>
      </c>
      <c r="AX205" s="13">
        <v>-3.9230000000000002E-5</v>
      </c>
      <c r="AY205" s="13">
        <v>0.186</v>
      </c>
      <c r="AZ205" s="13">
        <f>(AU205)+(AV205*P202)+(AW205*T202)+(AX205*Z202)+(AY205*AA202)</f>
        <v>2.1209997267304472E-3</v>
      </c>
      <c r="BA205" s="28">
        <f t="shared" si="63"/>
        <v>2.5451996720765369E-2</v>
      </c>
    </row>
    <row r="206" spans="1:53" ht="16">
      <c r="A206" s="4">
        <v>43040</v>
      </c>
      <c r="B206" s="5">
        <v>18322.464</v>
      </c>
      <c r="C206">
        <f t="shared" si="58"/>
        <v>9.8158831270006939</v>
      </c>
      <c r="D206" s="1">
        <v>911</v>
      </c>
      <c r="E206" s="1">
        <v>296.82185900000002</v>
      </c>
      <c r="F206" s="2">
        <v>0.17899999999999999</v>
      </c>
      <c r="G206">
        <v>0.92638494848439601</v>
      </c>
      <c r="H206">
        <v>0.88217279174725982</v>
      </c>
      <c r="I206" s="1">
        <v>101.223174426672</v>
      </c>
      <c r="J206" s="1">
        <v>-2.43618447007302E-2</v>
      </c>
      <c r="K206" s="8">
        <v>1.102857142857143</v>
      </c>
      <c r="L206" s="8">
        <v>91.194999999999993</v>
      </c>
      <c r="M206" s="9">
        <v>-32.9</v>
      </c>
      <c r="N206" s="9">
        <v>-10.638299999999999</v>
      </c>
      <c r="O206" s="12"/>
      <c r="P206">
        <f t="shared" si="48"/>
        <v>830832</v>
      </c>
      <c r="Q206">
        <f t="shared" si="49"/>
        <v>296.82185900000002</v>
      </c>
      <c r="R206">
        <f t="shared" si="50"/>
        <v>0.17899999999999999</v>
      </c>
      <c r="S206">
        <f t="shared" si="51"/>
        <v>1.7845740212628329</v>
      </c>
      <c r="T206">
        <f t="shared" si="52"/>
        <v>1.6604016262464141</v>
      </c>
      <c r="U206">
        <f t="shared" si="53"/>
        <v>10347.354215439136</v>
      </c>
      <c r="V206">
        <f t="shared" si="54"/>
        <v>-2.3768345223507705E-2</v>
      </c>
      <c r="W206" s="8">
        <v>1.102857142857143</v>
      </c>
      <c r="X206">
        <f t="shared" si="55"/>
        <v>8407.7230249999993</v>
      </c>
      <c r="Y206">
        <f t="shared" si="56"/>
        <v>-32.9</v>
      </c>
      <c r="Z206">
        <f t="shared" si="57"/>
        <v>-10.638299999999999</v>
      </c>
      <c r="AA206">
        <f t="shared" si="59"/>
        <v>2.8951007067430368E-3</v>
      </c>
      <c r="AB206" s="12"/>
      <c r="AC206" s="21">
        <v>7.4399999999999998E-4</v>
      </c>
      <c r="AD206" s="22">
        <v>-2.294E-10</v>
      </c>
      <c r="AE206" s="23">
        <v>1.81E-8</v>
      </c>
      <c r="AF206" s="23">
        <v>-1.288E-6</v>
      </c>
      <c r="AG206" s="23">
        <v>-1.024E-5</v>
      </c>
      <c r="AH206" s="20">
        <v>0.72670000000000001</v>
      </c>
      <c r="AI206" s="23">
        <f t="shared" si="60"/>
        <v>2.9505685689398646E-3</v>
      </c>
      <c r="AJ206" s="25">
        <f t="shared" si="61"/>
        <v>3.5406822827278375E-2</v>
      </c>
      <c r="AK206" s="12"/>
      <c r="AL206" s="13">
        <v>2.4000000000000001E-4</v>
      </c>
      <c r="AM206" s="13">
        <v>-4.0799999999999999E-10</v>
      </c>
      <c r="AN206" s="13">
        <v>4.7580000000000002E-4</v>
      </c>
      <c r="AO206" s="13">
        <v>1.8259999999999999E-8</v>
      </c>
      <c r="AP206" s="13">
        <v>-2.8330000000000002E-5</v>
      </c>
      <c r="AQ206" s="13">
        <v>0.48349999999999999</v>
      </c>
      <c r="AR206" s="13">
        <f>(AL206)+(AM206*P204)+(AN206*T204)+(AO206*X204)+(AP206*Z204)+(AA204*AQ206)</f>
        <v>2.6397378993691005E-3</v>
      </c>
      <c r="AS206" s="27">
        <f t="shared" si="62"/>
        <v>3.167685479242921E-2</v>
      </c>
      <c r="AT206" s="12"/>
      <c r="AU206" s="13">
        <v>4.6529999999999998E-4</v>
      </c>
      <c r="AV206" s="13">
        <v>-5.2679999999999998E-10</v>
      </c>
      <c r="AW206" s="13">
        <v>7.6599999999999997E-4</v>
      </c>
      <c r="AX206" s="13">
        <v>-3.9230000000000002E-5</v>
      </c>
      <c r="AY206" s="13">
        <v>0.186</v>
      </c>
      <c r="AZ206" s="13">
        <f>(AU206)+(AV206*P203)+(AW206*T203)+(AX206*Z203)+(AY206*AA203)</f>
        <v>2.1314468440939952E-3</v>
      </c>
      <c r="BA206" s="28">
        <f t="shared" si="63"/>
        <v>2.5577362129127944E-2</v>
      </c>
    </row>
    <row r="207" spans="1:53" ht="16">
      <c r="A207" s="4">
        <v>43070</v>
      </c>
      <c r="B207">
        <v>18361.060666666664</v>
      </c>
      <c r="C207">
        <f t="shared" si="58"/>
        <v>9.8179874330214432</v>
      </c>
      <c r="D207" s="1">
        <v>930</v>
      </c>
      <c r="E207" s="1">
        <v>341.56132700000001</v>
      </c>
      <c r="F207" s="2">
        <v>0.184</v>
      </c>
      <c r="G207">
        <v>0.95031245237006556</v>
      </c>
      <c r="H207">
        <v>0.87024859663191656</v>
      </c>
      <c r="I207" s="1">
        <v>101.278480682037</v>
      </c>
      <c r="J207" s="1">
        <v>-2.3828776129561201E-2</v>
      </c>
      <c r="K207" s="8">
        <v>1.0609999999999999</v>
      </c>
      <c r="L207" s="8">
        <v>90.572580645161295</v>
      </c>
      <c r="M207" s="9">
        <v>-26.7</v>
      </c>
      <c r="N207" s="9">
        <v>-12.76596</v>
      </c>
      <c r="O207" s="12"/>
      <c r="P207">
        <f t="shared" si="48"/>
        <v>865830</v>
      </c>
      <c r="Q207">
        <f t="shared" si="49"/>
        <v>341.56132700000001</v>
      </c>
      <c r="R207">
        <f t="shared" si="50"/>
        <v>0.184</v>
      </c>
      <c r="S207">
        <f t="shared" si="51"/>
        <v>1.8534062094996737</v>
      </c>
      <c r="T207">
        <f t="shared" si="52"/>
        <v>1.6275812165717367</v>
      </c>
      <c r="U207">
        <f t="shared" si="53"/>
        <v>10358.609129943778</v>
      </c>
      <c r="V207">
        <f t="shared" si="54"/>
        <v>-2.3260965557728455E-2</v>
      </c>
      <c r="W207" s="8">
        <v>1.0609999999999999</v>
      </c>
      <c r="X207">
        <f t="shared" si="55"/>
        <v>8293.9649453694074</v>
      </c>
      <c r="Y207">
        <f t="shared" si="56"/>
        <v>-26.7</v>
      </c>
      <c r="Z207">
        <f t="shared" si="57"/>
        <v>-12.76596</v>
      </c>
      <c r="AA207">
        <f t="shared" si="59"/>
        <v>2.1043060207492914E-3</v>
      </c>
      <c r="AB207" s="12"/>
      <c r="AC207" s="21">
        <v>7.4399999999999998E-4</v>
      </c>
      <c r="AD207" s="22">
        <v>-2.294E-10</v>
      </c>
      <c r="AE207" s="23">
        <v>1.81E-8</v>
      </c>
      <c r="AF207" s="23">
        <v>-1.288E-6</v>
      </c>
      <c r="AG207" s="23">
        <v>-1.024E-5</v>
      </c>
      <c r="AH207" s="20">
        <v>0.72670000000000001</v>
      </c>
      <c r="AI207" s="23">
        <f t="shared" si="60"/>
        <v>2.9607680015426648E-3</v>
      </c>
      <c r="AJ207" s="25">
        <f t="shared" si="61"/>
        <v>3.5529216018511979E-2</v>
      </c>
      <c r="AK207" s="12"/>
      <c r="AL207" s="13">
        <v>2.4000000000000001E-4</v>
      </c>
      <c r="AM207" s="13">
        <v>-4.0799999999999999E-10</v>
      </c>
      <c r="AN207" s="13">
        <v>4.7580000000000002E-4</v>
      </c>
      <c r="AO207" s="13">
        <v>1.8259999999999999E-8</v>
      </c>
      <c r="AP207" s="13">
        <v>-2.8330000000000002E-5</v>
      </c>
      <c r="AQ207" s="13">
        <v>0.48349999999999999</v>
      </c>
      <c r="AR207" s="13">
        <f>(AL207)+(AM207*P205)+(AN207*T205)+(AO207*X205)+(AP207*Z205)+(AA205*AQ207)</f>
        <v>2.6413232570939838E-3</v>
      </c>
      <c r="AS207" s="27">
        <f t="shared" si="62"/>
        <v>3.1695879085127804E-2</v>
      </c>
      <c r="AT207" s="12"/>
      <c r="AU207" s="13">
        <v>4.6529999999999998E-4</v>
      </c>
      <c r="AV207" s="13">
        <v>-5.2679999999999998E-10</v>
      </c>
      <c r="AW207" s="13">
        <v>7.6599999999999997E-4</v>
      </c>
      <c r="AX207" s="13">
        <v>-3.9230000000000002E-5</v>
      </c>
      <c r="AY207" s="13">
        <v>0.186</v>
      </c>
      <c r="AZ207" s="13">
        <f>(AU207)+(AV207*P204)+(AW207*T204)+(AX207*Z204)+(AY207*AA204)</f>
        <v>2.4057894238127078E-3</v>
      </c>
      <c r="BA207" s="28">
        <f t="shared" si="63"/>
        <v>2.8869473085752495E-2</v>
      </c>
    </row>
    <row r="208" spans="1:53" ht="16">
      <c r="A208" s="4">
        <v>43101</v>
      </c>
      <c r="B208">
        <v>18399.657333333333</v>
      </c>
      <c r="C208">
        <f t="shared" si="58"/>
        <v>9.8200873202352579</v>
      </c>
      <c r="D208" s="1">
        <v>937</v>
      </c>
      <c r="E208" s="1">
        <v>366.04785600000002</v>
      </c>
      <c r="F208" s="2">
        <v>0.182</v>
      </c>
      <c r="G208">
        <v>1.0095715587967182</v>
      </c>
      <c r="H208">
        <v>0.82934537246049667</v>
      </c>
      <c r="I208" s="1">
        <v>101.325370099369</v>
      </c>
      <c r="J208" s="1">
        <v>-2.3376833134412502E-2</v>
      </c>
      <c r="K208" s="8">
        <v>1.1514285714285715</v>
      </c>
      <c r="L208" s="8">
        <v>114.8</v>
      </c>
      <c r="M208" s="9">
        <v>-35.6</v>
      </c>
      <c r="N208" s="9">
        <v>-12.76596</v>
      </c>
      <c r="O208" s="12"/>
      <c r="P208">
        <f t="shared" si="48"/>
        <v>878906</v>
      </c>
      <c r="Q208">
        <f t="shared" si="49"/>
        <v>366.04785600000002</v>
      </c>
      <c r="R208">
        <f t="shared" si="50"/>
        <v>0.182</v>
      </c>
      <c r="S208">
        <f t="shared" si="51"/>
        <v>2.0288062911279536</v>
      </c>
      <c r="T208">
        <f t="shared" si="52"/>
        <v>1.5171591192821365</v>
      </c>
      <c r="U208">
        <f t="shared" si="53"/>
        <v>10368.155995873469</v>
      </c>
      <c r="V208">
        <f t="shared" si="54"/>
        <v>-2.2830356807018337E-2</v>
      </c>
      <c r="W208" s="8">
        <v>1.1514285714285715</v>
      </c>
      <c r="X208">
        <f t="shared" si="55"/>
        <v>13293.839999999998</v>
      </c>
      <c r="Y208">
        <f t="shared" si="56"/>
        <v>-35.6</v>
      </c>
      <c r="Z208">
        <f t="shared" si="57"/>
        <v>-12.76596</v>
      </c>
      <c r="AA208">
        <f t="shared" si="59"/>
        <v>2.0998872138147107E-3</v>
      </c>
      <c r="AB208" s="12"/>
      <c r="AC208" s="21">
        <v>7.4399999999999998E-4</v>
      </c>
      <c r="AD208" s="22">
        <v>-2.294E-10</v>
      </c>
      <c r="AE208" s="23">
        <v>1.81E-8</v>
      </c>
      <c r="AF208" s="23">
        <v>-1.288E-6</v>
      </c>
      <c r="AG208" s="23">
        <v>-1.024E-5</v>
      </c>
      <c r="AH208" s="20">
        <v>0.72670000000000001</v>
      </c>
      <c r="AI208" s="23">
        <f t="shared" si="60"/>
        <v>2.3898115791896966E-3</v>
      </c>
      <c r="AJ208" s="25">
        <f t="shared" si="61"/>
        <v>2.8677738950276359E-2</v>
      </c>
      <c r="AK208" s="12"/>
      <c r="AL208" s="13">
        <v>2.4000000000000001E-4</v>
      </c>
      <c r="AM208" s="13">
        <v>-4.0799999999999999E-10</v>
      </c>
      <c r="AN208" s="13">
        <v>4.7580000000000002E-4</v>
      </c>
      <c r="AO208" s="13">
        <v>1.8259999999999999E-8</v>
      </c>
      <c r="AP208" s="13">
        <v>-2.8330000000000002E-5</v>
      </c>
      <c r="AQ208" s="13">
        <v>0.48349999999999999</v>
      </c>
      <c r="AR208" s="13">
        <f>(AL208)+(AM208*P206)+(AN208*T206)+(AO208*X206)+(AP208*Z206)+(AA206*AQ208)</f>
        <v>2.5457288909148021E-3</v>
      </c>
      <c r="AS208" s="27">
        <f t="shared" si="62"/>
        <v>3.0548746690977624E-2</v>
      </c>
      <c r="AT208" s="12"/>
      <c r="AU208" s="13">
        <v>4.6529999999999998E-4</v>
      </c>
      <c r="AV208" s="13">
        <v>-5.2679999999999998E-10</v>
      </c>
      <c r="AW208" s="13">
        <v>7.6599999999999997E-4</v>
      </c>
      <c r="AX208" s="13">
        <v>-3.9230000000000002E-5</v>
      </c>
      <c r="AY208" s="13">
        <v>0.186</v>
      </c>
      <c r="AZ208" s="13">
        <f>(AU208)+(AV208*P205)+(AW208*T205)+(AX208*Z205)+(AY208*AA205)</f>
        <v>2.4707571763557842E-3</v>
      </c>
      <c r="BA208" s="28">
        <f t="shared" si="63"/>
        <v>2.9649086116269409E-2</v>
      </c>
    </row>
    <row r="209" spans="1:53" ht="16">
      <c r="A209" s="4">
        <v>43132</v>
      </c>
      <c r="B209" s="5">
        <v>18438.254000000001</v>
      </c>
      <c r="C209">
        <f t="shared" si="58"/>
        <v>9.8221828071612549</v>
      </c>
      <c r="D209" s="1">
        <v>969</v>
      </c>
      <c r="E209" s="1">
        <v>297.79850199999998</v>
      </c>
      <c r="F209" s="2">
        <v>0.17600000000000002</v>
      </c>
      <c r="G209">
        <v>0.99006173769010686</v>
      </c>
      <c r="H209">
        <v>0.8622053231939163</v>
      </c>
      <c r="I209" s="1">
        <v>101.347899267687</v>
      </c>
      <c r="J209" s="1">
        <v>-2.3159686059716401E-2</v>
      </c>
      <c r="K209" s="8">
        <v>1.2710526315789474</v>
      </c>
      <c r="L209" s="8">
        <v>84.03857142857143</v>
      </c>
      <c r="M209" s="9">
        <v>68</v>
      </c>
      <c r="N209" s="9">
        <v>-10.86957</v>
      </c>
      <c r="O209" s="12"/>
      <c r="P209">
        <f t="shared" si="48"/>
        <v>939930</v>
      </c>
      <c r="Q209">
        <f t="shared" si="49"/>
        <v>297.79850199999998</v>
      </c>
      <c r="R209">
        <f t="shared" si="50"/>
        <v>0.17600000000000002</v>
      </c>
      <c r="S209">
        <f t="shared" si="51"/>
        <v>1.9702839821280609</v>
      </c>
      <c r="T209">
        <f t="shared" si="52"/>
        <v>1.605603342537842</v>
      </c>
      <c r="U209">
        <f t="shared" si="53"/>
        <v>10372.744585240916</v>
      </c>
      <c r="V209">
        <f t="shared" si="54"/>
        <v>-2.262331500133178E-2</v>
      </c>
      <c r="W209" s="8">
        <v>1.2710526315789474</v>
      </c>
      <c r="X209">
        <f t="shared" si="55"/>
        <v>7146.5200591836738</v>
      </c>
      <c r="Y209">
        <f t="shared" si="56"/>
        <v>68</v>
      </c>
      <c r="Z209">
        <f t="shared" si="57"/>
        <v>-10.86957</v>
      </c>
      <c r="AA209">
        <f t="shared" si="59"/>
        <v>2.0954869259970366E-3</v>
      </c>
      <c r="AB209" s="12"/>
      <c r="AC209" s="21">
        <v>7.4399999999999998E-4</v>
      </c>
      <c r="AD209" s="22">
        <v>-2.294E-10</v>
      </c>
      <c r="AE209" s="23">
        <v>1.81E-8</v>
      </c>
      <c r="AF209" s="23">
        <v>-1.288E-6</v>
      </c>
      <c r="AG209" s="23">
        <v>-1.024E-5</v>
      </c>
      <c r="AH209" s="20">
        <v>0.72670000000000001</v>
      </c>
      <c r="AI209" s="23">
        <f t="shared" si="60"/>
        <v>2.4855617362791503E-3</v>
      </c>
      <c r="AJ209" s="25">
        <f t="shared" si="61"/>
        <v>2.9826740835349804E-2</v>
      </c>
      <c r="AK209" s="12"/>
      <c r="AL209" s="13">
        <v>2.4000000000000001E-4</v>
      </c>
      <c r="AM209" s="13">
        <v>-4.0799999999999999E-10</v>
      </c>
      <c r="AN209" s="13">
        <v>4.7580000000000002E-4</v>
      </c>
      <c r="AO209" s="13">
        <v>1.8259999999999999E-8</v>
      </c>
      <c r="AP209" s="13">
        <v>-2.8330000000000002E-5</v>
      </c>
      <c r="AQ209" s="13">
        <v>0.48349999999999999</v>
      </c>
      <c r="AR209" s="13">
        <f>(AL209)+(AM209*P207)+(AN209*T207)+(AO209*X207)+(AP209*Z207)+(AA207*AQ209)</f>
        <v>2.1916839105795604E-3</v>
      </c>
      <c r="AS209" s="27">
        <f t="shared" si="62"/>
        <v>2.6300206926954724E-2</v>
      </c>
      <c r="AT209" s="12"/>
      <c r="AU209" s="13">
        <v>4.6529999999999998E-4</v>
      </c>
      <c r="AV209" s="13">
        <v>-5.2679999999999998E-10</v>
      </c>
      <c r="AW209" s="13">
        <v>7.6599999999999997E-4</v>
      </c>
      <c r="AX209" s="13">
        <v>-3.9230000000000002E-5</v>
      </c>
      <c r="AY209" s="13">
        <v>0.186</v>
      </c>
      <c r="AZ209" s="13">
        <f>(AU209)+(AV209*P206)+(AW209*T206)+(AX209*Z206)+(AY209*AA206)</f>
        <v>2.2553145885589581E-3</v>
      </c>
      <c r="BA209" s="28">
        <f t="shared" si="63"/>
        <v>2.7063775062707497E-2</v>
      </c>
    </row>
    <row r="210" spans="1:53" ht="16">
      <c r="A210" s="4">
        <v>43160</v>
      </c>
      <c r="B210">
        <v>18491.547666666665</v>
      </c>
      <c r="C210">
        <f t="shared" si="58"/>
        <v>9.8250690237807472</v>
      </c>
      <c r="D210" s="1">
        <v>989</v>
      </c>
      <c r="E210" s="1">
        <v>311.99701800000003</v>
      </c>
      <c r="F210" s="2">
        <v>0.16600000000000001</v>
      </c>
      <c r="G210">
        <v>1.0572924688125673</v>
      </c>
      <c r="H210">
        <v>0.81995630007283327</v>
      </c>
      <c r="I210" s="1">
        <v>101.23604295956601</v>
      </c>
      <c r="J210" s="1">
        <v>-2.42378115258646E-2</v>
      </c>
      <c r="K210" s="8">
        <v>1.1157142857142857</v>
      </c>
      <c r="L210" s="8">
        <v>76.375806451612902</v>
      </c>
      <c r="M210" s="9">
        <v>-7.5</v>
      </c>
      <c r="N210" s="9">
        <v>-9.0909099999999992</v>
      </c>
      <c r="O210" s="12"/>
      <c r="P210">
        <f t="shared" si="48"/>
        <v>979110</v>
      </c>
      <c r="Q210">
        <f t="shared" si="49"/>
        <v>311.99701800000003</v>
      </c>
      <c r="R210">
        <f t="shared" si="50"/>
        <v>0.16600000000000001</v>
      </c>
      <c r="S210">
        <f t="shared" si="51"/>
        <v>2.175159833420341</v>
      </c>
      <c r="T210">
        <f t="shared" si="52"/>
        <v>1.4922846341019635</v>
      </c>
      <c r="U210">
        <f t="shared" si="53"/>
        <v>10349.972437070661</v>
      </c>
      <c r="V210">
        <f t="shared" si="54"/>
        <v>-2.3650340018301266E-2</v>
      </c>
      <c r="W210" s="8">
        <v>1.1157142857142857</v>
      </c>
      <c r="X210">
        <f t="shared" si="55"/>
        <v>5909.6396175858481</v>
      </c>
      <c r="Y210">
        <f t="shared" si="56"/>
        <v>-7.5</v>
      </c>
      <c r="Z210">
        <f t="shared" si="57"/>
        <v>-9.0909099999999992</v>
      </c>
      <c r="AA210">
        <f t="shared" si="59"/>
        <v>2.8862166194922878E-3</v>
      </c>
      <c r="AB210" s="12"/>
      <c r="AC210" s="21">
        <v>7.4399999999999998E-4</v>
      </c>
      <c r="AD210" s="22">
        <v>-2.294E-10</v>
      </c>
      <c r="AE210" s="23">
        <v>1.81E-8</v>
      </c>
      <c r="AF210" s="23">
        <v>-1.288E-6</v>
      </c>
      <c r="AG210" s="23">
        <v>-1.024E-5</v>
      </c>
      <c r="AH210" s="20">
        <v>0.72670000000000001</v>
      </c>
      <c r="AI210" s="23">
        <f t="shared" si="60"/>
        <v>2.2042428169932711E-3</v>
      </c>
      <c r="AJ210" s="25">
        <f t="shared" si="61"/>
        <v>2.6450913803919254E-2</v>
      </c>
      <c r="AK210" s="12"/>
      <c r="AL210" s="13">
        <v>2.4000000000000001E-4</v>
      </c>
      <c r="AM210" s="13">
        <v>-4.0799999999999999E-10</v>
      </c>
      <c r="AN210" s="13">
        <v>4.7580000000000002E-4</v>
      </c>
      <c r="AO210" s="13">
        <v>1.8259999999999999E-8</v>
      </c>
      <c r="AP210" s="13">
        <v>-2.8330000000000002E-5</v>
      </c>
      <c r="AQ210" s="13">
        <v>0.48349999999999999</v>
      </c>
      <c r="AR210" s="13">
        <f>(AL210)+(AM210*P208)+(AN210*T208)+(AO210*X208)+(AP210*Z208)+(AA208*AQ210)</f>
        <v>2.2229712940338531E-3</v>
      </c>
      <c r="AS210" s="27">
        <f t="shared" si="62"/>
        <v>2.6675655528406235E-2</v>
      </c>
      <c r="AT210" s="12"/>
      <c r="AU210" s="13">
        <v>4.6529999999999998E-4</v>
      </c>
      <c r="AV210" s="13">
        <v>-5.2679999999999998E-10</v>
      </c>
      <c r="AW210" s="13">
        <v>7.6599999999999997E-4</v>
      </c>
      <c r="AX210" s="13">
        <v>-3.9230000000000002E-5</v>
      </c>
      <c r="AY210" s="13">
        <v>0.186</v>
      </c>
      <c r="AZ210" s="13">
        <f>(AU210)+(AV210*P207)+(AW210*T207)+(AX210*Z207)+(AY210*AA207)</f>
        <v>2.1481174985533182E-3</v>
      </c>
      <c r="BA210" s="28">
        <f t="shared" si="63"/>
        <v>2.5777409982639818E-2</v>
      </c>
    </row>
    <row r="211" spans="1:53" ht="16">
      <c r="A211" s="4">
        <v>43191</v>
      </c>
      <c r="B211">
        <v>18544.84133333333</v>
      </c>
      <c r="C211">
        <f t="shared" si="58"/>
        <v>9.8279469341218348</v>
      </c>
      <c r="D211" s="1">
        <v>1011</v>
      </c>
      <c r="E211" s="1">
        <v>292.65709500000003</v>
      </c>
      <c r="F211" s="2">
        <v>0.16500000000000001</v>
      </c>
      <c r="G211">
        <v>1.088345278903085</v>
      </c>
      <c r="H211">
        <v>0.79985683607730851</v>
      </c>
      <c r="I211" s="1">
        <v>101.118400047932</v>
      </c>
      <c r="J211" s="1">
        <v>-2.5371711089287E-2</v>
      </c>
      <c r="K211" s="8">
        <v>1.0809523809523811</v>
      </c>
      <c r="L211" s="8">
        <v>88.596000000000004</v>
      </c>
      <c r="M211" s="9">
        <v>36.200000000000003</v>
      </c>
      <c r="N211" s="9">
        <v>-9.0909099999999992</v>
      </c>
      <c r="O211" s="12"/>
      <c r="P211">
        <f t="shared" si="48"/>
        <v>1023132</v>
      </c>
      <c r="Q211">
        <f t="shared" si="49"/>
        <v>292.65709500000003</v>
      </c>
      <c r="R211">
        <f t="shared" si="50"/>
        <v>0.16500000000000001</v>
      </c>
      <c r="S211">
        <f t="shared" si="51"/>
        <v>2.2728407250137188</v>
      </c>
      <c r="T211">
        <f t="shared" si="52"/>
        <v>1.4396277942969109</v>
      </c>
      <c r="U211">
        <f t="shared" si="53"/>
        <v>10326.049228301546</v>
      </c>
      <c r="V211">
        <f t="shared" si="54"/>
        <v>-2.472798736568875E-2</v>
      </c>
      <c r="W211" s="8">
        <v>1.0809523809523811</v>
      </c>
      <c r="X211">
        <f t="shared" si="55"/>
        <v>7937.8472160000001</v>
      </c>
      <c r="Y211">
        <f t="shared" si="56"/>
        <v>36.200000000000003</v>
      </c>
      <c r="Z211">
        <f t="shared" si="57"/>
        <v>-9.0909099999999992</v>
      </c>
      <c r="AA211">
        <f t="shared" si="59"/>
        <v>2.8779103410876417E-3</v>
      </c>
      <c r="AB211" s="12"/>
      <c r="AC211" s="21">
        <v>7.4399999999999998E-4</v>
      </c>
      <c r="AD211" s="22">
        <v>-2.294E-10</v>
      </c>
      <c r="AE211" s="23">
        <v>1.81E-8</v>
      </c>
      <c r="AF211" s="23">
        <v>-1.288E-6</v>
      </c>
      <c r="AG211" s="23">
        <v>-1.024E-5</v>
      </c>
      <c r="AH211" s="20">
        <v>0.72670000000000001</v>
      </c>
      <c r="AI211" s="23">
        <f t="shared" si="60"/>
        <v>2.8265211788633497E-3</v>
      </c>
      <c r="AJ211" s="25">
        <f t="shared" si="61"/>
        <v>3.3918254146360197E-2</v>
      </c>
      <c r="AK211" s="12"/>
      <c r="AL211" s="13">
        <v>2.4000000000000001E-4</v>
      </c>
      <c r="AM211" s="13">
        <v>-4.0799999999999999E-10</v>
      </c>
      <c r="AN211" s="13">
        <v>4.7580000000000002E-4</v>
      </c>
      <c r="AO211" s="13">
        <v>1.8259999999999999E-8</v>
      </c>
      <c r="AP211" s="13">
        <v>-2.8330000000000002E-5</v>
      </c>
      <c r="AQ211" s="13">
        <v>0.48349999999999999</v>
      </c>
      <c r="AR211" s="13">
        <f>(AL211)+(AM211*P209)+(AN211*T209)+(AO211*X209)+(AP211*Z209)+(AA209*AQ211)</f>
        <v>2.0720529334797661E-3</v>
      </c>
      <c r="AS211" s="27">
        <f t="shared" si="62"/>
        <v>2.4864635201757194E-2</v>
      </c>
      <c r="AT211" s="12"/>
      <c r="AU211" s="13">
        <v>4.6529999999999998E-4</v>
      </c>
      <c r="AV211" s="13">
        <v>-5.2679999999999998E-10</v>
      </c>
      <c r="AW211" s="13">
        <v>7.6599999999999997E-4</v>
      </c>
      <c r="AX211" s="13">
        <v>-3.9230000000000002E-5</v>
      </c>
      <c r="AY211" s="13">
        <v>0.186</v>
      </c>
      <c r="AZ211" s="13">
        <f>(AU211)+(AV211*P208)+(AW211*T208)+(AX211*Z208)+(AY211*AA208)</f>
        <v>2.0558238371396528E-3</v>
      </c>
      <c r="BA211" s="28">
        <f t="shared" si="63"/>
        <v>2.4669886045675833E-2</v>
      </c>
    </row>
    <row r="212" spans="1:53" ht="16">
      <c r="A212" s="4">
        <v>43221</v>
      </c>
      <c r="B212" s="5">
        <v>18598.134999999998</v>
      </c>
      <c r="C212">
        <f t="shared" si="58"/>
        <v>9.8308165858568337</v>
      </c>
      <c r="D212" s="1">
        <v>1046</v>
      </c>
      <c r="E212" s="1">
        <v>330.589428</v>
      </c>
      <c r="F212" s="2">
        <v>0.17300000000000001</v>
      </c>
      <c r="G212">
        <v>1.1319052987598648</v>
      </c>
      <c r="H212">
        <v>0.82797381900967559</v>
      </c>
      <c r="I212" s="1">
        <v>101.160607092021</v>
      </c>
      <c r="J212" s="1">
        <v>-2.4964899083352001E-2</v>
      </c>
      <c r="K212" s="8">
        <v>1.0781818181818181</v>
      </c>
      <c r="L212" s="8">
        <v>87.867419354838717</v>
      </c>
      <c r="M212" s="9">
        <v>-15.4</v>
      </c>
      <c r="N212" s="9">
        <v>-13.63636</v>
      </c>
      <c r="O212" s="12"/>
      <c r="P212">
        <f t="shared" si="48"/>
        <v>1095162</v>
      </c>
      <c r="Q212">
        <f t="shared" si="49"/>
        <v>330.589428</v>
      </c>
      <c r="R212">
        <f t="shared" si="50"/>
        <v>0.17300000000000001</v>
      </c>
      <c r="S212">
        <f t="shared" si="51"/>
        <v>2.4131149041205235</v>
      </c>
      <c r="T212">
        <f t="shared" si="52"/>
        <v>1.5135144639751426</v>
      </c>
      <c r="U212">
        <f t="shared" si="53"/>
        <v>10334.62903431827</v>
      </c>
      <c r="V212">
        <f t="shared" si="54"/>
        <v>-2.4341652897110051E-2</v>
      </c>
      <c r="W212" s="8">
        <v>1.0781818181818181</v>
      </c>
      <c r="X212">
        <f t="shared" si="55"/>
        <v>7808.5508034339236</v>
      </c>
      <c r="Y212">
        <f t="shared" si="56"/>
        <v>-15.4</v>
      </c>
      <c r="Z212">
        <f t="shared" si="57"/>
        <v>-13.63636</v>
      </c>
      <c r="AA212">
        <f t="shared" si="59"/>
        <v>2.8696517349988682E-3</v>
      </c>
      <c r="AB212" s="12"/>
      <c r="AC212" s="21">
        <v>7.4399999999999998E-4</v>
      </c>
      <c r="AD212" s="22">
        <v>-2.294E-10</v>
      </c>
      <c r="AE212" s="23">
        <v>1.81E-8</v>
      </c>
      <c r="AF212" s="23">
        <v>-1.288E-6</v>
      </c>
      <c r="AG212" s="23">
        <v>-1.024E-5</v>
      </c>
      <c r="AH212" s="20">
        <v>0.72670000000000001</v>
      </c>
      <c r="AI212" s="23">
        <f t="shared" si="60"/>
        <v>2.7908113170779895E-3</v>
      </c>
      <c r="AJ212" s="25">
        <f t="shared" si="61"/>
        <v>3.3489735804935875E-2</v>
      </c>
      <c r="AK212" s="12"/>
      <c r="AL212" s="13">
        <v>2.4000000000000001E-4</v>
      </c>
      <c r="AM212" s="13">
        <v>-4.0799999999999999E-10</v>
      </c>
      <c r="AN212" s="13">
        <v>4.7580000000000002E-4</v>
      </c>
      <c r="AO212" s="13">
        <v>1.8259999999999999E-8</v>
      </c>
      <c r="AP212" s="13">
        <v>-2.8330000000000002E-5</v>
      </c>
      <c r="AQ212" s="13">
        <v>0.48349999999999999</v>
      </c>
      <c r="AR212" s="13">
        <f>(AL212)+(AM212*P210)+(AN212*T210)+(AO212*X210)+(AP212*Z210)+(AA210*AQ212)</f>
        <v>2.3114933841473532E-3</v>
      </c>
      <c r="AS212" s="27">
        <f t="shared" si="62"/>
        <v>2.7737920609768239E-2</v>
      </c>
      <c r="AT212" s="12"/>
      <c r="AU212" s="13">
        <v>4.6529999999999998E-4</v>
      </c>
      <c r="AV212" s="13">
        <v>-5.2679999999999998E-10</v>
      </c>
      <c r="AW212" s="13">
        <v>7.6599999999999997E-4</v>
      </c>
      <c r="AX212" s="13">
        <v>-3.9230000000000002E-5</v>
      </c>
      <c r="AY212" s="13">
        <v>0.186</v>
      </c>
      <c r="AZ212" s="13">
        <f>(AU212)+(AV212*P209)+(AW212*T209)+(AX212*Z209)+(AY212*AA209)</f>
        <v>2.0162108357194355E-3</v>
      </c>
      <c r="BA212" s="28">
        <f t="shared" si="63"/>
        <v>2.4194530028633227E-2</v>
      </c>
    </row>
    <row r="213" spans="1:53" ht="16">
      <c r="A213" s="4">
        <v>43252</v>
      </c>
      <c r="B213">
        <v>18642.996666666666</v>
      </c>
      <c r="C213">
        <f t="shared" si="58"/>
        <v>9.8332258406973256</v>
      </c>
      <c r="D213" s="1">
        <v>1056</v>
      </c>
      <c r="E213" s="1">
        <v>336.633039</v>
      </c>
      <c r="F213" s="2">
        <v>0.18100000000000002</v>
      </c>
      <c r="G213">
        <v>1.1167356956588435</v>
      </c>
      <c r="H213">
        <v>0.79436813186813182</v>
      </c>
      <c r="I213" s="1">
        <v>101.26505761948</v>
      </c>
      <c r="J213" s="1">
        <v>-2.3958154130851401E-2</v>
      </c>
      <c r="K213" s="8">
        <v>0.97714285714285709</v>
      </c>
      <c r="L213" s="8">
        <v>103.78933333333333</v>
      </c>
      <c r="M213" s="9">
        <v>40.1</v>
      </c>
      <c r="N213" s="9">
        <v>-6.9767400000000004</v>
      </c>
      <c r="O213" s="12"/>
      <c r="P213">
        <f t="shared" si="48"/>
        <v>1116192</v>
      </c>
      <c r="Q213">
        <f t="shared" si="49"/>
        <v>336.633039</v>
      </c>
      <c r="R213">
        <f t="shared" si="50"/>
        <v>0.18100000000000002</v>
      </c>
      <c r="S213">
        <f t="shared" si="51"/>
        <v>2.3638343096174843</v>
      </c>
      <c r="T213">
        <f t="shared" si="52"/>
        <v>1.4253888607957976</v>
      </c>
      <c r="U213">
        <f t="shared" si="53"/>
        <v>10355.876952296085</v>
      </c>
      <c r="V213">
        <f t="shared" si="54"/>
        <v>-2.3384160981493769E-2</v>
      </c>
      <c r="W213" s="8">
        <v>0.97714285714285709</v>
      </c>
      <c r="X213">
        <f t="shared" si="55"/>
        <v>10876.015047111112</v>
      </c>
      <c r="Y213">
        <f t="shared" si="56"/>
        <v>40.1</v>
      </c>
      <c r="Z213">
        <f t="shared" si="57"/>
        <v>-6.9767400000000004</v>
      </c>
      <c r="AA213">
        <f t="shared" si="59"/>
        <v>2.4092548404919256E-3</v>
      </c>
      <c r="AB213" s="12"/>
      <c r="AC213" s="21">
        <v>7.4399999999999998E-4</v>
      </c>
      <c r="AD213" s="22">
        <v>-2.294E-10</v>
      </c>
      <c r="AE213" s="23">
        <v>1.81E-8</v>
      </c>
      <c r="AF213" s="23">
        <v>-1.288E-6</v>
      </c>
      <c r="AG213" s="23">
        <v>-1.024E-5</v>
      </c>
      <c r="AH213" s="20">
        <v>0.72670000000000001</v>
      </c>
      <c r="AI213" s="23">
        <f t="shared" si="60"/>
        <v>2.878952048965832E-3</v>
      </c>
      <c r="AJ213" s="25">
        <f t="shared" si="61"/>
        <v>3.4547424587589984E-2</v>
      </c>
      <c r="AK213" s="12"/>
      <c r="AL213" s="13">
        <v>2.4000000000000001E-4</v>
      </c>
      <c r="AM213" s="13">
        <v>-4.0799999999999999E-10</v>
      </c>
      <c r="AN213" s="13">
        <v>4.7580000000000002E-4</v>
      </c>
      <c r="AO213" s="13">
        <v>1.8259999999999999E-8</v>
      </c>
      <c r="AP213" s="13">
        <v>-2.8330000000000002E-5</v>
      </c>
      <c r="AQ213" s="13">
        <v>0.48349999999999999</v>
      </c>
      <c r="AR213" s="13">
        <f>(AL213)+(AM213*P211)+(AN213*T211)+(AO213*X211)+(AP213*Z211)+(AA211*AQ213)</f>
        <v>2.3014972689065051E-3</v>
      </c>
      <c r="AS213" s="27">
        <f t="shared" si="62"/>
        <v>2.7617967226878062E-2</v>
      </c>
      <c r="AT213" s="12"/>
      <c r="AU213" s="13">
        <v>4.6529999999999998E-4</v>
      </c>
      <c r="AV213" s="13">
        <v>-5.2679999999999998E-10</v>
      </c>
      <c r="AW213" s="13">
        <v>7.6599999999999997E-4</v>
      </c>
      <c r="AX213" s="13">
        <v>-3.9230000000000002E-5</v>
      </c>
      <c r="AY213" s="13">
        <v>0.186</v>
      </c>
      <c r="AZ213" s="13">
        <f>(AU213)+(AV213*P210)+(AW213*T210)+(AX213*Z210)+(AY213*AA210)</f>
        <v>1.9860675722476696E-3</v>
      </c>
      <c r="BA213" s="28">
        <f t="shared" si="63"/>
        <v>2.3832810866972035E-2</v>
      </c>
    </row>
    <row r="214" spans="1:53" ht="16">
      <c r="A214" s="4">
        <v>43282</v>
      </c>
      <c r="B214">
        <v>18687.85833333333</v>
      </c>
      <c r="C214">
        <f t="shared" si="58"/>
        <v>9.8356293049770738</v>
      </c>
      <c r="D214" s="1">
        <v>1050</v>
      </c>
      <c r="E214" s="1">
        <v>356.31640199999998</v>
      </c>
      <c r="F214" s="2">
        <v>0.184</v>
      </c>
      <c r="G214">
        <v>1.1854368932038835</v>
      </c>
      <c r="H214">
        <v>0.77682227682227678</v>
      </c>
      <c r="I214" s="1">
        <v>101.321241622949</v>
      </c>
      <c r="J214" s="1">
        <v>-2.3416625396820899E-2</v>
      </c>
      <c r="K214" s="8">
        <v>0.89428571428571424</v>
      </c>
      <c r="L214" s="8">
        <v>99.526774193548391</v>
      </c>
      <c r="M214" s="9">
        <v>-25.2</v>
      </c>
      <c r="N214" s="9">
        <v>-11.62791</v>
      </c>
      <c r="O214" s="12"/>
      <c r="P214">
        <f t="shared" si="48"/>
        <v>1103550</v>
      </c>
      <c r="Q214">
        <f t="shared" si="49"/>
        <v>356.31640199999998</v>
      </c>
      <c r="R214">
        <f t="shared" si="50"/>
        <v>0.184</v>
      </c>
      <c r="S214">
        <f t="shared" si="51"/>
        <v>2.5906975209727587</v>
      </c>
      <c r="T214">
        <f t="shared" si="52"/>
        <v>1.3802751265896229</v>
      </c>
      <c r="U214">
        <f t="shared" si="53"/>
        <v>10367.315245638962</v>
      </c>
      <c r="V214">
        <f t="shared" si="54"/>
        <v>-2.2868287051845862E-2</v>
      </c>
      <c r="W214" s="8">
        <v>0.89428571428571424</v>
      </c>
      <c r="X214">
        <f t="shared" si="55"/>
        <v>10005.105555567117</v>
      </c>
      <c r="Y214">
        <f t="shared" si="56"/>
        <v>-25.2</v>
      </c>
      <c r="Z214">
        <f t="shared" si="57"/>
        <v>-11.62791</v>
      </c>
      <c r="AA214">
        <f t="shared" si="59"/>
        <v>2.4034642797481354E-3</v>
      </c>
      <c r="AB214" s="12"/>
      <c r="AC214" s="21">
        <v>7.4399999999999998E-4</v>
      </c>
      <c r="AD214" s="22">
        <v>-2.294E-10</v>
      </c>
      <c r="AE214" s="23">
        <v>1.81E-8</v>
      </c>
      <c r="AF214" s="23">
        <v>-1.288E-6</v>
      </c>
      <c r="AG214" s="23">
        <v>-1.024E-5</v>
      </c>
      <c r="AH214" s="20">
        <v>0.72670000000000001</v>
      </c>
      <c r="AI214" s="23">
        <f t="shared" si="60"/>
        <v>2.4553999377381936E-3</v>
      </c>
      <c r="AJ214" s="25">
        <f t="shared" si="61"/>
        <v>2.9464799252858324E-2</v>
      </c>
      <c r="AK214" s="12"/>
      <c r="AL214" s="13">
        <v>2.4000000000000001E-4</v>
      </c>
      <c r="AM214" s="13">
        <v>-4.0799999999999999E-10</v>
      </c>
      <c r="AN214" s="13">
        <v>4.7580000000000002E-4</v>
      </c>
      <c r="AO214" s="13">
        <v>1.8259999999999999E-8</v>
      </c>
      <c r="AP214" s="13">
        <v>-2.8330000000000002E-5</v>
      </c>
      <c r="AQ214" s="13">
        <v>0.48349999999999999</v>
      </c>
      <c r="AR214" s="13">
        <f>(AL214)+(AM214*P212)+(AN214*T212)+(AO214*X212)+(AP214*Z212)+(AA212*AQ214)</f>
        <v>2.4296829163020289E-3</v>
      </c>
      <c r="AS214" s="27">
        <f t="shared" si="62"/>
        <v>2.9156194995624347E-2</v>
      </c>
      <c r="AT214" s="12"/>
      <c r="AU214" s="13">
        <v>4.6529999999999998E-4</v>
      </c>
      <c r="AV214" s="13">
        <v>-5.2679999999999998E-10</v>
      </c>
      <c r="AW214" s="13">
        <v>7.6599999999999997E-4</v>
      </c>
      <c r="AX214" s="13">
        <v>-3.9230000000000002E-5</v>
      </c>
      <c r="AY214" s="13">
        <v>0.186</v>
      </c>
      <c r="AZ214" s="13">
        <f>(AU214)+(AV214*P211)+(AW214*T211)+(AX214*Z211)+(AY214*AA211)</f>
        <v>1.9209966755737351E-3</v>
      </c>
      <c r="BA214" s="28">
        <f t="shared" si="63"/>
        <v>2.305196010688482E-2</v>
      </c>
    </row>
    <row r="215" spans="1:53" ht="16">
      <c r="A215" s="4">
        <v>43313</v>
      </c>
      <c r="B215" s="5">
        <v>18732.72</v>
      </c>
      <c r="C215">
        <f t="shared" si="58"/>
        <v>9.838027006464177</v>
      </c>
      <c r="D215" s="1">
        <v>1050</v>
      </c>
      <c r="E215" s="1">
        <v>369.84137800000002</v>
      </c>
      <c r="F215" s="2">
        <v>0.17800000000000002</v>
      </c>
      <c r="G215">
        <v>1.1754499756769905</v>
      </c>
      <c r="H215">
        <v>0.79900675955304179</v>
      </c>
      <c r="I215" s="1">
        <v>101.414737754765</v>
      </c>
      <c r="J215" s="1">
        <v>-2.25154642339821E-2</v>
      </c>
      <c r="K215" s="8">
        <v>0.8165217391304348</v>
      </c>
      <c r="L215" s="8">
        <v>85.714516129032262</v>
      </c>
      <c r="M215" s="9">
        <v>-10.4</v>
      </c>
      <c r="N215" s="9">
        <v>-13.63636</v>
      </c>
      <c r="O215" s="12"/>
      <c r="P215">
        <f t="shared" si="48"/>
        <v>1103550</v>
      </c>
      <c r="Q215">
        <f t="shared" si="49"/>
        <v>369.84137800000002</v>
      </c>
      <c r="R215">
        <f t="shared" si="50"/>
        <v>0.17800000000000002</v>
      </c>
      <c r="S215">
        <f t="shared" si="51"/>
        <v>2.5571326209960281</v>
      </c>
      <c r="T215">
        <f t="shared" si="52"/>
        <v>1.4374185613644941</v>
      </c>
      <c r="U215">
        <f t="shared" si="53"/>
        <v>10386.363771622522</v>
      </c>
      <c r="V215">
        <f t="shared" si="54"/>
        <v>-2.2008518104310374E-2</v>
      </c>
      <c r="W215" s="8">
        <v>0.8165217391304348</v>
      </c>
      <c r="X215">
        <f t="shared" si="55"/>
        <v>7432.6927913631635</v>
      </c>
      <c r="Y215">
        <f t="shared" si="56"/>
        <v>-10.4</v>
      </c>
      <c r="Z215">
        <f t="shared" si="57"/>
        <v>-13.63636</v>
      </c>
      <c r="AA215">
        <f t="shared" si="59"/>
        <v>2.3977014871032765E-3</v>
      </c>
      <c r="AB215" s="12"/>
      <c r="AC215" s="21">
        <v>7.4399999999999998E-4</v>
      </c>
      <c r="AD215" s="22">
        <v>-2.294E-10</v>
      </c>
      <c r="AE215" s="23">
        <v>1.81E-8</v>
      </c>
      <c r="AF215" s="23">
        <v>-1.288E-6</v>
      </c>
      <c r="AG215" s="23">
        <v>-1.024E-5</v>
      </c>
      <c r="AH215" s="20">
        <v>0.72670000000000001</v>
      </c>
      <c r="AI215" s="23">
        <f t="shared" si="60"/>
        <v>2.5700629310487352E-3</v>
      </c>
      <c r="AJ215" s="25">
        <f t="shared" si="61"/>
        <v>3.0840755172584822E-2</v>
      </c>
      <c r="AK215" s="12"/>
      <c r="AL215" s="13">
        <v>2.4000000000000001E-4</v>
      </c>
      <c r="AM215" s="13">
        <v>-4.0799999999999999E-10</v>
      </c>
      <c r="AN215" s="13">
        <v>4.7580000000000002E-4</v>
      </c>
      <c r="AO215" s="13">
        <v>1.8259999999999999E-8</v>
      </c>
      <c r="AP215" s="13">
        <v>-2.8330000000000002E-5</v>
      </c>
      <c r="AQ215" s="13">
        <v>0.48349999999999999</v>
      </c>
      <c r="AR215" s="13">
        <f>(AL215)+(AM215*P213)+(AN215*T213)+(AO215*X213)+(AP215*Z213)+(AA213*AQ215)</f>
        <v>2.0239154783047355E-3</v>
      </c>
      <c r="AS215" s="27">
        <f t="shared" si="62"/>
        <v>2.4286985739656826E-2</v>
      </c>
      <c r="AT215" s="12"/>
      <c r="AU215" s="13">
        <v>4.6529999999999998E-4</v>
      </c>
      <c r="AV215" s="13">
        <v>-5.2679999999999998E-10</v>
      </c>
      <c r="AW215" s="13">
        <v>7.6599999999999997E-4</v>
      </c>
      <c r="AX215" s="13">
        <v>-3.9230000000000002E-5</v>
      </c>
      <c r="AY215" s="13">
        <v>0.186</v>
      </c>
      <c r="AZ215" s="13">
        <f>(AU215)+(AV215*P212)+(AW215*T212)+(AX215*Z212)+(AY215*AA212)</f>
        <v>2.1164303633147488E-3</v>
      </c>
      <c r="BA215" s="28">
        <f t="shared" si="63"/>
        <v>2.5397164359776986E-2</v>
      </c>
    </row>
    <row r="216" spans="1:53" ht="16">
      <c r="A216" s="4">
        <v>43344</v>
      </c>
      <c r="B216">
        <v>18749.662666666663</v>
      </c>
      <c r="C216">
        <f t="shared" si="58"/>
        <v>9.8389310401256029</v>
      </c>
      <c r="D216" s="1">
        <v>1053</v>
      </c>
      <c r="E216" s="1">
        <v>343.622165</v>
      </c>
      <c r="F216" s="2">
        <v>0.17100000000000001</v>
      </c>
      <c r="G216">
        <v>1.2046319272125723</v>
      </c>
      <c r="H216">
        <v>0.77039274924471302</v>
      </c>
      <c r="I216" s="1">
        <v>101.33220951247</v>
      </c>
      <c r="J216" s="1">
        <v>-2.33109115466043E-2</v>
      </c>
      <c r="K216" s="8">
        <v>0.83894736842105266</v>
      </c>
      <c r="L216" s="8">
        <v>67.362666666666669</v>
      </c>
      <c r="M216" s="9">
        <v>59.3</v>
      </c>
      <c r="N216" s="9">
        <v>-11.90476</v>
      </c>
      <c r="O216" s="12"/>
      <c r="P216">
        <f t="shared" si="48"/>
        <v>1109862</v>
      </c>
      <c r="Q216">
        <f t="shared" si="49"/>
        <v>343.622165</v>
      </c>
      <c r="R216">
        <f t="shared" si="50"/>
        <v>0.17100000000000001</v>
      </c>
      <c r="S216">
        <f t="shared" si="51"/>
        <v>2.6557700072724484</v>
      </c>
      <c r="T216">
        <f t="shared" si="52"/>
        <v>1.3638977373335401</v>
      </c>
      <c r="U216">
        <f t="shared" si="53"/>
        <v>10369.548894191585</v>
      </c>
      <c r="V216">
        <f t="shared" si="54"/>
        <v>-2.276751294947069E-2</v>
      </c>
      <c r="W216" s="8">
        <v>0.83894736842105266</v>
      </c>
      <c r="X216">
        <f t="shared" si="55"/>
        <v>4605.0915271111116</v>
      </c>
      <c r="Y216">
        <f t="shared" si="56"/>
        <v>59.3</v>
      </c>
      <c r="Z216">
        <f t="shared" si="57"/>
        <v>-11.90476</v>
      </c>
      <c r="AA216">
        <f t="shared" si="59"/>
        <v>9.0403366142588482E-4</v>
      </c>
      <c r="AB216" s="12"/>
      <c r="AC216" s="21">
        <v>7.4399999999999998E-4</v>
      </c>
      <c r="AD216" s="22">
        <v>-2.294E-10</v>
      </c>
      <c r="AE216" s="23">
        <v>1.81E-8</v>
      </c>
      <c r="AF216" s="23">
        <v>-1.288E-6</v>
      </c>
      <c r="AG216" s="23">
        <v>-1.024E-5</v>
      </c>
      <c r="AH216" s="20">
        <v>0.72670000000000001</v>
      </c>
      <c r="AI216" s="23">
        <f t="shared" si="60"/>
        <v>2.5208185666016243E-3</v>
      </c>
      <c r="AJ216" s="25">
        <f t="shared" si="61"/>
        <v>3.0249822799219492E-2</v>
      </c>
      <c r="AK216" s="12"/>
      <c r="AL216" s="13">
        <v>2.4000000000000001E-4</v>
      </c>
      <c r="AM216" s="13">
        <v>-4.0799999999999999E-10</v>
      </c>
      <c r="AN216" s="13">
        <v>4.7580000000000002E-4</v>
      </c>
      <c r="AO216" s="13">
        <v>1.8259999999999999E-8</v>
      </c>
      <c r="AP216" s="13">
        <v>-2.8330000000000002E-5</v>
      </c>
      <c r="AQ216" s="13">
        <v>0.48349999999999999</v>
      </c>
      <c r="AR216" s="13">
        <f>(AL216)+(AM216*P214)+(AN216*T214)+(AO216*X214)+(AP216*Z214)+(AA214*AQ216)</f>
        <v>2.1206734022342216E-3</v>
      </c>
      <c r="AS216" s="27">
        <f t="shared" si="62"/>
        <v>2.544808082681066E-2</v>
      </c>
      <c r="AT216" s="12"/>
      <c r="AU216" s="13">
        <v>4.6529999999999998E-4</v>
      </c>
      <c r="AV216" s="13">
        <v>-5.2679999999999998E-10</v>
      </c>
      <c r="AW216" s="13">
        <v>7.6599999999999997E-4</v>
      </c>
      <c r="AX216" s="13">
        <v>-3.9230000000000002E-5</v>
      </c>
      <c r="AY216" s="13">
        <v>0.186</v>
      </c>
      <c r="AZ216" s="13">
        <f>(AU216)+(AV216*P213)+(AW216*T213)+(AX216*Z213)+(AY216*AA213)</f>
        <v>1.6909568323010789E-3</v>
      </c>
      <c r="BA216" s="28">
        <f t="shared" si="63"/>
        <v>2.0291481987612946E-2</v>
      </c>
    </row>
    <row r="217" spans="1:53" ht="16">
      <c r="A217" s="4">
        <v>43374</v>
      </c>
      <c r="B217">
        <v>18766.605333333333</v>
      </c>
      <c r="C217">
        <f t="shared" si="58"/>
        <v>9.8398342572482917</v>
      </c>
      <c r="D217" s="1">
        <v>1063</v>
      </c>
      <c r="E217" s="1">
        <v>308.93571300000002</v>
      </c>
      <c r="F217" s="2">
        <v>0.16399999999999998</v>
      </c>
      <c r="G217">
        <v>1.1819369590070228</v>
      </c>
      <c r="H217">
        <v>0.80903689374050025</v>
      </c>
      <c r="I217" s="1">
        <v>101.136586914258</v>
      </c>
      <c r="J217" s="1">
        <v>-2.51964172317936E-2</v>
      </c>
      <c r="K217" s="8">
        <v>0.85909090909090913</v>
      </c>
      <c r="L217" s="8">
        <v>90.251290322580644</v>
      </c>
      <c r="M217" s="9">
        <v>126.9</v>
      </c>
      <c r="N217" s="9">
        <v>-7.3170700000000002</v>
      </c>
      <c r="O217" s="12"/>
      <c r="P217">
        <f t="shared" si="48"/>
        <v>1131032</v>
      </c>
      <c r="Q217">
        <f t="shared" si="49"/>
        <v>308.93571300000002</v>
      </c>
      <c r="R217">
        <f t="shared" si="50"/>
        <v>0.16399999999999998</v>
      </c>
      <c r="S217">
        <f t="shared" si="51"/>
        <v>2.5789119340737914</v>
      </c>
      <c r="T217">
        <f t="shared" si="52"/>
        <v>1.4635775891737777</v>
      </c>
      <c r="U217">
        <f t="shared" si="53"/>
        <v>10329.745799579521</v>
      </c>
      <c r="V217">
        <f t="shared" si="54"/>
        <v>-2.4561557790474975E-2</v>
      </c>
      <c r="W217" s="8">
        <v>0.85909090909090913</v>
      </c>
      <c r="X217">
        <f t="shared" si="55"/>
        <v>8235.5466952133193</v>
      </c>
      <c r="Y217">
        <f t="shared" si="56"/>
        <v>126.9</v>
      </c>
      <c r="Z217">
        <f t="shared" si="57"/>
        <v>-7.3170700000000002</v>
      </c>
      <c r="AA217">
        <f t="shared" si="59"/>
        <v>9.0321712268881527E-4</v>
      </c>
      <c r="AB217" s="12"/>
      <c r="AC217" s="21">
        <v>7.4399999999999998E-4</v>
      </c>
      <c r="AD217" s="22">
        <v>-2.294E-10</v>
      </c>
      <c r="AE217" s="23">
        <v>1.81E-8</v>
      </c>
      <c r="AF217" s="23">
        <v>-1.288E-6</v>
      </c>
      <c r="AG217" s="23">
        <v>-1.024E-5</v>
      </c>
      <c r="AH217" s="20">
        <v>0.72670000000000001</v>
      </c>
      <c r="AI217" s="23">
        <f t="shared" si="60"/>
        <v>1.2752374179989016E-3</v>
      </c>
      <c r="AJ217" s="25">
        <f t="shared" si="61"/>
        <v>1.530284901598682E-2</v>
      </c>
      <c r="AK217" s="12"/>
      <c r="AL217" s="13">
        <v>2.4000000000000001E-4</v>
      </c>
      <c r="AM217" s="13">
        <v>-4.0799999999999999E-10</v>
      </c>
      <c r="AN217" s="13">
        <v>4.7580000000000002E-4</v>
      </c>
      <c r="AO217" s="13">
        <v>1.8259999999999999E-8</v>
      </c>
      <c r="AP217" s="13">
        <v>-2.8330000000000002E-5</v>
      </c>
      <c r="AQ217" s="13">
        <v>0.48349999999999999</v>
      </c>
      <c r="AR217" s="13">
        <f>(AL217)+(AM217*P215)+(AN217*T215)+(AO217*X215)+(AP217*Z215)+(AA215*AQ217)</f>
        <v>2.155003069681952E-3</v>
      </c>
      <c r="AS217" s="27">
        <f t="shared" si="62"/>
        <v>2.5860036836183424E-2</v>
      </c>
      <c r="AT217" s="12"/>
      <c r="AU217" s="13">
        <v>4.6529999999999998E-4</v>
      </c>
      <c r="AV217" s="13">
        <v>-5.2679999999999998E-10</v>
      </c>
      <c r="AW217" s="13">
        <v>7.6599999999999997E-4</v>
      </c>
      <c r="AX217" s="13">
        <v>-3.9230000000000002E-5</v>
      </c>
      <c r="AY217" s="13">
        <v>0.186</v>
      </c>
      <c r="AZ217" s="13">
        <f>(AU217)+(AV217*P214)+(AW217*T214)+(AX217*Z214)+(AY217*AA214)</f>
        <v>1.8444478723008044E-3</v>
      </c>
      <c r="BA217" s="28">
        <f t="shared" si="63"/>
        <v>2.2133374467609653E-2</v>
      </c>
    </row>
    <row r="218" spans="1:53" ht="16">
      <c r="A218" s="4">
        <v>43405</v>
      </c>
      <c r="B218" s="5">
        <v>18783.547999999999</v>
      </c>
      <c r="C218">
        <f t="shared" si="58"/>
        <v>9.8407366593059358</v>
      </c>
      <c r="D218" s="1">
        <v>1077</v>
      </c>
      <c r="E218" s="1">
        <v>303.40480000000002</v>
      </c>
      <c r="F218" s="2">
        <v>0.16399999999999998</v>
      </c>
      <c r="G218">
        <v>1.2444481272787538</v>
      </c>
      <c r="H218">
        <v>0.77480356905047276</v>
      </c>
      <c r="I218" s="1">
        <v>100.936152019123</v>
      </c>
      <c r="J218" s="1">
        <v>-2.7128306173774801E-2</v>
      </c>
      <c r="K218" s="8">
        <v>0.74299999999999999</v>
      </c>
      <c r="L218" s="8">
        <v>79.471999999999994</v>
      </c>
      <c r="M218" s="9">
        <v>35</v>
      </c>
      <c r="N218" s="9">
        <v>-11.90476</v>
      </c>
      <c r="O218" s="12"/>
      <c r="P218">
        <f t="shared" si="48"/>
        <v>1161006</v>
      </c>
      <c r="Q218">
        <f t="shared" si="49"/>
        <v>303.40480000000002</v>
      </c>
      <c r="R218">
        <f t="shared" si="50"/>
        <v>0.16399999999999998</v>
      </c>
      <c r="S218">
        <f t="shared" si="51"/>
        <v>2.7930992687663512</v>
      </c>
      <c r="T218">
        <f t="shared" si="52"/>
        <v>1.3751241396638236</v>
      </c>
      <c r="U218">
        <f t="shared" si="53"/>
        <v>10289.042936446631</v>
      </c>
      <c r="V218">
        <f t="shared" si="54"/>
        <v>-2.6392361177916733E-2</v>
      </c>
      <c r="W218" s="8">
        <v>0.74299999999999999</v>
      </c>
      <c r="X218">
        <f t="shared" si="55"/>
        <v>6395.2707839999985</v>
      </c>
      <c r="Y218">
        <f t="shared" si="56"/>
        <v>35</v>
      </c>
      <c r="Z218">
        <f t="shared" si="57"/>
        <v>-11.90476</v>
      </c>
      <c r="AA218">
        <f t="shared" si="59"/>
        <v>9.0240205764402504E-4</v>
      </c>
      <c r="AB218" s="12"/>
      <c r="AC218" s="21">
        <v>7.4399999999999998E-4</v>
      </c>
      <c r="AD218" s="22">
        <v>-2.294E-10</v>
      </c>
      <c r="AE218" s="23">
        <v>1.81E-8</v>
      </c>
      <c r="AF218" s="23">
        <v>-1.288E-6</v>
      </c>
      <c r="AG218" s="23">
        <v>-1.024E-5</v>
      </c>
      <c r="AH218" s="20">
        <v>0.72670000000000001</v>
      </c>
      <c r="AI218" s="23">
        <f t="shared" si="60"/>
        <v>1.2014521342413231E-3</v>
      </c>
      <c r="AJ218" s="25">
        <f t="shared" si="61"/>
        <v>1.4417425610895877E-2</v>
      </c>
      <c r="AK218" s="12"/>
      <c r="AL218" s="13">
        <v>2.4000000000000001E-4</v>
      </c>
      <c r="AM218" s="13">
        <v>-4.0799999999999999E-10</v>
      </c>
      <c r="AN218" s="13">
        <v>4.7580000000000002E-4</v>
      </c>
      <c r="AO218" s="13">
        <v>1.8259999999999999E-8</v>
      </c>
      <c r="AP218" s="13">
        <v>-2.8330000000000002E-5</v>
      </c>
      <c r="AQ218" s="13">
        <v>0.48349999999999999</v>
      </c>
      <c r="AR218" s="13">
        <f>(AL218)+(AM218*P216)+(AN218*T216)+(AO218*X216)+(AP218*Z216)+(AA216*AQ218)</f>
        <v>1.2945699448077628E-3</v>
      </c>
      <c r="AS218" s="27">
        <f t="shared" si="62"/>
        <v>1.5534839337693153E-2</v>
      </c>
      <c r="AT218" s="12"/>
      <c r="AU218" s="13">
        <v>4.6529999999999998E-4</v>
      </c>
      <c r="AV218" s="13">
        <v>-5.2679999999999998E-10</v>
      </c>
      <c r="AW218" s="13">
        <v>7.6599999999999997E-4</v>
      </c>
      <c r="AX218" s="13">
        <v>-3.9230000000000002E-5</v>
      </c>
      <c r="AY218" s="13">
        <v>0.186</v>
      </c>
      <c r="AZ218" s="13">
        <f>(AU218)+(AV218*P215)+(AW218*T215)+(AX218*Z215)+(AY218*AA215)</f>
        <v>1.9659393574064116E-3</v>
      </c>
      <c r="BA218" s="28">
        <f t="shared" si="63"/>
        <v>2.359127228887694E-2</v>
      </c>
    </row>
    <row r="219" spans="1:53" ht="16">
      <c r="A219" s="4">
        <v>43435</v>
      </c>
      <c r="B219">
        <v>18831.458999999995</v>
      </c>
      <c r="C219">
        <f t="shared" si="58"/>
        <v>9.8432841013898731</v>
      </c>
      <c r="D219" s="1">
        <v>1077</v>
      </c>
      <c r="E219" s="1">
        <v>322.76181200000002</v>
      </c>
      <c r="F219" s="2">
        <v>0.17199999999999999</v>
      </c>
      <c r="G219">
        <v>1.1617881005408845</v>
      </c>
      <c r="H219">
        <v>0.78899082568807344</v>
      </c>
      <c r="I219" s="1">
        <v>100.641341714044</v>
      </c>
      <c r="J219" s="1">
        <v>-2.9969831188571199E-2</v>
      </c>
      <c r="K219" s="8">
        <v>0.42052631578947369</v>
      </c>
      <c r="L219" s="8">
        <v>127.53290322580645</v>
      </c>
      <c r="M219" s="9">
        <v>410.7</v>
      </c>
      <c r="N219" s="9">
        <v>-4.87805</v>
      </c>
      <c r="O219" s="12"/>
      <c r="P219">
        <f t="shared" si="48"/>
        <v>1161006</v>
      </c>
      <c r="Q219">
        <f t="shared" si="49"/>
        <v>322.76181200000002</v>
      </c>
      <c r="R219">
        <f t="shared" si="50"/>
        <v>0.17199999999999999</v>
      </c>
      <c r="S219">
        <f t="shared" si="51"/>
        <v>2.5115396910992809</v>
      </c>
      <c r="T219">
        <f t="shared" si="52"/>
        <v>1.4114973487080213</v>
      </c>
      <c r="U219">
        <f t="shared" si="53"/>
        <v>10229.321003717017</v>
      </c>
      <c r="V219">
        <f t="shared" si="54"/>
        <v>-2.9071640407099746E-2</v>
      </c>
      <c r="W219" s="8">
        <v>0.42052631578947369</v>
      </c>
      <c r="X219">
        <f t="shared" si="55"/>
        <v>16392.174308428719</v>
      </c>
      <c r="Y219">
        <f t="shared" si="56"/>
        <v>410.7</v>
      </c>
      <c r="Z219">
        <f t="shared" si="57"/>
        <v>-4.87805</v>
      </c>
      <c r="AA219">
        <f t="shared" si="59"/>
        <v>2.5474420839373124E-3</v>
      </c>
      <c r="AB219" s="12"/>
      <c r="AC219" s="21">
        <v>7.4399999999999998E-4</v>
      </c>
      <c r="AD219" s="22">
        <v>-2.294E-10</v>
      </c>
      <c r="AE219" s="23">
        <v>1.81E-8</v>
      </c>
      <c r="AF219" s="23">
        <v>-1.288E-6</v>
      </c>
      <c r="AG219" s="23">
        <v>-1.024E-5</v>
      </c>
      <c r="AH219" s="20">
        <v>0.72670000000000001</v>
      </c>
      <c r="AI219" s="23">
        <f t="shared" si="60"/>
        <v>1.3260199424803129E-3</v>
      </c>
      <c r="AJ219" s="25">
        <f t="shared" si="61"/>
        <v>1.5912239309763754E-2</v>
      </c>
      <c r="AK219" s="12"/>
      <c r="AL219" s="13">
        <v>2.4000000000000001E-4</v>
      </c>
      <c r="AM219" s="13">
        <v>-4.0799999999999999E-10</v>
      </c>
      <c r="AN219" s="13">
        <v>4.7580000000000002E-4</v>
      </c>
      <c r="AO219" s="13">
        <v>1.8259999999999999E-8</v>
      </c>
      <c r="AP219" s="13">
        <v>-2.8330000000000002E-5</v>
      </c>
      <c r="AQ219" s="13">
        <v>0.48349999999999999</v>
      </c>
      <c r="AR219" s="13">
        <f>(AL219)+(AM219*P217)+(AN219*T217)+(AO219*X217)+(AP219*Z217)+(AA217*AQ219)</f>
        <v>1.2692883155035208E-3</v>
      </c>
      <c r="AS219" s="27">
        <f t="shared" si="62"/>
        <v>1.523145978604225E-2</v>
      </c>
      <c r="AT219" s="12"/>
      <c r="AU219" s="13">
        <v>4.6529999999999998E-4</v>
      </c>
      <c r="AV219" s="13">
        <v>-5.2679999999999998E-10</v>
      </c>
      <c r="AW219" s="13">
        <v>7.6599999999999997E-4</v>
      </c>
      <c r="AX219" s="13">
        <v>-3.9230000000000002E-5</v>
      </c>
      <c r="AY219" s="13">
        <v>0.186</v>
      </c>
      <c r="AZ219" s="13">
        <f>(AU219)+(AV219*P216)+(AW219*T216)+(AX219*Z216)+(AY219*AA216)</f>
        <v>1.5605443610227064E-3</v>
      </c>
      <c r="BA219" s="28">
        <f t="shared" si="63"/>
        <v>1.8726532332272477E-2</v>
      </c>
    </row>
    <row r="220" spans="1:53" ht="16">
      <c r="A220" s="4">
        <v>43466</v>
      </c>
      <c r="B220">
        <v>18879.369999999995</v>
      </c>
      <c r="C220">
        <f t="shared" si="58"/>
        <v>9.8458250704986785</v>
      </c>
      <c r="D220" s="1">
        <v>1065</v>
      </c>
      <c r="E220" s="1">
        <v>339.81301300000001</v>
      </c>
      <c r="F220" s="2">
        <v>0.17399999999999999</v>
      </c>
      <c r="G220">
        <v>1.1540822590546347</v>
      </c>
      <c r="H220">
        <v>0.77579787234042552</v>
      </c>
      <c r="I220" s="1">
        <v>100.499521512763</v>
      </c>
      <c r="J220" s="1">
        <v>-3.1336763221138597E-2</v>
      </c>
      <c r="K220" s="8">
        <v>0.28999999999999998</v>
      </c>
      <c r="L220" s="8">
        <v>146.58741935483872</v>
      </c>
      <c r="M220" s="9">
        <v>446.8</v>
      </c>
      <c r="N220" s="9">
        <v>-2.4390200000000002</v>
      </c>
      <c r="O220" s="12"/>
      <c r="P220">
        <f t="shared" si="48"/>
        <v>1135290</v>
      </c>
      <c r="Q220">
        <f t="shared" si="49"/>
        <v>339.81301300000001</v>
      </c>
      <c r="R220">
        <f t="shared" si="50"/>
        <v>0.17399999999999999</v>
      </c>
      <c r="S220">
        <f t="shared" si="51"/>
        <v>2.4859881197192837</v>
      </c>
      <c r="T220">
        <f t="shared" si="52"/>
        <v>1.3776602110683567</v>
      </c>
      <c r="U220">
        <f t="shared" si="53"/>
        <v>10200.653345807075</v>
      </c>
      <c r="V220">
        <f t="shared" si="54"/>
        <v>-3.0354770491960892E-2</v>
      </c>
      <c r="W220" s="8">
        <v>0.28999999999999998</v>
      </c>
      <c r="X220">
        <f t="shared" si="55"/>
        <v>21634.458932466183</v>
      </c>
      <c r="Y220">
        <f t="shared" si="56"/>
        <v>446.8</v>
      </c>
      <c r="Z220">
        <f t="shared" si="57"/>
        <v>-2.4390200000000002</v>
      </c>
      <c r="AA220">
        <f t="shared" si="59"/>
        <v>2.5409691088054132E-3</v>
      </c>
      <c r="AB220" s="12"/>
      <c r="AC220" s="21">
        <v>7.4399999999999998E-4</v>
      </c>
      <c r="AD220" s="22">
        <v>-2.294E-10</v>
      </c>
      <c r="AE220" s="23">
        <v>1.81E-8</v>
      </c>
      <c r="AF220" s="23">
        <v>-1.288E-6</v>
      </c>
      <c r="AG220" s="23">
        <v>-1.024E-5</v>
      </c>
      <c r="AH220" s="20">
        <v>0.72670000000000001</v>
      </c>
      <c r="AI220" s="23">
        <f t="shared" si="60"/>
        <v>2.1465593729798047E-3</v>
      </c>
      <c r="AJ220" s="25">
        <f t="shared" si="61"/>
        <v>2.5758712475757659E-2</v>
      </c>
      <c r="AK220" s="12"/>
      <c r="AL220" s="13">
        <v>2.4000000000000001E-4</v>
      </c>
      <c r="AM220" s="13">
        <v>-4.0799999999999999E-10</v>
      </c>
      <c r="AN220" s="13">
        <v>4.7580000000000002E-4</v>
      </c>
      <c r="AO220" s="13">
        <v>1.8259999999999999E-8</v>
      </c>
      <c r="AP220" s="13">
        <v>-2.8330000000000002E-5</v>
      </c>
      <c r="AQ220" s="13">
        <v>0.48349999999999999</v>
      </c>
      <c r="AR220" s="13">
        <f>(AL220)+(AM220*P218)+(AN220*T218)+(AO220*X218)+(AP220*Z218)+(AA218*AQ220)</f>
        <v>1.3109445078387733E-3</v>
      </c>
      <c r="AS220" s="27">
        <f t="shared" si="62"/>
        <v>1.5731334094065279E-2</v>
      </c>
      <c r="AT220" s="12"/>
      <c r="AU220" s="13">
        <v>4.6529999999999998E-4</v>
      </c>
      <c r="AV220" s="13">
        <v>-5.2679999999999998E-10</v>
      </c>
      <c r="AW220" s="13">
        <v>7.6599999999999997E-4</v>
      </c>
      <c r="AX220" s="13">
        <v>-3.9230000000000002E-5</v>
      </c>
      <c r="AY220" s="13">
        <v>0.186</v>
      </c>
      <c r="AZ220" s="13">
        <f>(AU220)+(AV220*P217)+(AW220*T217)+(AX220*Z217)+(AY220*AA217)</f>
        <v>1.4456198166272333E-3</v>
      </c>
      <c r="BA220" s="28">
        <f t="shared" si="63"/>
        <v>1.7347437799526799E-2</v>
      </c>
    </row>
    <row r="221" spans="1:53" ht="16">
      <c r="A221" s="4">
        <v>43497</v>
      </c>
      <c r="B221" s="5">
        <v>18927.280999999999</v>
      </c>
      <c r="C221">
        <f t="shared" si="58"/>
        <v>9.8483595994442705</v>
      </c>
      <c r="D221" s="1">
        <v>1048</v>
      </c>
      <c r="E221" s="1">
        <v>301.39884599999999</v>
      </c>
      <c r="F221" s="2">
        <v>0.17300000000000001</v>
      </c>
      <c r="G221">
        <v>1.1402685649571267</v>
      </c>
      <c r="H221">
        <v>0.80916572077185012</v>
      </c>
      <c r="I221" s="1">
        <v>100.344986787002</v>
      </c>
      <c r="J221" s="1">
        <v>-3.2826244020620503E-2</v>
      </c>
      <c r="K221" s="8">
        <v>0.23842105263157895</v>
      </c>
      <c r="L221" s="8">
        <v>82.650357142857146</v>
      </c>
      <c r="M221" s="9">
        <v>32.299999999999997</v>
      </c>
      <c r="N221" s="9">
        <v>-7.3170700000000002</v>
      </c>
      <c r="O221" s="12"/>
      <c r="P221">
        <f t="shared" si="48"/>
        <v>1099352</v>
      </c>
      <c r="Q221">
        <f t="shared" si="49"/>
        <v>301.39884599999999</v>
      </c>
      <c r="R221">
        <f t="shared" si="50"/>
        <v>0.17300000000000001</v>
      </c>
      <c r="S221">
        <f t="shared" si="51"/>
        <v>2.440480965186512</v>
      </c>
      <c r="T221">
        <f t="shared" si="52"/>
        <v>1.4639148844440779</v>
      </c>
      <c r="U221">
        <f t="shared" si="53"/>
        <v>10169.461360070609</v>
      </c>
      <c r="V221">
        <f t="shared" si="54"/>
        <v>-3.1748681724119182E-2</v>
      </c>
      <c r="W221" s="8">
        <v>0.23842105263157895</v>
      </c>
      <c r="X221">
        <f t="shared" si="55"/>
        <v>6913.7318929846952</v>
      </c>
      <c r="Y221">
        <f t="shared" si="56"/>
        <v>32.299999999999997</v>
      </c>
      <c r="Z221">
        <f t="shared" si="57"/>
        <v>-7.3170700000000002</v>
      </c>
      <c r="AA221">
        <f t="shared" si="59"/>
        <v>2.5345289455920295E-3</v>
      </c>
      <c r="AB221" s="12"/>
      <c r="AC221" s="21">
        <v>7.4399999999999998E-4</v>
      </c>
      <c r="AD221" s="22">
        <v>-2.294E-10</v>
      </c>
      <c r="AE221" s="23">
        <v>1.81E-8</v>
      </c>
      <c r="AF221" s="23">
        <v>-1.288E-6</v>
      </c>
      <c r="AG221" s="23">
        <v>-1.024E-5</v>
      </c>
      <c r="AH221" s="20">
        <v>0.72670000000000001</v>
      </c>
      <c r="AI221" s="23">
        <f t="shared" si="60"/>
        <v>2.1711675968465317E-3</v>
      </c>
      <c r="AJ221" s="25">
        <f t="shared" si="61"/>
        <v>2.6054011162158379E-2</v>
      </c>
      <c r="AK221" s="12"/>
      <c r="AL221" s="13">
        <v>2.4000000000000001E-4</v>
      </c>
      <c r="AM221" s="13">
        <v>-4.0799999999999999E-10</v>
      </c>
      <c r="AN221" s="13">
        <v>4.7580000000000002E-4</v>
      </c>
      <c r="AO221" s="13">
        <v>1.8259999999999999E-8</v>
      </c>
      <c r="AP221" s="13">
        <v>-2.8330000000000002E-5</v>
      </c>
      <c r="AQ221" s="13">
        <v>0.48349999999999999</v>
      </c>
      <c r="AR221" s="13">
        <f>(AL221)+(AM221*P219)+(AN221*T219)+(AO221*X219)+(AP221*Z219)+(AA219*AQ221)</f>
        <v>2.1071044974708755E-3</v>
      </c>
      <c r="AS221" s="27">
        <f t="shared" si="62"/>
        <v>2.5285253969650506E-2</v>
      </c>
      <c r="AT221" s="12"/>
      <c r="AU221" s="13">
        <v>4.6529999999999998E-4</v>
      </c>
      <c r="AV221" s="13">
        <v>-5.2679999999999998E-10</v>
      </c>
      <c r="AW221" s="13">
        <v>7.6599999999999997E-4</v>
      </c>
      <c r="AX221" s="13">
        <v>-3.9230000000000002E-5</v>
      </c>
      <c r="AY221" s="13">
        <v>0.186</v>
      </c>
      <c r="AZ221" s="13">
        <f>(AU221)+(AV221*P218)+(AW221*T218)+(AX221*Z218)+(AY221*AA218)</f>
        <v>1.5418976477042776E-3</v>
      </c>
      <c r="BA221" s="28">
        <f t="shared" si="63"/>
        <v>1.850277177245133E-2</v>
      </c>
    </row>
    <row r="222" spans="1:53" ht="16">
      <c r="A222" s="4">
        <v>43525</v>
      </c>
      <c r="B222">
        <v>18958.80733333333</v>
      </c>
      <c r="C222">
        <f t="shared" si="58"/>
        <v>9.8500238694703945</v>
      </c>
      <c r="D222" s="1">
        <v>1023</v>
      </c>
      <c r="E222" s="1">
        <v>314.59340600000002</v>
      </c>
      <c r="F222" s="2">
        <v>0.16500000000000001</v>
      </c>
      <c r="G222">
        <v>1.1888924765902487</v>
      </c>
      <c r="H222">
        <v>0.77254209668658336</v>
      </c>
      <c r="I222" s="1">
        <v>100.22139514172601</v>
      </c>
      <c r="J222" s="1">
        <v>-3.4017480370304602E-2</v>
      </c>
      <c r="K222" s="8">
        <v>0.11714285714285715</v>
      </c>
      <c r="L222" s="8">
        <v>94.656451612903226</v>
      </c>
      <c r="M222" s="9">
        <v>134.30000000000001</v>
      </c>
      <c r="N222" s="9">
        <v>-5</v>
      </c>
      <c r="O222" s="12"/>
      <c r="P222">
        <f t="shared" si="48"/>
        <v>1047552</v>
      </c>
      <c r="Q222">
        <f t="shared" si="49"/>
        <v>314.59340600000002</v>
      </c>
      <c r="R222">
        <f t="shared" si="50"/>
        <v>0.16500000000000001</v>
      </c>
      <c r="S222">
        <f t="shared" si="51"/>
        <v>2.6023577974831436</v>
      </c>
      <c r="T222">
        <f t="shared" si="52"/>
        <v>1.3693633878394857</v>
      </c>
      <c r="U222">
        <f t="shared" si="53"/>
        <v>10144.549439295706</v>
      </c>
      <c r="V222">
        <f t="shared" si="54"/>
        <v>-3.2860291399560544E-2</v>
      </c>
      <c r="W222" s="8">
        <v>0.11714285714285715</v>
      </c>
      <c r="X222">
        <f t="shared" si="55"/>
        <v>9054.5002835587929</v>
      </c>
      <c r="Y222">
        <f t="shared" si="56"/>
        <v>134.30000000000001</v>
      </c>
      <c r="Z222">
        <f t="shared" si="57"/>
        <v>-5</v>
      </c>
      <c r="AA222">
        <f t="shared" si="59"/>
        <v>1.6642700261240151E-3</v>
      </c>
      <c r="AB222" s="12"/>
      <c r="AC222" s="21">
        <v>7.4399999999999998E-4</v>
      </c>
      <c r="AD222" s="22">
        <v>-2.294E-10</v>
      </c>
      <c r="AE222" s="23">
        <v>1.81E-8</v>
      </c>
      <c r="AF222" s="23">
        <v>-1.288E-6</v>
      </c>
      <c r="AG222" s="23">
        <v>-1.024E-5</v>
      </c>
      <c r="AH222" s="20">
        <v>0.72670000000000001</v>
      </c>
      <c r="AI222" s="23">
        <f t="shared" si="60"/>
        <v>2.4921137800247507E-3</v>
      </c>
      <c r="AJ222" s="25">
        <f t="shared" si="61"/>
        <v>2.9905365360297011E-2</v>
      </c>
      <c r="AK222" s="12"/>
      <c r="AL222" s="13">
        <v>2.4000000000000001E-4</v>
      </c>
      <c r="AM222" s="13">
        <v>-4.0799999999999999E-10</v>
      </c>
      <c r="AN222" s="13">
        <v>4.7580000000000002E-4</v>
      </c>
      <c r="AO222" s="13">
        <v>1.8259999999999999E-8</v>
      </c>
      <c r="AP222" s="13">
        <v>-2.8330000000000002E-5</v>
      </c>
      <c r="AQ222" s="13">
        <v>0.48349999999999999</v>
      </c>
      <c r="AR222" s="13">
        <f>(AL222)+(AM222*P220)+(AN222*T220)+(AO222*X220)+(AP222*Z220)+(AA220*AQ222)</f>
        <v>2.1249936292405741E-3</v>
      </c>
      <c r="AS222" s="27">
        <f t="shared" si="62"/>
        <v>2.5499923550886889E-2</v>
      </c>
      <c r="AT222" s="12"/>
      <c r="AU222" s="13">
        <v>4.6529999999999998E-4</v>
      </c>
      <c r="AV222" s="13">
        <v>-5.2679999999999998E-10</v>
      </c>
      <c r="AW222" s="13">
        <v>7.6599999999999997E-4</v>
      </c>
      <c r="AX222" s="13">
        <v>-3.9230000000000002E-5</v>
      </c>
      <c r="AY222" s="13">
        <v>0.186</v>
      </c>
      <c r="AZ222" s="13">
        <f>(AU222)+(AV222*P219)+(AW222*T219)+(AX222*Z219)+(AY222*AA219)</f>
        <v>1.6000791374226845E-3</v>
      </c>
      <c r="BA222" s="28">
        <f t="shared" si="63"/>
        <v>1.9200949649072215E-2</v>
      </c>
    </row>
    <row r="223" spans="1:53" ht="16">
      <c r="A223" s="4">
        <v>43556</v>
      </c>
      <c r="B223">
        <v>18990.333666666666</v>
      </c>
      <c r="C223">
        <f t="shared" si="58"/>
        <v>9.8516853743031891</v>
      </c>
      <c r="D223" s="1">
        <v>1013</v>
      </c>
      <c r="E223" s="1">
        <v>285.92873100000003</v>
      </c>
      <c r="F223" s="2">
        <v>0.16800000000000001</v>
      </c>
      <c r="G223">
        <v>1.2451282051282051</v>
      </c>
      <c r="H223">
        <v>0.82372322899505768</v>
      </c>
      <c r="I223" s="1">
        <v>100.013896603973</v>
      </c>
      <c r="J223" s="1">
        <v>-3.6017452133167101E-2</v>
      </c>
      <c r="K223" s="8">
        <v>9.9523809523809528E-2</v>
      </c>
      <c r="L223" s="8">
        <v>78.739000000000004</v>
      </c>
      <c r="M223" s="9">
        <v>29.3</v>
      </c>
      <c r="N223" s="9">
        <v>-10</v>
      </c>
      <c r="O223" s="12"/>
      <c r="P223">
        <f t="shared" si="48"/>
        <v>1027182</v>
      </c>
      <c r="Q223">
        <f t="shared" si="49"/>
        <v>285.92873100000003</v>
      </c>
      <c r="R223">
        <f t="shared" si="50"/>
        <v>0.16800000000000001</v>
      </c>
      <c r="S223">
        <f t="shared" si="51"/>
        <v>2.7954724523339909</v>
      </c>
      <c r="T223">
        <f t="shared" si="52"/>
        <v>1.5022431869811019</v>
      </c>
      <c r="U223">
        <f t="shared" si="53"/>
        <v>10102.793410514174</v>
      </c>
      <c r="V223">
        <f t="shared" si="54"/>
        <v>-3.4720195275002121E-2</v>
      </c>
      <c r="W223" s="8">
        <v>9.9523809523809528E-2</v>
      </c>
      <c r="X223">
        <f t="shared" si="55"/>
        <v>6278.5691210000005</v>
      </c>
      <c r="Y223">
        <f t="shared" si="56"/>
        <v>29.3</v>
      </c>
      <c r="Z223">
        <f t="shared" si="57"/>
        <v>-10</v>
      </c>
      <c r="AA223">
        <f t="shared" si="59"/>
        <v>1.6615048327945914E-3</v>
      </c>
      <c r="AB223" s="12"/>
      <c r="AC223" s="21">
        <v>7.4399999999999998E-4</v>
      </c>
      <c r="AD223" s="22">
        <v>-2.294E-10</v>
      </c>
      <c r="AE223" s="23">
        <v>1.81E-8</v>
      </c>
      <c r="AF223" s="23">
        <v>-1.288E-6</v>
      </c>
      <c r="AG223" s="23">
        <v>-1.024E-5</v>
      </c>
      <c r="AH223" s="20">
        <v>0.72670000000000001</v>
      </c>
      <c r="AI223" s="23">
        <f t="shared" si="60"/>
        <v>1.7552246543167359E-3</v>
      </c>
      <c r="AJ223" s="25">
        <f t="shared" si="61"/>
        <v>2.1062695851800831E-2</v>
      </c>
      <c r="AK223" s="12"/>
      <c r="AL223" s="13">
        <v>2.4000000000000001E-4</v>
      </c>
      <c r="AM223" s="13">
        <v>-4.0799999999999999E-10</v>
      </c>
      <c r="AN223" s="13">
        <v>4.7580000000000002E-4</v>
      </c>
      <c r="AO223" s="13">
        <v>1.8259999999999999E-8</v>
      </c>
      <c r="AP223" s="13">
        <v>-2.8330000000000002E-5</v>
      </c>
      <c r="AQ223" s="13">
        <v>0.48349999999999999</v>
      </c>
      <c r="AR223" s="13">
        <f>(AL223)+(AM223*P221)+(AN223*T221)+(AO223*X221)+(AP223*Z221)+(AA221*AQ223)</f>
        <v>2.0469771686781393E-3</v>
      </c>
      <c r="AS223" s="27">
        <f t="shared" si="62"/>
        <v>2.4563726024137672E-2</v>
      </c>
      <c r="AT223" s="12"/>
      <c r="AU223" s="13">
        <v>4.6529999999999998E-4</v>
      </c>
      <c r="AV223" s="13">
        <v>-5.2679999999999998E-10</v>
      </c>
      <c r="AW223" s="13">
        <v>7.6599999999999997E-4</v>
      </c>
      <c r="AX223" s="13">
        <v>-3.9230000000000002E-5</v>
      </c>
      <c r="AY223" s="13">
        <v>0.186</v>
      </c>
      <c r="AZ223" s="13">
        <f>(AU223)+(AV223*P220)+(AW223*T220)+(AX223*Z220)+(AY223*AA220)</f>
        <v>1.4908199585161679E-3</v>
      </c>
      <c r="BA223" s="28">
        <f t="shared" si="63"/>
        <v>1.7889839502194013E-2</v>
      </c>
    </row>
    <row r="224" spans="1:53" ht="16">
      <c r="A224" s="4">
        <v>43586</v>
      </c>
      <c r="B224" s="5">
        <v>19021.86</v>
      </c>
      <c r="C224">
        <f t="shared" si="58"/>
        <v>9.853344123116182</v>
      </c>
      <c r="D224" s="1">
        <v>986</v>
      </c>
      <c r="E224" s="1">
        <v>318.78949499999999</v>
      </c>
      <c r="F224" s="2">
        <v>0.16600000000000001</v>
      </c>
      <c r="G224">
        <v>1.2293701583024588</v>
      </c>
      <c r="H224">
        <v>0.77904109589041093</v>
      </c>
      <c r="I224" s="1">
        <v>99.823479445854005</v>
      </c>
      <c r="J224" s="1">
        <v>-3.7852785256602399E-2</v>
      </c>
      <c r="K224" s="8">
        <v>-8.1818181818181825E-3</v>
      </c>
      <c r="L224" s="8">
        <v>94.45225806451613</v>
      </c>
      <c r="M224" s="9">
        <v>164.9</v>
      </c>
      <c r="N224" s="9">
        <v>-5.2631600000000001</v>
      </c>
      <c r="O224" s="12"/>
      <c r="P224">
        <f t="shared" si="48"/>
        <v>973182</v>
      </c>
      <c r="Q224">
        <f t="shared" si="49"/>
        <v>318.78949499999999</v>
      </c>
      <c r="R224">
        <f t="shared" si="50"/>
        <v>0.16600000000000001</v>
      </c>
      <c r="S224">
        <f t="shared" si="51"/>
        <v>2.7407211444270714</v>
      </c>
      <c r="T224">
        <f t="shared" si="52"/>
        <v>1.3859461249765435</v>
      </c>
      <c r="U224">
        <f t="shared" si="53"/>
        <v>10064.550528122692</v>
      </c>
      <c r="V224">
        <f t="shared" si="54"/>
        <v>-3.6419951904919944E-2</v>
      </c>
      <c r="W224" s="8">
        <v>-8.1818181818181825E-3</v>
      </c>
      <c r="X224">
        <f t="shared" si="55"/>
        <v>9015.6813115504683</v>
      </c>
      <c r="Y224">
        <f t="shared" si="56"/>
        <v>164.9</v>
      </c>
      <c r="Z224">
        <f t="shared" si="57"/>
        <v>-5.2631600000000001</v>
      </c>
      <c r="AA224">
        <f t="shared" si="59"/>
        <v>1.6587488129928829E-3</v>
      </c>
      <c r="AB224" s="12"/>
      <c r="AC224" s="21">
        <v>7.4399999999999998E-4</v>
      </c>
      <c r="AD224" s="22">
        <v>-2.294E-10</v>
      </c>
      <c r="AE224" s="23">
        <v>1.81E-8</v>
      </c>
      <c r="AF224" s="23">
        <v>-1.288E-6</v>
      </c>
      <c r="AG224" s="23">
        <v>-1.024E-5</v>
      </c>
      <c r="AH224" s="20">
        <v>0.72670000000000001</v>
      </c>
      <c r="AI224" s="23">
        <f t="shared" si="60"/>
        <v>1.8940837122819296E-3</v>
      </c>
      <c r="AJ224" s="25">
        <f t="shared" si="61"/>
        <v>2.2729004547383157E-2</v>
      </c>
      <c r="AK224" s="12"/>
      <c r="AL224" s="13">
        <v>2.4000000000000001E-4</v>
      </c>
      <c r="AM224" s="13">
        <v>-4.0799999999999999E-10</v>
      </c>
      <c r="AN224" s="13">
        <v>4.7580000000000002E-4</v>
      </c>
      <c r="AO224" s="13">
        <v>1.8259999999999999E-8</v>
      </c>
      <c r="AP224" s="13">
        <v>-2.8330000000000002E-5</v>
      </c>
      <c r="AQ224" s="13">
        <v>0.48349999999999999</v>
      </c>
      <c r="AR224" s="13">
        <f>(AL224)+(AM224*P222)+(AN224*T222)+(AO224*X222)+(AP224*Z222)+(AA222*AQ224)</f>
        <v>1.5758016167427722E-3</v>
      </c>
      <c r="AS224" s="27">
        <f t="shared" si="62"/>
        <v>1.8909619400913267E-2</v>
      </c>
      <c r="AT224" s="12"/>
      <c r="AU224" s="13">
        <v>4.6529999999999998E-4</v>
      </c>
      <c r="AV224" s="13">
        <v>-5.2679999999999998E-10</v>
      </c>
      <c r="AW224" s="13">
        <v>7.6599999999999997E-4</v>
      </c>
      <c r="AX224" s="13">
        <v>-3.9230000000000002E-5</v>
      </c>
      <c r="AY224" s="13">
        <v>0.186</v>
      </c>
      <c r="AZ224" s="13">
        <f>(AU224)+(AV224*P221)+(AW224*T221)+(AX224*Z221)+(AY224*AA221)</f>
        <v>1.7659912078642811E-3</v>
      </c>
      <c r="BA224" s="28">
        <f t="shared" si="63"/>
        <v>2.1191894494371373E-2</v>
      </c>
    </row>
    <row r="225" spans="1:53" ht="16">
      <c r="A225" s="4">
        <v>43617</v>
      </c>
      <c r="B225">
        <v>19054.944</v>
      </c>
      <c r="C225">
        <f t="shared" si="58"/>
        <v>9.8550818744424511</v>
      </c>
      <c r="D225" s="1">
        <v>970</v>
      </c>
      <c r="E225" s="1">
        <v>341.03098199999999</v>
      </c>
      <c r="F225" s="2">
        <v>0.17300000000000001</v>
      </c>
      <c r="G225">
        <v>1.2005012531328321</v>
      </c>
      <c r="H225">
        <v>0.80167014613778709</v>
      </c>
      <c r="I225" s="1">
        <v>99.652064185383395</v>
      </c>
      <c r="J225" s="1">
        <v>-3.9504968854508E-2</v>
      </c>
      <c r="K225" s="8">
        <v>-0.14549999999999999</v>
      </c>
      <c r="L225" s="8">
        <v>137.37066666666666</v>
      </c>
      <c r="M225" s="9">
        <v>337</v>
      </c>
      <c r="N225" s="9">
        <v>-7.5</v>
      </c>
      <c r="O225" s="12"/>
      <c r="P225">
        <f t="shared" si="48"/>
        <v>941870</v>
      </c>
      <c r="Q225">
        <f t="shared" si="49"/>
        <v>341.03098199999999</v>
      </c>
      <c r="R225">
        <f t="shared" si="50"/>
        <v>0.17300000000000001</v>
      </c>
      <c r="S225">
        <f t="shared" si="51"/>
        <v>2.6417045119063323</v>
      </c>
      <c r="T225">
        <f t="shared" si="52"/>
        <v>1.444345169346368</v>
      </c>
      <c r="U225">
        <f t="shared" si="53"/>
        <v>10030.185960593157</v>
      </c>
      <c r="V225">
        <f t="shared" si="54"/>
        <v>-3.7944326290312351E-2</v>
      </c>
      <c r="W225" s="8">
        <v>-0.14549999999999999</v>
      </c>
      <c r="X225">
        <f t="shared" si="55"/>
        <v>19008.07072711111</v>
      </c>
      <c r="Y225">
        <f t="shared" si="56"/>
        <v>337</v>
      </c>
      <c r="Z225">
        <f t="shared" si="57"/>
        <v>-7.5</v>
      </c>
      <c r="AA225">
        <f t="shared" si="59"/>
        <v>1.7377513262690769E-3</v>
      </c>
      <c r="AB225" s="12"/>
      <c r="AC225" s="21">
        <v>7.4399999999999998E-4</v>
      </c>
      <c r="AD225" s="22">
        <v>-2.294E-10</v>
      </c>
      <c r="AE225" s="23">
        <v>1.81E-8</v>
      </c>
      <c r="AF225" s="23">
        <v>-1.288E-6</v>
      </c>
      <c r="AG225" s="23">
        <v>-1.024E-5</v>
      </c>
      <c r="AH225" s="20">
        <v>0.72670000000000001</v>
      </c>
      <c r="AI225" s="23">
        <f t="shared" si="60"/>
        <v>1.7308522017409913E-3</v>
      </c>
      <c r="AJ225" s="25">
        <f t="shared" si="61"/>
        <v>2.0770226420891894E-2</v>
      </c>
      <c r="AK225" s="12"/>
      <c r="AL225" s="13">
        <v>2.4000000000000001E-4</v>
      </c>
      <c r="AM225" s="13">
        <v>-4.0799999999999999E-10</v>
      </c>
      <c r="AN225" s="13">
        <v>4.7580000000000002E-4</v>
      </c>
      <c r="AO225" s="13">
        <v>1.8259999999999999E-8</v>
      </c>
      <c r="AP225" s="13">
        <v>-2.8330000000000002E-5</v>
      </c>
      <c r="AQ225" s="13">
        <v>0.48349999999999999</v>
      </c>
      <c r="AR225" s="13">
        <f>(AL225)+(AM225*P223)+(AN225*T223)+(AO225*X223)+(AP225*Z223)+(AA223*AQ225)</f>
        <v>1.7369613111712532E-3</v>
      </c>
      <c r="AS225" s="27">
        <f t="shared" si="62"/>
        <v>2.0843535734055039E-2</v>
      </c>
      <c r="AT225" s="12"/>
      <c r="AU225" s="13">
        <v>4.6529999999999998E-4</v>
      </c>
      <c r="AV225" s="13">
        <v>-5.2679999999999998E-10</v>
      </c>
      <c r="AW225" s="13">
        <v>7.6599999999999997E-4</v>
      </c>
      <c r="AX225" s="13">
        <v>-3.9230000000000002E-5</v>
      </c>
      <c r="AY225" s="13">
        <v>0.186</v>
      </c>
      <c r="AZ225" s="13">
        <f>(AU225)+(AV225*P222)+(AW225*T222)+(AX225*Z222)+(AY225*AA222)</f>
        <v>1.4680861863441128E-3</v>
      </c>
      <c r="BA225" s="28">
        <f t="shared" si="63"/>
        <v>1.7617034236129356E-2</v>
      </c>
    </row>
    <row r="226" spans="1:53" ht="16">
      <c r="A226" s="4">
        <v>43647</v>
      </c>
      <c r="B226">
        <v>19088.027999999998</v>
      </c>
      <c r="C226">
        <f t="shared" si="58"/>
        <v>9.8568166112268134</v>
      </c>
      <c r="D226" s="1">
        <v>955</v>
      </c>
      <c r="E226" s="1">
        <v>398.869101</v>
      </c>
      <c r="F226" s="2">
        <v>0.17100000000000001</v>
      </c>
      <c r="G226">
        <v>1.20059731209557</v>
      </c>
      <c r="H226">
        <v>0.82573244886677721</v>
      </c>
      <c r="I226" s="1">
        <v>99.446647474257702</v>
      </c>
      <c r="J226" s="1">
        <v>-4.1484874960451203E-2</v>
      </c>
      <c r="K226" s="8">
        <v>-8.5909090909090907E-2</v>
      </c>
      <c r="L226" s="8">
        <v>94.796451612903226</v>
      </c>
      <c r="M226" s="9">
        <v>70.5</v>
      </c>
      <c r="N226" s="9">
        <v>-2.63158</v>
      </c>
      <c r="O226" s="12"/>
      <c r="P226">
        <f t="shared" si="48"/>
        <v>912980</v>
      </c>
      <c r="Q226">
        <f t="shared" si="49"/>
        <v>398.869101</v>
      </c>
      <c r="R226">
        <f t="shared" si="50"/>
        <v>0.17100000000000001</v>
      </c>
      <c r="S226">
        <f t="shared" si="51"/>
        <v>2.6420312179066774</v>
      </c>
      <c r="T226">
        <f t="shared" si="52"/>
        <v>1.507566525978302</v>
      </c>
      <c r="U226">
        <f t="shared" si="53"/>
        <v>9989.0823413435446</v>
      </c>
      <c r="V226">
        <f t="shared" si="54"/>
        <v>-3.9763880109966933E-2</v>
      </c>
      <c r="W226" s="8">
        <v>-8.5909090909090907E-2</v>
      </c>
      <c r="X226">
        <f t="shared" si="55"/>
        <v>9081.1636900104058</v>
      </c>
      <c r="Y226">
        <f t="shared" si="56"/>
        <v>70.5</v>
      </c>
      <c r="Z226">
        <f t="shared" si="57"/>
        <v>-2.63158</v>
      </c>
      <c r="AA226">
        <f t="shared" si="59"/>
        <v>1.7347367843623118E-3</v>
      </c>
      <c r="AB226" s="12"/>
      <c r="AC226" s="21">
        <v>7.4399999999999998E-4</v>
      </c>
      <c r="AD226" s="22">
        <v>-2.294E-10</v>
      </c>
      <c r="AE226" s="23">
        <v>1.81E-8</v>
      </c>
      <c r="AF226" s="23">
        <v>-1.288E-6</v>
      </c>
      <c r="AG226" s="23">
        <v>-1.024E-5</v>
      </c>
      <c r="AH226" s="20">
        <v>0.72670000000000001</v>
      </c>
      <c r="AI226" s="23">
        <f t="shared" si="60"/>
        <v>1.7775489909604492E-3</v>
      </c>
      <c r="AJ226" s="25">
        <f t="shared" si="61"/>
        <v>2.133058789152539E-2</v>
      </c>
      <c r="AK226" s="12"/>
      <c r="AL226" s="13">
        <v>2.4000000000000001E-4</v>
      </c>
      <c r="AM226" s="13">
        <v>-4.0799999999999999E-10</v>
      </c>
      <c r="AN226" s="13">
        <v>4.7580000000000002E-4</v>
      </c>
      <c r="AO226" s="13">
        <v>1.8259999999999999E-8</v>
      </c>
      <c r="AP226" s="13">
        <v>-2.8330000000000002E-5</v>
      </c>
      <c r="AQ226" s="13">
        <v>0.48349999999999999</v>
      </c>
      <c r="AR226" s="13">
        <f>(AL226)+(AM226*P224)+(AN226*T224)+(AO226*X224)+(AP226*Z224)+(AA224*AQ226)</f>
        <v>1.6181116248948097E-3</v>
      </c>
      <c r="AS226" s="27">
        <f t="shared" si="62"/>
        <v>1.9417339498737717E-2</v>
      </c>
      <c r="AT226" s="12"/>
      <c r="AU226" s="13">
        <v>4.6529999999999998E-4</v>
      </c>
      <c r="AV226" s="13">
        <v>-5.2679999999999998E-10</v>
      </c>
      <c r="AW226" s="13">
        <v>7.6599999999999997E-4</v>
      </c>
      <c r="AX226" s="13">
        <v>-3.9230000000000002E-5</v>
      </c>
      <c r="AY226" s="13">
        <v>0.186</v>
      </c>
      <c r="AZ226" s="13">
        <f>(AU226)+(AV226*P223)+(AW226*T223)+(AX226*Z223)+(AY226*AA223)</f>
        <v>1.7762387025273183E-3</v>
      </c>
      <c r="BA226" s="28">
        <f t="shared" si="63"/>
        <v>2.1314864430327818E-2</v>
      </c>
    </row>
    <row r="227" spans="1:53" ht="16">
      <c r="A227" s="4">
        <v>43678</v>
      </c>
      <c r="B227" s="5">
        <v>19121.112000000001</v>
      </c>
      <c r="C227">
        <f t="shared" si="58"/>
        <v>9.858548343910039</v>
      </c>
      <c r="D227" s="1">
        <v>926</v>
      </c>
      <c r="E227" s="1">
        <v>389.54947900000002</v>
      </c>
      <c r="F227" s="2">
        <v>0.17800000000000002</v>
      </c>
      <c r="G227">
        <v>1.194532422070345</v>
      </c>
      <c r="H227">
        <v>0.8148199832542562</v>
      </c>
      <c r="I227" s="1">
        <v>99.187132632419093</v>
      </c>
      <c r="J227" s="1">
        <v>-4.3986205144949803E-2</v>
      </c>
      <c r="K227" s="8">
        <v>-0.36409090909090908</v>
      </c>
      <c r="L227" s="8">
        <v>155.2332258064516</v>
      </c>
      <c r="M227" s="9">
        <v>341</v>
      </c>
      <c r="N227" s="9">
        <v>-2.63158</v>
      </c>
      <c r="O227" s="12"/>
      <c r="P227">
        <f t="shared" si="48"/>
        <v>858402</v>
      </c>
      <c r="Q227">
        <f t="shared" si="49"/>
        <v>389.54947900000002</v>
      </c>
      <c r="R227">
        <f t="shared" si="50"/>
        <v>0.17800000000000002</v>
      </c>
      <c r="S227">
        <f t="shared" si="51"/>
        <v>2.6214401294475902</v>
      </c>
      <c r="T227">
        <f t="shared" si="52"/>
        <v>1.4787515883647226</v>
      </c>
      <c r="U227">
        <f t="shared" si="53"/>
        <v>9937.2744124735163</v>
      </c>
      <c r="V227">
        <f t="shared" si="54"/>
        <v>-4.2051418901896197E-2</v>
      </c>
      <c r="W227" s="8">
        <v>-0.36409090909090908</v>
      </c>
      <c r="X227">
        <f t="shared" si="55"/>
        <v>24252.587620083243</v>
      </c>
      <c r="Y227">
        <f t="shared" si="56"/>
        <v>341</v>
      </c>
      <c r="Z227">
        <f t="shared" si="57"/>
        <v>-2.63158</v>
      </c>
      <c r="AA227">
        <f t="shared" si="59"/>
        <v>1.7317326832255731E-3</v>
      </c>
      <c r="AB227" s="12"/>
      <c r="AC227" s="21">
        <v>7.4399999999999998E-4</v>
      </c>
      <c r="AD227" s="22">
        <v>-2.294E-10</v>
      </c>
      <c r="AE227" s="23">
        <v>1.81E-8</v>
      </c>
      <c r="AF227" s="23">
        <v>-1.288E-6</v>
      </c>
      <c r="AG227" s="23">
        <v>-1.024E-5</v>
      </c>
      <c r="AH227" s="20">
        <v>0.72670000000000001</v>
      </c>
      <c r="AI227" s="23">
        <f t="shared" si="60"/>
        <v>1.8957080511852803E-3</v>
      </c>
      <c r="AJ227" s="25">
        <f t="shared" si="61"/>
        <v>2.2748496614223363E-2</v>
      </c>
      <c r="AK227" s="12"/>
      <c r="AL227" s="13">
        <v>2.4000000000000001E-4</v>
      </c>
      <c r="AM227" s="13">
        <v>-4.0799999999999999E-10</v>
      </c>
      <c r="AN227" s="13">
        <v>4.7580000000000002E-4</v>
      </c>
      <c r="AO227" s="13">
        <v>1.8259999999999999E-8</v>
      </c>
      <c r="AP227" s="13">
        <v>-2.8330000000000002E-5</v>
      </c>
      <c r="AQ227" s="13">
        <v>0.48349999999999999</v>
      </c>
      <c r="AR227" s="13">
        <f>(AL227)+(AM227*P225)+(AN227*T225)+(AO227*X225)+(AP227*Z225)+(AA225*AQ227)</f>
        <v>1.9427016093031494E-3</v>
      </c>
      <c r="AS227" s="27">
        <f t="shared" si="62"/>
        <v>2.3312419311637793E-2</v>
      </c>
      <c r="AT227" s="12"/>
      <c r="AU227" s="13">
        <v>4.6529999999999998E-4</v>
      </c>
      <c r="AV227" s="13">
        <v>-5.2679999999999998E-10</v>
      </c>
      <c r="AW227" s="13">
        <v>7.6599999999999997E-4</v>
      </c>
      <c r="AX227" s="13">
        <v>-3.9230000000000002E-5</v>
      </c>
      <c r="AY227" s="13">
        <v>0.186</v>
      </c>
      <c r="AZ227" s="13">
        <f>(AU227)+(AV227*P224)+(AW227*T224)+(AX227*Z224)+(AY227*AA224)</f>
        <v>1.5292635001487084E-3</v>
      </c>
      <c r="BA227" s="28">
        <f t="shared" si="63"/>
        <v>1.83511620017845E-2</v>
      </c>
    </row>
    <row r="228" spans="1:53" ht="16">
      <c r="A228" s="4">
        <v>43709</v>
      </c>
      <c r="B228">
        <v>19154.731333333333</v>
      </c>
      <c r="C228">
        <f t="shared" si="58"/>
        <v>9.8603050311075595</v>
      </c>
      <c r="D228" s="1">
        <v>878</v>
      </c>
      <c r="E228" s="1">
        <v>348.94583499999999</v>
      </c>
      <c r="F228" s="2">
        <v>0.17100000000000001</v>
      </c>
      <c r="G228">
        <v>1.2247523031461847</v>
      </c>
      <c r="H228">
        <v>0.845728072665342</v>
      </c>
      <c r="I228" s="1">
        <v>98.987265451795295</v>
      </c>
      <c r="J228" s="1">
        <v>-4.59126221785306E-2</v>
      </c>
      <c r="K228" s="8">
        <v>-0.23499999999999999</v>
      </c>
      <c r="L228" s="8">
        <v>118.307</v>
      </c>
      <c r="M228" s="9">
        <v>162.5</v>
      </c>
      <c r="N228" s="9">
        <v>-5.4054099999999998</v>
      </c>
      <c r="O228" s="12"/>
      <c r="P228">
        <f t="shared" si="48"/>
        <v>771762</v>
      </c>
      <c r="Q228">
        <f t="shared" si="49"/>
        <v>348.94583499999999</v>
      </c>
      <c r="R228">
        <f t="shared" si="50"/>
        <v>0.17100000000000001</v>
      </c>
      <c r="S228">
        <f t="shared" si="51"/>
        <v>2.7247705072080688</v>
      </c>
      <c r="T228">
        <f t="shared" si="52"/>
        <v>1.560984045559576</v>
      </c>
      <c r="U228">
        <f t="shared" si="53"/>
        <v>9897.4659870759806</v>
      </c>
      <c r="V228">
        <f t="shared" si="54"/>
        <v>-4.3804653303222099E-2</v>
      </c>
      <c r="W228" s="8">
        <v>-0.23499999999999999</v>
      </c>
      <c r="X228">
        <f t="shared" si="55"/>
        <v>14114.853249000002</v>
      </c>
      <c r="Y228">
        <f t="shared" si="56"/>
        <v>162.5</v>
      </c>
      <c r="Z228">
        <f t="shared" si="57"/>
        <v>-5.4054099999999998</v>
      </c>
      <c r="AA228">
        <f t="shared" si="59"/>
        <v>1.7566871975205345E-3</v>
      </c>
      <c r="AB228" s="12"/>
      <c r="AC228" s="21">
        <v>7.4399999999999998E-4</v>
      </c>
      <c r="AD228" s="22">
        <v>-2.294E-10</v>
      </c>
      <c r="AE228" s="23">
        <v>1.81E-8</v>
      </c>
      <c r="AF228" s="23">
        <v>-1.288E-6</v>
      </c>
      <c r="AG228" s="23">
        <v>-1.024E-5</v>
      </c>
      <c r="AH228" s="20">
        <v>0.72670000000000001</v>
      </c>
      <c r="AI228" s="23">
        <f t="shared" si="60"/>
        <v>1.8322439372235307E-3</v>
      </c>
      <c r="AJ228" s="25">
        <f t="shared" si="61"/>
        <v>2.1986927246682369E-2</v>
      </c>
      <c r="AK228" s="12"/>
      <c r="AL228" s="13">
        <v>2.4000000000000001E-4</v>
      </c>
      <c r="AM228" s="13">
        <v>-4.0799999999999999E-10</v>
      </c>
      <c r="AN228" s="13">
        <v>4.7580000000000002E-4</v>
      </c>
      <c r="AO228" s="13">
        <v>1.8259999999999999E-8</v>
      </c>
      <c r="AP228" s="13">
        <v>-2.8330000000000002E-5</v>
      </c>
      <c r="AQ228" s="13">
        <v>0.48349999999999999</v>
      </c>
      <c r="AR228" s="13">
        <f>(AL228)+(AM228*P226)+(AN228*T226)+(AO228*X226)+(AP228*Z226)+(AA226*AQ228)</f>
        <v>1.663924258679244E-3</v>
      </c>
      <c r="AS228" s="27">
        <f t="shared" si="62"/>
        <v>1.996709110415093E-2</v>
      </c>
      <c r="AT228" s="12"/>
      <c r="AU228" s="13">
        <v>4.6529999999999998E-4</v>
      </c>
      <c r="AV228" s="13">
        <v>-5.2679999999999998E-10</v>
      </c>
      <c r="AW228" s="13">
        <v>7.6599999999999997E-4</v>
      </c>
      <c r="AX228" s="13">
        <v>-3.9230000000000002E-5</v>
      </c>
      <c r="AY228" s="13">
        <v>0.186</v>
      </c>
      <c r="AZ228" s="13">
        <f>(AU228)+(AV228*P225)+(AW228*T225)+(AX228*Z225)+(AY228*AA225)</f>
        <v>1.6929380304053663E-3</v>
      </c>
      <c r="BA228" s="28">
        <f t="shared" si="63"/>
        <v>2.0315256364864396E-2</v>
      </c>
    </row>
    <row r="229" spans="1:53" ht="16">
      <c r="A229" s="4">
        <v>43739</v>
      </c>
      <c r="B229">
        <v>19188.350666666665</v>
      </c>
      <c r="C229">
        <f t="shared" si="58"/>
        <v>9.8620586377659212</v>
      </c>
      <c r="D229" s="1">
        <v>848</v>
      </c>
      <c r="E229" s="1">
        <v>307.39686699999999</v>
      </c>
      <c r="F229" s="2">
        <v>0.17100000000000001</v>
      </c>
      <c r="G229">
        <v>1.2479084855728189</v>
      </c>
      <c r="H229">
        <v>0.78765905048570251</v>
      </c>
      <c r="I229" s="1">
        <v>98.915329227122001</v>
      </c>
      <c r="J229" s="1">
        <v>-4.6605978476996497E-2</v>
      </c>
      <c r="K229" s="8">
        <v>2.8181818181818183E-2</v>
      </c>
      <c r="L229" s="8">
        <v>98.002903225806449</v>
      </c>
      <c r="M229" s="9">
        <v>45.1</v>
      </c>
      <c r="N229" s="9">
        <v>-5.2631600000000001</v>
      </c>
      <c r="O229" s="12"/>
      <c r="P229">
        <f t="shared" si="48"/>
        <v>719952</v>
      </c>
      <c r="Q229">
        <f t="shared" si="49"/>
        <v>307.39686699999999</v>
      </c>
      <c r="R229">
        <f t="shared" si="50"/>
        <v>0.17100000000000001</v>
      </c>
      <c r="S229">
        <f t="shared" si="51"/>
        <v>2.8051840739374652</v>
      </c>
      <c r="T229">
        <f t="shared" si="52"/>
        <v>1.4080658302977409</v>
      </c>
      <c r="U229">
        <f t="shared" si="53"/>
        <v>9883.1576853370589</v>
      </c>
      <c r="V229">
        <f t="shared" si="54"/>
        <v>-4.4433861247198239E-2</v>
      </c>
      <c r="W229" s="8">
        <v>2.8181818181818183E-2</v>
      </c>
      <c r="X229">
        <f t="shared" si="55"/>
        <v>9702.5719439125896</v>
      </c>
      <c r="Y229">
        <f t="shared" si="56"/>
        <v>45.1</v>
      </c>
      <c r="Z229">
        <f t="shared" si="57"/>
        <v>-5.2631600000000001</v>
      </c>
      <c r="AA229">
        <f t="shared" si="59"/>
        <v>1.7536066583616616E-3</v>
      </c>
      <c r="AB229" s="12"/>
      <c r="AC229" s="21">
        <v>7.4399999999999998E-4</v>
      </c>
      <c r="AD229" s="22">
        <v>-2.294E-10</v>
      </c>
      <c r="AE229" s="23">
        <v>1.81E-8</v>
      </c>
      <c r="AF229" s="23">
        <v>-1.288E-6</v>
      </c>
      <c r="AG229" s="23">
        <v>-1.024E-5</v>
      </c>
      <c r="AH229" s="20">
        <v>0.72670000000000001</v>
      </c>
      <c r="AI229" s="23">
        <f t="shared" si="60"/>
        <v>1.9450726258450725E-3</v>
      </c>
      <c r="AJ229" s="25">
        <f t="shared" si="61"/>
        <v>2.334087151014087E-2</v>
      </c>
      <c r="AK229" s="12"/>
      <c r="AL229" s="13">
        <v>2.4000000000000001E-4</v>
      </c>
      <c r="AM229" s="13">
        <v>-4.0799999999999999E-10</v>
      </c>
      <c r="AN229" s="13">
        <v>4.7580000000000002E-4</v>
      </c>
      <c r="AO229" s="13">
        <v>1.8259999999999999E-8</v>
      </c>
      <c r="AP229" s="13">
        <v>-2.8330000000000002E-5</v>
      </c>
      <c r="AQ229" s="13">
        <v>0.48349999999999999</v>
      </c>
      <c r="AR229" s="13">
        <f>(AL229)+(AM229*P227)+(AN229*T227)+(AO229*X227)+(AP229*Z227)+(AA227*AQ229)</f>
        <v>1.9480596534262196E-3</v>
      </c>
      <c r="AS229" s="27">
        <f t="shared" si="62"/>
        <v>2.3376715841114636E-2</v>
      </c>
      <c r="AT229" s="12"/>
      <c r="AU229" s="13">
        <v>4.6529999999999998E-4</v>
      </c>
      <c r="AV229" s="13">
        <v>-5.2679999999999998E-10</v>
      </c>
      <c r="AW229" s="13">
        <v>7.6599999999999997E-4</v>
      </c>
      <c r="AX229" s="13">
        <v>-3.9230000000000002E-5</v>
      </c>
      <c r="AY229" s="13">
        <v>0.186</v>
      </c>
      <c r="AZ229" s="13">
        <f>(AU229)+(AV229*P226)+(AW229*T226)+(AX229*Z226)+(AY229*AA226)</f>
        <v>1.5650360201907691E-3</v>
      </c>
      <c r="BA229" s="28">
        <f t="shared" si="63"/>
        <v>1.878043224228923E-2</v>
      </c>
    </row>
    <row r="230" spans="1:53" ht="16">
      <c r="A230" s="4">
        <v>43770</v>
      </c>
      <c r="B230" s="6">
        <v>19221.577896751467</v>
      </c>
      <c r="C230">
        <f t="shared" si="58"/>
        <v>9.8637887757597174</v>
      </c>
      <c r="D230" s="1">
        <v>810</v>
      </c>
      <c r="E230" s="1">
        <v>302.96504800000002</v>
      </c>
      <c r="F230" s="2">
        <v>0.16800000000000001</v>
      </c>
      <c r="G230">
        <v>1.1689898468421958</v>
      </c>
      <c r="H230">
        <v>0.86221109966141618</v>
      </c>
      <c r="I230" s="1">
        <v>98.922361577365706</v>
      </c>
      <c r="J230" s="1">
        <v>-4.6538197267228701E-2</v>
      </c>
      <c r="K230" s="8">
        <v>0.24</v>
      </c>
      <c r="L230" s="8">
        <v>81.042000000000002</v>
      </c>
      <c r="M230" s="9">
        <v>15.6</v>
      </c>
      <c r="N230" s="9">
        <v>-5.4054099999999998</v>
      </c>
      <c r="O230" s="12"/>
      <c r="P230">
        <f t="shared" si="48"/>
        <v>656910</v>
      </c>
      <c r="Q230">
        <f t="shared" si="49"/>
        <v>302.96504800000002</v>
      </c>
      <c r="R230">
        <f t="shared" si="50"/>
        <v>0.16800000000000001</v>
      </c>
      <c r="S230">
        <f t="shared" si="51"/>
        <v>2.5355271088623361</v>
      </c>
      <c r="T230">
        <f t="shared" si="52"/>
        <v>1.6056190800407646</v>
      </c>
      <c r="U230">
        <f t="shared" si="53"/>
        <v>9884.5559816204459</v>
      </c>
      <c r="V230">
        <f t="shared" si="54"/>
        <v>-4.4372393462345207E-2</v>
      </c>
      <c r="W230" s="8">
        <v>0.24</v>
      </c>
      <c r="X230">
        <f t="shared" si="55"/>
        <v>6648.847764000001</v>
      </c>
      <c r="Y230">
        <f t="shared" si="56"/>
        <v>15.6</v>
      </c>
      <c r="Z230">
        <f t="shared" si="57"/>
        <v>-5.4054099999999998</v>
      </c>
      <c r="AA230">
        <f t="shared" si="59"/>
        <v>1.7301379937961769E-3</v>
      </c>
      <c r="AB230" s="12"/>
      <c r="AC230" s="21">
        <v>7.4399999999999998E-4</v>
      </c>
      <c r="AD230" s="22">
        <v>-2.294E-10</v>
      </c>
      <c r="AE230" s="23">
        <v>1.81E-8</v>
      </c>
      <c r="AF230" s="23">
        <v>-1.288E-6</v>
      </c>
      <c r="AG230" s="23">
        <v>-1.024E-5</v>
      </c>
      <c r="AH230" s="20">
        <v>0.72670000000000001</v>
      </c>
      <c r="AI230" s="23">
        <f t="shared" si="60"/>
        <v>2.0246114804162376E-3</v>
      </c>
      <c r="AJ230" s="25">
        <f t="shared" si="61"/>
        <v>2.4295337764994852E-2</v>
      </c>
      <c r="AK230" s="12"/>
      <c r="AL230" s="13">
        <v>2.4000000000000001E-4</v>
      </c>
      <c r="AM230" s="13">
        <v>-4.0799999999999999E-10</v>
      </c>
      <c r="AN230" s="13">
        <v>4.7580000000000002E-4</v>
      </c>
      <c r="AO230" s="13">
        <v>1.8259999999999999E-8</v>
      </c>
      <c r="AP230" s="13">
        <v>-2.8330000000000002E-5</v>
      </c>
      <c r="AQ230" s="13">
        <v>0.48349999999999999</v>
      </c>
      <c r="AR230" s="13">
        <f>(AL230)+(AM230*P228)+(AN230*T228)+(AO230*X228)+(AP230*Z228)+(AA228*AQ230)</f>
        <v>1.9280680585051645E-3</v>
      </c>
      <c r="AS230" s="27">
        <f t="shared" si="62"/>
        <v>2.3136816702061976E-2</v>
      </c>
      <c r="AT230" s="12"/>
      <c r="AU230" s="13">
        <v>4.6529999999999998E-4</v>
      </c>
      <c r="AV230" s="13">
        <v>-5.2679999999999998E-10</v>
      </c>
      <c r="AW230" s="13">
        <v>7.6599999999999997E-4</v>
      </c>
      <c r="AX230" s="13">
        <v>-3.9230000000000002E-5</v>
      </c>
      <c r="AY230" s="13">
        <v>0.186</v>
      </c>
      <c r="AZ230" s="13">
        <f>(AU230)+(AV230*P227)+(AW230*T227)+(AX230*Z227)+(AY230*AA227)</f>
        <v>1.5711567055673339E-3</v>
      </c>
      <c r="BA230" s="28">
        <f t="shared" si="63"/>
        <v>1.8853880466808005E-2</v>
      </c>
    </row>
    <row r="231" spans="1:53" ht="16">
      <c r="A231" s="4">
        <v>43800</v>
      </c>
      <c r="B231" s="6">
        <v>19256.185815885823</v>
      </c>
      <c r="C231">
        <f t="shared" si="58"/>
        <v>9.8655876291819204</v>
      </c>
      <c r="D231" s="1">
        <v>804</v>
      </c>
      <c r="E231" s="1">
        <v>321.41231099999999</v>
      </c>
      <c r="F231" s="2">
        <v>0.17600000000000002</v>
      </c>
      <c r="G231">
        <v>1.1388840604901791</v>
      </c>
      <c r="H231">
        <v>0.90460927960927962</v>
      </c>
      <c r="I231" s="1">
        <v>99.018571577781302</v>
      </c>
      <c r="J231" s="1">
        <v>-4.5610878519733597E-2</v>
      </c>
      <c r="K231" s="8">
        <v>0.29761904761904762</v>
      </c>
      <c r="L231" s="8">
        <v>121.30741935483871</v>
      </c>
      <c r="M231" s="9">
        <v>-44.5</v>
      </c>
      <c r="N231" s="9">
        <v>-10.256410000000001</v>
      </c>
      <c r="O231" s="12"/>
      <c r="P231">
        <f t="shared" si="48"/>
        <v>647220</v>
      </c>
      <c r="Q231">
        <f t="shared" si="49"/>
        <v>321.41231099999999</v>
      </c>
      <c r="R231">
        <f t="shared" si="50"/>
        <v>0.17600000000000002</v>
      </c>
      <c r="S231">
        <f t="shared" si="51"/>
        <v>2.4359409637287772</v>
      </c>
      <c r="T231">
        <f t="shared" si="52"/>
        <v>1.7229272283644994</v>
      </c>
      <c r="U231">
        <f t="shared" si="53"/>
        <v>9903.6960888819794</v>
      </c>
      <c r="V231">
        <f t="shared" si="54"/>
        <v>-4.3530526280391703E-2</v>
      </c>
      <c r="W231" s="8">
        <v>0.29761904761904762</v>
      </c>
      <c r="X231">
        <f t="shared" si="55"/>
        <v>14836.797409885536</v>
      </c>
      <c r="Y231">
        <f t="shared" si="56"/>
        <v>-44.5</v>
      </c>
      <c r="Z231">
        <f t="shared" si="57"/>
        <v>-10.256410000000001</v>
      </c>
      <c r="AA231">
        <f t="shared" si="59"/>
        <v>1.798853422203095E-3</v>
      </c>
      <c r="AB231" s="12"/>
      <c r="AC231" s="21">
        <v>7.4399999999999998E-4</v>
      </c>
      <c r="AD231" s="22">
        <v>-2.294E-10</v>
      </c>
      <c r="AE231" s="23">
        <v>1.81E-8</v>
      </c>
      <c r="AF231" s="23">
        <v>-1.288E-6</v>
      </c>
      <c r="AG231" s="23">
        <v>-1.024E-5</v>
      </c>
      <c r="AH231" s="20">
        <v>0.72670000000000001</v>
      </c>
      <c r="AI231" s="23">
        <f t="shared" si="60"/>
        <v>2.0061988690200819E-3</v>
      </c>
      <c r="AJ231" s="25">
        <f t="shared" si="61"/>
        <v>2.4074386428240981E-2</v>
      </c>
      <c r="AK231" s="12"/>
      <c r="AL231" s="13">
        <v>2.4000000000000001E-4</v>
      </c>
      <c r="AM231" s="13">
        <v>-4.0799999999999999E-10</v>
      </c>
      <c r="AN231" s="13">
        <v>4.7580000000000002E-4</v>
      </c>
      <c r="AO231" s="13">
        <v>1.8259999999999999E-8</v>
      </c>
      <c r="AP231" s="13">
        <v>-2.8330000000000002E-5</v>
      </c>
      <c r="AQ231" s="13">
        <v>0.48349999999999999</v>
      </c>
      <c r="AR231" s="13">
        <f>(AL231)+(AM231*P229)+(AN231*T229)+(AO231*X229)+(AP231*Z229)+(AA229*AQ231)</f>
        <v>1.7903604118693723E-3</v>
      </c>
      <c r="AS231" s="27">
        <f t="shared" si="62"/>
        <v>2.1484324942432468E-2</v>
      </c>
      <c r="AT231" s="12"/>
      <c r="AU231" s="13">
        <v>4.6529999999999998E-4</v>
      </c>
      <c r="AV231" s="13">
        <v>-5.2679999999999998E-10</v>
      </c>
      <c r="AW231" s="13">
        <v>7.6599999999999997E-4</v>
      </c>
      <c r="AX231" s="13">
        <v>-3.9230000000000002E-5</v>
      </c>
      <c r="AY231" s="13">
        <v>0.186</v>
      </c>
      <c r="AZ231" s="13">
        <f>(AU231)+(AV231*P228)+(AW231*T228)+(AX231*Z228)+(AY231*AA228)</f>
        <v>1.7932476103374546E-3</v>
      </c>
      <c r="BA231" s="28">
        <f t="shared" si="63"/>
        <v>2.1518971324049455E-2</v>
      </c>
    </row>
    <row r="232" spans="1:53" ht="16">
      <c r="A232" s="4">
        <v>43831</v>
      </c>
      <c r="B232" s="7">
        <v>19252.031809419361</v>
      </c>
      <c r="C232">
        <f t="shared" si="58"/>
        <v>9.8653718826873398</v>
      </c>
      <c r="D232" s="1">
        <v>791</v>
      </c>
      <c r="E232" s="1">
        <v>317.12399499999998</v>
      </c>
      <c r="F232" s="2">
        <v>0.17399999999999999</v>
      </c>
      <c r="G232">
        <v>1.1900882552613714</v>
      </c>
      <c r="H232">
        <v>0.84498003422703938</v>
      </c>
      <c r="I232" s="1">
        <v>99.224515046715396</v>
      </c>
      <c r="J232" s="1">
        <v>-4.3625895265999103E-2</v>
      </c>
      <c r="K232" s="8">
        <v>0.20523809523809525</v>
      </c>
      <c r="L232" s="8">
        <v>110.07451612903226</v>
      </c>
      <c r="M232" s="9">
        <v>-43.3</v>
      </c>
      <c r="N232" s="9">
        <v>-10</v>
      </c>
      <c r="O232" s="12"/>
      <c r="P232">
        <f t="shared" si="48"/>
        <v>626472</v>
      </c>
      <c r="Q232">
        <f t="shared" si="49"/>
        <v>317.12399499999998</v>
      </c>
      <c r="R232">
        <f t="shared" si="50"/>
        <v>0.17399999999999999</v>
      </c>
      <c r="S232">
        <f t="shared" si="51"/>
        <v>2.6063983105724264</v>
      </c>
      <c r="T232">
        <f t="shared" si="52"/>
        <v>1.5589712924693679</v>
      </c>
      <c r="U232">
        <f t="shared" si="53"/>
        <v>9944.7289013025656</v>
      </c>
      <c r="V232">
        <f t="shared" si="54"/>
        <v>-4.1722676528239182E-2</v>
      </c>
      <c r="W232" s="8">
        <v>0.20523809523809525</v>
      </c>
      <c r="X232">
        <f t="shared" si="55"/>
        <v>12226.473617169617</v>
      </c>
      <c r="Y232">
        <f t="shared" si="56"/>
        <v>-43.3</v>
      </c>
      <c r="Z232">
        <f t="shared" si="57"/>
        <v>-10</v>
      </c>
      <c r="AA232">
        <f t="shared" si="59"/>
        <v>-2.1574649458067086E-4</v>
      </c>
      <c r="AB232" s="12"/>
      <c r="AC232" s="21">
        <v>7.4399999999999998E-4</v>
      </c>
      <c r="AD232" s="22">
        <v>-2.294E-10</v>
      </c>
      <c r="AE232" s="23">
        <v>1.81E-8</v>
      </c>
      <c r="AF232" s="23">
        <v>-1.288E-6</v>
      </c>
      <c r="AG232" s="23">
        <v>-1.024E-5</v>
      </c>
      <c r="AH232" s="20">
        <v>0.72670000000000001</v>
      </c>
      <c r="AI232" s="23">
        <f t="shared" si="60"/>
        <v>2.3336421854339177E-3</v>
      </c>
      <c r="AJ232" s="25">
        <f t="shared" si="61"/>
        <v>2.8003706225207012E-2</v>
      </c>
      <c r="AK232" s="12"/>
      <c r="AL232" s="13">
        <v>2.4000000000000001E-4</v>
      </c>
      <c r="AM232" s="13">
        <v>-4.0799999999999999E-10</v>
      </c>
      <c r="AN232" s="13">
        <v>4.7580000000000002E-4</v>
      </c>
      <c r="AO232" s="13">
        <v>1.8259999999999999E-8</v>
      </c>
      <c r="AP232" s="13">
        <v>-2.8330000000000002E-5</v>
      </c>
      <c r="AQ232" s="13">
        <v>0.48349999999999999</v>
      </c>
      <c r="AR232" s="13">
        <f>(AL232)+(AM232*P230)+(AN232*T230)+(AO232*X230)+(AP232*Z230)+(AA230*AQ232)</f>
        <v>1.8469992237544874E-3</v>
      </c>
      <c r="AS232" s="27">
        <f t="shared" si="62"/>
        <v>2.2163990685053848E-2</v>
      </c>
      <c r="AT232" s="12"/>
      <c r="AU232" s="13">
        <v>4.6529999999999998E-4</v>
      </c>
      <c r="AV232" s="13">
        <v>-5.2679999999999998E-10</v>
      </c>
      <c r="AW232" s="13">
        <v>7.6599999999999997E-4</v>
      </c>
      <c r="AX232" s="13">
        <v>-3.9230000000000002E-5</v>
      </c>
      <c r="AY232" s="13">
        <v>0.186</v>
      </c>
      <c r="AZ232" s="13">
        <f>(AU232)+(AV232*P229)+(AW232*T229)+(AX232*Z229)+(AY232*AA229)</f>
        <v>1.6972523176633386E-3</v>
      </c>
      <c r="BA232" s="28">
        <f t="shared" si="63"/>
        <v>2.0367027811960065E-2</v>
      </c>
    </row>
    <row r="233" spans="1:53" ht="16">
      <c r="A233" s="4">
        <v>43862</v>
      </c>
      <c r="B233" s="7">
        <v>19370.832438003072</v>
      </c>
      <c r="C233">
        <f t="shared" si="58"/>
        <v>9.8715237311101962</v>
      </c>
      <c r="D233" s="1">
        <v>790</v>
      </c>
      <c r="E233" s="1">
        <v>298.19055500000002</v>
      </c>
      <c r="F233" s="2">
        <v>0.17</v>
      </c>
      <c r="G233">
        <v>1.1892172109901504</v>
      </c>
      <c r="H233">
        <v>0.85672769543737282</v>
      </c>
      <c r="I233" s="1">
        <v>99.2868189118971</v>
      </c>
      <c r="J233" s="1">
        <v>-4.3025380330183403E-2</v>
      </c>
      <c r="K233" s="8">
        <v>-4.0526315789473681E-2</v>
      </c>
      <c r="L233" s="8">
        <v>113.26</v>
      </c>
      <c r="M233" s="9">
        <v>127.4</v>
      </c>
      <c r="N233" s="9">
        <v>-7.8947399999999996</v>
      </c>
      <c r="O233" s="12"/>
      <c r="P233">
        <f>D233+(D233^2)</f>
        <v>624890</v>
      </c>
      <c r="Q233">
        <f>E233</f>
        <v>298.19055500000002</v>
      </c>
      <c r="R233">
        <f>F233</f>
        <v>0.17</v>
      </c>
      <c r="S233">
        <f>G233+(G233^2)</f>
        <v>2.6034547859053423</v>
      </c>
      <c r="T233">
        <f>H233+(H233^2)</f>
        <v>1.5907100395668046</v>
      </c>
      <c r="U233">
        <f>I233+(I233^2)</f>
        <v>9957.1592285557435</v>
      </c>
      <c r="V233">
        <f>J233+(J233^2)</f>
        <v>-4.1174196977626469E-2</v>
      </c>
      <c r="W233" s="8">
        <v>-4.0526315789473681E-2</v>
      </c>
      <c r="X233">
        <f>L233+(L233^2)</f>
        <v>12941.087600000001</v>
      </c>
      <c r="Y233">
        <f>M233</f>
        <v>127.4</v>
      </c>
      <c r="Z233">
        <f>N233</f>
        <v>-7.8947399999999996</v>
      </c>
      <c r="AA233">
        <f t="shared" si="59"/>
        <v>6.1518484228564319E-3</v>
      </c>
      <c r="AB233" s="12"/>
      <c r="AC233" s="21">
        <v>7.4399999999999998E-4</v>
      </c>
      <c r="AD233" s="22">
        <v>-2.294E-10</v>
      </c>
      <c r="AE233" s="23">
        <v>1.81E-8</v>
      </c>
      <c r="AF233" s="23">
        <v>-1.288E-6</v>
      </c>
      <c r="AG233" s="23">
        <v>-1.024E-5</v>
      </c>
      <c r="AH233" s="20">
        <v>0.72670000000000001</v>
      </c>
      <c r="AI233" s="23">
        <f t="shared" si="60"/>
        <v>8.2297391805899673E-4</v>
      </c>
      <c r="AJ233" s="25">
        <f t="shared" si="61"/>
        <v>9.8756870167079607E-3</v>
      </c>
      <c r="AK233" s="12"/>
      <c r="AL233" s="13">
        <v>2.4000000000000001E-4</v>
      </c>
      <c r="AM233" s="13">
        <v>-4.0799999999999999E-10</v>
      </c>
      <c r="AN233" s="13">
        <v>4.7580000000000002E-4</v>
      </c>
      <c r="AO233" s="13">
        <v>1.8259999999999999E-8</v>
      </c>
      <c r="AP233" s="13">
        <v>-2.8330000000000002E-5</v>
      </c>
      <c r="AQ233" s="13">
        <v>0.48349999999999999</v>
      </c>
      <c r="AR233" s="13">
        <f>(AL233)+(AM233*P231)+(AN233*T231)+(AO233*X231)+(AP233*Z231)+(AA231*AQ233)</f>
        <v>2.226932660895535E-3</v>
      </c>
      <c r="AS233" s="27">
        <f t="shared" si="62"/>
        <v>2.6723191930746418E-2</v>
      </c>
      <c r="AT233" s="12"/>
      <c r="AU233" s="13">
        <v>4.6529999999999998E-4</v>
      </c>
      <c r="AV233" s="13">
        <v>-5.2679999999999998E-10</v>
      </c>
      <c r="AW233" s="13">
        <v>7.6599999999999997E-4</v>
      </c>
      <c r="AX233" s="13">
        <v>-3.9230000000000002E-5</v>
      </c>
      <c r="AY233" s="13">
        <v>0.186</v>
      </c>
      <c r="AZ233" s="13">
        <f>(AU233)+(AV233*P230)+(AW233*T230)+(AX233*Z230)+(AY233*AA230)</f>
        <v>1.8830039284573144E-3</v>
      </c>
      <c r="BA233" s="28">
        <f t="shared" si="63"/>
        <v>2.2596047141487774E-2</v>
      </c>
    </row>
    <row r="234" spans="1:53">
      <c r="A234" s="4">
        <v>43891</v>
      </c>
      <c r="B234">
        <v>18340.766752577569</v>
      </c>
      <c r="C234">
        <f t="shared" si="58"/>
        <v>9.81688155260162</v>
      </c>
      <c r="W234" s="8"/>
      <c r="AC234" s="21">
        <v>7.4399999999999998E-4</v>
      </c>
      <c r="AD234" s="22">
        <v>-2.294E-10</v>
      </c>
      <c r="AE234" s="23">
        <v>1.81E-8</v>
      </c>
      <c r="AF234" s="23">
        <v>-1.288E-6</v>
      </c>
      <c r="AG234" s="23">
        <v>-1.024E-5</v>
      </c>
      <c r="AH234" s="20">
        <v>0.72670000000000001</v>
      </c>
      <c r="AI234" s="23">
        <f>(AC234)+(AD234*P233)+(AE234*X233)+(AF234*Y233)+(AG234*Z233)+(AH234*AA233)</f>
        <v>5.2221831060497697E-3</v>
      </c>
      <c r="AJ234" s="25">
        <f t="shared" si="61"/>
        <v>6.2666197272597229E-2</v>
      </c>
      <c r="AK234" s="12"/>
      <c r="AL234" s="13">
        <v>2.4000000000000001E-4</v>
      </c>
      <c r="AM234" s="13">
        <v>-4.0799999999999999E-10</v>
      </c>
      <c r="AN234" s="13">
        <v>4.7580000000000002E-4</v>
      </c>
      <c r="AO234" s="13">
        <v>1.8259999999999999E-8</v>
      </c>
      <c r="AP234" s="13">
        <v>-2.8330000000000002E-5</v>
      </c>
      <c r="AQ234" s="13">
        <v>0.48349999999999999</v>
      </c>
      <c r="AR234" s="13">
        <f>(AL234)+(AM234*P232)+(AN234*T232)+(AO234*X232)+(AP234*Z232)+(AA232*AQ234)</f>
        <v>1.1283999430766883E-3</v>
      </c>
      <c r="AS234" s="27">
        <f t="shared" si="62"/>
        <v>1.354079931692026E-2</v>
      </c>
      <c r="AT234" s="12"/>
      <c r="AU234" s="13">
        <v>4.6529999999999998E-4</v>
      </c>
      <c r="AV234" s="13">
        <v>-5.2679999999999998E-10</v>
      </c>
      <c r="AW234" s="13">
        <v>7.6599999999999997E-4</v>
      </c>
      <c r="AX234" s="13">
        <v>-3.9230000000000002E-5</v>
      </c>
      <c r="AY234" s="13">
        <v>0.186</v>
      </c>
      <c r="AZ234" s="13">
        <f>(AU234)+(AV234*P231)+(AW234*T231)+(AX234*Z231)+(AY234*AA231)</f>
        <v>2.1810524617569822E-3</v>
      </c>
      <c r="BA234" s="28">
        <f t="shared" si="63"/>
        <v>2.6172629541083785E-2</v>
      </c>
    </row>
    <row r="235" spans="1:53">
      <c r="A235" s="4">
        <v>43922</v>
      </c>
      <c r="AC235" s="21"/>
      <c r="AD235" s="22"/>
      <c r="AE235" s="23"/>
      <c r="AF235" s="23"/>
      <c r="AG235" s="23"/>
      <c r="AH235" s="20"/>
      <c r="AI235" s="23"/>
      <c r="AJ235" s="23"/>
      <c r="AL235" s="13">
        <v>2.4000000000000001E-4</v>
      </c>
      <c r="AM235" s="13">
        <v>-4.0799999999999999E-10</v>
      </c>
      <c r="AN235" s="13">
        <v>4.7580000000000002E-4</v>
      </c>
      <c r="AO235" s="13">
        <v>1.8259999999999999E-8</v>
      </c>
      <c r="AP235" s="13">
        <v>-2.8330000000000002E-5</v>
      </c>
      <c r="AQ235" s="13">
        <v>0.48349999999999999</v>
      </c>
      <c r="AR235" s="13">
        <f>(AL235)+(AM235*P233)+(AN235*T233)+(AO235*X233)+(AP235*Z233)+(AA233*AQ235)</f>
        <v>4.1762856730529702E-3</v>
      </c>
      <c r="AS235" s="27">
        <f t="shared" si="62"/>
        <v>5.0115428076635646E-2</v>
      </c>
      <c r="AT235" s="12"/>
      <c r="AU235" s="13">
        <v>4.6529999999999998E-4</v>
      </c>
      <c r="AV235" s="13">
        <v>-5.2679999999999998E-10</v>
      </c>
      <c r="AW235" s="13">
        <v>7.6599999999999997E-4</v>
      </c>
      <c r="AX235" s="13">
        <v>-3.9230000000000002E-5</v>
      </c>
      <c r="AY235" s="13">
        <v>0.186</v>
      </c>
      <c r="AZ235" s="13">
        <f>(AU235)+(AV235*P232)+(AW235*T232)+(AX235*Z232)+(AY235*AA232)</f>
        <v>1.6816177124395312E-3</v>
      </c>
      <c r="BA235" s="28">
        <f t="shared" si="63"/>
        <v>2.0179412549274377E-2</v>
      </c>
    </row>
    <row r="236" spans="1:53">
      <c r="A236" s="4">
        <v>43952</v>
      </c>
      <c r="AL236" s="13"/>
      <c r="AM236" s="13"/>
      <c r="AN236" s="13"/>
      <c r="AO236" s="13"/>
      <c r="AP236" s="13"/>
      <c r="AQ236" s="13"/>
      <c r="AR236" s="13"/>
      <c r="AS236" s="13"/>
      <c r="AT236" s="12"/>
      <c r="AU236" s="13">
        <v>4.6529999999999998E-4</v>
      </c>
      <c r="AV236" s="13">
        <v>-5.2679999999999998E-10</v>
      </c>
      <c r="AW236" s="13">
        <v>7.6599999999999997E-4</v>
      </c>
      <c r="AX236" s="13">
        <v>-3.9230000000000002E-5</v>
      </c>
      <c r="AY236" s="13">
        <v>0.186</v>
      </c>
      <c r="AZ236" s="13">
        <f>(AU236)+(AV236*P233)+(AW236*T233)+(AX236*Z233)+(AY236*AA233)</f>
        <v>2.8085462951594684E-3</v>
      </c>
      <c r="BA236" s="28">
        <f t="shared" si="63"/>
        <v>3.370255554191362E-2</v>
      </c>
    </row>
    <row r="237" spans="1:53">
      <c r="A237" s="4">
        <v>43983</v>
      </c>
      <c r="AL237" s="13"/>
      <c r="AM237" s="13"/>
      <c r="AN237" s="13"/>
      <c r="AO237" s="13"/>
      <c r="AP237" s="13"/>
      <c r="AQ237" s="13"/>
      <c r="AR237" s="13"/>
      <c r="AS237" s="13"/>
      <c r="AT237" s="12"/>
      <c r="AU237" s="13"/>
      <c r="AV237" s="13"/>
      <c r="AW237" s="13"/>
      <c r="AX237" s="13"/>
      <c r="AY237" s="13"/>
      <c r="AZ237" s="13"/>
    </row>
    <row r="238" spans="1:53">
      <c r="A238" s="4">
        <v>44013</v>
      </c>
      <c r="AT238" s="12"/>
      <c r="AU238" s="13"/>
      <c r="AV238" s="13"/>
      <c r="AW238" s="13"/>
      <c r="AX238" s="13"/>
      <c r="AY238" s="13"/>
      <c r="AZ238" s="13"/>
    </row>
    <row r="239" spans="1:53">
      <c r="A239" s="4">
        <v>44044</v>
      </c>
      <c r="AT239" s="12"/>
      <c r="AU239" s="13"/>
      <c r="AV239" s="13"/>
      <c r="AW239" s="13"/>
      <c r="AX239" s="13"/>
      <c r="AY239" s="13"/>
      <c r="AZ239" s="13"/>
    </row>
    <row r="240" spans="1:53">
      <c r="A240" s="4">
        <v>44075</v>
      </c>
      <c r="AU240" s="13"/>
      <c r="AV240" s="13"/>
      <c r="AW240" s="13"/>
      <c r="AX240" s="13"/>
      <c r="AY240" s="13"/>
    </row>
    <row r="241" spans="2:51">
      <c r="AU241" s="13"/>
      <c r="AV241" s="13"/>
      <c r="AW241" s="13"/>
      <c r="AX241" s="13"/>
      <c r="AY241" s="13"/>
    </row>
    <row r="242" spans="2:51">
      <c r="AU242" s="13"/>
      <c r="AV242" s="13"/>
      <c r="AW242" s="13"/>
      <c r="AX242" s="13"/>
      <c r="AY242" s="13"/>
    </row>
    <row r="243" spans="2:51" ht="18">
      <c r="B243" s="5"/>
      <c r="C243" s="26"/>
      <c r="AU243" s="13"/>
      <c r="AV243" s="13"/>
      <c r="AW243" s="13"/>
      <c r="AX243" s="13"/>
      <c r="AY243" s="13"/>
    </row>
    <row r="244" spans="2:51">
      <c r="D244" s="5"/>
      <c r="AU244" s="13"/>
      <c r="AV244" s="13"/>
      <c r="AW244" s="13"/>
      <c r="AX244" s="13"/>
      <c r="AY244" s="13"/>
    </row>
    <row r="245" spans="2:51">
      <c r="AU245" s="13"/>
      <c r="AV245" s="13"/>
      <c r="AW245" s="13"/>
      <c r="AX245" s="13"/>
      <c r="AY245" s="13"/>
    </row>
    <row r="246" spans="2:51">
      <c r="AU246" s="13"/>
      <c r="AV246" s="13"/>
      <c r="AW246" s="13"/>
      <c r="AX246" s="13"/>
      <c r="AY246" s="13"/>
    </row>
    <row r="247" spans="2:51">
      <c r="AU247" s="13"/>
      <c r="AV247" s="13"/>
      <c r="AW247" s="13"/>
      <c r="AX247" s="13"/>
      <c r="AY247" s="13"/>
    </row>
    <row r="248" spans="2:51">
      <c r="AU248" s="13"/>
      <c r="AV248" s="13"/>
      <c r="AW248" s="13"/>
      <c r="AX248" s="13"/>
      <c r="AY248" s="13"/>
    </row>
    <row r="249" spans="2:51">
      <c r="AU249" s="13"/>
      <c r="AV249" s="13"/>
      <c r="AW249" s="13"/>
      <c r="AX249" s="13"/>
      <c r="AY249" s="13"/>
    </row>
    <row r="250" spans="2:51">
      <c r="AU250" s="13"/>
      <c r="AV250" s="13"/>
      <c r="AW250" s="13"/>
      <c r="AX250" s="13"/>
      <c r="AY250" s="13"/>
    </row>
    <row r="251" spans="2:51">
      <c r="AU251" s="13"/>
      <c r="AV251" s="13"/>
      <c r="AW251" s="13"/>
      <c r="AX251" s="13"/>
      <c r="AY251" s="13"/>
    </row>
    <row r="252" spans="2:51">
      <c r="AU252" s="13"/>
      <c r="AV252" s="13"/>
      <c r="AW252" s="13"/>
      <c r="AX252" s="13"/>
      <c r="AY252" s="13"/>
    </row>
    <row r="253" spans="2:51">
      <c r="AU253" s="13"/>
      <c r="AV253" s="13"/>
      <c r="AW253" s="13"/>
      <c r="AX253" s="13"/>
      <c r="AY253" s="13"/>
    </row>
    <row r="254" spans="2:51">
      <c r="AU254" s="13"/>
      <c r="AV254" s="13"/>
      <c r="AW254" s="13"/>
      <c r="AX254" s="13"/>
      <c r="AY254" s="13"/>
    </row>
    <row r="255" spans="2:51">
      <c r="AU255" s="13"/>
      <c r="AV255" s="13"/>
      <c r="AW255" s="13"/>
      <c r="AX255" s="13"/>
      <c r="AY255" s="13"/>
    </row>
    <row r="256" spans="2:51">
      <c r="AU256" s="13"/>
      <c r="AV256" s="13"/>
      <c r="AW256" s="13"/>
      <c r="AX256" s="13"/>
      <c r="AY256" s="13"/>
    </row>
    <row r="257" spans="47:51">
      <c r="AU257" s="13"/>
      <c r="AV257" s="13"/>
      <c r="AW257" s="13"/>
      <c r="AX257" s="13"/>
      <c r="AY257" s="13"/>
    </row>
    <row r="258" spans="47:51">
      <c r="AU258" s="13"/>
      <c r="AV258" s="13"/>
      <c r="AW258" s="13"/>
      <c r="AX258" s="13"/>
      <c r="AY258" s="13"/>
    </row>
    <row r="259" spans="47:51">
      <c r="AU259" s="13"/>
      <c r="AV259" s="13"/>
      <c r="AW259" s="13"/>
      <c r="AX259" s="13"/>
      <c r="AY259" s="13"/>
    </row>
    <row r="260" spans="47:51">
      <c r="AU260" s="13"/>
      <c r="AV260" s="13"/>
      <c r="AW260" s="13"/>
      <c r="AX260" s="13"/>
      <c r="AY260" s="13"/>
    </row>
    <row r="261" spans="47:51">
      <c r="AU261" s="13"/>
      <c r="AV261" s="13"/>
      <c r="AW261" s="13"/>
      <c r="AX261" s="13"/>
      <c r="AY261" s="13"/>
    </row>
    <row r="262" spans="47:51">
      <c r="AU262" s="13"/>
      <c r="AV262" s="13"/>
      <c r="AW262" s="13"/>
      <c r="AX262" s="13"/>
      <c r="AY262" s="13"/>
    </row>
    <row r="263" spans="47:51">
      <c r="AU263" s="13"/>
      <c r="AV263" s="13"/>
      <c r="AW263" s="13"/>
      <c r="AX263" s="13"/>
      <c r="AY263" s="13"/>
    </row>
    <row r="264" spans="47:51">
      <c r="AU264" s="13"/>
      <c r="AV264" s="13"/>
      <c r="AW264" s="13"/>
      <c r="AX264" s="13"/>
      <c r="AY264" s="13"/>
    </row>
    <row r="265" spans="47:51">
      <c r="AU265" s="13"/>
      <c r="AV265" s="13"/>
      <c r="AW265" s="13"/>
      <c r="AX265" s="13"/>
      <c r="AY265" s="13"/>
    </row>
    <row r="266" spans="47:51">
      <c r="AU266" s="13"/>
      <c r="AV266" s="13"/>
      <c r="AW266" s="13"/>
      <c r="AX266" s="13"/>
      <c r="AY266" s="13"/>
    </row>
    <row r="267" spans="47:51">
      <c r="AU267" s="13"/>
      <c r="AV267" s="13"/>
      <c r="AW267" s="13"/>
      <c r="AX267" s="13"/>
      <c r="AY267" s="13"/>
    </row>
    <row r="268" spans="47:51">
      <c r="AU268" s="13"/>
      <c r="AV268" s="13"/>
      <c r="AW268" s="13"/>
      <c r="AX268" s="13"/>
      <c r="AY268" s="13"/>
    </row>
    <row r="269" spans="47:51">
      <c r="AU269" s="13"/>
      <c r="AV269" s="13"/>
      <c r="AW269" s="13"/>
      <c r="AX269" s="13"/>
      <c r="AY269" s="13"/>
    </row>
    <row r="270" spans="47:51">
      <c r="AU270" s="13"/>
      <c r="AV270" s="13"/>
      <c r="AW270" s="13"/>
      <c r="AX270" s="13"/>
      <c r="AY270" s="13"/>
    </row>
    <row r="271" spans="47:51">
      <c r="AU271" s="13"/>
      <c r="AV271" s="13"/>
      <c r="AW271" s="13"/>
      <c r="AX271" s="13"/>
      <c r="AY271" s="13"/>
    </row>
    <row r="272" spans="47:51">
      <c r="AU272" s="13"/>
      <c r="AV272" s="13"/>
      <c r="AW272" s="13"/>
      <c r="AX272" s="13"/>
      <c r="AY272" s="13"/>
    </row>
    <row r="273" spans="47:51">
      <c r="AU273" s="13"/>
      <c r="AV273" s="13"/>
      <c r="AW273" s="13"/>
      <c r="AX273" s="13"/>
      <c r="AY273" s="13"/>
    </row>
    <row r="274" spans="47:51">
      <c r="AU274" s="13"/>
      <c r="AV274" s="13"/>
      <c r="AW274" s="13"/>
      <c r="AX274" s="13"/>
      <c r="AY274" s="13"/>
    </row>
    <row r="275" spans="47:51">
      <c r="AU275" s="13"/>
      <c r="AV275" s="13"/>
      <c r="AW275" s="13"/>
      <c r="AX275" s="13"/>
      <c r="AY275" s="13"/>
    </row>
    <row r="276" spans="47:51">
      <c r="AU276" s="13"/>
      <c r="AV276" s="13"/>
      <c r="AW276" s="13"/>
      <c r="AX276" s="13"/>
      <c r="AY276" s="13"/>
    </row>
    <row r="277" spans="47:51">
      <c r="AU277" s="13"/>
      <c r="AV277" s="13"/>
      <c r="AW277" s="13"/>
      <c r="AX277" s="13"/>
      <c r="AY277" s="13"/>
    </row>
    <row r="278" spans="47:51">
      <c r="AU278" s="13"/>
      <c r="AV278" s="13"/>
      <c r="AW278" s="13"/>
      <c r="AX278" s="13"/>
      <c r="AY278" s="13"/>
    </row>
    <row r="279" spans="47:51">
      <c r="AU279" s="13"/>
      <c r="AV279" s="13"/>
      <c r="AW279" s="13"/>
      <c r="AX279" s="13"/>
      <c r="AY279" s="13"/>
    </row>
    <row r="280" spans="47:51">
      <c r="AU280" s="13"/>
      <c r="AV280" s="13"/>
      <c r="AW280" s="13"/>
      <c r="AX280" s="13"/>
      <c r="AY280" s="13"/>
    </row>
    <row r="281" spans="47:51">
      <c r="AU281" s="13"/>
      <c r="AV281" s="13"/>
      <c r="AW281" s="13"/>
      <c r="AX281" s="13"/>
      <c r="AY281" s="13"/>
    </row>
    <row r="282" spans="47:51">
      <c r="AU282" s="13"/>
      <c r="AV282" s="13"/>
      <c r="AW282" s="13"/>
      <c r="AX282" s="13"/>
      <c r="AY282" s="13"/>
    </row>
    <row r="283" spans="47:51">
      <c r="AU283" s="13"/>
      <c r="AV283" s="13"/>
      <c r="AW283" s="13"/>
      <c r="AX283" s="13"/>
      <c r="AY283" s="13"/>
    </row>
    <row r="284" spans="47:51">
      <c r="AU284" s="13"/>
      <c r="AV284" s="13"/>
      <c r="AW284" s="13"/>
      <c r="AX284" s="13"/>
      <c r="AY284" s="13"/>
    </row>
    <row r="285" spans="47:51">
      <c r="AU285" s="13"/>
      <c r="AV285" s="13"/>
      <c r="AW285" s="13"/>
      <c r="AX285" s="13"/>
      <c r="AY285" s="13"/>
    </row>
    <row r="286" spans="47:51">
      <c r="AU286" s="13"/>
      <c r="AV286" s="13"/>
      <c r="AW286" s="13"/>
      <c r="AX286" s="13"/>
      <c r="AY286" s="13"/>
    </row>
    <row r="287" spans="47:51">
      <c r="AU287" s="13"/>
      <c r="AV287" s="13"/>
      <c r="AW287" s="13"/>
      <c r="AX287" s="13"/>
      <c r="AY287" s="13"/>
    </row>
    <row r="288" spans="47:51">
      <c r="AU288" s="13"/>
      <c r="AV288" s="13"/>
      <c r="AW288" s="13"/>
      <c r="AX288" s="13"/>
      <c r="AY288" s="13"/>
    </row>
    <row r="289" spans="47:51">
      <c r="AU289" s="13"/>
      <c r="AV289" s="13"/>
      <c r="AW289" s="13"/>
      <c r="AX289" s="13"/>
      <c r="AY289" s="13"/>
    </row>
    <row r="290" spans="47:51">
      <c r="AU290" s="13"/>
      <c r="AV290" s="13"/>
      <c r="AW290" s="13"/>
      <c r="AX290" s="13"/>
      <c r="AY290" s="13"/>
    </row>
    <row r="291" spans="47:51">
      <c r="AU291" s="13"/>
      <c r="AV291" s="13"/>
      <c r="AW291" s="13"/>
      <c r="AX291" s="13"/>
      <c r="AY291" s="13"/>
    </row>
    <row r="292" spans="47:51">
      <c r="AU292" s="13"/>
      <c r="AV292" s="13"/>
      <c r="AW292" s="13"/>
      <c r="AX292" s="13"/>
      <c r="AY292" s="13"/>
    </row>
    <row r="293" spans="47:51">
      <c r="AU293" s="13"/>
      <c r="AV293" s="13"/>
      <c r="AW293" s="13"/>
      <c r="AX293" s="13"/>
      <c r="AY293" s="13"/>
    </row>
    <row r="294" spans="47:51">
      <c r="AU294" s="13"/>
      <c r="AV294" s="13"/>
      <c r="AW294" s="13"/>
      <c r="AX294" s="13"/>
      <c r="AY294" s="13"/>
    </row>
    <row r="295" spans="47:51">
      <c r="AU295" s="13"/>
      <c r="AV295" s="13"/>
      <c r="AW295" s="13"/>
      <c r="AX295" s="13"/>
      <c r="AY295" s="13"/>
    </row>
    <row r="296" spans="47:51">
      <c r="AU296" s="13"/>
      <c r="AV296" s="13"/>
      <c r="AW296" s="13"/>
      <c r="AX296" s="13"/>
      <c r="AY296" s="13"/>
    </row>
    <row r="297" spans="47:51">
      <c r="AU297" s="13"/>
      <c r="AV297" s="13"/>
      <c r="AW297" s="13"/>
      <c r="AX297" s="13"/>
      <c r="AY297" s="13"/>
    </row>
    <row r="298" spans="47:51">
      <c r="AU298" s="13"/>
      <c r="AV298" s="13"/>
      <c r="AW298" s="13"/>
      <c r="AX298" s="13"/>
      <c r="AY298" s="13"/>
    </row>
    <row r="299" spans="47:51">
      <c r="AU299" s="13"/>
      <c r="AV299" s="13"/>
      <c r="AW299" s="13"/>
      <c r="AX299" s="13"/>
      <c r="AY299" s="13"/>
    </row>
    <row r="300" spans="47:51">
      <c r="AU300" s="13"/>
      <c r="AV300" s="13"/>
      <c r="AW300" s="13"/>
      <c r="AX300" s="13"/>
      <c r="AY300" s="13"/>
    </row>
    <row r="301" spans="47:51">
      <c r="AU301" s="13"/>
      <c r="AV301" s="13"/>
      <c r="AW301" s="13"/>
      <c r="AX301" s="13"/>
      <c r="AY301" s="13"/>
    </row>
    <row r="302" spans="47:51">
      <c r="AU302" s="13"/>
      <c r="AV302" s="13"/>
      <c r="AW302" s="13"/>
      <c r="AX302" s="13"/>
      <c r="AY302" s="13"/>
    </row>
    <row r="303" spans="47:51">
      <c r="AU303" s="13"/>
      <c r="AV303" s="13"/>
      <c r="AW303" s="13"/>
      <c r="AX303" s="13"/>
      <c r="AY303" s="13"/>
    </row>
    <row r="304" spans="47:51">
      <c r="AU304" s="13"/>
      <c r="AV304" s="13"/>
      <c r="AW304" s="13"/>
      <c r="AX304" s="13"/>
      <c r="AY304" s="13"/>
    </row>
    <row r="305" spans="47:51">
      <c r="AU305" s="13"/>
      <c r="AV305" s="13"/>
      <c r="AW305" s="13"/>
      <c r="AX305" s="13"/>
      <c r="AY305" s="13"/>
    </row>
    <row r="306" spans="47:51">
      <c r="AU306" s="13"/>
      <c r="AV306" s="13"/>
      <c r="AW306" s="13"/>
      <c r="AX306" s="13"/>
      <c r="AY306" s="13"/>
    </row>
    <row r="307" spans="47:51">
      <c r="AU307" s="13"/>
      <c r="AV307" s="13"/>
      <c r="AW307" s="13"/>
      <c r="AX307" s="13"/>
      <c r="AY307" s="13"/>
    </row>
    <row r="308" spans="47:51">
      <c r="AU308" s="13"/>
      <c r="AV308" s="13"/>
      <c r="AW308" s="13"/>
      <c r="AX308" s="13"/>
      <c r="AY308" s="13"/>
    </row>
    <row r="309" spans="47:51">
      <c r="AU309" s="13"/>
      <c r="AV309" s="13"/>
      <c r="AW309" s="13"/>
      <c r="AX309" s="13"/>
      <c r="AY309" s="13"/>
    </row>
    <row r="310" spans="47:51">
      <c r="AU310" s="13"/>
      <c r="AV310" s="13"/>
      <c r="AW310" s="13"/>
      <c r="AX310" s="13"/>
      <c r="AY310" s="13"/>
    </row>
    <row r="311" spans="47:51">
      <c r="AU311" s="13"/>
      <c r="AV311" s="13"/>
      <c r="AW311" s="13"/>
      <c r="AX311" s="13"/>
      <c r="AY311" s="13"/>
    </row>
    <row r="312" spans="47:51">
      <c r="AU312" s="13"/>
      <c r="AV312" s="13"/>
      <c r="AW312" s="13"/>
      <c r="AX312" s="13"/>
      <c r="AY312" s="13"/>
    </row>
    <row r="313" spans="47:51">
      <c r="AU313" s="13"/>
      <c r="AV313" s="13"/>
      <c r="AW313" s="13"/>
      <c r="AX313" s="13"/>
      <c r="AY313" s="13"/>
    </row>
    <row r="314" spans="47:51">
      <c r="AU314" s="13"/>
      <c r="AV314" s="13"/>
      <c r="AW314" s="13"/>
      <c r="AX314" s="13"/>
      <c r="AY314" s="13"/>
    </row>
    <row r="315" spans="47:51">
      <c r="AU315" s="13"/>
      <c r="AV315" s="13"/>
      <c r="AW315" s="13"/>
      <c r="AX315" s="13"/>
      <c r="AY315" s="13"/>
    </row>
    <row r="316" spans="47:51">
      <c r="AU316" s="13"/>
      <c r="AV316" s="13"/>
      <c r="AW316" s="13"/>
      <c r="AX316" s="13"/>
      <c r="AY316" s="13"/>
    </row>
    <row r="317" spans="47:51">
      <c r="AU317" s="13"/>
      <c r="AV317" s="13"/>
      <c r="AW317" s="13"/>
      <c r="AX317" s="13"/>
      <c r="AY317" s="13"/>
    </row>
    <row r="318" spans="47:51">
      <c r="AU318" s="13"/>
      <c r="AV318" s="13"/>
      <c r="AW318" s="13"/>
      <c r="AX318" s="13"/>
      <c r="AY318" s="13"/>
    </row>
    <row r="319" spans="47:51">
      <c r="AU319" s="13"/>
      <c r="AV319" s="13"/>
      <c r="AW319" s="13"/>
      <c r="AX319" s="13"/>
      <c r="AY319" s="13"/>
    </row>
    <row r="320" spans="47:51">
      <c r="AU320" s="13"/>
      <c r="AV320" s="13"/>
      <c r="AW320" s="13"/>
      <c r="AX320" s="13"/>
      <c r="AY320" s="13"/>
    </row>
    <row r="321" spans="47:51">
      <c r="AU321" s="13"/>
      <c r="AV321" s="13"/>
      <c r="AW321" s="13"/>
      <c r="AX321" s="13"/>
      <c r="AY321" s="13"/>
    </row>
    <row r="322" spans="47:51">
      <c r="AU322" s="13"/>
      <c r="AV322" s="13"/>
      <c r="AW322" s="13"/>
      <c r="AX322" s="13"/>
      <c r="AY322" s="13"/>
    </row>
    <row r="323" spans="47:51">
      <c r="AU323" s="13"/>
      <c r="AV323" s="13"/>
      <c r="AW323" s="13"/>
      <c r="AX323" s="13"/>
      <c r="AY323" s="13"/>
    </row>
    <row r="324" spans="47:51">
      <c r="AU324" s="13"/>
      <c r="AV324" s="13"/>
      <c r="AW324" s="13"/>
      <c r="AX324" s="13"/>
      <c r="AY324" s="13"/>
    </row>
    <row r="325" spans="47:51">
      <c r="AU325" s="13"/>
      <c r="AV325" s="13"/>
      <c r="AW325" s="13"/>
      <c r="AX325" s="13"/>
      <c r="AY325" s="13"/>
    </row>
    <row r="326" spans="47:51">
      <c r="AU326" s="13"/>
      <c r="AV326" s="13"/>
      <c r="AW326" s="13"/>
      <c r="AX326" s="13"/>
      <c r="AY326" s="13"/>
    </row>
    <row r="327" spans="47:51">
      <c r="AU327" s="13"/>
      <c r="AV327" s="13"/>
      <c r="AW327" s="13"/>
      <c r="AX327" s="13"/>
      <c r="AY327" s="13"/>
    </row>
    <row r="328" spans="47:51">
      <c r="AU328" s="13"/>
      <c r="AV328" s="13"/>
      <c r="AW328" s="13"/>
      <c r="AX328" s="13"/>
      <c r="AY328" s="13"/>
    </row>
    <row r="329" spans="47:51">
      <c r="AU329" s="13"/>
      <c r="AV329" s="13"/>
      <c r="AW329" s="13"/>
      <c r="AX329" s="13"/>
      <c r="AY329" s="13"/>
    </row>
    <row r="330" spans="47:51">
      <c r="AU330" s="13"/>
      <c r="AV330" s="13"/>
      <c r="AW330" s="13"/>
      <c r="AX330" s="13"/>
      <c r="AY330" s="13"/>
    </row>
    <row r="331" spans="47:51">
      <c r="AU331" s="13"/>
      <c r="AV331" s="13"/>
      <c r="AW331" s="13"/>
      <c r="AX331" s="13"/>
      <c r="AY331" s="13"/>
    </row>
    <row r="332" spans="47:51">
      <c r="AU332" s="13"/>
      <c r="AV332" s="13"/>
      <c r="AW332" s="13"/>
      <c r="AX332" s="13"/>
      <c r="AY332" s="13"/>
    </row>
    <row r="333" spans="47:51">
      <c r="AU333" s="13"/>
      <c r="AV333" s="13"/>
      <c r="AW333" s="13"/>
      <c r="AX333" s="13"/>
      <c r="AY333" s="13"/>
    </row>
    <row r="334" spans="47:51">
      <c r="AU334" s="13"/>
      <c r="AV334" s="13"/>
      <c r="AW334" s="13"/>
      <c r="AX334" s="13"/>
      <c r="AY334" s="13"/>
    </row>
    <row r="335" spans="47:51">
      <c r="AU335" s="13"/>
      <c r="AV335" s="13"/>
      <c r="AW335" s="13"/>
      <c r="AX335" s="13"/>
      <c r="AY335" s="13"/>
    </row>
    <row r="336" spans="47:51">
      <c r="AU336" s="13"/>
      <c r="AV336" s="13"/>
      <c r="AW336" s="13"/>
      <c r="AX336" s="13"/>
      <c r="AY336" s="13"/>
    </row>
    <row r="337" spans="47:51">
      <c r="AU337" s="13"/>
      <c r="AV337" s="13"/>
      <c r="AW337" s="13"/>
      <c r="AX337" s="13"/>
      <c r="AY337" s="13"/>
    </row>
    <row r="338" spans="47:51">
      <c r="AU338" s="13"/>
      <c r="AV338" s="13"/>
      <c r="AW338" s="13"/>
      <c r="AX338" s="13"/>
      <c r="AY338" s="13"/>
    </row>
    <row r="339" spans="47:51">
      <c r="AU339" s="13"/>
      <c r="AV339" s="13"/>
      <c r="AW339" s="13"/>
      <c r="AX339" s="13"/>
      <c r="AY339" s="13"/>
    </row>
    <row r="340" spans="47:51">
      <c r="AU340" s="13"/>
      <c r="AV340" s="13"/>
      <c r="AW340" s="13"/>
      <c r="AX340" s="13"/>
      <c r="AY340" s="13"/>
    </row>
    <row r="341" spans="47:51">
      <c r="AU341" s="13"/>
      <c r="AV341" s="13"/>
      <c r="AW341" s="13"/>
      <c r="AX341" s="13"/>
      <c r="AY341" s="13"/>
    </row>
    <row r="342" spans="47:51">
      <c r="AU342" s="13"/>
      <c r="AV342" s="13"/>
      <c r="AW342" s="13"/>
      <c r="AX342" s="13"/>
      <c r="AY342" s="13"/>
    </row>
    <row r="343" spans="47:51">
      <c r="AU343" s="13"/>
      <c r="AV343" s="13"/>
      <c r="AW343" s="13"/>
      <c r="AX343" s="13"/>
      <c r="AY343" s="13"/>
    </row>
    <row r="344" spans="47:51">
      <c r="AU344" s="13"/>
      <c r="AV344" s="13"/>
      <c r="AW344" s="13"/>
      <c r="AX344" s="13"/>
      <c r="AY344" s="13"/>
    </row>
    <row r="345" spans="47:51">
      <c r="AU345" s="13"/>
      <c r="AV345" s="13"/>
      <c r="AW345" s="13"/>
      <c r="AX345" s="13"/>
      <c r="AY345" s="13"/>
    </row>
    <row r="346" spans="47:51">
      <c r="AU346" s="13"/>
      <c r="AV346" s="13"/>
      <c r="AW346" s="13"/>
      <c r="AX346" s="13"/>
      <c r="AY346" s="13"/>
    </row>
    <row r="347" spans="47:51">
      <c r="AU347" s="13"/>
      <c r="AV347" s="13"/>
      <c r="AW347" s="13"/>
      <c r="AX347" s="13"/>
      <c r="AY347" s="13"/>
    </row>
    <row r="348" spans="47:51">
      <c r="AU348" s="13"/>
      <c r="AV348" s="13"/>
      <c r="AW348" s="13"/>
      <c r="AX348" s="13"/>
      <c r="AY348" s="13"/>
    </row>
    <row r="349" spans="47:51">
      <c r="AU349" s="13"/>
      <c r="AV349" s="13"/>
      <c r="AW349" s="13"/>
      <c r="AX349" s="13"/>
      <c r="AY349" s="13"/>
    </row>
    <row r="350" spans="47:51">
      <c r="AU350" s="13"/>
      <c r="AV350" s="13"/>
      <c r="AW350" s="13"/>
      <c r="AX350" s="13"/>
      <c r="AY350" s="13"/>
    </row>
    <row r="351" spans="47:51">
      <c r="AU351" s="13"/>
      <c r="AV351" s="13"/>
      <c r="AW351" s="13"/>
      <c r="AX351" s="13"/>
      <c r="AY351" s="13"/>
    </row>
    <row r="352" spans="47:51">
      <c r="AU352" s="13"/>
      <c r="AV352" s="13"/>
      <c r="AW352" s="13"/>
      <c r="AX352" s="13"/>
      <c r="AY352" s="13"/>
    </row>
    <row r="353" spans="47:51">
      <c r="AU353" s="13"/>
      <c r="AV353" s="13"/>
      <c r="AW353" s="13"/>
      <c r="AX353" s="13"/>
      <c r="AY353" s="13"/>
    </row>
    <row r="354" spans="47:51">
      <c r="AU354" s="13"/>
      <c r="AV354" s="13"/>
      <c r="AW354" s="13"/>
      <c r="AX354" s="13"/>
      <c r="AY354" s="13"/>
    </row>
    <row r="355" spans="47:51">
      <c r="AU355" s="13"/>
      <c r="AV355" s="13"/>
      <c r="AW355" s="13"/>
      <c r="AX355" s="13"/>
      <c r="AY355" s="13"/>
    </row>
    <row r="356" spans="47:51">
      <c r="AU356" s="13"/>
      <c r="AV356" s="13"/>
      <c r="AW356" s="13"/>
      <c r="AX356" s="13"/>
      <c r="AY356" s="13"/>
    </row>
    <row r="357" spans="47:51">
      <c r="AU357" s="13"/>
      <c r="AV357" s="13"/>
      <c r="AW357" s="13"/>
      <c r="AX357" s="13"/>
      <c r="AY357" s="13"/>
    </row>
    <row r="358" spans="47:51">
      <c r="AU358" s="13"/>
      <c r="AV358" s="13"/>
      <c r="AW358" s="13"/>
      <c r="AX358" s="13"/>
      <c r="AY358" s="13"/>
    </row>
    <row r="359" spans="47:51">
      <c r="AU359" s="13"/>
      <c r="AV359" s="13"/>
      <c r="AW359" s="13"/>
      <c r="AX359" s="13"/>
      <c r="AY359" s="13"/>
    </row>
    <row r="360" spans="47:51">
      <c r="AU360" s="13"/>
      <c r="AV360" s="13"/>
      <c r="AW360" s="13"/>
      <c r="AX360" s="13"/>
      <c r="AY360" s="13"/>
    </row>
    <row r="361" spans="47:51">
      <c r="AU361" s="13"/>
      <c r="AV361" s="13"/>
      <c r="AW361" s="13"/>
      <c r="AX361" s="13"/>
      <c r="AY361" s="13"/>
    </row>
    <row r="362" spans="47:51">
      <c r="AU362" s="13"/>
      <c r="AV362" s="13"/>
      <c r="AW362" s="13"/>
      <c r="AX362" s="13"/>
      <c r="AY362" s="13"/>
    </row>
    <row r="363" spans="47:51">
      <c r="AU363" s="13"/>
      <c r="AV363" s="13"/>
      <c r="AW363" s="13"/>
      <c r="AX363" s="13"/>
      <c r="AY363" s="13"/>
    </row>
    <row r="364" spans="47:51">
      <c r="AU364" s="13"/>
      <c r="AV364" s="13"/>
      <c r="AW364" s="13"/>
      <c r="AX364" s="13"/>
      <c r="AY364" s="13"/>
    </row>
  </sheetData>
  <mergeCells count="3">
    <mergeCell ref="AC1:AJ1"/>
    <mergeCell ref="AL1:AS1"/>
    <mergeCell ref="AU1:BA1"/>
  </mergeCells>
  <phoneticPr fontId="4" type="noConversion"/>
  <conditionalFormatting sqref="F3:F233">
    <cfRule type="containsErrors" dxfId="0" priority="1" stopIfTrue="1">
      <formula>ISERROR(F3)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683DA-F584-274B-BF96-DF3923092ABA}">
  <dimension ref="B3:G241"/>
  <sheetViews>
    <sheetView topLeftCell="A155" workbookViewId="0">
      <selection activeCell="F3" sqref="F3:F236"/>
    </sheetView>
  </sheetViews>
  <sheetFormatPr baseColWidth="10" defaultRowHeight="13"/>
  <cols>
    <col min="4" max="4" width="25.1640625" customWidth="1"/>
    <col min="5" max="6" width="19" customWidth="1"/>
  </cols>
  <sheetData>
    <row r="3" spans="2:7">
      <c r="B3" t="s">
        <v>8</v>
      </c>
      <c r="C3" t="s">
        <v>30</v>
      </c>
      <c r="D3" t="s">
        <v>44</v>
      </c>
      <c r="E3" t="s">
        <v>45</v>
      </c>
      <c r="F3" t="s">
        <v>46</v>
      </c>
      <c r="G3" t="s">
        <v>47</v>
      </c>
    </row>
    <row r="4" spans="2:7">
      <c r="B4" s="4">
        <v>36861</v>
      </c>
      <c r="C4">
        <v>9.4915943786098129</v>
      </c>
    </row>
    <row r="5" spans="2:7">
      <c r="B5" s="4">
        <v>36892</v>
      </c>
      <c r="C5">
        <v>9.4906424289821896</v>
      </c>
      <c r="D5" s="29">
        <f>(C5-C4)*12</f>
        <v>-1.1423395531480196E-2</v>
      </c>
    </row>
    <row r="6" spans="2:7">
      <c r="B6" s="4">
        <v>36923</v>
      </c>
      <c r="C6">
        <v>9.4896895722829164</v>
      </c>
      <c r="D6" s="29">
        <f t="shared" ref="D6:D69" si="0">(C6-C5)*12</f>
        <v>-1.1434280391277696E-2</v>
      </c>
      <c r="E6" s="28">
        <v>-2.48765578020108E-3</v>
      </c>
    </row>
    <row r="7" spans="2:7">
      <c r="B7" s="4">
        <v>36951</v>
      </c>
      <c r="C7">
        <v>9.4916361956818687</v>
      </c>
      <c r="D7" s="29">
        <f t="shared" si="0"/>
        <v>2.3359480787426889E-2</v>
      </c>
      <c r="E7" s="28">
        <v>-1.272515448560736E-3</v>
      </c>
      <c r="F7" s="27">
        <v>5.4804397837192285E-3</v>
      </c>
      <c r="G7" s="28">
        <v>2.08118000900053E-2</v>
      </c>
    </row>
    <row r="8" spans="2:7">
      <c r="B8" s="4">
        <v>36982</v>
      </c>
      <c r="C8">
        <v>9.4935790370990656</v>
      </c>
      <c r="D8" s="29">
        <f t="shared" si="0"/>
        <v>2.3314097006362999E-2</v>
      </c>
      <c r="E8" s="28">
        <v>2.0966754260917687E-2</v>
      </c>
      <c r="F8" s="27">
        <v>5.9486675312826667E-3</v>
      </c>
      <c r="G8" s="28">
        <v>1.34733243281542E-2</v>
      </c>
    </row>
    <row r="9" spans="2:7">
      <c r="B9" s="4">
        <v>37012</v>
      </c>
      <c r="C9">
        <v>9.4955181112016032</v>
      </c>
      <c r="D9" s="29">
        <f t="shared" si="0"/>
        <v>2.3268889230450895E-2</v>
      </c>
      <c r="E9" s="28">
        <v>2.0581864281690523E-2</v>
      </c>
      <c r="F9" s="27">
        <v>2.30419375855665E-2</v>
      </c>
      <c r="G9" s="28">
        <v>1.4183730130537968E-2</v>
      </c>
    </row>
    <row r="10" spans="2:7">
      <c r="B10" s="4">
        <v>37043</v>
      </c>
      <c r="C10">
        <v>9.4941336930259101</v>
      </c>
      <c r="D10" s="29">
        <f t="shared" si="0"/>
        <v>-1.6613018108316169E-2</v>
      </c>
      <c r="E10" s="28">
        <v>2.0988159476851995E-2</v>
      </c>
      <c r="F10" s="27">
        <v>1.7204738497974471E-2</v>
      </c>
      <c r="G10" s="28">
        <v>2.1382794969876686E-2</v>
      </c>
    </row>
    <row r="11" spans="2:7">
      <c r="B11" s="4">
        <v>37073</v>
      </c>
      <c r="C11">
        <v>9.4927473555791515</v>
      </c>
      <c r="D11" s="29">
        <f t="shared" si="0"/>
        <v>-1.6636049361103744E-2</v>
      </c>
      <c r="E11" s="28">
        <v>-7.8013651167868278E-3</v>
      </c>
      <c r="F11" s="27">
        <v>2.1273957693362707E-2</v>
      </c>
      <c r="G11" s="28">
        <v>1.4375118117548269E-2</v>
      </c>
    </row>
    <row r="12" spans="2:7">
      <c r="B12" s="4">
        <v>37104</v>
      </c>
      <c r="C12">
        <v>9.4913590935324219</v>
      </c>
      <c r="D12" s="29">
        <f t="shared" si="0"/>
        <v>-1.6659144560755124E-2</v>
      </c>
      <c r="E12" s="28">
        <v>-1.01307225967277E-2</v>
      </c>
      <c r="F12" s="27">
        <v>-1.7596305564181406E-3</v>
      </c>
      <c r="G12" s="28">
        <v>2.105817559502807E-2</v>
      </c>
    </row>
    <row r="13" spans="2:7">
      <c r="B13" s="4">
        <v>37135</v>
      </c>
      <c r="C13">
        <v>9.4922665862122209</v>
      </c>
      <c r="D13" s="29">
        <f t="shared" si="0"/>
        <v>1.0889912157587389E-2</v>
      </c>
      <c r="E13" s="28">
        <v>-1.1424990804098124E-2</v>
      </c>
      <c r="F13" s="27">
        <v>-2.3632421914149891E-3</v>
      </c>
      <c r="G13" s="28">
        <v>9.6496072517830815E-3</v>
      </c>
    </row>
    <row r="14" spans="2:7">
      <c r="B14" s="4">
        <v>37165</v>
      </c>
      <c r="C14">
        <v>9.4931732560956821</v>
      </c>
      <c r="D14" s="29">
        <f t="shared" si="0"/>
        <v>1.0880038601534636E-2</v>
      </c>
      <c r="E14" s="28">
        <v>1.2356561197045288E-2</v>
      </c>
      <c r="F14" s="27">
        <v>-1.1277400430369611E-3</v>
      </c>
      <c r="G14" s="28">
        <v>7.6850984418704088E-3</v>
      </c>
    </row>
    <row r="15" spans="2:7">
      <c r="B15" s="4">
        <v>37196</v>
      </c>
      <c r="C15">
        <v>9.4940791046734621</v>
      </c>
      <c r="D15" s="29">
        <f t="shared" si="0"/>
        <v>1.0870182933359729E-2</v>
      </c>
      <c r="E15" s="28">
        <v>1.8257552349881443E-2</v>
      </c>
      <c r="F15" s="27">
        <v>1.9247842732639023E-2</v>
      </c>
      <c r="G15" s="28">
        <v>1.0608325635727122E-2</v>
      </c>
    </row>
    <row r="16" spans="2:7">
      <c r="B16" s="4">
        <v>37226</v>
      </c>
      <c r="C16">
        <v>9.4969899115493117</v>
      </c>
      <c r="D16" s="29">
        <f t="shared" si="0"/>
        <v>3.4929682510195903E-2</v>
      </c>
      <c r="E16" s="28">
        <v>1.4839273224285849E-2</v>
      </c>
      <c r="F16" s="27">
        <v>2.0548993018720697E-2</v>
      </c>
      <c r="G16" s="28">
        <v>1.0371649937573474E-2</v>
      </c>
    </row>
    <row r="17" spans="2:7">
      <c r="B17" s="4">
        <v>37257</v>
      </c>
      <c r="C17">
        <v>9.4998922702136568</v>
      </c>
      <c r="D17" s="29">
        <f t="shared" si="0"/>
        <v>3.4828303972140873E-2</v>
      </c>
      <c r="E17" s="28">
        <v>3.0501683793603983E-2</v>
      </c>
      <c r="F17" s="27">
        <v>1.2587796585343453E-2</v>
      </c>
      <c r="G17" s="28">
        <v>1.2461127027215742E-2</v>
      </c>
    </row>
    <row r="18" spans="2:7">
      <c r="B18" s="4">
        <v>37288</v>
      </c>
      <c r="C18">
        <v>9.5027862295641281</v>
      </c>
      <c r="D18" s="29">
        <f t="shared" si="0"/>
        <v>3.4727512205655842E-2</v>
      </c>
      <c r="E18" s="28">
        <v>3.2366834276971297E-2</v>
      </c>
      <c r="F18" s="27">
        <v>2.2246688980073787E-2</v>
      </c>
      <c r="G18" s="28">
        <v>1.1012780321697231E-2</v>
      </c>
    </row>
    <row r="19" spans="2:7">
      <c r="B19" s="4">
        <v>37316</v>
      </c>
      <c r="C19">
        <v>9.5048033023586029</v>
      </c>
      <c r="D19" s="29">
        <f t="shared" si="0"/>
        <v>2.4204873533697935E-2</v>
      </c>
      <c r="E19" s="28">
        <v>2.9199616381359438E-2</v>
      </c>
      <c r="F19" s="27">
        <v>2.5059151646559724E-2</v>
      </c>
      <c r="G19" s="28">
        <v>1.5085364826083752E-2</v>
      </c>
    </row>
    <row r="20" spans="2:7">
      <c r="B20" s="4">
        <v>37347</v>
      </c>
      <c r="C20">
        <v>9.5068163147591545</v>
      </c>
      <c r="D20" s="29">
        <f t="shared" si="0"/>
        <v>2.4156148806618205E-2</v>
      </c>
      <c r="E20" s="28">
        <v>2.3806057330272527E-2</v>
      </c>
      <c r="F20" s="27">
        <v>2.551833556791076E-2</v>
      </c>
      <c r="G20" s="28">
        <v>1.743898707441803E-2</v>
      </c>
    </row>
    <row r="21" spans="2:7">
      <c r="B21" s="4">
        <v>37377</v>
      </c>
      <c r="C21">
        <v>9.5088252830802027</v>
      </c>
      <c r="D21" s="29">
        <f t="shared" si="0"/>
        <v>2.4107619852578921E-2</v>
      </c>
      <c r="E21" s="28">
        <v>2.3153646682094249E-2</v>
      </c>
      <c r="F21" s="27">
        <v>2.0059905038683934E-2</v>
      </c>
      <c r="G21" s="28">
        <v>2.2568778199524134E-2</v>
      </c>
    </row>
    <row r="22" spans="2:7">
      <c r="B22" s="4">
        <v>37408</v>
      </c>
      <c r="C22">
        <v>9.5103060905864645</v>
      </c>
      <c r="D22" s="29">
        <f t="shared" si="0"/>
        <v>1.7769690075141398E-2</v>
      </c>
      <c r="E22" s="28">
        <v>2.300986942937262E-2</v>
      </c>
      <c r="F22" s="27">
        <v>2.0156826708791716E-2</v>
      </c>
      <c r="G22" s="28">
        <v>1.9126216806446116E-2</v>
      </c>
    </row>
    <row r="23" spans="2:7">
      <c r="B23" s="4">
        <v>37438</v>
      </c>
      <c r="C23">
        <v>9.5117847085437575</v>
      </c>
      <c r="D23" s="29">
        <f t="shared" si="0"/>
        <v>1.774341548751579E-2</v>
      </c>
      <c r="E23" s="28">
        <v>1.7391077908519386E-2</v>
      </c>
      <c r="F23" s="27">
        <v>1.996386484194853E-2</v>
      </c>
      <c r="G23" s="28">
        <v>2.0591109541812872E-2</v>
      </c>
    </row>
    <row r="24" spans="2:7">
      <c r="B24" s="4">
        <v>37469</v>
      </c>
      <c r="C24">
        <v>9.5132611434175374</v>
      </c>
      <c r="D24" s="29">
        <f t="shared" si="0"/>
        <v>1.7717218485358899E-2</v>
      </c>
      <c r="E24" s="28">
        <v>1.8411528459115166E-2</v>
      </c>
      <c r="F24" s="27">
        <v>1.9602951735442343E-2</v>
      </c>
      <c r="G24" s="28">
        <v>1.967509766893797E-2</v>
      </c>
    </row>
    <row r="25" spans="2:7">
      <c r="B25" s="4">
        <v>37500</v>
      </c>
      <c r="C25">
        <v>9.5137770857513555</v>
      </c>
      <c r="D25" s="29">
        <f t="shared" si="0"/>
        <v>6.1913080058175751E-3</v>
      </c>
      <c r="E25" s="28">
        <v>1.894847222083031E-2</v>
      </c>
      <c r="F25" s="27">
        <v>2.2397779639816547E-2</v>
      </c>
      <c r="G25" s="28">
        <v>2.259323185201189E-2</v>
      </c>
    </row>
    <row r="26" spans="2:7">
      <c r="B26" s="4">
        <v>37530</v>
      </c>
      <c r="C26">
        <v>9.5142927620259492</v>
      </c>
      <c r="D26" s="29">
        <f t="shared" si="0"/>
        <v>6.1881152951244189E-3</v>
      </c>
      <c r="E26" s="28">
        <v>1.4646373389997762E-2</v>
      </c>
      <c r="F26" s="27">
        <v>2.403384897318259E-2</v>
      </c>
      <c r="G26" s="28">
        <v>2.39278650955949E-2</v>
      </c>
    </row>
    <row r="27" spans="2:7">
      <c r="B27" s="4">
        <v>37561</v>
      </c>
      <c r="C27">
        <v>9.5148081725155755</v>
      </c>
      <c r="D27" s="29">
        <f t="shared" si="0"/>
        <v>6.1849258755160008E-3</v>
      </c>
      <c r="E27" s="28">
        <v>1.3868281719237383E-2</v>
      </c>
      <c r="F27" s="27">
        <v>2.2768893602538125E-2</v>
      </c>
      <c r="G27" s="28">
        <v>2.6814661060158188E-2</v>
      </c>
    </row>
    <row r="28" spans="2:7">
      <c r="B28" s="4">
        <v>37591</v>
      </c>
      <c r="C28">
        <v>9.5166556872801991</v>
      </c>
      <c r="D28" s="29">
        <f t="shared" si="0"/>
        <v>2.2170177175482308E-2</v>
      </c>
      <c r="E28" s="28">
        <v>1.4496574194166278E-2</v>
      </c>
      <c r="F28" s="27">
        <v>2.1136250682731561E-2</v>
      </c>
      <c r="G28" s="28">
        <v>2.9310476196902798E-2</v>
      </c>
    </row>
    <row r="29" spans="2:7">
      <c r="B29" s="4">
        <v>37622</v>
      </c>
      <c r="C29">
        <v>9.518499795027564</v>
      </c>
      <c r="D29" s="29">
        <f t="shared" si="0"/>
        <v>2.2129292968379843E-2</v>
      </c>
      <c r="E29" s="28">
        <v>2.5856903179236231E-2</v>
      </c>
      <c r="F29" s="27">
        <v>2.3447802267366188E-2</v>
      </c>
      <c r="G29" s="28">
        <v>2.8446252164907624E-2</v>
      </c>
    </row>
    <row r="30" spans="2:7">
      <c r="B30" s="4">
        <v>37653</v>
      </c>
      <c r="C30">
        <v>9.5203405083003627</v>
      </c>
      <c r="D30" s="29">
        <f t="shared" si="0"/>
        <v>2.2088559273583996E-2</v>
      </c>
      <c r="E30" s="28">
        <v>2.9038320165850125E-2</v>
      </c>
      <c r="F30" s="27">
        <v>3.7420487292015407E-2</v>
      </c>
      <c r="G30" s="28">
        <v>3.0050060477678754E-2</v>
      </c>
    </row>
    <row r="31" spans="2:7">
      <c r="B31" s="4">
        <v>37681</v>
      </c>
      <c r="C31">
        <v>9.5232039374967972</v>
      </c>
      <c r="D31" s="29">
        <f t="shared" si="0"/>
        <v>3.4361150357213432E-2</v>
      </c>
      <c r="E31" s="28">
        <v>2.855830653219181E-2</v>
      </c>
      <c r="F31" s="27">
        <v>3.7104901398497953E-2</v>
      </c>
      <c r="G31" s="28">
        <v>4.1220476280413046E-2</v>
      </c>
    </row>
    <row r="32" spans="2:7">
      <c r="B32" s="4">
        <v>37712</v>
      </c>
      <c r="C32">
        <v>9.526059190871786</v>
      </c>
      <c r="D32" s="29">
        <f t="shared" si="0"/>
        <v>3.4263040499865838E-2</v>
      </c>
      <c r="E32" s="28">
        <v>3.4895167379171602E-2</v>
      </c>
      <c r="F32" s="27">
        <v>3.749666378517251E-2</v>
      </c>
      <c r="G32" s="28">
        <v>3.6738583297024764E-2</v>
      </c>
    </row>
    <row r="33" spans="2:7">
      <c r="B33" s="4">
        <v>37742</v>
      </c>
      <c r="C33">
        <v>9.5289063149805457</v>
      </c>
      <c r="D33" s="29">
        <f t="shared" si="0"/>
        <v>3.4165489305117092E-2</v>
      </c>
      <c r="E33" s="28">
        <v>3.1012162859702642E-2</v>
      </c>
      <c r="F33" s="27">
        <v>4.4390006480106645E-2</v>
      </c>
      <c r="G33" s="28">
        <v>3.6693462746839434E-2</v>
      </c>
    </row>
    <row r="34" spans="2:7">
      <c r="B34" s="4">
        <v>37773</v>
      </c>
      <c r="C34">
        <v>9.5345510515364662</v>
      </c>
      <c r="D34" s="29">
        <f t="shared" si="0"/>
        <v>6.7736838671045518E-2</v>
      </c>
      <c r="E34" s="28">
        <v>3.1238195705009315E-2</v>
      </c>
      <c r="F34" s="27">
        <v>3.8112392863549907E-2</v>
      </c>
      <c r="G34" s="28">
        <v>3.7692924472464674E-2</v>
      </c>
    </row>
    <row r="35" spans="2:7">
      <c r="B35" s="4">
        <v>37803</v>
      </c>
      <c r="C35">
        <v>9.5401641038073866</v>
      </c>
      <c r="D35" s="29">
        <f t="shared" si="0"/>
        <v>6.7356627251044188E-2</v>
      </c>
      <c r="E35" s="28">
        <v>5.5809623325357584E-2</v>
      </c>
      <c r="F35" s="27">
        <v>3.4641293846839727E-2</v>
      </c>
      <c r="G35" s="28">
        <v>3.7124256127419514E-2</v>
      </c>
    </row>
    <row r="36" spans="2:7">
      <c r="B36" s="4">
        <v>37834</v>
      </c>
      <c r="C36">
        <v>9.5457458255008785</v>
      </c>
      <c r="D36" s="29">
        <f t="shared" si="0"/>
        <v>6.6980660321902974E-2</v>
      </c>
      <c r="E36" s="28">
        <v>5.6511951586409065E-2</v>
      </c>
      <c r="F36" s="27">
        <v>4.7594716759846112E-2</v>
      </c>
      <c r="G36" s="28">
        <v>3.3702847709820447E-2</v>
      </c>
    </row>
    <row r="37" spans="2:7">
      <c r="B37" s="4">
        <v>37865</v>
      </c>
      <c r="C37">
        <v>9.5495657438116606</v>
      </c>
      <c r="D37" s="29">
        <f t="shared" si="0"/>
        <v>4.58390197293852E-2</v>
      </c>
      <c r="E37" s="28">
        <v>5.6362101709266831E-2</v>
      </c>
      <c r="F37" s="27">
        <v>5.0515819739815164E-2</v>
      </c>
      <c r="G37" s="28">
        <v>3.7037165411413844E-2</v>
      </c>
    </row>
    <row r="38" spans="2:7">
      <c r="B38" s="4">
        <v>37895</v>
      </c>
      <c r="C38">
        <v>9.5533711258562839</v>
      </c>
      <c r="D38" s="29">
        <f t="shared" si="0"/>
        <v>4.5664584535479946E-2</v>
      </c>
      <c r="E38" s="28">
        <v>4.1309205663525021E-2</v>
      </c>
      <c r="F38" s="27">
        <v>4.9266783606568207E-2</v>
      </c>
      <c r="G38" s="28">
        <v>4.2295114240385637E-2</v>
      </c>
    </row>
    <row r="39" spans="2:7">
      <c r="B39" s="4">
        <v>37926</v>
      </c>
      <c r="C39">
        <v>9.5571620818477019</v>
      </c>
      <c r="D39" s="29">
        <f t="shared" si="0"/>
        <v>4.5491471897015856E-2</v>
      </c>
      <c r="E39" s="28">
        <v>4.0255208822910712E-2</v>
      </c>
      <c r="F39" s="27">
        <v>4.1584087009597259E-2</v>
      </c>
      <c r="G39" s="28">
        <v>4.0101800584852999E-2</v>
      </c>
    </row>
    <row r="40" spans="2:7">
      <c r="B40" s="4">
        <v>37956</v>
      </c>
      <c r="C40">
        <v>9.5589396587291606</v>
      </c>
      <c r="D40" s="29">
        <f t="shared" si="0"/>
        <v>2.1330922577504907E-2</v>
      </c>
      <c r="E40" s="28">
        <v>4.0808839541692218E-2</v>
      </c>
      <c r="F40" s="27">
        <v>3.8959207681525956E-2</v>
      </c>
      <c r="G40" s="28">
        <v>3.9846718816254463E-2</v>
      </c>
    </row>
    <row r="41" spans="2:7">
      <c r="B41" s="4">
        <v>37987</v>
      </c>
      <c r="C41">
        <v>9.5607140814370055</v>
      </c>
      <c r="D41" s="29">
        <f t="shared" si="0"/>
        <v>2.1293072494138698E-2</v>
      </c>
      <c r="E41" s="28">
        <v>2.3738566868284759E-2</v>
      </c>
      <c r="F41" s="27">
        <v>4.1231162845579872E-2</v>
      </c>
      <c r="G41" s="28">
        <v>3.7365900214848743E-2</v>
      </c>
    </row>
    <row r="42" spans="2:7">
      <c r="B42" s="4">
        <v>38018</v>
      </c>
      <c r="C42">
        <v>9.5624853611450931</v>
      </c>
      <c r="D42" s="29">
        <f t="shared" si="0"/>
        <v>2.125535649705057E-2</v>
      </c>
      <c r="E42" s="28">
        <v>2.4398521758736087E-2</v>
      </c>
      <c r="F42" s="27">
        <v>3.1862128234486593E-2</v>
      </c>
      <c r="G42" s="28">
        <v>4.0820659076693466E-2</v>
      </c>
    </row>
    <row r="43" spans="2:7">
      <c r="B43" s="4">
        <v>38047</v>
      </c>
      <c r="C43">
        <v>9.5650223946993318</v>
      </c>
      <c r="D43" s="29">
        <f t="shared" si="0"/>
        <v>3.0444402650864788E-2</v>
      </c>
      <c r="E43" s="28">
        <v>2.4234618288265147E-2</v>
      </c>
      <c r="F43" s="27">
        <v>2.9257672453147539E-2</v>
      </c>
      <c r="G43" s="28">
        <v>3.9226560718310113E-2</v>
      </c>
    </row>
    <row r="44" spans="2:7">
      <c r="B44" s="4">
        <v>38078</v>
      </c>
      <c r="C44">
        <v>9.5675530079992797</v>
      </c>
      <c r="D44" s="29">
        <f t="shared" si="0"/>
        <v>3.0367359599374311E-2</v>
      </c>
      <c r="E44" s="28">
        <v>2.9930447095344231E-2</v>
      </c>
      <c r="F44" s="27">
        <v>2.8967083453106099E-2</v>
      </c>
      <c r="G44" s="28">
        <v>3.4109805877540526E-2</v>
      </c>
    </row>
    <row r="45" spans="2:7">
      <c r="B45" s="4">
        <v>38108</v>
      </c>
      <c r="C45">
        <v>9.5700772334573134</v>
      </c>
      <c r="D45" s="29">
        <f t="shared" si="0"/>
        <v>3.0290705496405224E-2</v>
      </c>
      <c r="E45" s="28">
        <v>3.003557900861531E-2</v>
      </c>
      <c r="F45" s="27">
        <v>3.4091358667645039E-2</v>
      </c>
      <c r="G45" s="28">
        <v>3.4082695987134072E-2</v>
      </c>
    </row>
    <row r="46" spans="2:7">
      <c r="B46" s="4">
        <v>38139</v>
      </c>
      <c r="C46">
        <v>9.5732233726589619</v>
      </c>
      <c r="D46" s="29">
        <f t="shared" si="0"/>
        <v>3.7753670419782281E-2</v>
      </c>
      <c r="E46" s="28">
        <v>2.9898474908209162E-2</v>
      </c>
      <c r="F46" s="27">
        <v>3.3869864089092733E-2</v>
      </c>
      <c r="G46" s="28">
        <v>3.8247611161355659E-2</v>
      </c>
    </row>
    <row r="47" spans="2:7">
      <c r="B47" s="4">
        <v>38169</v>
      </c>
      <c r="C47">
        <v>9.5763596447040698</v>
      </c>
      <c r="D47" s="29">
        <f t="shared" si="0"/>
        <v>3.7635264541293623E-2</v>
      </c>
      <c r="E47" s="28">
        <v>3.5877329782069117E-2</v>
      </c>
      <c r="F47" s="27">
        <v>3.2549326774702798E-2</v>
      </c>
      <c r="G47" s="28">
        <v>3.7758416030973879E-2</v>
      </c>
    </row>
    <row r="48" spans="2:7">
      <c r="B48" s="4">
        <v>38200</v>
      </c>
      <c r="C48">
        <v>9.5794861112914074</v>
      </c>
      <c r="D48" s="29">
        <f t="shared" si="0"/>
        <v>3.7517599048051409E-2</v>
      </c>
      <c r="E48" s="28">
        <v>3.4344739097158072E-2</v>
      </c>
      <c r="F48" s="27">
        <v>4.0884952370178473E-2</v>
      </c>
      <c r="G48" s="28">
        <v>3.4791094294210442E-2</v>
      </c>
    </row>
    <row r="49" spans="2:7">
      <c r="B49" s="4">
        <v>38231</v>
      </c>
      <c r="C49">
        <v>9.582819463201746</v>
      </c>
      <c r="D49" s="29">
        <f t="shared" si="0"/>
        <v>4.0000222924064133E-2</v>
      </c>
      <c r="E49" s="28">
        <v>3.4609314212097758E-2</v>
      </c>
      <c r="F49" s="27">
        <v>3.4672841019177003E-2</v>
      </c>
      <c r="G49" s="28">
        <v>4.3463021523114487E-2</v>
      </c>
    </row>
    <row r="50" spans="2:7">
      <c r="B50" s="4">
        <v>38261</v>
      </c>
      <c r="C50">
        <v>9.5861417407815459</v>
      </c>
      <c r="D50" s="29">
        <f t="shared" si="0"/>
        <v>3.9867330957598313E-2</v>
      </c>
      <c r="E50" s="28">
        <v>3.64187317933286E-2</v>
      </c>
      <c r="F50" s="27">
        <v>3.7956166964364949E-2</v>
      </c>
      <c r="G50" s="28">
        <v>3.4574358279836424E-2</v>
      </c>
    </row>
    <row r="51" spans="2:7">
      <c r="B51" s="4">
        <v>38292</v>
      </c>
      <c r="C51">
        <v>9.5894530173712873</v>
      </c>
      <c r="D51" s="29">
        <f t="shared" si="0"/>
        <v>3.9735319076896758E-2</v>
      </c>
      <c r="E51" s="28">
        <v>3.6058568286148798E-2</v>
      </c>
      <c r="F51" s="27">
        <v>3.7365963299963008E-2</v>
      </c>
      <c r="G51" s="28">
        <v>3.9555838676597357E-2</v>
      </c>
    </row>
    <row r="52" spans="2:7">
      <c r="B52" s="4">
        <v>38322</v>
      </c>
      <c r="C52">
        <v>9.5931361049236337</v>
      </c>
      <c r="D52" s="29">
        <f t="shared" si="0"/>
        <v>4.4197050628156376E-2</v>
      </c>
      <c r="E52" s="28">
        <v>3.468602429874941E-2</v>
      </c>
      <c r="F52" s="27">
        <v>3.6787772948644909E-2</v>
      </c>
      <c r="G52" s="28">
        <v>3.6914952230696615E-2</v>
      </c>
    </row>
    <row r="53" spans="2:7">
      <c r="B53" s="4">
        <v>38353</v>
      </c>
      <c r="C53">
        <v>9.5968056771051344</v>
      </c>
      <c r="D53" s="29">
        <f t="shared" si="0"/>
        <v>4.4034866178009224E-2</v>
      </c>
      <c r="E53" s="28">
        <v>3.8736871334427339E-2</v>
      </c>
      <c r="F53" s="27">
        <v>4.0169920330767966E-2</v>
      </c>
      <c r="G53" s="28">
        <v>3.4578131249597029E-2</v>
      </c>
    </row>
    <row r="54" spans="2:7">
      <c r="B54" s="4">
        <v>38384</v>
      </c>
      <c r="C54">
        <v>9.6004618327446085</v>
      </c>
      <c r="D54" s="29">
        <f t="shared" si="0"/>
        <v>4.3873867673688949E-2</v>
      </c>
      <c r="E54" s="28">
        <v>3.8162349899186487E-2</v>
      </c>
      <c r="F54" s="27">
        <v>3.6061016891530323E-2</v>
      </c>
      <c r="G54" s="28">
        <v>4.2174083037570143E-2</v>
      </c>
    </row>
    <row r="55" spans="2:7">
      <c r="B55" s="4">
        <v>38412</v>
      </c>
      <c r="C55">
        <v>9.6019991881148172</v>
      </c>
      <c r="D55" s="29">
        <f t="shared" si="0"/>
        <v>1.8448264442504581E-2</v>
      </c>
      <c r="E55" s="28">
        <v>3.8408524614003181E-2</v>
      </c>
      <c r="F55" s="27">
        <v>3.814199951622127E-2</v>
      </c>
      <c r="G55" s="28">
        <v>3.4259944071262712E-2</v>
      </c>
    </row>
    <row r="56" spans="2:7">
      <c r="B56" s="4">
        <v>38443</v>
      </c>
      <c r="C56">
        <v>9.6035341836509307</v>
      </c>
      <c r="D56" s="29">
        <f t="shared" si="0"/>
        <v>1.8419946433361645E-2</v>
      </c>
      <c r="E56" s="28">
        <v>2.0200019260609412E-2</v>
      </c>
      <c r="F56" s="27">
        <v>3.6399294307379447E-2</v>
      </c>
      <c r="G56" s="28">
        <v>3.6582464281552866E-2</v>
      </c>
    </row>
    <row r="57" spans="2:7">
      <c r="B57" s="4">
        <v>38473</v>
      </c>
      <c r="C57">
        <v>9.6050668265865173</v>
      </c>
      <c r="D57" s="29">
        <f t="shared" si="0"/>
        <v>1.839171522703964E-2</v>
      </c>
      <c r="E57" s="28">
        <v>1.9193238199464707E-2</v>
      </c>
      <c r="F57" s="27">
        <v>2.4972492580007867E-2</v>
      </c>
      <c r="G57" s="28">
        <v>3.4370490625698774E-2</v>
      </c>
    </row>
    <row r="58" spans="2:7">
      <c r="B58" s="4">
        <v>38504</v>
      </c>
      <c r="C58">
        <v>9.6080335343819918</v>
      </c>
      <c r="D58" s="29">
        <f t="shared" si="0"/>
        <v>3.5600493545693723E-2</v>
      </c>
      <c r="E58" s="28">
        <v>2.0554230197997094E-2</v>
      </c>
      <c r="F58" s="27">
        <v>2.2638748644904144E-2</v>
      </c>
      <c r="G58" s="28">
        <v>3.0977399638705189E-2</v>
      </c>
    </row>
    <row r="59" spans="2:7">
      <c r="B59" s="4">
        <v>38534</v>
      </c>
      <c r="C59">
        <v>9.6109914668497396</v>
      </c>
      <c r="D59" s="29">
        <f t="shared" si="0"/>
        <v>3.5495189612973377E-2</v>
      </c>
      <c r="E59" s="28">
        <v>3.2233810420848164E-2</v>
      </c>
      <c r="F59" s="27">
        <v>2.6036559695634329E-2</v>
      </c>
      <c r="G59" s="28">
        <v>2.7132632138576591E-2</v>
      </c>
    </row>
    <row r="60" spans="2:7">
      <c r="B60" s="4">
        <v>38565</v>
      </c>
      <c r="C60">
        <v>9.6139406757503831</v>
      </c>
      <c r="D60" s="29">
        <f t="shared" si="0"/>
        <v>3.5390506807722488E-2</v>
      </c>
      <c r="E60" s="28">
        <v>3.2049050505158237E-2</v>
      </c>
      <c r="F60" s="27">
        <v>3.3023198728056119E-2</v>
      </c>
      <c r="G60" s="28">
        <v>3.2096863564920849E-2</v>
      </c>
    </row>
    <row r="61" spans="2:7">
      <c r="B61" s="4">
        <v>38596</v>
      </c>
      <c r="C61">
        <v>9.616043340682161</v>
      </c>
      <c r="D61" s="29">
        <f t="shared" si="0"/>
        <v>2.5231979181334907E-2</v>
      </c>
      <c r="E61" s="28">
        <v>3.1318363310747291E-2</v>
      </c>
      <c r="F61" s="27">
        <v>2.9766594761540525E-2</v>
      </c>
      <c r="G61" s="28">
        <v>3.3791439007397506E-2</v>
      </c>
    </row>
    <row r="62" spans="2:7">
      <c r="B62" s="4">
        <v>38626</v>
      </c>
      <c r="C62">
        <v>9.6181415936893</v>
      </c>
      <c r="D62" s="29">
        <f t="shared" si="0"/>
        <v>2.5179036085667406E-2</v>
      </c>
      <c r="E62" s="28">
        <v>2.4298929487679408E-2</v>
      </c>
      <c r="F62" s="27">
        <v>3.081430199490116E-2</v>
      </c>
      <c r="G62" s="28">
        <v>2.9266562167395038E-2</v>
      </c>
    </row>
    <row r="63" spans="2:7">
      <c r="B63" s="4">
        <v>38657</v>
      </c>
      <c r="C63">
        <v>9.6202354532477177</v>
      </c>
      <c r="D63" s="29">
        <f t="shared" si="0"/>
        <v>2.512631470101212E-2</v>
      </c>
      <c r="E63" s="28">
        <v>2.4033505388579166E-2</v>
      </c>
      <c r="F63" s="27">
        <v>2.5043045665374408E-2</v>
      </c>
      <c r="G63" s="28">
        <v>3.0972334759178544E-2</v>
      </c>
    </row>
    <row r="64" spans="2:7">
      <c r="B64" s="4">
        <v>38687</v>
      </c>
      <c r="C64">
        <v>9.6246599411645661</v>
      </c>
      <c r="D64" s="29">
        <f t="shared" si="0"/>
        <v>5.3093855002181556E-2</v>
      </c>
      <c r="E64" s="28">
        <v>2.3558977680924312E-2</v>
      </c>
      <c r="F64" s="27">
        <v>2.3672838608425849E-2</v>
      </c>
      <c r="G64" s="28">
        <v>2.64486750079111E-2</v>
      </c>
    </row>
    <row r="65" spans="2:7">
      <c r="B65" s="4">
        <v>38718</v>
      </c>
      <c r="C65">
        <v>9.6290649391892273</v>
      </c>
      <c r="D65" s="29">
        <f t="shared" si="0"/>
        <v>5.285997629593453E-2</v>
      </c>
      <c r="E65" s="28">
        <v>4.353082293972925E-2</v>
      </c>
      <c r="F65" s="27">
        <v>2.4284938844455855E-2</v>
      </c>
      <c r="G65" s="28">
        <v>2.5440298376783216E-2</v>
      </c>
    </row>
    <row r="66" spans="2:7">
      <c r="B66" s="4">
        <v>38749</v>
      </c>
      <c r="C66">
        <v>9.6334506182750772</v>
      </c>
      <c r="D66" s="29">
        <f t="shared" si="0"/>
        <v>5.2628149030198301E-2</v>
      </c>
      <c r="E66" s="28">
        <v>4.4160739519147812E-2</v>
      </c>
      <c r="F66" s="27">
        <v>3.8514206018143496E-2</v>
      </c>
      <c r="G66" s="28">
        <v>2.7184073022332975E-2</v>
      </c>
    </row>
    <row r="67" spans="2:7">
      <c r="B67" s="4">
        <v>38777</v>
      </c>
      <c r="C67">
        <v>9.6342293141445907</v>
      </c>
      <c r="D67" s="29">
        <f t="shared" si="0"/>
        <v>9.3443504341621519E-3</v>
      </c>
      <c r="E67" s="28">
        <v>4.2930272570308778E-2</v>
      </c>
      <c r="F67" s="27">
        <v>3.757025738931058E-2</v>
      </c>
      <c r="G67" s="28">
        <v>3.2872670413634564E-2</v>
      </c>
    </row>
    <row r="68" spans="2:7">
      <c r="B68" s="4">
        <v>38808</v>
      </c>
      <c r="C68">
        <v>9.6350074041186264</v>
      </c>
      <c r="D68" s="29">
        <f t="shared" si="0"/>
        <v>9.3370796884286733E-3</v>
      </c>
      <c r="E68" s="28">
        <v>1.0799340315337977E-2</v>
      </c>
      <c r="F68" s="27">
        <v>3.8131838756615778E-2</v>
      </c>
      <c r="G68" s="28">
        <v>3.118848043615504E-2</v>
      </c>
    </row>
    <row r="69" spans="2:7">
      <c r="B69" s="4">
        <v>38838</v>
      </c>
      <c r="C69">
        <v>9.6357848891393321</v>
      </c>
      <c r="D69" s="29">
        <f t="shared" si="0"/>
        <v>9.329820248467513E-3</v>
      </c>
      <c r="E69" s="28">
        <v>1.1774012946511914E-2</v>
      </c>
      <c r="F69" s="27">
        <v>1.4043157050436924E-2</v>
      </c>
      <c r="G69" s="28">
        <v>3.2726098117589059E-2</v>
      </c>
    </row>
    <row r="70" spans="2:7">
      <c r="B70" s="4">
        <v>38869</v>
      </c>
      <c r="C70">
        <v>9.6363001989845571</v>
      </c>
      <c r="D70" s="29">
        <f t="shared" ref="D70:D133" si="1">(C70-C69)*12</f>
        <v>6.1837181427009114E-3</v>
      </c>
      <c r="E70" s="28">
        <v>1.0748803458475054E-2</v>
      </c>
      <c r="F70" s="27">
        <v>1.1737006716142011E-2</v>
      </c>
      <c r="G70" s="28">
        <v>2.0086135348746655E-2</v>
      </c>
    </row>
    <row r="71" spans="2:7">
      <c r="B71" s="4">
        <v>38899</v>
      </c>
      <c r="C71">
        <v>9.6368152434223049</v>
      </c>
      <c r="D71" s="29">
        <f t="shared" si="1"/>
        <v>6.180533252972964E-3</v>
      </c>
      <c r="E71" s="28">
        <v>8.0781704777488847E-3</v>
      </c>
      <c r="F71" s="27">
        <v>1.4113567463325838E-2</v>
      </c>
      <c r="G71" s="28">
        <v>1.581549159380671E-2</v>
      </c>
    </row>
    <row r="72" spans="2:7">
      <c r="B72" s="4">
        <v>38930</v>
      </c>
      <c r="C72">
        <v>9.6373300227258323</v>
      </c>
      <c r="D72" s="29">
        <f t="shared" si="1"/>
        <v>6.1773516423286878E-3</v>
      </c>
      <c r="E72" s="28">
        <v>5.3082627096268167E-3</v>
      </c>
      <c r="F72" s="27">
        <v>1.071025078351673E-2</v>
      </c>
      <c r="G72" s="28">
        <v>1.9933795455950445E-2</v>
      </c>
    </row>
    <row r="73" spans="2:7">
      <c r="B73" s="4">
        <v>38961</v>
      </c>
      <c r="C73">
        <v>9.6401655495835161</v>
      </c>
      <c r="D73" s="29">
        <f t="shared" si="1"/>
        <v>3.4026322292206146E-2</v>
      </c>
      <c r="E73" s="28">
        <v>6.5729093896194869E-3</v>
      </c>
      <c r="F73" s="27">
        <v>1.1314586448642645E-2</v>
      </c>
      <c r="G73" s="28">
        <v>1.6593237376838939E-2</v>
      </c>
    </row>
    <row r="74" spans="2:7">
      <c r="B74" s="4">
        <v>38991</v>
      </c>
      <c r="C74">
        <v>9.6429930589570727</v>
      </c>
      <c r="D74" s="29">
        <f t="shared" si="1"/>
        <v>3.3930112482678965E-2</v>
      </c>
      <c r="E74" s="28">
        <v>2.7771717471467401E-2</v>
      </c>
      <c r="F74" s="27">
        <v>7.3944953836637944E-3</v>
      </c>
      <c r="G74" s="28">
        <v>1.7458911969827424E-2</v>
      </c>
    </row>
    <row r="75" spans="2:7">
      <c r="B75" s="4">
        <v>39022</v>
      </c>
      <c r="C75">
        <v>9.6458125960577537</v>
      </c>
      <c r="D75" s="29">
        <f t="shared" si="1"/>
        <v>3.383444520817136E-2</v>
      </c>
      <c r="E75" s="28">
        <v>2.6988204118623779E-2</v>
      </c>
      <c r="F75" s="27">
        <v>2.1573519599918829E-2</v>
      </c>
      <c r="G75" s="28">
        <v>1.1785497892502276E-2</v>
      </c>
    </row>
    <row r="76" spans="2:7">
      <c r="B76" s="4">
        <v>39052</v>
      </c>
      <c r="C76">
        <v>9.6465972651478893</v>
      </c>
      <c r="D76" s="29">
        <f t="shared" si="1"/>
        <v>9.4160290816276415E-3</v>
      </c>
      <c r="E76" s="28">
        <v>2.6980326604061324E-2</v>
      </c>
      <c r="F76" s="27">
        <v>2.3310155384113938E-2</v>
      </c>
      <c r="G76" s="28">
        <v>1.8923986999260643E-2</v>
      </c>
    </row>
    <row r="77" spans="2:7">
      <c r="B77" s="4">
        <v>39083</v>
      </c>
      <c r="C77">
        <v>9.6473813190151603</v>
      </c>
      <c r="D77" s="29">
        <f t="shared" si="1"/>
        <v>9.4086464072518083E-3</v>
      </c>
      <c r="E77" s="28">
        <v>9.8461849359577046E-3</v>
      </c>
      <c r="F77" s="27">
        <v>2.4271401810445896E-2</v>
      </c>
      <c r="G77" s="28">
        <v>2.1485264313063107E-2</v>
      </c>
    </row>
    <row r="78" spans="2:7">
      <c r="B78" s="4">
        <v>39114</v>
      </c>
      <c r="C78">
        <v>9.6481647586235439</v>
      </c>
      <c r="D78" s="29">
        <f t="shared" si="1"/>
        <v>9.4012753006040839E-3</v>
      </c>
      <c r="E78" s="28">
        <v>9.3797402812287652E-3</v>
      </c>
      <c r="F78" s="27">
        <v>1.1204138308943368E-2</v>
      </c>
      <c r="G78" s="28">
        <v>2.2850494496290862E-2</v>
      </c>
    </row>
    <row r="79" spans="2:7">
      <c r="B79" s="4">
        <v>39142</v>
      </c>
      <c r="C79">
        <v>9.6500725123712598</v>
      </c>
      <c r="D79" s="29">
        <f t="shared" si="1"/>
        <v>2.2893044972590815E-2</v>
      </c>
      <c r="E79" s="28">
        <v>9.2256676191577631E-3</v>
      </c>
      <c r="F79" s="27">
        <v>8.4563717275718004E-3</v>
      </c>
      <c r="G79" s="28">
        <v>1.6705915515556884E-2</v>
      </c>
    </row>
    <row r="80" spans="2:7">
      <c r="B80" s="4">
        <v>39173</v>
      </c>
      <c r="C80">
        <v>9.6519766335236117</v>
      </c>
      <c r="D80" s="29">
        <f t="shared" si="1"/>
        <v>2.2849453828222011E-2</v>
      </c>
      <c r="E80" s="28">
        <v>1.7644164151843889E-2</v>
      </c>
      <c r="F80" s="27">
        <v>9.054461058175773E-3</v>
      </c>
      <c r="G80" s="28">
        <v>1.2247492029792051E-2</v>
      </c>
    </row>
    <row r="81" spans="2:7">
      <c r="B81" s="4">
        <v>39203</v>
      </c>
      <c r="C81">
        <v>9.6538771358881181</v>
      </c>
      <c r="D81" s="29">
        <f t="shared" si="1"/>
        <v>2.2806028374077414E-2</v>
      </c>
      <c r="E81" s="28">
        <v>1.7954026840994133E-2</v>
      </c>
      <c r="F81" s="27">
        <v>1.5215579230181738E-2</v>
      </c>
      <c r="G81" s="28">
        <v>1.295925939379991E-2</v>
      </c>
    </row>
    <row r="82" spans="2:7">
      <c r="B82" s="4">
        <v>39234</v>
      </c>
      <c r="C82">
        <v>9.6556864026018836</v>
      </c>
      <c r="D82" s="29">
        <f t="shared" si="1"/>
        <v>2.1711200565185607E-2</v>
      </c>
      <c r="E82" s="28">
        <v>1.8321427648010966E-2</v>
      </c>
      <c r="F82" s="27">
        <v>1.4196040514948698E-2</v>
      </c>
      <c r="G82" s="28">
        <v>1.5093286564328316E-2</v>
      </c>
    </row>
    <row r="83" spans="2:7">
      <c r="B83" s="4">
        <v>39264</v>
      </c>
      <c r="C83">
        <v>9.6574924017805603</v>
      </c>
      <c r="D83" s="29">
        <f t="shared" si="1"/>
        <v>2.1671990144120912E-2</v>
      </c>
      <c r="E83" s="28">
        <v>1.7103470966923714E-2</v>
      </c>
      <c r="F83" s="27">
        <v>1.5490015297464077E-2</v>
      </c>
      <c r="G83" s="28">
        <v>1.4011650355519611E-2</v>
      </c>
    </row>
    <row r="84" spans="2:7">
      <c r="B84" s="4">
        <v>39295</v>
      </c>
      <c r="C84">
        <v>9.6592951452052098</v>
      </c>
      <c r="D84" s="29">
        <f t="shared" si="1"/>
        <v>2.1632921095793733E-2</v>
      </c>
      <c r="E84" s="28">
        <v>1.6675824575920178E-2</v>
      </c>
      <c r="F84" s="27">
        <v>1.1394822959102657E-2</v>
      </c>
      <c r="G84" s="28">
        <v>1.5695133259788156E-2</v>
      </c>
    </row>
    <row r="85" spans="2:7">
      <c r="B85" s="4">
        <v>39326</v>
      </c>
      <c r="C85">
        <v>9.6613192350633046</v>
      </c>
      <c r="D85" s="29">
        <f t="shared" si="1"/>
        <v>2.4289078297137223E-2</v>
      </c>
      <c r="E85" s="28">
        <v>1.5466741508742859E-2</v>
      </c>
      <c r="F85" s="27">
        <v>1.1742829516104277E-2</v>
      </c>
      <c r="G85" s="28">
        <v>1.0399202392209869E-2</v>
      </c>
    </row>
    <row r="86" spans="2:7">
      <c r="B86" s="4">
        <v>39356</v>
      </c>
      <c r="C86">
        <v>9.6633392362560802</v>
      </c>
      <c r="D86" s="29">
        <f t="shared" si="1"/>
        <v>2.4240014313306801E-2</v>
      </c>
      <c r="E86" s="28">
        <v>1.6168494548123753E-2</v>
      </c>
      <c r="F86" s="27">
        <v>1.4067180167293948E-2</v>
      </c>
      <c r="G86" s="28">
        <v>1.1395793001811537E-2</v>
      </c>
    </row>
    <row r="87" spans="2:7">
      <c r="B87" s="4">
        <v>39387</v>
      </c>
      <c r="C87">
        <v>9.6653551652684637</v>
      </c>
      <c r="D87" s="29">
        <f t="shared" si="1"/>
        <v>2.4191148148602792E-2</v>
      </c>
      <c r="E87" s="28">
        <v>1.8654801025668188E-2</v>
      </c>
      <c r="F87" s="27">
        <v>1.291058535160316E-2</v>
      </c>
      <c r="G87" s="28">
        <v>1.3311001777635816E-2</v>
      </c>
    </row>
    <row r="88" spans="2:7">
      <c r="B88" s="14">
        <v>39417</v>
      </c>
      <c r="C88">
        <v>9.6634376618815985</v>
      </c>
      <c r="D88" s="29">
        <f t="shared" si="1"/>
        <v>-2.301004064238299E-2</v>
      </c>
      <c r="E88" s="28">
        <v>1.6621573599709647E-2</v>
      </c>
      <c r="F88" s="27">
        <v>1.2431747129228839E-2</v>
      </c>
      <c r="G88" s="28">
        <v>1.036771014843885E-2</v>
      </c>
    </row>
    <row r="89" spans="2:7">
      <c r="B89" s="14">
        <v>39448</v>
      </c>
      <c r="C89">
        <v>9.6615164746105044</v>
      </c>
      <c r="D89" s="29">
        <f t="shared" si="1"/>
        <v>-2.3054247253128324E-2</v>
      </c>
      <c r="E89" s="28">
        <v>-2.0828165281190913E-2</v>
      </c>
      <c r="F89" s="27">
        <v>1.2090706773682312E-2</v>
      </c>
      <c r="G89" s="28">
        <v>1.0106092385446325E-2</v>
      </c>
    </row>
    <row r="90" spans="2:7">
      <c r="B90" s="14">
        <v>39479</v>
      </c>
      <c r="C90">
        <v>9.6595915892730595</v>
      </c>
      <c r="D90" s="29">
        <f t="shared" si="1"/>
        <v>-2.3098624049339378E-2</v>
      </c>
      <c r="E90" s="28">
        <v>-1.9529005360742216E-2</v>
      </c>
      <c r="F90" s="27">
        <v>-1.27022560557883E-2</v>
      </c>
      <c r="G90" s="28">
        <v>9.9932237688544513E-3</v>
      </c>
    </row>
    <row r="91" spans="2:7">
      <c r="B91" s="14">
        <v>39508</v>
      </c>
      <c r="C91">
        <v>9.6613113998796418</v>
      </c>
      <c r="D91" s="29">
        <f t="shared" si="1"/>
        <v>2.0637727278987938E-2</v>
      </c>
      <c r="E91" s="28">
        <v>-1.7491022245668245E-2</v>
      </c>
      <c r="F91" s="27">
        <v>-5.6900407820547182E-3</v>
      </c>
      <c r="G91" s="28">
        <v>-2.7246343284981172E-3</v>
      </c>
    </row>
    <row r="92" spans="2:7">
      <c r="B92" s="14">
        <v>39539</v>
      </c>
      <c r="C92">
        <v>9.6630282578150108</v>
      </c>
      <c r="D92" s="29">
        <f t="shared" si="1"/>
        <v>2.0602295224428246E-2</v>
      </c>
      <c r="E92" s="28">
        <v>1.5546478125754916E-2</v>
      </c>
      <c r="F92" s="27">
        <v>-8.4290363484708607E-3</v>
      </c>
      <c r="G92" s="28">
        <v>-8.711858903323955E-4</v>
      </c>
    </row>
    <row r="93" spans="2:7">
      <c r="B93" s="14">
        <v>39569</v>
      </c>
      <c r="C93">
        <v>9.6647421732004286</v>
      </c>
      <c r="D93" s="29">
        <f t="shared" si="1"/>
        <v>2.0566984625013163E-2</v>
      </c>
      <c r="E93" s="28">
        <v>1.4715483868275207E-2</v>
      </c>
      <c r="F93" s="27">
        <v>9.4268987159415972E-3</v>
      </c>
      <c r="G93" s="28">
        <v>1.646045409693525E-3</v>
      </c>
    </row>
    <row r="94" spans="2:7">
      <c r="B94" s="14">
        <v>39600</v>
      </c>
      <c r="C94">
        <v>9.6629360244601497</v>
      </c>
      <c r="D94" s="29">
        <f t="shared" si="1"/>
        <v>-2.167378488334748E-2</v>
      </c>
      <c r="E94" s="28">
        <v>1.3393378395063164E-2</v>
      </c>
      <c r="F94" s="27">
        <v>9.9798841688553998E-3</v>
      </c>
      <c r="G94" s="28">
        <v>4.8756040064868948E-3</v>
      </c>
    </row>
    <row r="95" spans="2:7">
      <c r="B95" s="14">
        <v>39630</v>
      </c>
      <c r="C95">
        <v>9.6611266076430748</v>
      </c>
      <c r="D95" s="29">
        <f t="shared" si="1"/>
        <v>-2.1713001804897658E-2</v>
      </c>
      <c r="E95" s="28">
        <v>-1.8120861213919415E-2</v>
      </c>
      <c r="F95" s="27">
        <v>3.0077182697951402E-3</v>
      </c>
      <c r="G95" s="28">
        <v>7.2869407832286508E-3</v>
      </c>
    </row>
    <row r="96" spans="2:7">
      <c r="B96" s="14">
        <v>39661</v>
      </c>
      <c r="C96">
        <v>9.659313910901135</v>
      </c>
      <c r="D96" s="29">
        <f t="shared" si="1"/>
        <v>-2.1752360903278145E-2</v>
      </c>
      <c r="E96" s="28">
        <v>-1.855261713056677E-2</v>
      </c>
      <c r="F96" s="27">
        <v>-1.407883193654046E-2</v>
      </c>
      <c r="G96" s="28">
        <v>-1.7982800536614327E-3</v>
      </c>
    </row>
    <row r="97" spans="2:7">
      <c r="B97" s="14">
        <v>39692</v>
      </c>
      <c r="C97">
        <v>9.6520750694480064</v>
      </c>
      <c r="D97" s="29">
        <f t="shared" si="1"/>
        <v>-8.6866097437543033E-2</v>
      </c>
      <c r="E97" s="28">
        <v>-1.8943156365596327E-2</v>
      </c>
      <c r="F97" s="27">
        <v>-1.6099313265628867E-2</v>
      </c>
      <c r="G97" s="28">
        <v>-5.022749169432926E-3</v>
      </c>
    </row>
    <row r="98" spans="2:7">
      <c r="B98" s="14">
        <v>39722</v>
      </c>
      <c r="C98">
        <v>9.6447834448482954</v>
      </c>
      <c r="D98" s="29">
        <f t="shared" si="1"/>
        <v>-8.7499495196531996E-2</v>
      </c>
      <c r="E98" s="28">
        <v>-6.5586865276375986E-2</v>
      </c>
      <c r="F98" s="27">
        <v>-1.9905267645587671E-2</v>
      </c>
      <c r="G98" s="28">
        <v>-8.1772423673984931E-3</v>
      </c>
    </row>
    <row r="99" spans="2:7">
      <c r="B99" s="14">
        <v>39753</v>
      </c>
      <c r="C99">
        <v>9.6374382616913454</v>
      </c>
      <c r="D99" s="29">
        <f t="shared" si="1"/>
        <v>-8.8142197883399831E-2</v>
      </c>
      <c r="E99" s="28">
        <v>-6.7449862779833308E-2</v>
      </c>
      <c r="F99" s="27">
        <v>-4.2721219174186649E-2</v>
      </c>
      <c r="G99" s="28">
        <v>-1.253378120497284E-2</v>
      </c>
    </row>
    <row r="100" spans="2:7">
      <c r="B100" s="14">
        <v>39783</v>
      </c>
      <c r="C100">
        <v>9.6336889248794364</v>
      </c>
      <c r="D100" s="29">
        <f t="shared" si="1"/>
        <v>-4.4992041742908384E-2</v>
      </c>
      <c r="E100" s="28">
        <v>-6.5619032040560521E-2</v>
      </c>
      <c r="F100" s="27">
        <v>-4.070136124401013E-2</v>
      </c>
      <c r="G100" s="28">
        <v>-1.9763079525879395E-2</v>
      </c>
    </row>
    <row r="101" spans="2:7">
      <c r="B101" s="14">
        <v>39814</v>
      </c>
      <c r="C101">
        <v>9.6299254776195866</v>
      </c>
      <c r="D101" s="29">
        <f t="shared" si="1"/>
        <v>-4.5161367118197404E-2</v>
      </c>
      <c r="E101" s="28">
        <v>-3.3565378488893773E-2</v>
      </c>
      <c r="F101" s="27">
        <v>-4.5488672394146321E-2</v>
      </c>
      <c r="G101" s="28">
        <v>-2.471300204282054E-2</v>
      </c>
    </row>
    <row r="102" spans="2:7">
      <c r="B102" s="14">
        <v>39845</v>
      </c>
      <c r="C102">
        <v>9.6261478133024685</v>
      </c>
      <c r="D102" s="29">
        <f t="shared" si="1"/>
        <v>-4.5331971805417481E-2</v>
      </c>
      <c r="E102" s="28">
        <v>-2.7258957609546268E-2</v>
      </c>
      <c r="F102" s="27">
        <v>-2.4395247640741413E-2</v>
      </c>
      <c r="G102" s="28">
        <v>-2.805711894479818E-2</v>
      </c>
    </row>
    <row r="103" spans="2:7">
      <c r="B103" s="14">
        <v>39873</v>
      </c>
      <c r="C103">
        <v>9.6256677322512214</v>
      </c>
      <c r="D103" s="29">
        <f t="shared" si="1"/>
        <v>-5.7609726149649987E-3</v>
      </c>
      <c r="E103" s="28">
        <v>-2.5682358250676884E-2</v>
      </c>
      <c r="F103" s="27">
        <v>-1.8214167209298079E-2</v>
      </c>
      <c r="G103" s="28">
        <v>-1.288943721904915E-2</v>
      </c>
    </row>
    <row r="104" spans="2:7">
      <c r="B104" s="14">
        <v>39904</v>
      </c>
      <c r="C104">
        <v>9.6251874206114518</v>
      </c>
      <c r="D104" s="29">
        <f t="shared" si="1"/>
        <v>-5.7637396772349803E-3</v>
      </c>
      <c r="E104" s="28">
        <v>-7.1353177755554545E-4</v>
      </c>
      <c r="F104" s="27">
        <v>-1.874934025268394E-2</v>
      </c>
      <c r="G104" s="28">
        <v>-9.9854755306288262E-3</v>
      </c>
    </row>
    <row r="105" spans="2:7">
      <c r="B105" s="14">
        <v>39934</v>
      </c>
      <c r="C105">
        <v>9.6247068781615468</v>
      </c>
      <c r="D105" s="29">
        <f t="shared" si="1"/>
        <v>-5.7665093988603644E-3</v>
      </c>
      <c r="E105" s="28">
        <v>-4.5945765121158579E-3</v>
      </c>
      <c r="F105" s="27">
        <v>1.6956005003638294E-4</v>
      </c>
      <c r="G105" s="28">
        <v>-1.4561684394144334E-2</v>
      </c>
    </row>
    <row r="106" spans="2:7">
      <c r="B106" s="14">
        <v>39965</v>
      </c>
      <c r="C106">
        <v>9.6259198458878874</v>
      </c>
      <c r="D106" s="29">
        <f t="shared" si="1"/>
        <v>1.4555612716087296E-2</v>
      </c>
      <c r="E106" s="28">
        <v>-3.7812256341159486E-3</v>
      </c>
      <c r="F106" s="27">
        <v>-2.4814662917096034E-3</v>
      </c>
      <c r="G106" s="28">
        <v>-8.4968487278202847E-4</v>
      </c>
    </row>
    <row r="107" spans="2:7">
      <c r="B107" s="4">
        <v>39995</v>
      </c>
      <c r="C107">
        <v>9.6271313441058091</v>
      </c>
      <c r="D107" s="29">
        <f t="shared" si="1"/>
        <v>1.4537978615059899E-2</v>
      </c>
      <c r="E107" s="28">
        <v>1.1210489784756772E-2</v>
      </c>
      <c r="F107" s="27">
        <v>-5.3775558496976421E-3</v>
      </c>
      <c r="G107" s="28">
        <v>1.1507223742465173E-3</v>
      </c>
    </row>
    <row r="108" spans="2:7">
      <c r="B108" s="4">
        <v>40026</v>
      </c>
      <c r="C108">
        <v>9.628341376371619</v>
      </c>
      <c r="D108" s="29">
        <f t="shared" si="1"/>
        <v>1.4520387189719486E-2</v>
      </c>
      <c r="E108" s="28">
        <v>1.3025956719365191E-2</v>
      </c>
      <c r="F108" s="27">
        <v>5.0452282596552267E-3</v>
      </c>
      <c r="G108" s="28">
        <v>-2.679819954153788E-3</v>
      </c>
    </row>
    <row r="109" spans="2:7">
      <c r="B109" s="4">
        <v>40057</v>
      </c>
      <c r="C109">
        <v>9.6319959705470666</v>
      </c>
      <c r="D109" s="29">
        <f t="shared" si="1"/>
        <v>4.3855130105370677E-2</v>
      </c>
      <c r="E109" s="28">
        <v>1.1618862756475707E-2</v>
      </c>
      <c r="F109" s="27">
        <v>1.3531022531304384E-2</v>
      </c>
      <c r="G109" s="28">
        <v>2.9395138527605847E-3</v>
      </c>
    </row>
    <row r="110" spans="2:7">
      <c r="B110" s="4">
        <v>40087</v>
      </c>
      <c r="C110">
        <v>9.6356372572824611</v>
      </c>
      <c r="D110" s="29">
        <f t="shared" si="1"/>
        <v>4.3695440824734533E-2</v>
      </c>
      <c r="E110" s="28">
        <v>3.3581485460119007E-2</v>
      </c>
      <c r="F110" s="27">
        <v>1.1696484840123453E-2</v>
      </c>
      <c r="G110" s="28">
        <v>1.5109110451688734E-2</v>
      </c>
    </row>
    <row r="111" spans="2:7">
      <c r="B111" s="4">
        <v>40118</v>
      </c>
      <c r="C111">
        <v>9.6392653331388232</v>
      </c>
      <c r="D111" s="29">
        <f t="shared" si="1"/>
        <v>4.3536910276344543E-2</v>
      </c>
      <c r="E111" s="28">
        <v>3.3903218573917183E-2</v>
      </c>
      <c r="F111" s="27">
        <v>2.3821517897210619E-2</v>
      </c>
      <c r="G111" s="28">
        <v>1.3860368640164999E-2</v>
      </c>
    </row>
    <row r="112" spans="2:7">
      <c r="B112" s="4">
        <v>40148</v>
      </c>
      <c r="C112">
        <v>9.6405471104435172</v>
      </c>
      <c r="D112" s="29">
        <f t="shared" si="1"/>
        <v>1.5381327656328381E-2</v>
      </c>
      <c r="E112" s="28">
        <v>3.5320442500989709E-2</v>
      </c>
      <c r="F112" s="27">
        <v>2.5234631159958828E-2</v>
      </c>
      <c r="G112" s="28">
        <v>1.658542031394223E-2</v>
      </c>
    </row>
    <row r="113" spans="2:7">
      <c r="B113" s="4">
        <v>40179</v>
      </c>
      <c r="C113">
        <v>9.641827246898135</v>
      </c>
      <c r="D113" s="29">
        <f t="shared" si="1"/>
        <v>1.5361637455413302E-2</v>
      </c>
      <c r="E113" s="28">
        <v>1.6485880283173836E-2</v>
      </c>
      <c r="F113" s="27">
        <v>3.01976144566342E-2</v>
      </c>
      <c r="G113" s="28">
        <v>1.9113523993017002E-2</v>
      </c>
    </row>
    <row r="114" spans="2:7">
      <c r="B114" s="4">
        <v>40210</v>
      </c>
      <c r="C114">
        <v>9.6431057466983265</v>
      </c>
      <c r="D114" s="29">
        <f t="shared" si="1"/>
        <v>1.5341997602298818E-2</v>
      </c>
      <c r="E114" s="28">
        <v>1.8616846059939497E-2</v>
      </c>
      <c r="F114" s="27">
        <v>1.9177735997995278E-2</v>
      </c>
      <c r="G114" s="28">
        <v>2.4760081342863012E-2</v>
      </c>
    </row>
    <row r="115" spans="2:7">
      <c r="B115" s="4">
        <v>40238</v>
      </c>
      <c r="C115">
        <v>9.6461744610543221</v>
      </c>
      <c r="D115" s="29">
        <f t="shared" si="1"/>
        <v>3.6824572271946465E-2</v>
      </c>
      <c r="E115" s="28">
        <v>1.8944331387125243E-2</v>
      </c>
      <c r="F115" s="27">
        <v>1.7852161297230603E-2</v>
      </c>
      <c r="G115" s="28">
        <v>2.1611685523257818E-2</v>
      </c>
    </row>
    <row r="116" spans="2:7">
      <c r="B116" s="4">
        <v>40269</v>
      </c>
      <c r="C116">
        <v>9.6492337872048939</v>
      </c>
      <c r="D116" s="29">
        <f t="shared" si="1"/>
        <v>3.6711913806861673E-2</v>
      </c>
      <c r="E116" s="28">
        <v>3.2212874899545538E-2</v>
      </c>
      <c r="F116" s="27">
        <v>2.0757114244370375E-2</v>
      </c>
      <c r="G116" s="28">
        <v>1.6336742154959023E-2</v>
      </c>
    </row>
    <row r="117" spans="2:7">
      <c r="B117" s="4">
        <v>40299</v>
      </c>
      <c r="C117">
        <v>9.6522837824180954</v>
      </c>
      <c r="D117" s="29">
        <f t="shared" si="1"/>
        <v>3.6599942558417808E-2</v>
      </c>
      <c r="E117" s="28">
        <v>3.0761758359550508E-2</v>
      </c>
      <c r="F117" s="27">
        <v>3.2698819392117065E-2</v>
      </c>
      <c r="G117" s="28">
        <v>2.1326087012070213E-2</v>
      </c>
    </row>
    <row r="118" spans="2:7">
      <c r="B118" s="4">
        <v>40330</v>
      </c>
      <c r="C118">
        <v>9.6547381389334586</v>
      </c>
      <c r="D118" s="29">
        <f t="shared" si="1"/>
        <v>2.9452278184358249E-2</v>
      </c>
      <c r="E118" s="28">
        <v>3.1129347411279845E-2</v>
      </c>
      <c r="F118" s="27">
        <v>2.5147094122087071E-2</v>
      </c>
      <c r="G118" s="28">
        <v>3.1665672506430043E-2</v>
      </c>
    </row>
    <row r="119" spans="2:7">
      <c r="B119" s="4">
        <v>40360</v>
      </c>
      <c r="C119">
        <v>9.6571864863284294</v>
      </c>
      <c r="D119" s="29">
        <f t="shared" si="1"/>
        <v>2.9380168739649548E-2</v>
      </c>
      <c r="E119" s="28">
        <v>2.7022435967389673E-2</v>
      </c>
      <c r="F119" s="27">
        <v>3.2358197309369036E-2</v>
      </c>
      <c r="G119" s="28">
        <v>2.1113878473814528E-2</v>
      </c>
    </row>
    <row r="120" spans="2:7">
      <c r="B120" s="4">
        <v>40391</v>
      </c>
      <c r="C120">
        <v>9.6596288539560042</v>
      </c>
      <c r="D120" s="29">
        <f t="shared" si="1"/>
        <v>2.9308411530898582E-2</v>
      </c>
      <c r="E120" s="28">
        <v>2.9443447247129426E-2</v>
      </c>
      <c r="F120" s="27">
        <v>3.0130548968024841E-2</v>
      </c>
      <c r="G120" s="28">
        <v>3.0069262204362141E-2</v>
      </c>
    </row>
    <row r="121" spans="2:7">
      <c r="B121" s="4">
        <v>40422</v>
      </c>
      <c r="C121">
        <v>9.6613004644935785</v>
      </c>
      <c r="D121" s="29">
        <f t="shared" si="1"/>
        <v>2.0059326450891035E-2</v>
      </c>
      <c r="E121" s="28">
        <v>2.6910874474307244E-2</v>
      </c>
      <c r="F121" s="27">
        <v>2.9930341182059818E-2</v>
      </c>
      <c r="G121" s="28">
        <v>2.9795497085454335E-2</v>
      </c>
    </row>
    <row r="122" spans="2:7">
      <c r="B122" s="4">
        <v>40452</v>
      </c>
      <c r="C122">
        <v>9.6629692854118741</v>
      </c>
      <c r="D122" s="29">
        <f t="shared" si="1"/>
        <v>2.0025851019546792E-2</v>
      </c>
      <c r="E122" s="28">
        <v>2.5789915201976644E-2</v>
      </c>
      <c r="F122" s="27">
        <v>2.7859880645836829E-2</v>
      </c>
      <c r="G122" s="28">
        <v>2.442129335628565E-2</v>
      </c>
    </row>
    <row r="123" spans="2:7">
      <c r="B123" s="4">
        <v>40483</v>
      </c>
      <c r="C123">
        <v>9.6646353260061311</v>
      </c>
      <c r="D123" s="29">
        <f t="shared" si="1"/>
        <v>1.9992487131084147E-2</v>
      </c>
      <c r="E123" s="28">
        <v>2.667050676149978E-2</v>
      </c>
      <c r="F123" s="27">
        <v>2.9142299827119165E-2</v>
      </c>
      <c r="G123" s="28">
        <v>2.3292479582952035E-2</v>
      </c>
    </row>
    <row r="124" spans="2:7">
      <c r="B124" s="4">
        <v>40513</v>
      </c>
      <c r="C124">
        <v>9.6638335338155592</v>
      </c>
      <c r="D124" s="29">
        <f t="shared" si="1"/>
        <v>-9.6215062868623136E-3</v>
      </c>
      <c r="E124" s="28">
        <v>2.2658498646358983E-2</v>
      </c>
      <c r="F124" s="27">
        <v>2.924128152099148E-2</v>
      </c>
      <c r="G124" s="28">
        <v>2.3803969312797164E-2</v>
      </c>
    </row>
    <row r="125" spans="2:7">
      <c r="B125" s="4">
        <v>40544</v>
      </c>
      <c r="C125">
        <v>9.663031098238374</v>
      </c>
      <c r="D125" s="29">
        <f t="shared" si="1"/>
        <v>-9.6292269262221453E-3</v>
      </c>
      <c r="E125" s="28">
        <v>7.3123132801715743E-4</v>
      </c>
      <c r="F125" s="27">
        <v>2.3161203012426673E-2</v>
      </c>
      <c r="G125" s="28">
        <v>2.1413741138279443E-2</v>
      </c>
    </row>
    <row r="126" spans="2:7">
      <c r="B126" s="4">
        <v>40575</v>
      </c>
      <c r="C126">
        <v>9.6622280182411924</v>
      </c>
      <c r="D126" s="29">
        <f t="shared" si="1"/>
        <v>-9.6369599661798588E-3</v>
      </c>
      <c r="E126" s="28">
        <v>-3.4810607379322884E-4</v>
      </c>
      <c r="F126" s="27">
        <v>1.1652829483834564E-2</v>
      </c>
      <c r="G126" s="28">
        <v>2.0494406990967304E-2</v>
      </c>
    </row>
    <row r="127" spans="2:7">
      <c r="B127" s="4">
        <v>40603</v>
      </c>
      <c r="C127">
        <v>9.664608427240859</v>
      </c>
      <c r="D127" s="29">
        <f t="shared" si="1"/>
        <v>2.8564907995999533E-2</v>
      </c>
      <c r="E127" s="28">
        <v>-2.5753387545551995E-3</v>
      </c>
      <c r="F127" s="27">
        <v>7.4942102650215423E-3</v>
      </c>
      <c r="G127" s="28">
        <v>2.0711227821859413E-2</v>
      </c>
    </row>
    <row r="128" spans="2:7">
      <c r="B128" s="4">
        <v>40634</v>
      </c>
      <c r="C128">
        <v>9.6669831833470568</v>
      </c>
      <c r="D128" s="29">
        <f t="shared" si="1"/>
        <v>2.8497073274373008E-2</v>
      </c>
      <c r="E128" s="28">
        <v>2.5650713096076291E-2</v>
      </c>
      <c r="F128" s="27">
        <v>7.0516477138558844E-3</v>
      </c>
      <c r="G128" s="28">
        <v>1.5802406988045671E-2</v>
      </c>
    </row>
    <row r="129" spans="2:7">
      <c r="B129" s="4">
        <v>40664</v>
      </c>
      <c r="C129">
        <v>9.669352313344687</v>
      </c>
      <c r="D129" s="29">
        <f t="shared" si="1"/>
        <v>2.8429559971563378E-2</v>
      </c>
      <c r="E129" s="28">
        <v>2.4522220281090197E-2</v>
      </c>
      <c r="F129" s="27">
        <v>2.802762324151898E-2</v>
      </c>
      <c r="G129" s="28">
        <v>1.7008722394211338E-2</v>
      </c>
    </row>
    <row r="130" spans="2:7">
      <c r="B130" s="4">
        <v>40695</v>
      </c>
      <c r="C130">
        <v>9.6692597135159613</v>
      </c>
      <c r="D130" s="29">
        <f t="shared" si="1"/>
        <v>-1.1111979447093745E-3</v>
      </c>
      <c r="E130" s="28">
        <v>2.3454965973072256E-2</v>
      </c>
      <c r="F130" s="27">
        <v>2.3498257191096897E-2</v>
      </c>
      <c r="G130" s="28">
        <v>2.6028517411168805E-2</v>
      </c>
    </row>
    <row r="131" spans="2:7">
      <c r="B131" s="4">
        <v>40725</v>
      </c>
      <c r="C131">
        <v>9.6691671051117112</v>
      </c>
      <c r="D131" s="29">
        <f t="shared" si="1"/>
        <v>-1.1113008510008626E-3</v>
      </c>
      <c r="E131" s="28">
        <v>2.4583355499338301E-3</v>
      </c>
      <c r="F131" s="27">
        <v>2.1827431231708397E-2</v>
      </c>
      <c r="G131" s="28">
        <v>2.1489883954366039E-2</v>
      </c>
    </row>
    <row r="132" spans="2:7">
      <c r="B132" s="4">
        <v>40756</v>
      </c>
      <c r="C132">
        <v>9.6690744881303505</v>
      </c>
      <c r="D132" s="29">
        <f t="shared" si="1"/>
        <v>-1.1114037763277906E-3</v>
      </c>
      <c r="E132" s="28">
        <v>7.4852243740487229E-3</v>
      </c>
      <c r="F132" s="27">
        <v>6.1799510673234814E-3</v>
      </c>
      <c r="G132" s="28">
        <v>2.093257731207248E-2</v>
      </c>
    </row>
    <row r="133" spans="2:7">
      <c r="B133" s="4">
        <v>40787</v>
      </c>
      <c r="C133">
        <v>9.6729313242581068</v>
      </c>
      <c r="D133" s="29">
        <f t="shared" si="1"/>
        <v>4.6282033533074696E-2</v>
      </c>
      <c r="E133" s="28">
        <v>9.0847332196706682E-3</v>
      </c>
      <c r="F133" s="27">
        <v>9.2170108972286433E-3</v>
      </c>
      <c r="G133" s="28">
        <v>1.1079311548363452E-2</v>
      </c>
    </row>
    <row r="134" spans="2:7">
      <c r="B134" s="4">
        <v>40817</v>
      </c>
      <c r="C134">
        <v>9.6767733423334494</v>
      </c>
      <c r="D134" s="29">
        <f t="shared" ref="D134:D197" si="2">(C134-C133)*12</f>
        <v>4.610421690411215E-2</v>
      </c>
      <c r="E134" s="28">
        <v>4.246798849733871E-2</v>
      </c>
      <c r="F134" s="27">
        <v>1.6216159275682884E-2</v>
      </c>
      <c r="G134" s="28">
        <v>7.5523937295256163E-3</v>
      </c>
    </row>
    <row r="135" spans="2:7">
      <c r="B135" s="4">
        <v>40848</v>
      </c>
      <c r="C135">
        <v>9.6806006557833193</v>
      </c>
      <c r="D135" s="29">
        <f t="shared" si="2"/>
        <v>4.5927761398438349E-2</v>
      </c>
      <c r="E135" s="28">
        <v>3.5660417637552247E-2</v>
      </c>
      <c r="F135" s="27">
        <v>3.3310739158990299E-2</v>
      </c>
      <c r="G135" s="28">
        <v>1.0455013350136393E-2</v>
      </c>
    </row>
    <row r="136" spans="2:7">
      <c r="B136" s="4">
        <v>40878</v>
      </c>
      <c r="C136">
        <v>9.6832072315961923</v>
      </c>
      <c r="D136" s="29">
        <f t="shared" si="2"/>
        <v>3.1278909754476558E-2</v>
      </c>
      <c r="E136" s="28">
        <v>3.5632582357117679E-2</v>
      </c>
      <c r="F136" s="27">
        <v>2.6382659604111996E-2</v>
      </c>
      <c r="G136" s="28">
        <v>1.547659079018425E-2</v>
      </c>
    </row>
    <row r="137" spans="2:7">
      <c r="B137" s="4">
        <v>40909</v>
      </c>
      <c r="C137">
        <v>9.6858070308314339</v>
      </c>
      <c r="D137" s="29">
        <f t="shared" si="2"/>
        <v>3.1197590822898746E-2</v>
      </c>
      <c r="E137" s="28">
        <v>2.8146415689006919E-2</v>
      </c>
      <c r="F137" s="27">
        <v>2.9494997309584815E-2</v>
      </c>
      <c r="G137" s="28">
        <v>1.5614314485835118E-2</v>
      </c>
    </row>
    <row r="138" spans="2:7">
      <c r="B138" s="4">
        <v>40940</v>
      </c>
      <c r="C138">
        <v>9.6884000886332</v>
      </c>
      <c r="D138" s="29">
        <f t="shared" si="2"/>
        <v>3.1116693621193292E-2</v>
      </c>
      <c r="E138" s="28">
        <v>2.6470832053385823E-2</v>
      </c>
      <c r="F138" s="27">
        <v>2.3767294703503479E-2</v>
      </c>
      <c r="G138" s="28">
        <v>2.0245878822166094E-2</v>
      </c>
    </row>
    <row r="139" spans="2:7">
      <c r="B139" s="4">
        <v>40969</v>
      </c>
      <c r="C139">
        <v>9.6898330664675374</v>
      </c>
      <c r="D139" s="29">
        <f t="shared" si="2"/>
        <v>1.7195734012048547E-2</v>
      </c>
      <c r="E139" s="28">
        <v>2.4686094594042449E-2</v>
      </c>
      <c r="F139" s="27">
        <v>2.0638271808343336E-2</v>
      </c>
      <c r="G139" s="28">
        <v>1.4016218672587795E-2</v>
      </c>
    </row>
    <row r="140" spans="2:7">
      <c r="B140" s="4">
        <v>41000</v>
      </c>
      <c r="C140">
        <v>9.6912639938143528</v>
      </c>
      <c r="D140" s="29">
        <f t="shared" si="2"/>
        <v>1.7171128161784566E-2</v>
      </c>
      <c r="E140" s="28">
        <v>1.4360803858830061E-2</v>
      </c>
      <c r="F140" s="27">
        <v>2.0335679403769853E-2</v>
      </c>
      <c r="G140" s="28">
        <v>1.2624486613789893E-2</v>
      </c>
    </row>
    <row r="141" spans="2:7">
      <c r="B141" s="4">
        <v>41030</v>
      </c>
      <c r="C141">
        <v>9.6926928765334637</v>
      </c>
      <c r="D141" s="29">
        <f t="shared" si="2"/>
        <v>1.7146592629330826E-2</v>
      </c>
      <c r="E141" s="28">
        <v>1.3717044842764042E-2</v>
      </c>
      <c r="F141" s="27">
        <v>1.0965212766687896E-2</v>
      </c>
      <c r="G141" s="28">
        <v>1.6320247608228717E-2</v>
      </c>
    </row>
    <row r="142" spans="2:7">
      <c r="B142" s="4">
        <v>41061</v>
      </c>
      <c r="C142">
        <v>9.693142602756323</v>
      </c>
      <c r="D142" s="29">
        <f t="shared" si="2"/>
        <v>5.3967146743119088E-3</v>
      </c>
      <c r="E142" s="28">
        <v>1.4820028652606095E-2</v>
      </c>
      <c r="F142" s="27">
        <v>1.1479040218688112E-2</v>
      </c>
      <c r="G142" s="28">
        <v>1.0942916296418066E-2</v>
      </c>
    </row>
    <row r="143" spans="2:7">
      <c r="B143" s="4">
        <v>41091</v>
      </c>
      <c r="C143">
        <v>9.6935921268164211</v>
      </c>
      <c r="D143" s="29">
        <f t="shared" si="2"/>
        <v>5.3942887211775314E-3</v>
      </c>
      <c r="E143" s="28">
        <v>8.1710599158689966E-3</v>
      </c>
      <c r="F143" s="27">
        <v>1.2813787774411313E-2</v>
      </c>
      <c r="G143" s="28">
        <v>1.1288317680189182E-2</v>
      </c>
    </row>
    <row r="144" spans="2:7">
      <c r="B144" s="4">
        <v>41122</v>
      </c>
      <c r="C144">
        <v>9.6940414488954314</v>
      </c>
      <c r="D144" s="29">
        <f t="shared" si="2"/>
        <v>5.3918649481232706E-3</v>
      </c>
      <c r="E144" s="28">
        <v>1.0001343484087495E-2</v>
      </c>
      <c r="F144" s="27">
        <v>9.9577268816517569E-3</v>
      </c>
      <c r="G144" s="28">
        <v>1.1698748916656296E-2</v>
      </c>
    </row>
    <row r="145" spans="2:7">
      <c r="B145" s="4">
        <v>41153</v>
      </c>
      <c r="C145">
        <v>9.6944209543600532</v>
      </c>
      <c r="D145" s="29">
        <f t="shared" si="2"/>
        <v>4.5540655754621184E-3</v>
      </c>
      <c r="E145" s="28">
        <v>1.0150331113965468E-2</v>
      </c>
      <c r="F145" s="27">
        <v>1.0447990311790788E-2</v>
      </c>
      <c r="G145" s="28">
        <v>8.885982677415704E-3</v>
      </c>
    </row>
    <row r="146" spans="2:7">
      <c r="B146" s="4">
        <v>41183</v>
      </c>
      <c r="C146">
        <v>9.6948003158549145</v>
      </c>
      <c r="D146" s="29">
        <f t="shared" si="2"/>
        <v>4.5523379383354268E-3</v>
      </c>
      <c r="E146" s="28">
        <v>9.3263494278884532E-3</v>
      </c>
      <c r="F146" s="27">
        <v>1.0189686311172435E-2</v>
      </c>
      <c r="G146" s="28">
        <v>9.3447381655018796E-3</v>
      </c>
    </row>
    <row r="147" spans="2:7">
      <c r="B147" s="4">
        <v>41214</v>
      </c>
      <c r="C147">
        <v>9.6951795334892044</v>
      </c>
      <c r="D147" s="29">
        <f t="shared" si="2"/>
        <v>4.5506116114779616E-3</v>
      </c>
      <c r="E147" s="28">
        <v>1.03234827175926E-2</v>
      </c>
      <c r="F147" s="27">
        <v>1.087730836652645E-2</v>
      </c>
      <c r="G147" s="28">
        <v>1.1153388219235744E-2</v>
      </c>
    </row>
    <row r="148" spans="2:7">
      <c r="B148" s="4">
        <v>41244</v>
      </c>
      <c r="C148">
        <v>9.6981274344544186</v>
      </c>
      <c r="D148" s="29">
        <f t="shared" si="2"/>
        <v>3.5374811582570942E-2</v>
      </c>
      <c r="E148" s="28">
        <v>1.3523195906917168E-2</v>
      </c>
      <c r="F148" s="27">
        <v>1.239738017320233E-2</v>
      </c>
      <c r="G148" s="28">
        <v>1.2502630625181409E-2</v>
      </c>
    </row>
    <row r="149" spans="2:7">
      <c r="B149" s="4">
        <v>41275</v>
      </c>
      <c r="C149">
        <v>9.7010666708356101</v>
      </c>
      <c r="D149" s="29">
        <f t="shared" si="2"/>
        <v>3.5270836574298414E-2</v>
      </c>
      <c r="E149" s="28">
        <v>3.6249348117654637E-2</v>
      </c>
      <c r="F149" s="27">
        <v>1.6940581486994531E-2</v>
      </c>
      <c r="G149" s="28">
        <v>1.3310577889804094E-2</v>
      </c>
    </row>
    <row r="150" spans="2:7">
      <c r="B150" s="4">
        <v>41306</v>
      </c>
      <c r="C150">
        <v>9.7039972934181051</v>
      </c>
      <c r="D150" s="29">
        <f t="shared" si="2"/>
        <v>3.5167470989939886E-2</v>
      </c>
      <c r="E150" s="28">
        <v>3.5267738931873779E-2</v>
      </c>
      <c r="F150" s="27">
        <v>3.0959843542020696E-2</v>
      </c>
      <c r="G150" s="28">
        <v>1.4469472122148632E-2</v>
      </c>
    </row>
    <row r="151" spans="2:7">
      <c r="B151" s="4">
        <v>41334</v>
      </c>
      <c r="C151">
        <v>9.7044085304303493</v>
      </c>
      <c r="D151" s="29">
        <f t="shared" si="2"/>
        <v>4.9348441469305726E-3</v>
      </c>
      <c r="E151" s="28">
        <v>3.1175990885871304E-2</v>
      </c>
      <c r="F151" s="27">
        <v>2.9264198288041984E-2</v>
      </c>
      <c r="G151" s="28">
        <v>1.8367974544183197E-2</v>
      </c>
    </row>
    <row r="152" spans="2:7">
      <c r="B152" s="4">
        <v>41365</v>
      </c>
      <c r="C152">
        <v>9.7048195983962291</v>
      </c>
      <c r="D152" s="29">
        <f t="shared" si="2"/>
        <v>4.932815590557027E-3</v>
      </c>
      <c r="E152" s="28">
        <v>6.8117589803107642E-3</v>
      </c>
      <c r="F152" s="27">
        <v>2.586736394501548E-2</v>
      </c>
      <c r="G152" s="28">
        <v>1.6950738655794408E-2</v>
      </c>
    </row>
    <row r="153" spans="2:7">
      <c r="B153" s="4">
        <v>41395</v>
      </c>
      <c r="C153">
        <v>9.7052304974546661</v>
      </c>
      <c r="D153" s="29">
        <f t="shared" si="2"/>
        <v>4.9307887012446372E-3</v>
      </c>
      <c r="E153" s="28">
        <v>7.3886386520083227E-3</v>
      </c>
      <c r="F153" s="27">
        <v>9.9164329202149175E-3</v>
      </c>
      <c r="G153" s="28">
        <v>1.8563149374189989E-2</v>
      </c>
    </row>
    <row r="154" spans="2:7">
      <c r="B154" s="4">
        <v>41426</v>
      </c>
      <c r="C154">
        <v>9.7078384776063089</v>
      </c>
      <c r="D154" s="29">
        <f t="shared" si="2"/>
        <v>3.1295761819713164E-2</v>
      </c>
      <c r="E154" s="28">
        <v>6.7071958499923135E-3</v>
      </c>
      <c r="F154" s="27">
        <v>8.003796383994153E-3</v>
      </c>
      <c r="G154" s="28">
        <v>1.1399603795862415E-2</v>
      </c>
    </row>
    <row r="155" spans="2:7">
      <c r="B155" s="4">
        <v>41456</v>
      </c>
      <c r="C155">
        <v>9.7104396738858512</v>
      </c>
      <c r="D155" s="29">
        <f t="shared" si="2"/>
        <v>3.1214355354507006E-2</v>
      </c>
      <c r="E155" s="28">
        <v>2.6564085037065557E-2</v>
      </c>
      <c r="F155" s="27">
        <v>7.743157885643598E-3</v>
      </c>
      <c r="G155" s="28">
        <v>1.2323290252633342E-2</v>
      </c>
    </row>
    <row r="156" spans="2:7">
      <c r="B156" s="4">
        <v>41487</v>
      </c>
      <c r="C156">
        <v>9.7130341214941307</v>
      </c>
      <c r="D156" s="29">
        <f t="shared" si="2"/>
        <v>3.1133371299354451E-2</v>
      </c>
      <c r="E156" s="28">
        <v>2.7168074349667087E-2</v>
      </c>
      <c r="F156" s="27">
        <v>1.9771781710812411E-2</v>
      </c>
      <c r="G156" s="28">
        <v>1.251913279205699E-2</v>
      </c>
    </row>
    <row r="157" spans="2:7">
      <c r="B157" s="4">
        <v>41518</v>
      </c>
      <c r="C157">
        <v>9.7156914175480207</v>
      </c>
      <c r="D157" s="29">
        <f t="shared" si="2"/>
        <v>3.1887552646679751E-2</v>
      </c>
      <c r="E157" s="28">
        <v>2.6156980821575113E-2</v>
      </c>
      <c r="F157" s="27">
        <v>2.2577506377079948E-2</v>
      </c>
      <c r="G157" s="28">
        <v>1.6045568307588531E-2</v>
      </c>
    </row>
    <row r="158" spans="2:7">
      <c r="B158" s="4">
        <v>41548</v>
      </c>
      <c r="C158">
        <v>9.7183416710895028</v>
      </c>
      <c r="D158" s="29">
        <f t="shared" si="2"/>
        <v>3.1803042497784872E-2</v>
      </c>
      <c r="E158" s="28">
        <v>2.8053103462472972E-2</v>
      </c>
      <c r="F158" s="27">
        <v>2.220468971446693E-2</v>
      </c>
      <c r="G158" s="28">
        <v>1.9734765177167192E-2</v>
      </c>
    </row>
    <row r="159" spans="2:7">
      <c r="B159" s="4">
        <v>41579</v>
      </c>
      <c r="C159">
        <v>9.7209849193488331</v>
      </c>
      <c r="D159" s="29">
        <f t="shared" si="2"/>
        <v>3.1718979111964529E-2</v>
      </c>
      <c r="E159" s="28">
        <v>3.0121160244654645E-2</v>
      </c>
      <c r="F159" s="27">
        <v>2.2889951039408968E-2</v>
      </c>
      <c r="G159" s="28">
        <v>1.9278018778806659E-2</v>
      </c>
    </row>
    <row r="160" spans="2:7">
      <c r="B160" s="4">
        <v>41609</v>
      </c>
      <c r="C160">
        <v>9.7200421244353414</v>
      </c>
      <c r="D160" s="29">
        <f t="shared" si="2"/>
        <v>-1.1313538961900349E-2</v>
      </c>
      <c r="E160" s="28">
        <v>2.7233074673255156E-2</v>
      </c>
      <c r="F160" s="27">
        <v>2.5261843283771349E-2</v>
      </c>
      <c r="G160" s="28">
        <v>1.8309032001362097E-2</v>
      </c>
    </row>
    <row r="161" spans="2:7">
      <c r="B161" s="4">
        <v>41640</v>
      </c>
      <c r="C161">
        <v>9.7190984398207281</v>
      </c>
      <c r="D161" s="29">
        <f t="shared" si="2"/>
        <v>-1.1324215375360325E-2</v>
      </c>
      <c r="E161" s="28">
        <v>-3.630138858926199E-3</v>
      </c>
      <c r="F161" s="27">
        <v>2.2410159981465245E-2</v>
      </c>
      <c r="G161" s="28">
        <v>1.5912613901177781E-2</v>
      </c>
    </row>
    <row r="162" spans="2:7">
      <c r="B162" s="4">
        <v>41671</v>
      </c>
      <c r="C162">
        <v>9.7181538638242149</v>
      </c>
      <c r="D162" s="29">
        <f t="shared" si="2"/>
        <v>-1.13349119581585E-2</v>
      </c>
      <c r="E162" s="28">
        <v>-3.3815406579788244E-3</v>
      </c>
      <c r="F162" s="27">
        <v>3.2459931666747365E-3</v>
      </c>
      <c r="G162" s="28">
        <v>1.9747122066979386E-2</v>
      </c>
    </row>
    <row r="163" spans="2:7">
      <c r="B163" s="4">
        <v>41699</v>
      </c>
      <c r="C163">
        <v>9.7226559851564271</v>
      </c>
      <c r="D163" s="29">
        <f t="shared" si="2"/>
        <v>5.4025455986547399E-2</v>
      </c>
      <c r="E163" s="28">
        <v>-4.3846488472362322E-3</v>
      </c>
      <c r="F163" s="27">
        <v>3.6023989170908257E-3</v>
      </c>
      <c r="G163" s="28">
        <v>1.3660155559644057E-2</v>
      </c>
    </row>
    <row r="164" spans="2:7">
      <c r="B164" s="4">
        <v>41730</v>
      </c>
      <c r="C164">
        <v>9.7271379282033088</v>
      </c>
      <c r="D164" s="29">
        <f t="shared" si="2"/>
        <v>5.3783316562579842E-2</v>
      </c>
      <c r="E164" s="28">
        <v>4.2546317217144081E-2</v>
      </c>
      <c r="F164" s="27">
        <v>8.6155448780998603E-4</v>
      </c>
      <c r="G164" s="28">
        <v>1.3742138834944026E-2</v>
      </c>
    </row>
    <row r="165" spans="2:7">
      <c r="B165" s="4">
        <v>41760</v>
      </c>
      <c r="C165">
        <v>9.7315998730342521</v>
      </c>
      <c r="D165" s="29">
        <f t="shared" si="2"/>
        <v>5.3543337971319716E-2</v>
      </c>
      <c r="E165" s="28">
        <v>4.2478006400746775E-2</v>
      </c>
      <c r="F165" s="27">
        <v>3.080894715926312E-2</v>
      </c>
      <c r="G165" s="28">
        <v>1.0452515042161948E-2</v>
      </c>
    </row>
    <row r="166" spans="2:7">
      <c r="B166" s="4">
        <v>41791</v>
      </c>
      <c r="C166">
        <v>9.7356613880778671</v>
      </c>
      <c r="D166" s="29">
        <f t="shared" si="2"/>
        <v>4.8738180523379526E-2</v>
      </c>
      <c r="E166" s="28">
        <v>4.1737077184327107E-2</v>
      </c>
      <c r="F166" s="27">
        <v>3.1789149025513594E-2</v>
      </c>
      <c r="G166" s="28">
        <v>2.0899852379459141E-2</v>
      </c>
    </row>
    <row r="167" spans="2:7">
      <c r="B167" s="4">
        <v>41821</v>
      </c>
      <c r="C167">
        <v>9.7397064739219807</v>
      </c>
      <c r="D167" s="29">
        <f t="shared" si="2"/>
        <v>4.854103012936406E-2</v>
      </c>
      <c r="E167" s="28">
        <v>3.9032410492375103E-2</v>
      </c>
      <c r="F167" s="27">
        <v>2.9856550415863096E-2</v>
      </c>
      <c r="G167" s="28">
        <v>2.2654922493905064E-2</v>
      </c>
    </row>
    <row r="168" spans="2:7">
      <c r="B168" s="4">
        <v>41852</v>
      </c>
      <c r="C168">
        <v>9.7437352629465082</v>
      </c>
      <c r="D168" s="29">
        <f t="shared" si="2"/>
        <v>4.8345468294328953E-2</v>
      </c>
      <c r="E168" s="28">
        <v>3.7558398408045403E-2</v>
      </c>
      <c r="F168" s="27">
        <v>2.804737889533207E-2</v>
      </c>
      <c r="G168" s="28">
        <v>1.9791388297201146E-2</v>
      </c>
    </row>
    <row r="169" spans="2:7">
      <c r="B169" s="4">
        <v>41883</v>
      </c>
      <c r="C169">
        <v>9.7456094846208838</v>
      </c>
      <c r="D169" s="29">
        <f t="shared" si="2"/>
        <v>2.2490660092508108E-2</v>
      </c>
      <c r="E169" s="28">
        <v>3.7408149624506004E-2</v>
      </c>
      <c r="F169" s="27">
        <v>2.7127447407226897E-2</v>
      </c>
      <c r="G169" s="28">
        <v>1.9508736395348281E-2</v>
      </c>
    </row>
    <row r="170" spans="2:7">
      <c r="B170" s="4">
        <v>41913</v>
      </c>
      <c r="C170">
        <v>9.7474802001586252</v>
      </c>
      <c r="D170" s="29">
        <f t="shared" si="2"/>
        <v>2.2448586452895825E-2</v>
      </c>
      <c r="E170" s="28">
        <v>1.8738921237496174E-2</v>
      </c>
      <c r="F170" s="27">
        <v>2.3990879419019388E-2</v>
      </c>
      <c r="G170" s="28">
        <v>1.8331871967628099E-2</v>
      </c>
    </row>
    <row r="171" spans="2:7">
      <c r="B171" s="4">
        <v>41944</v>
      </c>
      <c r="C171">
        <v>9.7493474226532193</v>
      </c>
      <c r="D171" s="29">
        <f t="shared" si="2"/>
        <v>2.2406669935129742E-2</v>
      </c>
      <c r="E171" s="28">
        <v>1.9710571693053756E-2</v>
      </c>
      <c r="F171" s="27">
        <v>1.4790956631291751E-2</v>
      </c>
      <c r="G171" s="28">
        <v>1.4391614764520146E-2</v>
      </c>
    </row>
    <row r="172" spans="2:7">
      <c r="B172" s="4">
        <v>41974</v>
      </c>
      <c r="C172">
        <v>9.7519600735515564</v>
      </c>
      <c r="D172" s="29">
        <f t="shared" si="2"/>
        <v>3.1351810780044786E-2</v>
      </c>
      <c r="E172" s="28">
        <v>1.8680619937223582E-2</v>
      </c>
      <c r="F172" s="27">
        <v>1.5232153434094193E-2</v>
      </c>
      <c r="G172" s="28">
        <v>1.4663923258850778E-2</v>
      </c>
    </row>
    <row r="173" spans="2:7">
      <c r="B173" s="4">
        <v>42005</v>
      </c>
      <c r="C173">
        <v>9.7545659162886622</v>
      </c>
      <c r="D173" s="29">
        <f t="shared" si="2"/>
        <v>3.1270112845270148E-2</v>
      </c>
      <c r="E173" s="28">
        <v>2.5636375214201645E-2</v>
      </c>
      <c r="F173" s="27">
        <v>1.4112016474886876E-2</v>
      </c>
      <c r="G173" s="28">
        <v>1.4782901520721019E-2</v>
      </c>
    </row>
    <row r="174" spans="2:7">
      <c r="B174" s="4">
        <v>42036</v>
      </c>
      <c r="C174">
        <v>9.7571649862543524</v>
      </c>
      <c r="D174" s="29">
        <f t="shared" si="2"/>
        <v>3.118883958828178E-2</v>
      </c>
      <c r="E174" s="28">
        <v>2.7476851815409452E-2</v>
      </c>
      <c r="F174" s="27">
        <v>1.9400599981072485E-2</v>
      </c>
      <c r="G174" s="28">
        <v>1.3743646950553193E-2</v>
      </c>
    </row>
    <row r="175" spans="2:7">
      <c r="B175" s="4">
        <v>42064</v>
      </c>
      <c r="C175">
        <v>9.7596331365695992</v>
      </c>
      <c r="D175" s="29">
        <f t="shared" si="2"/>
        <v>2.9617803782961971E-2</v>
      </c>
      <c r="E175" s="28">
        <v>3.0129619159857429E-2</v>
      </c>
      <c r="F175" s="27">
        <v>2.0634000145785619E-2</v>
      </c>
      <c r="G175" s="28">
        <v>1.6310048864552514E-2</v>
      </c>
    </row>
    <row r="176" spans="2:7">
      <c r="B176" s="4">
        <v>42095</v>
      </c>
      <c r="C176">
        <v>9.7620952101141754</v>
      </c>
      <c r="D176" s="29">
        <f t="shared" si="2"/>
        <v>2.9544882534914052E-2</v>
      </c>
      <c r="E176" s="28">
        <v>3.0970388825734115E-2</v>
      </c>
      <c r="F176" s="27">
        <v>2.6628900945714611E-2</v>
      </c>
      <c r="G176" s="28">
        <v>1.6697929949458186E-2</v>
      </c>
    </row>
    <row r="177" spans="2:7">
      <c r="B177" s="4">
        <v>42125</v>
      </c>
      <c r="C177">
        <v>9.7645512367375282</v>
      </c>
      <c r="D177" s="29">
        <f t="shared" si="2"/>
        <v>2.9472319480234432E-2</v>
      </c>
      <c r="E177" s="28">
        <v>2.9191914318402044E-2</v>
      </c>
      <c r="F177" s="27">
        <v>2.9783871025591865E-2</v>
      </c>
      <c r="G177" s="28">
        <v>2.5120992599534459E-2</v>
      </c>
    </row>
    <row r="178" spans="2:7">
      <c r="B178" s="4">
        <v>42156</v>
      </c>
      <c r="C178">
        <v>9.7656528185679541</v>
      </c>
      <c r="D178" s="29">
        <f t="shared" si="2"/>
        <v>1.3218981965110288E-2</v>
      </c>
      <c r="E178" s="28">
        <v>3.0673643237653481E-2</v>
      </c>
      <c r="F178" s="27">
        <v>2.7771209590503915E-2</v>
      </c>
      <c r="G178" s="28">
        <v>3.0396931105446657E-2</v>
      </c>
    </row>
    <row r="179" spans="2:7">
      <c r="B179" s="4">
        <v>42186</v>
      </c>
      <c r="C179">
        <v>9.766753188251009</v>
      </c>
      <c r="D179" s="29">
        <f t="shared" si="2"/>
        <v>1.3204436196659231E-2</v>
      </c>
      <c r="E179" s="28">
        <v>1.8612340183272846E-2</v>
      </c>
      <c r="F179" s="27">
        <v>2.7972182356321436E-2</v>
      </c>
      <c r="G179" s="28">
        <v>2.7093201532589102E-2</v>
      </c>
    </row>
    <row r="180" spans="2:7">
      <c r="B180" s="4">
        <v>42217</v>
      </c>
      <c r="C180">
        <v>9.7678523484513793</v>
      </c>
      <c r="D180" s="29">
        <f t="shared" si="2"/>
        <v>1.3189922404443166E-2</v>
      </c>
      <c r="E180" s="28">
        <v>1.9226181228963336E-2</v>
      </c>
      <c r="F180" s="27">
        <v>2.2069220006833909E-2</v>
      </c>
      <c r="G180" s="28">
        <v>2.7488841998854832E-2</v>
      </c>
    </row>
    <row r="181" spans="2:7">
      <c r="B181" s="4">
        <v>42248</v>
      </c>
      <c r="C181">
        <v>9.7679607609026853</v>
      </c>
      <c r="D181" s="29">
        <f t="shared" si="2"/>
        <v>1.300949415671937E-3</v>
      </c>
      <c r="E181" s="28">
        <v>1.4121591618649038E-2</v>
      </c>
      <c r="F181" s="27">
        <v>2.1097432227755938E-2</v>
      </c>
      <c r="G181" s="28">
        <v>2.7191707984931621E-2</v>
      </c>
    </row>
    <row r="182" spans="2:7">
      <c r="B182" s="4">
        <v>42278</v>
      </c>
      <c r="C182">
        <v>9.768069161602007</v>
      </c>
      <c r="D182" s="29">
        <f t="shared" si="2"/>
        <v>1.3008083918606417E-3</v>
      </c>
      <c r="E182" s="28">
        <v>6.5718313408855977E-3</v>
      </c>
      <c r="F182" s="27">
        <v>2.2654552956783001E-2</v>
      </c>
      <c r="G182" s="28">
        <v>2.5052728025134856E-2</v>
      </c>
    </row>
    <row r="183" spans="2:7">
      <c r="B183" s="4">
        <v>42309</v>
      </c>
      <c r="C183">
        <v>9.76817755055189</v>
      </c>
      <c r="D183" s="29">
        <f t="shared" si="2"/>
        <v>1.3006673985955786E-3</v>
      </c>
      <c r="E183" s="28">
        <v>9.6543678460721018E-3</v>
      </c>
      <c r="F183" s="27">
        <v>1.777688999868459E-2</v>
      </c>
      <c r="G183" s="28">
        <v>2.7503655767209229E-2</v>
      </c>
    </row>
    <row r="184" spans="2:7">
      <c r="B184" s="4">
        <v>42339</v>
      </c>
      <c r="C184">
        <v>9.7698541166101265</v>
      </c>
      <c r="D184" s="29">
        <f t="shared" si="2"/>
        <v>2.0118792698838206E-2</v>
      </c>
      <c r="E184" s="28">
        <v>9.7808570304719396E-3</v>
      </c>
      <c r="F184" s="27">
        <v>1.5587673938216815E-2</v>
      </c>
      <c r="G184" s="28">
        <v>2.6046968703076157E-2</v>
      </c>
    </row>
    <row r="185" spans="2:7">
      <c r="B185" s="4">
        <v>42370</v>
      </c>
      <c r="C185">
        <v>9.7715278764986877</v>
      </c>
      <c r="D185" s="29">
        <f t="shared" si="2"/>
        <v>2.0085118662734658E-2</v>
      </c>
      <c r="E185" s="28">
        <v>2.4131314978888388E-2</v>
      </c>
      <c r="F185" s="27">
        <v>1.6234444652011612E-2</v>
      </c>
      <c r="G185" s="28">
        <v>2.3760632275811586E-2</v>
      </c>
    </row>
    <row r="186" spans="2:7">
      <c r="B186" s="4">
        <v>42401</v>
      </c>
      <c r="C186">
        <v>9.773198839595592</v>
      </c>
      <c r="D186" s="29">
        <f t="shared" si="2"/>
        <v>2.0051557162851452E-2</v>
      </c>
      <c r="E186" s="28">
        <v>2.2946675860851938E-2</v>
      </c>
      <c r="F186" s="27">
        <v>2.5906086940610258E-2</v>
      </c>
      <c r="G186" s="28">
        <v>2.5184781885257107E-2</v>
      </c>
    </row>
    <row r="187" spans="2:7">
      <c r="B187" s="4">
        <v>42430</v>
      </c>
      <c r="C187">
        <v>9.7747654339347925</v>
      </c>
      <c r="D187" s="29">
        <f t="shared" si="2"/>
        <v>1.8799132070405733E-2</v>
      </c>
      <c r="E187" s="28">
        <v>2.3222609135355208E-2</v>
      </c>
      <c r="F187" s="27">
        <v>2.6029318480411005E-2</v>
      </c>
      <c r="G187" s="28">
        <v>2.8897899855783189E-2</v>
      </c>
    </row>
    <row r="188" spans="2:7">
      <c r="B188" s="4">
        <v>42461</v>
      </c>
      <c r="C188">
        <v>9.7763295778944208</v>
      </c>
      <c r="D188" s="29">
        <f t="shared" si="2"/>
        <v>1.8769727515540069E-2</v>
      </c>
      <c r="E188" s="28">
        <v>2.2806839678243845E-2</v>
      </c>
      <c r="F188" s="27">
        <v>2.7114573027528142E-2</v>
      </c>
      <c r="G188" s="28">
        <v>2.8218065297092983E-2</v>
      </c>
    </row>
    <row r="189" spans="2:7">
      <c r="B189" s="4">
        <v>42491</v>
      </c>
      <c r="C189">
        <v>9.777891279128001</v>
      </c>
      <c r="D189" s="29">
        <f t="shared" si="2"/>
        <v>1.8740414802962846E-2</v>
      </c>
      <c r="E189" s="28">
        <v>2.40065397292855E-2</v>
      </c>
      <c r="F189" s="27">
        <v>2.3619570544439573E-2</v>
      </c>
      <c r="G189" s="28">
        <v>3.0102679226557114E-2</v>
      </c>
    </row>
    <row r="190" spans="2:7">
      <c r="B190" s="4">
        <v>42522</v>
      </c>
      <c r="C190">
        <v>9.7796972845356702</v>
      </c>
      <c r="D190" s="29">
        <f t="shared" si="2"/>
        <v>2.1672064892030107E-2</v>
      </c>
      <c r="E190" s="28">
        <v>2.4271034231080714E-2</v>
      </c>
      <c r="F190" s="27">
        <v>2.390219890877314E-2</v>
      </c>
      <c r="G190" s="28">
        <v>2.6174191566479082E-2</v>
      </c>
    </row>
    <row r="191" spans="2:7">
      <c r="B191" s="4">
        <v>42552</v>
      </c>
      <c r="C191">
        <v>9.7815000341668732</v>
      </c>
      <c r="D191" s="29">
        <f t="shared" si="2"/>
        <v>2.1632995574435654E-2</v>
      </c>
      <c r="E191" s="28">
        <v>2.0571104928187076E-2</v>
      </c>
      <c r="F191" s="27">
        <v>2.6359167829159549E-2</v>
      </c>
      <c r="G191" s="28">
        <v>2.7051792593795129E-2</v>
      </c>
    </row>
    <row r="192" spans="2:7">
      <c r="B192" s="4">
        <v>42583</v>
      </c>
      <c r="C192">
        <v>9.7832995397391915</v>
      </c>
      <c r="D192" s="29">
        <f t="shared" si="2"/>
        <v>2.1594066867820061E-2</v>
      </c>
      <c r="E192" s="28">
        <v>2.5358859233822389E-2</v>
      </c>
      <c r="F192" s="27">
        <v>2.9016424007092978E-2</v>
      </c>
      <c r="G192" s="28">
        <v>3.0353382540239393E-2</v>
      </c>
    </row>
    <row r="193" spans="2:7">
      <c r="B193" s="4">
        <v>42614</v>
      </c>
      <c r="C193">
        <v>9.7849738562622761</v>
      </c>
      <c r="D193" s="29">
        <f t="shared" si="2"/>
        <v>2.0091798277015016E-2</v>
      </c>
      <c r="E193" s="28">
        <v>2.6613532619041008E-2</v>
      </c>
      <c r="F193" s="27">
        <v>2.6541965263617007E-2</v>
      </c>
      <c r="G193" s="28">
        <v>2.8168822192688993E-2</v>
      </c>
    </row>
    <row r="194" spans="2:7">
      <c r="B194" s="4">
        <v>42644</v>
      </c>
      <c r="C194">
        <v>9.7866453741347144</v>
      </c>
      <c r="D194" s="29">
        <f t="shared" si="2"/>
        <v>2.0058214469258928E-2</v>
      </c>
      <c r="E194" s="28">
        <v>2.4496441401739347E-2</v>
      </c>
      <c r="F194" s="27">
        <v>2.4857607024806098E-2</v>
      </c>
      <c r="G194" s="28">
        <v>2.7393617710163343E-2</v>
      </c>
    </row>
    <row r="195" spans="2:7">
      <c r="B195" s="4">
        <v>42675</v>
      </c>
      <c r="C195">
        <v>9.788314102696889</v>
      </c>
      <c r="D195" s="29">
        <f t="shared" si="2"/>
        <v>2.0024742746095114E-2</v>
      </c>
      <c r="E195" s="28">
        <v>2.4455459380661369E-2</v>
      </c>
      <c r="F195" s="27">
        <v>2.1786014629027406E-2</v>
      </c>
      <c r="G195" s="28">
        <v>2.6410949097715741E-2</v>
      </c>
    </row>
    <row r="196" spans="2:7">
      <c r="B196" s="4">
        <v>42705</v>
      </c>
      <c r="C196">
        <v>9.7902016023159675</v>
      </c>
      <c r="D196" s="29">
        <f t="shared" si="2"/>
        <v>2.2649995428942304E-2</v>
      </c>
      <c r="E196" s="28">
        <v>2.4221045364961856E-2</v>
      </c>
      <c r="F196" s="27">
        <v>2.3137262803640396E-2</v>
      </c>
      <c r="G196" s="28">
        <v>2.3613682227105012E-2</v>
      </c>
    </row>
    <row r="197" spans="2:7">
      <c r="B197" s="4">
        <v>42736</v>
      </c>
      <c r="C197">
        <v>9.7920855459910232</v>
      </c>
      <c r="D197" s="29">
        <f t="shared" si="2"/>
        <v>2.2607324100668791E-2</v>
      </c>
      <c r="E197" s="28">
        <v>2.7764291470023735E-2</v>
      </c>
      <c r="F197" s="27">
        <v>2.692758537651321E-2</v>
      </c>
      <c r="G197" s="28">
        <v>2.4895824064953321E-2</v>
      </c>
    </row>
    <row r="198" spans="2:7">
      <c r="B198" s="4">
        <v>42767</v>
      </c>
      <c r="C198">
        <v>9.7939659470952662</v>
      </c>
      <c r="D198" s="29">
        <f t="shared" ref="D198:D235" si="3">(C198-C197)*12</f>
        <v>2.2564813250916416E-2</v>
      </c>
      <c r="E198" s="28">
        <v>2.9735692054620733E-2</v>
      </c>
      <c r="F198" s="27">
        <v>2.7410588233915945E-2</v>
      </c>
      <c r="G198" s="28">
        <v>2.6745456557319438E-2</v>
      </c>
    </row>
    <row r="199" spans="2:7">
      <c r="B199" s="4">
        <v>42795</v>
      </c>
      <c r="C199">
        <v>9.7957456851912248</v>
      </c>
      <c r="D199" s="29">
        <f t="shared" si="3"/>
        <v>2.1356857151502595E-2</v>
      </c>
      <c r="E199" s="28">
        <v>2.8552557223098463E-2</v>
      </c>
      <c r="F199" s="27">
        <v>2.8640497703222963E-2</v>
      </c>
      <c r="G199" s="28">
        <v>2.6365624766150519E-2</v>
      </c>
    </row>
    <row r="200" spans="2:7">
      <c r="B200" s="4">
        <v>42826</v>
      </c>
      <c r="C200">
        <v>9.7975222614459074</v>
      </c>
      <c r="D200" s="29">
        <f t="shared" si="3"/>
        <v>2.1318915056191656E-2</v>
      </c>
      <c r="E200" s="28">
        <v>2.7519875705459908E-2</v>
      </c>
      <c r="F200" s="27">
        <v>2.6294761897201077E-2</v>
      </c>
      <c r="G200" s="28">
        <v>2.6700491767339678E-2</v>
      </c>
    </row>
    <row r="201" spans="2:7">
      <c r="B201" s="4">
        <v>42856</v>
      </c>
      <c r="C201">
        <v>9.7992956870739043</v>
      </c>
      <c r="D201" s="29">
        <f t="shared" si="3"/>
        <v>2.1281107535962462E-2</v>
      </c>
      <c r="E201" s="28">
        <v>2.5679358663166611E-2</v>
      </c>
      <c r="F201" s="27">
        <v>2.7258449611563713E-2</v>
      </c>
      <c r="G201" s="28">
        <v>2.5234909328710919E-2</v>
      </c>
    </row>
    <row r="202" spans="2:7">
      <c r="B202" s="4">
        <v>42887</v>
      </c>
      <c r="C202">
        <v>9.8019282106621262</v>
      </c>
      <c r="D202" s="29">
        <f t="shared" si="3"/>
        <v>3.1590283058662294E-2</v>
      </c>
      <c r="E202" s="28">
        <v>2.4304756223074323E-2</v>
      </c>
      <c r="F202" s="27">
        <v>2.5063750150399695E-2</v>
      </c>
      <c r="G202" s="28">
        <v>2.7700812577792229E-2</v>
      </c>
    </row>
    <row r="203" spans="2:7">
      <c r="B203" s="4">
        <v>42917</v>
      </c>
      <c r="C203">
        <v>9.8045538222618944</v>
      </c>
      <c r="D203" s="29">
        <f t="shared" si="3"/>
        <v>3.1507339197219153E-2</v>
      </c>
      <c r="E203" s="28">
        <v>3.4372032167049885E-2</v>
      </c>
      <c r="F203" s="27">
        <v>2.4259475210538152E-2</v>
      </c>
      <c r="G203" s="28">
        <v>2.5226897051972307E-2</v>
      </c>
    </row>
    <row r="204" spans="2:7">
      <c r="B204" s="4">
        <v>42948</v>
      </c>
      <c r="C204">
        <v>9.8071725580745994</v>
      </c>
      <c r="D204" s="29">
        <f t="shared" si="3"/>
        <v>3.1424829752459971E-2</v>
      </c>
      <c r="E204" s="28">
        <v>3.3436132992880632E-2</v>
      </c>
      <c r="F204" s="27">
        <v>2.9647510648175772E-2</v>
      </c>
      <c r="G204" s="28">
        <v>2.4973327119743177E-2</v>
      </c>
    </row>
    <row r="205" spans="2:7">
      <c r="B205" s="4">
        <v>42979</v>
      </c>
      <c r="C205">
        <v>9.8100845196371438</v>
      </c>
      <c r="D205" s="29">
        <f t="shared" si="3"/>
        <v>3.4943538750532355E-2</v>
      </c>
      <c r="E205" s="28">
        <v>3.1424994737491101E-2</v>
      </c>
      <c r="F205" s="27">
        <v>2.8660034042165588E-2</v>
      </c>
      <c r="G205" s="28">
        <v>2.715868282514982E-2</v>
      </c>
    </row>
    <row r="206" spans="2:7">
      <c r="B206" s="4">
        <v>43009</v>
      </c>
      <c r="C206">
        <v>9.8129880262939508</v>
      </c>
      <c r="D206" s="29">
        <f t="shared" si="3"/>
        <v>3.484207988168464E-2</v>
      </c>
      <c r="E206" s="28">
        <v>3.5856970590330398E-2</v>
      </c>
      <c r="F206" s="27">
        <v>2.7670301069341187E-2</v>
      </c>
      <c r="G206" s="28">
        <v>2.5451996720765369E-2</v>
      </c>
    </row>
    <row r="207" spans="2:7">
      <c r="B207" s="4">
        <v>43040</v>
      </c>
      <c r="C207">
        <v>9.8158831270006939</v>
      </c>
      <c r="D207" s="29">
        <f t="shared" si="3"/>
        <v>3.4741208480916441E-2</v>
      </c>
      <c r="E207" s="28">
        <v>3.5406822827278375E-2</v>
      </c>
      <c r="F207" s="27">
        <v>3.167685479242921E-2</v>
      </c>
      <c r="G207" s="28">
        <v>2.5577362129127944E-2</v>
      </c>
    </row>
    <row r="208" spans="2:7">
      <c r="B208" s="4">
        <v>43070</v>
      </c>
      <c r="C208">
        <v>9.8179874330214432</v>
      </c>
      <c r="D208" s="29">
        <f t="shared" si="3"/>
        <v>2.5251672248991497E-2</v>
      </c>
      <c r="E208" s="28">
        <v>3.5529216018511979E-2</v>
      </c>
      <c r="F208" s="27">
        <v>3.1695879085127804E-2</v>
      </c>
      <c r="G208" s="28">
        <v>2.8869473085752495E-2</v>
      </c>
    </row>
    <row r="209" spans="2:7">
      <c r="B209" s="4">
        <v>43101</v>
      </c>
      <c r="C209">
        <v>9.8200873202352579</v>
      </c>
      <c r="D209" s="29">
        <f t="shared" si="3"/>
        <v>2.5198646565776528E-2</v>
      </c>
      <c r="E209" s="28">
        <v>2.8677738950276359E-2</v>
      </c>
      <c r="F209" s="27">
        <v>3.0548746690977624E-2</v>
      </c>
      <c r="G209" s="28">
        <v>2.9649086116269409E-2</v>
      </c>
    </row>
    <row r="210" spans="2:7">
      <c r="B210" s="4">
        <v>43132</v>
      </c>
      <c r="C210">
        <v>9.8221828071612549</v>
      </c>
      <c r="D210" s="29">
        <f t="shared" si="3"/>
        <v>2.5145843111964439E-2</v>
      </c>
      <c r="E210" s="28">
        <v>2.9826740835349804E-2</v>
      </c>
      <c r="F210" s="27">
        <v>2.6300206926954724E-2</v>
      </c>
      <c r="G210" s="28">
        <v>2.7063775062707497E-2</v>
      </c>
    </row>
    <row r="211" spans="2:7">
      <c r="B211" s="4">
        <v>43160</v>
      </c>
      <c r="C211">
        <v>9.8250690237807472</v>
      </c>
      <c r="D211" s="29">
        <f t="shared" si="3"/>
        <v>3.4634599433907454E-2</v>
      </c>
      <c r="E211" s="28">
        <v>2.6450913803919254E-2</v>
      </c>
      <c r="F211" s="27">
        <v>2.6675655528406235E-2</v>
      </c>
      <c r="G211" s="28">
        <v>2.5777409982639818E-2</v>
      </c>
    </row>
    <row r="212" spans="2:7">
      <c r="B212" s="4">
        <v>43191</v>
      </c>
      <c r="C212">
        <v>9.8279469341218348</v>
      </c>
      <c r="D212" s="29">
        <f t="shared" si="3"/>
        <v>3.45349240930517E-2</v>
      </c>
      <c r="E212" s="28">
        <v>3.3918254146360197E-2</v>
      </c>
      <c r="F212" s="27">
        <v>2.4864635201757194E-2</v>
      </c>
      <c r="G212" s="28">
        <v>2.4669886045675833E-2</v>
      </c>
    </row>
    <row r="213" spans="2:7">
      <c r="B213" s="4">
        <v>43221</v>
      </c>
      <c r="C213">
        <v>9.8308165858568337</v>
      </c>
      <c r="D213" s="29">
        <f t="shared" si="3"/>
        <v>3.4435820819986418E-2</v>
      </c>
      <c r="E213" s="28">
        <v>3.3489735804935875E-2</v>
      </c>
      <c r="F213" s="27">
        <v>2.7737920609768239E-2</v>
      </c>
      <c r="G213" s="28">
        <v>2.4194530028633227E-2</v>
      </c>
    </row>
    <row r="214" spans="2:7">
      <c r="B214" s="4">
        <v>43252</v>
      </c>
      <c r="C214">
        <v>9.8332258406973256</v>
      </c>
      <c r="D214" s="29">
        <f t="shared" si="3"/>
        <v>2.8911058085903107E-2</v>
      </c>
      <c r="E214" s="28">
        <v>3.4547424587589984E-2</v>
      </c>
      <c r="F214" s="27">
        <v>2.7617967226878062E-2</v>
      </c>
      <c r="G214" s="28">
        <v>2.3832810866972035E-2</v>
      </c>
    </row>
    <row r="215" spans="2:7">
      <c r="B215" s="4">
        <v>43282</v>
      </c>
      <c r="C215">
        <v>9.8356293049770738</v>
      </c>
      <c r="D215" s="29">
        <f t="shared" si="3"/>
        <v>2.8841571356977624E-2</v>
      </c>
      <c r="E215" s="28">
        <v>2.9464799252858324E-2</v>
      </c>
      <c r="F215" s="27">
        <v>2.9156194995624347E-2</v>
      </c>
      <c r="G215" s="28">
        <v>2.305196010688482E-2</v>
      </c>
    </row>
    <row r="216" spans="2:7">
      <c r="B216" s="4">
        <v>43313</v>
      </c>
      <c r="C216">
        <v>9.838027006464177</v>
      </c>
      <c r="D216" s="29">
        <f t="shared" si="3"/>
        <v>2.8772417845239318E-2</v>
      </c>
      <c r="E216" s="28">
        <v>3.0840755172584822E-2</v>
      </c>
      <c r="F216" s="27">
        <v>2.4286985739656826E-2</v>
      </c>
      <c r="G216" s="28">
        <v>2.5397164359776986E-2</v>
      </c>
    </row>
    <row r="217" spans="2:7">
      <c r="B217" s="4">
        <v>43344</v>
      </c>
      <c r="C217">
        <v>9.8389310401256029</v>
      </c>
      <c r="D217" s="29">
        <f t="shared" si="3"/>
        <v>1.0848403937110618E-2</v>
      </c>
      <c r="E217" s="28">
        <v>3.0249822799219492E-2</v>
      </c>
      <c r="F217" s="27">
        <v>2.544808082681066E-2</v>
      </c>
      <c r="G217" s="28">
        <v>2.0291481987612946E-2</v>
      </c>
    </row>
    <row r="218" spans="2:7">
      <c r="B218" s="4">
        <v>43374</v>
      </c>
      <c r="C218">
        <v>9.8398342572482917</v>
      </c>
      <c r="D218" s="29">
        <f t="shared" si="3"/>
        <v>1.0838605472265783E-2</v>
      </c>
      <c r="E218" s="28">
        <v>1.530284901598682E-2</v>
      </c>
      <c r="F218" s="27">
        <v>2.5860036836183424E-2</v>
      </c>
      <c r="G218" s="28">
        <v>2.2133374467609653E-2</v>
      </c>
    </row>
    <row r="219" spans="2:7">
      <c r="B219" s="4">
        <v>43405</v>
      </c>
      <c r="C219">
        <v>9.8407366593059358</v>
      </c>
      <c r="D219" s="29">
        <f t="shared" si="3"/>
        <v>1.08288246917283E-2</v>
      </c>
      <c r="E219" s="28">
        <v>1.4417425610895877E-2</v>
      </c>
      <c r="F219" s="27">
        <v>1.5534839337693153E-2</v>
      </c>
      <c r="G219" s="28">
        <v>2.359127228887694E-2</v>
      </c>
    </row>
    <row r="220" spans="2:7">
      <c r="B220" s="4">
        <v>43435</v>
      </c>
      <c r="C220">
        <v>9.8432841013898731</v>
      </c>
      <c r="D220" s="29">
        <f t="shared" si="3"/>
        <v>3.0569305007247749E-2</v>
      </c>
      <c r="E220" s="28">
        <v>1.5912239309763754E-2</v>
      </c>
      <c r="F220" s="27">
        <v>1.523145978604225E-2</v>
      </c>
      <c r="G220" s="28">
        <v>1.8726532332272477E-2</v>
      </c>
    </row>
    <row r="221" spans="2:7">
      <c r="B221" s="4">
        <v>43466</v>
      </c>
      <c r="C221">
        <v>9.8458250704986785</v>
      </c>
      <c r="D221" s="29">
        <f t="shared" si="3"/>
        <v>3.0491629305664958E-2</v>
      </c>
      <c r="E221" s="28">
        <v>2.5758712475757659E-2</v>
      </c>
      <c r="F221" s="27">
        <v>1.5731334094065279E-2</v>
      </c>
      <c r="G221" s="28">
        <v>1.7347437799526799E-2</v>
      </c>
    </row>
    <row r="222" spans="2:7">
      <c r="B222" s="4">
        <v>43497</v>
      </c>
      <c r="C222">
        <v>9.8483595994442705</v>
      </c>
      <c r="D222" s="29">
        <f t="shared" si="3"/>
        <v>3.0414347347104354E-2</v>
      </c>
      <c r="E222" s="28">
        <v>2.6054011162158379E-2</v>
      </c>
      <c r="F222" s="27">
        <v>2.5285253969650506E-2</v>
      </c>
      <c r="G222" s="28">
        <v>1.850277177245133E-2</v>
      </c>
    </row>
    <row r="223" spans="2:7">
      <c r="B223" s="4">
        <v>43525</v>
      </c>
      <c r="C223">
        <v>9.8500238694703945</v>
      </c>
      <c r="D223" s="29">
        <f t="shared" si="3"/>
        <v>1.9971240313488181E-2</v>
      </c>
      <c r="E223" s="28">
        <v>2.9905365360297011E-2</v>
      </c>
      <c r="F223" s="27">
        <v>2.5499923550886889E-2</v>
      </c>
      <c r="G223" s="28">
        <v>1.9200949649072215E-2</v>
      </c>
    </row>
    <row r="224" spans="2:7">
      <c r="B224" s="4">
        <v>43556</v>
      </c>
      <c r="C224">
        <v>9.8516853743031891</v>
      </c>
      <c r="D224" s="29">
        <f t="shared" si="3"/>
        <v>1.9938057993535097E-2</v>
      </c>
      <c r="E224" s="28">
        <v>2.1062695851800831E-2</v>
      </c>
      <c r="F224" s="27">
        <v>2.4563726024137672E-2</v>
      </c>
      <c r="G224" s="28">
        <v>1.7889839502194013E-2</v>
      </c>
    </row>
    <row r="225" spans="2:7">
      <c r="B225" s="4">
        <v>43586</v>
      </c>
      <c r="C225">
        <v>9.853344123116182</v>
      </c>
      <c r="D225" s="29">
        <f t="shared" si="3"/>
        <v>1.9904985755914595E-2</v>
      </c>
      <c r="E225" s="28">
        <v>2.2729004547383157E-2</v>
      </c>
      <c r="F225" s="27">
        <v>1.8909619400913267E-2</v>
      </c>
      <c r="G225" s="28">
        <v>2.1191894494371373E-2</v>
      </c>
    </row>
    <row r="226" spans="2:7">
      <c r="B226" s="4">
        <v>43617</v>
      </c>
      <c r="C226">
        <v>9.8550818744424511</v>
      </c>
      <c r="D226" s="29">
        <f t="shared" si="3"/>
        <v>2.0853015915228923E-2</v>
      </c>
      <c r="E226" s="28">
        <v>2.0770226420891894E-2</v>
      </c>
      <c r="F226" s="27">
        <v>2.0843535734055039E-2</v>
      </c>
      <c r="G226" s="28">
        <v>1.7617034236129356E-2</v>
      </c>
    </row>
    <row r="227" spans="2:7">
      <c r="B227" s="4">
        <v>43647</v>
      </c>
      <c r="C227">
        <v>9.8568166112268134</v>
      </c>
      <c r="D227" s="29">
        <f t="shared" si="3"/>
        <v>2.0816841412347742E-2</v>
      </c>
      <c r="E227" s="28">
        <v>2.133058789152539E-2</v>
      </c>
      <c r="F227" s="27">
        <v>1.9417339498737717E-2</v>
      </c>
      <c r="G227" s="28">
        <v>2.1314864430327818E-2</v>
      </c>
    </row>
    <row r="228" spans="2:7">
      <c r="B228" s="4">
        <v>43678</v>
      </c>
      <c r="C228">
        <v>9.858548343910039</v>
      </c>
      <c r="D228" s="29">
        <f t="shared" si="3"/>
        <v>2.0780792198706877E-2</v>
      </c>
      <c r="E228" s="28">
        <v>2.2748496614223363E-2</v>
      </c>
      <c r="F228" s="27">
        <v>2.3312419311637793E-2</v>
      </c>
      <c r="G228" s="28">
        <v>1.83511620017845E-2</v>
      </c>
    </row>
    <row r="229" spans="2:7">
      <c r="B229" s="4">
        <v>43709</v>
      </c>
      <c r="C229">
        <v>9.8603050311075595</v>
      </c>
      <c r="D229" s="29">
        <f t="shared" si="3"/>
        <v>2.1080246370246414E-2</v>
      </c>
      <c r="E229" s="28">
        <v>2.1986927246682369E-2</v>
      </c>
      <c r="F229" s="27">
        <v>1.996709110415093E-2</v>
      </c>
      <c r="G229" s="28">
        <v>2.0315256364864396E-2</v>
      </c>
    </row>
    <row r="230" spans="2:7">
      <c r="B230" s="4">
        <v>43739</v>
      </c>
      <c r="C230">
        <v>9.8620586377659212</v>
      </c>
      <c r="D230" s="29">
        <f t="shared" si="3"/>
        <v>2.104327990033994E-2</v>
      </c>
      <c r="E230" s="28">
        <v>2.334087151014087E-2</v>
      </c>
      <c r="F230" s="27">
        <v>2.3376715841114636E-2</v>
      </c>
      <c r="G230" s="28">
        <v>1.878043224228923E-2</v>
      </c>
    </row>
    <row r="231" spans="2:7">
      <c r="B231" s="4">
        <v>43770</v>
      </c>
      <c r="C231">
        <v>9.8637887757597174</v>
      </c>
      <c r="D231" s="29">
        <f t="shared" si="3"/>
        <v>2.0761655925554123E-2</v>
      </c>
      <c r="E231" s="28">
        <v>2.4295337764994852E-2</v>
      </c>
      <c r="F231" s="27">
        <v>2.3136816702061976E-2</v>
      </c>
      <c r="G231" s="28">
        <v>1.8853880466808005E-2</v>
      </c>
    </row>
    <row r="232" spans="2:7">
      <c r="B232" s="4">
        <v>43800</v>
      </c>
      <c r="C232">
        <v>9.8655876291819204</v>
      </c>
      <c r="D232" s="29">
        <f t="shared" si="3"/>
        <v>2.158624106643714E-2</v>
      </c>
      <c r="E232" s="28">
        <v>2.4074386428240981E-2</v>
      </c>
      <c r="F232" s="27">
        <v>2.1484324942432468E-2</v>
      </c>
      <c r="G232" s="28">
        <v>2.1518971324049455E-2</v>
      </c>
    </row>
    <row r="233" spans="2:7">
      <c r="B233" s="4">
        <v>43831</v>
      </c>
      <c r="C233">
        <v>9.8653718826873398</v>
      </c>
      <c r="D233" s="29">
        <f t="shared" si="3"/>
        <v>-2.5889579349680503E-3</v>
      </c>
      <c r="E233" s="28">
        <v>2.8003706225207012E-2</v>
      </c>
      <c r="F233" s="27">
        <v>2.2163990685053848E-2</v>
      </c>
      <c r="G233" s="28">
        <v>2.0367027811960065E-2</v>
      </c>
    </row>
    <row r="234" spans="2:7">
      <c r="B234" s="4">
        <v>43862</v>
      </c>
      <c r="C234">
        <v>9.8715237311101962</v>
      </c>
      <c r="D234" s="29">
        <f t="shared" si="3"/>
        <v>7.3822181074277182E-2</v>
      </c>
      <c r="E234" s="28">
        <v>9.8756870167079607E-3</v>
      </c>
      <c r="F234" s="27">
        <v>2.6723191930746418E-2</v>
      </c>
      <c r="G234" s="28">
        <v>2.2596047141487774E-2</v>
      </c>
    </row>
    <row r="235" spans="2:7">
      <c r="B235" s="4">
        <v>43891</v>
      </c>
      <c r="C235">
        <v>9.81688155260162</v>
      </c>
      <c r="D235" s="29">
        <f t="shared" si="3"/>
        <v>-0.65570614210291467</v>
      </c>
      <c r="E235" s="28">
        <v>6.2666197272597229E-2</v>
      </c>
      <c r="F235" s="27">
        <v>1.354079931692026E-2</v>
      </c>
      <c r="G235" s="28">
        <v>2.6172629541083785E-2</v>
      </c>
    </row>
    <row r="236" spans="2:7">
      <c r="B236" s="4">
        <v>43922</v>
      </c>
      <c r="F236" s="27">
        <v>5.0115428076635646E-2</v>
      </c>
      <c r="G236" s="28">
        <v>2.0179412549274377E-2</v>
      </c>
    </row>
    <row r="237" spans="2:7">
      <c r="B237" s="4">
        <v>43952</v>
      </c>
      <c r="G237" s="28">
        <v>3.370255554191362E-2</v>
      </c>
    </row>
    <row r="238" spans="2:7">
      <c r="B238" s="4">
        <v>43983</v>
      </c>
    </row>
    <row r="239" spans="2:7">
      <c r="B239" s="4">
        <v>44013</v>
      </c>
    </row>
    <row r="240" spans="2:7">
      <c r="B240" s="4">
        <v>44044</v>
      </c>
    </row>
    <row r="241" spans="2:2">
      <c r="B241" s="4">
        <v>44075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Output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2017-08-23T17:19:34Z</dcterms:created>
  <dcterms:modified xsi:type="dcterms:W3CDTF">2020-05-04T23:43:23Z</dcterms:modified>
</cp:coreProperties>
</file>