
<file path=[Content_Types].xml><?xml version="1.0" encoding="utf-8"?>
<Types xmlns="http://schemas.openxmlformats.org/package/2006/content-types">
  <Default Extension="data" ContentType="application/vnd.openxmlformats-officedocument.model+data"/>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nyabe\Downloads\"/>
    </mc:Choice>
  </mc:AlternateContent>
  <xr:revisionPtr revIDLastSave="0" documentId="13_ncr:1_{E1694D06-009F-48D5-A7BE-437D5B60386C}" xr6:coauthVersionLast="47" xr6:coauthVersionMax="47" xr10:uidLastSave="{00000000-0000-0000-0000-000000000000}"/>
  <bookViews>
    <workbookView xWindow="-108" yWindow="-108" windowWidth="23256" windowHeight="13896" activeTab="1" xr2:uid="{D7919679-C100-4C7A-BB91-1A2FA565B563}"/>
  </bookViews>
  <sheets>
    <sheet name="Analysis" sheetId="1" r:id="rId1"/>
    <sheet name="Dashboard" sheetId="11" r:id="rId2"/>
  </sheets>
  <definedNames>
    <definedName name="_xlcn.WorksheetConnection_ExcelHealthcare_Dashboard.xlsxDate_Dim1" hidden="1">Date_Dim_2</definedName>
    <definedName name="_xlcn.WorksheetConnection_ExcelHealthcare_Dashboard.xlsxDoctor_Details1" hidden="1">_xlfn.PQSOURCE("3697c2d4-a9a7-4660-b5af-21a8d76637ba")</definedName>
    <definedName name="_xlcn.WorksheetConnection_ExcelHealthcare_Dashboard.xlsxhealthcare_dataset1" hidden="1">_xlfn.PQSOURCE("4385f166-d505-42cc-adf0-88e19b996708")</definedName>
    <definedName name="_xlcn.WorksheetConnection_ExcelHealthcare_Dashboard.xlsxHospital_Details1" hidden="1">_xlfn.PQSOURCE("256f5b39-4892-481a-b711-200234b38a7b")</definedName>
    <definedName name="_xlcn.WorksheetConnection_ExcelHealthcare_Dashboard.xlsxInsurence_Providers1" hidden="1">Insurence_Providers</definedName>
    <definedName name="_xlcn.WorksheetConnection_ExcelHealthcare_Dashboard.xlsxPatients_Data1" hidden="1">_xlfn.PQSOURCE("3a889766-e62f-4977-b0ac-4c579e470f4d")</definedName>
    <definedName name="_xlcn.WorksheetConnection_ExcelHealthcare_Dashboard.xlsxPatients_details1" hidden="1">_xlfn.PQSOURCE("3e5e0deb-9058-4d26-9980-fc110b6ce2f4")</definedName>
    <definedName name="Slicer_Month">#N/A</definedName>
    <definedName name="Slicer_Year">#N/A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s>
  <extLst>
    <ext xmlns:x14="http://schemas.microsoft.com/office/spreadsheetml/2009/9/main" uri="{876F7934-8845-4945-9796-88D515C7AA90}">
      <x14:pivotCaches>
        <pivotCache cacheId="10"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Insurence Providers_25c07238-ade8-47ed-953e-d4b8bcf13ffb" name="Insurence Providers" connection="Query - Insurence Providers"/>
          <x15:modelTable id="All Measures_83f563b2-b4c3-4685-b8dc-2ca85c1535ac" name="All Measures" connection="Query - All Measures"/>
          <x15:modelTable id="Discharge Date_bb949e67-aab5-4fa3-93c2-a09462eeb31c" name="Discharge Date" connection="Query - Discharge Date"/>
          <x15:modelTable id="Patients_details" name="Patients_details" connection="WorksheetConnection_Excel Healthcare_Dashboard.xlsx!Patients_details"/>
          <x15:modelTable id="Patients_Data" name="Patients_Data" connection="WorksheetConnection_Excel Healthcare_Dashboard.xlsx!Patients_Data"/>
          <x15:modelTable id="Insurence_Providers" name="Insurence_Providers" connection="WorksheetConnection_Excel Healthcare_Dashboard.xlsx!Insurence_Providers"/>
          <x15:modelTable id="Hospital_Details" name="Hospital_Details" connection="WorksheetConnection_Excel Healthcare_Dashboard.xlsx!Hospital_Details"/>
          <x15:modelTable id="healthcare_dataset" name="healthcare_dataset" connection="WorksheetConnection_Excel Healthcare_Dashboard.xlsx!healthcare_dataset"/>
          <x15:modelTable id="Doctor_Details" name="Doctor_Details" connection="WorksheetConnection_Excel Healthcare_Dashboard.xlsx!Doctor_Details"/>
          <x15:modelTable id="Date_Dim" name="Date_Dim" connection="WorksheetConnection_Excel Healthcare_Dashboard.xlsx!Date_Dim"/>
        </x15:modelTables>
        <x15:modelRelationships>
          <x15:modelRelationship fromTable="healthcare_dataset" fromColumn="ID" toTable="Patients_details" toColumn="P_ID"/>
          <x15:modelRelationship fromTable="healthcare_dataset" fromColumn="Date of Admission" toTable="Date_Dim" toColumn="Date of Admission"/>
          <x15:modelRelationship fromTable="healthcare_dataset" fromColumn="Provider Key" toTable="Insurence Providers" toColumn="Provider key"/>
          <x15:modelRelationship fromTable="healthcare_dataset" fromColumn="Discharge Date" toTable="Discharge Date" toColumn="Discharge Date"/>
          <x15:modelRelationship fromTable="Patients_Data" fromColumn="Date of Admission" toTable="Date_Dim" toColumn="Date of Admission"/>
          <x15:modelRelationship fromTable="Patients_Data" fromColumn="P_ID" toTable="Patients_details" toColumn="P_ID"/>
          <x15:modelRelationship fromTable="Patients_Data" fromColumn="H_ID" toTable="Hospital_Details" toColumn="H_id"/>
          <x15:modelRelationship fromTable="Patients_Data" fromColumn="Provider Key" toTable="Insurence Providers" toColumn="Provider key"/>
          <x15:modelRelationship fromTable="Patients_Data" fromColumn="D_ID" toTable="Doctor_Details" toColumn="D_ID"/>
          <x15:modelRelationship fromTable="Patients_Data" fromColumn="Discharge Date" toTable="Discharge Date" toColumn="Discharge Date"/>
          <x15:modelRelationship fromTable="Patients_Data" fromColumn="Insurance Provider" toTable="Insurence_Providers" toColumn="Insurance Provider"/>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30" i="1" l="1" a="1"/>
  <c r="F30" i="1"/>
  <c r="I103" i="1"/>
  <c r="J103" i="1" s="1"/>
  <c r="I102" i="1"/>
  <c r="J102" i="1" s="1"/>
  <c r="I101" i="1"/>
  <c r="J101" i="1" s="1"/>
  <c r="I100" i="1"/>
  <c r="J100" i="1" s="1"/>
  <c r="I99" i="1"/>
  <c r="J99" i="1" s="1"/>
  <c r="F100" i="1"/>
  <c r="F101" i="1"/>
  <c r="F102" i="1"/>
  <c r="F103" i="1"/>
  <c r="F99" i="1"/>
  <c r="E95" i="1"/>
  <c r="F86" i="1"/>
  <c r="F85" i="1"/>
  <c r="L65" i="1"/>
  <c r="L66" i="1"/>
  <c r="L64" i="1"/>
  <c r="H54" i="1"/>
  <c r="I49" i="1"/>
  <c r="J49" i="1" s="1"/>
  <c r="I50" i="1"/>
  <c r="J50" i="1" s="1"/>
  <c r="I48" i="1"/>
  <c r="E32" i="1" a="1"/>
  <c r="E33" i="1" a="1"/>
  <c r="E34" i="1" a="1"/>
  <c r="E35" i="1" a="1"/>
  <c r="E36" i="1" a="1"/>
  <c r="G40" i="1"/>
  <c r="E31" i="1" a="1"/>
  <c r="F73" i="1" l="1"/>
  <c r="F74" i="1"/>
  <c r="F75" i="1"/>
  <c r="F76" i="1"/>
  <c r="F77" i="1"/>
  <c r="F65" i="1"/>
  <c r="F66" i="1"/>
  <c r="F67" i="1"/>
  <c r="F68" i="1"/>
  <c r="F69" i="1"/>
  <c r="F70" i="1"/>
  <c r="F93" i="1"/>
  <c r="F92" i="1"/>
  <c r="F91" i="1"/>
  <c r="F94" i="1"/>
  <c r="H85" i="1"/>
  <c r="H86" i="1" s="1"/>
  <c r="L68" i="1"/>
  <c r="F81" i="1" s="1"/>
  <c r="F79" i="1"/>
  <c r="F78" i="1"/>
  <c r="F64" i="1"/>
  <c r="I52" i="1"/>
  <c r="J48" i="1"/>
  <c r="F31" i="1"/>
  <c r="G31" i="1" s="1"/>
  <c r="F32" i="1"/>
  <c r="G32" i="1" s="1"/>
  <c r="F33" i="1"/>
  <c r="G33" i="1" s="1"/>
  <c r="F34" i="1"/>
  <c r="G34" i="1" s="1"/>
  <c r="F35" i="1"/>
  <c r="G35" i="1" s="1"/>
  <c r="F36" i="1"/>
  <c r="G36" i="1" s="1"/>
  <c r="E40" i="1" l="1"/>
  <c r="I32" i="1" s="1"/>
  <c r="E41" i="1" l="1"/>
  <c r="I3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FF99652-1120-4360-8683-A40213D1AC6C}" name="Query - All Measures" description="Connection to the 'All Measures' query in the workbook." type="100" refreshedVersion="8" minRefreshableVersion="5">
    <extLst>
      <ext xmlns:x15="http://schemas.microsoft.com/office/spreadsheetml/2010/11/main" uri="{DE250136-89BD-433C-8126-D09CA5730AF9}">
        <x15:connection id="51437acd-21f9-43b6-92a2-631e0789ae60"/>
      </ext>
    </extLst>
  </connection>
  <connection id="2" xr16:uid="{3C31E999-17B2-44F3-B292-FECDD166AC95}" keepAlive="1" name="Query - Date_Dim" description="Connection to the 'Date_Dim' query in the workbook." type="5" refreshedVersion="8" background="1" saveData="1">
    <dbPr connection="Provider=Microsoft.Mashup.OleDb.1;Data Source=$Workbook$;Location=Date_Dim;Extended Properties=&quot;&quot;" command="SELECT * FROM [Date_Dim]"/>
  </connection>
  <connection id="3" xr16:uid="{D458F243-7FD9-473E-9BEE-27142C3370D1}" name="Query - Discharge Date" description="Connection to the 'Discharge Date' query in the workbook." type="100" refreshedVersion="8" minRefreshableVersion="5">
    <extLst>
      <ext xmlns:x15="http://schemas.microsoft.com/office/spreadsheetml/2010/11/main" uri="{DE250136-89BD-433C-8126-D09CA5730AF9}">
        <x15:connection id="bc8208e6-02d5-4358-b9da-f02b4e9685e5"/>
      </ext>
    </extLst>
  </connection>
  <connection id="4" xr16:uid="{42DE318A-D805-4C17-B26B-67348C83463C}" keepAlive="1" name="Query - Doctor_Details" description="Connection to the 'Doctor_Details' query in the workbook." type="5" refreshedVersion="8" background="1" saveData="1">
    <dbPr connection="Provider=Microsoft.Mashup.OleDb.1;Data Source=$Workbook$;Location=Doctor_Details;Extended Properties=&quot;&quot;" command="SELECT * FROM [Doctor_Details]"/>
  </connection>
  <connection id="5" xr16:uid="{59AF56BC-D727-4DC0-A17A-1D21AE9BC106}" keepAlive="1" name="Query - healthcare_dataset" description="Connection to the 'healthcare_dataset' query in the workbook." type="5" refreshedVersion="8" background="1" saveData="1">
    <dbPr connection="Provider=Microsoft.Mashup.OleDb.1;Data Source=$Workbook$;Location=healthcare_dataset;Extended Properties=&quot;&quot;" command="SELECT * FROM [healthcare_dataset]"/>
  </connection>
  <connection id="6" xr16:uid="{3021ED7F-CB18-4D44-B141-90D3B025A5A6}" keepAlive="1" name="Query - Hospital_Details" description="Connection to the 'Hospital_Details' query in the workbook." type="5" refreshedVersion="8" background="1" saveData="1">
    <dbPr connection="Provider=Microsoft.Mashup.OleDb.1;Data Source=$Workbook$;Location=Hospital_Details;Extended Properties=&quot;&quot;" command="SELECT * FROM [Hospital_Details]"/>
  </connection>
  <connection id="7" xr16:uid="{E482BE67-2807-48F1-ADB9-F499F03B4C9E}" name="Query - Insurence Providers" description="Connection to the 'Insurence Providers' query in the workbook." type="100" refreshedVersion="8" minRefreshableVersion="5">
    <extLst>
      <ext xmlns:x15="http://schemas.microsoft.com/office/spreadsheetml/2010/11/main" uri="{DE250136-89BD-433C-8126-D09CA5730AF9}">
        <x15:connection id="0d64bd6f-1c4f-4a20-88ae-9603f64d4843"/>
      </ext>
    </extLst>
  </connection>
  <connection id="8" xr16:uid="{F0FB9562-15AE-4046-AE2A-D91F2B05ACE4}" keepAlive="1" name="Query - Patients_Data" description="Connection to the 'Patients_Data' query in the workbook." type="5" refreshedVersion="8" background="1" saveData="1">
    <dbPr connection="Provider=Microsoft.Mashup.OleDb.1;Data Source=$Workbook$;Location=Patients_Data;Extended Properties=&quot;&quot;" command="SELECT * FROM [Patients_Data]"/>
  </connection>
  <connection id="9" xr16:uid="{FBA455E3-ACE3-49EF-8727-383F74BBF3B7}" keepAlive="1" name="Query - Patients_details" description="Connection to the 'Patients_details' query in the workbook." type="5" refreshedVersion="8" background="1" saveData="1">
    <dbPr connection="Provider=Microsoft.Mashup.OleDb.1;Data Source=$Workbook$;Location=Patients_details;Extended Properties=&quot;&quot;" command="SELECT * FROM [Patients_details]"/>
  </connection>
  <connection id="10" xr16:uid="{5005D40A-607B-43CA-B9A3-6F8A53FD530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93A45DC3-5235-4DF1-AF26-084E95DCAD69}" name="WorksheetConnection_Excel Healthcare_Dashboard.xlsx!Date_Dim" type="102" refreshedVersion="8" minRefreshableVersion="5">
    <extLst>
      <ext xmlns:x15="http://schemas.microsoft.com/office/spreadsheetml/2010/11/main" uri="{DE250136-89BD-433C-8126-D09CA5730AF9}">
        <x15:connection id="Date_Dim">
          <x15:rangePr sourceName="_xlcn.WorksheetConnection_ExcelHealthcare_Dashboard.xlsxDate_Dim1"/>
        </x15:connection>
      </ext>
    </extLst>
  </connection>
  <connection id="12" xr16:uid="{8EE5A648-B550-4A02-9C7F-1F9B99C9211D}" name="WorksheetConnection_Excel Healthcare_Dashboard.xlsx!Doctor_Details" type="102" refreshedVersion="8" minRefreshableVersion="5">
    <extLst>
      <ext xmlns:x15="http://schemas.microsoft.com/office/spreadsheetml/2010/11/main" uri="{DE250136-89BD-433C-8126-D09CA5730AF9}">
        <x15:connection id="Doctor_Details">
          <x15:rangePr sourceName="_xlcn.WorksheetConnection_ExcelHealthcare_Dashboard.xlsxDoctor_Details1"/>
        </x15:connection>
      </ext>
    </extLst>
  </connection>
  <connection id="13" xr16:uid="{ECEB963D-74C2-47FA-880C-6EB35CEB1BF3}" name="WorksheetConnection_Excel Healthcare_Dashboard.xlsx!healthcare_dataset" type="102" refreshedVersion="8" minRefreshableVersion="5">
    <extLst>
      <ext xmlns:x15="http://schemas.microsoft.com/office/spreadsheetml/2010/11/main" uri="{DE250136-89BD-433C-8126-D09CA5730AF9}">
        <x15:connection id="healthcare_dataset">
          <x15:rangePr sourceName="_xlcn.WorksheetConnection_ExcelHealthcare_Dashboard.xlsxhealthcare_dataset1"/>
        </x15:connection>
      </ext>
    </extLst>
  </connection>
  <connection id="14" xr16:uid="{8DBC4B69-6400-4772-B23E-7ED072AD319B}" name="WorksheetConnection_Excel Healthcare_Dashboard.xlsx!Hospital_Details" type="102" refreshedVersion="8" minRefreshableVersion="5">
    <extLst>
      <ext xmlns:x15="http://schemas.microsoft.com/office/spreadsheetml/2010/11/main" uri="{DE250136-89BD-433C-8126-D09CA5730AF9}">
        <x15:connection id="Hospital_Details">
          <x15:rangePr sourceName="_xlcn.WorksheetConnection_ExcelHealthcare_Dashboard.xlsxHospital_Details1"/>
        </x15:connection>
      </ext>
    </extLst>
  </connection>
  <connection id="15" xr16:uid="{DF10D74D-3B54-4801-8542-D0472C347F11}" name="WorksheetConnection_Excel Healthcare_Dashboard.xlsx!Insurence_Providers" type="102" refreshedVersion="8" minRefreshableVersion="5">
    <extLst>
      <ext xmlns:x15="http://schemas.microsoft.com/office/spreadsheetml/2010/11/main" uri="{DE250136-89BD-433C-8126-D09CA5730AF9}">
        <x15:connection id="Insurence_Providers">
          <x15:rangePr sourceName="_xlcn.WorksheetConnection_ExcelHealthcare_Dashboard.xlsxInsurence_Providers1"/>
        </x15:connection>
      </ext>
    </extLst>
  </connection>
  <connection id="16" xr16:uid="{EDEE177A-120D-41F2-8C80-770E1A5629EF}" name="WorksheetConnection_Excel Healthcare_Dashboard.xlsx!Patients_Data" type="102" refreshedVersion="8" minRefreshableVersion="5">
    <extLst>
      <ext xmlns:x15="http://schemas.microsoft.com/office/spreadsheetml/2010/11/main" uri="{DE250136-89BD-433C-8126-D09CA5730AF9}">
        <x15:connection id="Patients_Data">
          <x15:rangePr sourceName="_xlcn.WorksheetConnection_ExcelHealthcare_Dashboard.xlsxPatients_Data1"/>
        </x15:connection>
      </ext>
    </extLst>
  </connection>
  <connection id="17" xr16:uid="{1A529AAB-3230-4C77-8E6A-1AC61050D06B}" name="WorksheetConnection_Excel Healthcare_Dashboard.xlsx!Patients_details" type="102" refreshedVersion="8" minRefreshableVersion="5">
    <extLst>
      <ext xmlns:x15="http://schemas.microsoft.com/office/spreadsheetml/2010/11/main" uri="{DE250136-89BD-433C-8126-D09CA5730AF9}">
        <x15:connection id="Patients_details">
          <x15:rangePr sourceName="_xlcn.WorksheetConnection_ExcelHealthcare_Dashboard.xlsxPatients_detail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<sst xmlns="http://schemas.openxmlformats.org/spreadsheetml/2006/main" count="112" uniqueCount="84">
  <si>
    <t>Year</t>
  </si>
  <si>
    <t>UnitedHealthcare</t>
  </si>
  <si>
    <t>Cigna</t>
  </si>
  <si>
    <t>Medicare</t>
  </si>
  <si>
    <t>Blue Cross</t>
  </si>
  <si>
    <t>Aetna</t>
  </si>
  <si>
    <t>Month</t>
  </si>
  <si>
    <t>Day</t>
  </si>
  <si>
    <t>Day Type</t>
  </si>
  <si>
    <t>Qtr1</t>
  </si>
  <si>
    <t>Mar</t>
  </si>
  <si>
    <t>Wed</t>
  </si>
  <si>
    <t>Weekday</t>
  </si>
  <si>
    <t>Feb</t>
  </si>
  <si>
    <t>Sun</t>
  </si>
  <si>
    <t>Weekend</t>
  </si>
  <si>
    <t>Qtr4</t>
  </si>
  <si>
    <t>Dec</t>
  </si>
  <si>
    <t>Fri</t>
  </si>
  <si>
    <t>Jan</t>
  </si>
  <si>
    <t>Qtr2</t>
  </si>
  <si>
    <t>Jun</t>
  </si>
  <si>
    <t>Tue</t>
  </si>
  <si>
    <t>Sat</t>
  </si>
  <si>
    <t>Oct</t>
  </si>
  <si>
    <t>Thu</t>
  </si>
  <si>
    <t>Qtr3</t>
  </si>
  <si>
    <t>Sep</t>
  </si>
  <si>
    <t>Aug</t>
  </si>
  <si>
    <t>Nov</t>
  </si>
  <si>
    <t>Mon</t>
  </si>
  <si>
    <t>May</t>
  </si>
  <si>
    <t>Jul</t>
  </si>
  <si>
    <t>Apr</t>
  </si>
  <si>
    <t>#Admission</t>
  </si>
  <si>
    <t>Total Billing</t>
  </si>
  <si>
    <t>Average Stay</t>
  </si>
  <si>
    <t>#Doctors</t>
  </si>
  <si>
    <t>EMR Adm Rate</t>
  </si>
  <si>
    <t>Long Stay Rate</t>
  </si>
  <si>
    <t>ABN Test Rate</t>
  </si>
  <si>
    <t xml:space="preserve">YoY Change </t>
  </si>
  <si>
    <t>PY Admissions</t>
  </si>
  <si>
    <t>YoY Admission %</t>
  </si>
  <si>
    <t>PY Total Billing</t>
  </si>
  <si>
    <t>Total Billing YoY %</t>
  </si>
  <si>
    <t>PY Average Stay</t>
  </si>
  <si>
    <t>Average Stay YoY %</t>
  </si>
  <si>
    <t>PY Doctors</t>
  </si>
  <si>
    <t>YoY Doctors %</t>
  </si>
  <si>
    <t>PY Hospitals</t>
  </si>
  <si>
    <t>YoY Hospitals %</t>
  </si>
  <si>
    <t>PY EMR Rate</t>
  </si>
  <si>
    <t>EMR Rate YoY %</t>
  </si>
  <si>
    <t>PY Long Stay Rate</t>
  </si>
  <si>
    <t>Long Stay Rate YoY %</t>
  </si>
  <si>
    <t>PY ABN Test Rate</t>
  </si>
  <si>
    <t>ABN Test Rate YoY %</t>
  </si>
  <si>
    <t>Average Admissions per Day</t>
  </si>
  <si>
    <t>Net Admission Rate/ Day</t>
  </si>
  <si>
    <t>Average Discharges per Day</t>
  </si>
  <si>
    <t># Of Admission</t>
  </si>
  <si>
    <t>Option Button</t>
  </si>
  <si>
    <t>Above Average</t>
  </si>
  <si>
    <t>Total</t>
  </si>
  <si>
    <t>Percentages</t>
  </si>
  <si>
    <t>Caption</t>
  </si>
  <si>
    <t xml:space="preserve">Billing </t>
  </si>
  <si>
    <t>Top</t>
  </si>
  <si>
    <t>Number</t>
  </si>
  <si>
    <t>Percentage Contribution</t>
  </si>
  <si>
    <t>Year Filter</t>
  </si>
  <si>
    <t>Admission</t>
  </si>
  <si>
    <t>Highlight</t>
  </si>
  <si>
    <t xml:space="preserve">Percentage </t>
  </si>
  <si>
    <t>Sum of Billing Amount</t>
  </si>
  <si>
    <t>%</t>
  </si>
  <si>
    <t>Quarter</t>
  </si>
  <si>
    <t>Total Billing Amount</t>
  </si>
  <si>
    <t>Percentage</t>
  </si>
  <si>
    <t>Provider</t>
  </si>
  <si>
    <t>Duplicate Total Billing</t>
  </si>
  <si>
    <t>\</t>
  </si>
  <si>
    <t>#Hospitals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</si>
</sst>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_(* \(#,##0.00\);_(* &quot;-&quot;??_);_(@_)"/>
    <numFmt numFmtId="164" formatCode="0.0%"/>
    <numFmt numFmtId="165" formatCode="&quot;$&quot;#,##0,,&quot;M&quot;"/>
    <numFmt numFmtId="166" formatCode="#,##0.0,&quot;K&quot;"/>
    <numFmt numFmtId="167" formatCode="#,##0;[Red]#,##0"/>
    <numFmt numFmtId="168" formatCode="\+0.00%;\-0.00%;0.00%"/>
    <numFmt numFmtId="169" formatCode="0.000,,&quot;M&quot;"/>
    <numFmt numFmtId="170" formatCode="#,##0.00,&quot;K&quot;"/>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b/>
      <sz val="14"/>
      <color rgb="FFFF0000"/>
      <name val="Aptos Narrow"/>
      <family val="2"/>
      <scheme val="minor"/>
    </font>
    <font>
      <sz val="8"/>
      <color rgb="FF000000"/>
      <name val="Segoe UI"/>
      <family val="2"/>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16">
    <xf numFmtId="0" fontId="0" fillId="0" borderId="0" xfId="0"/>
    <xf numFmtId="2" fontId="0" fillId="0" borderId="0" xfId="0" applyNumberFormat="1"/>
    <xf numFmtId="0" fontId="2" fillId="2" borderId="1" xfId="0" applyFont="1" applyFill="1" applyBorder="1"/>
    <xf numFmtId="0" fontId="0" fillId="0" borderId="0" xfId="0" pivotButton="1"/>
    <xf numFmtId="164" fontId="0" fillId="0" borderId="0" xfId="0" applyNumberFormat="1"/>
    <xf numFmtId="0" fontId="0" fillId="0" borderId="0" xfId="0" applyAlignment="1">
      <alignment horizontal="left"/>
    </xf>
    <xf numFmtId="1"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164" fontId="0" fillId="0" borderId="0" xfId="1" applyNumberFormat="1" applyFont="1"/>
    <xf numFmtId="169" fontId="0" fillId="0" borderId="0" xfId="0" applyNumberFormat="1"/>
    <xf numFmtId="170" fontId="0" fillId="0" borderId="0" xfId="0" applyNumberFormat="1"/>
    <xf numFmtId="10" fontId="0" fillId="0" borderId="0" xfId="2" applyNumberFormat="1" applyFont="1"/>
    <xf numFmtId="0" fontId="3" fillId="0" borderId="0" xfId="0" applyFont="1" applyAlignment="1">
      <alignment horizontal="center"/>
    </xf>
  </cellXfs>
  <cellStyles count="3">
    <cellStyle name="Comma" xfId="2" builtinId="3"/>
    <cellStyle name="Normal" xfId="0" builtinId="0"/>
    <cellStyle name="Percent" xfId="1" builtinId="5"/>
  </cellStyles>
  <dxfs count="29">
    <dxf>
      <numFmt numFmtId="165" formatCode="&quot;$&quot;#,##0,,&quot;M&quot;"/>
    </dxf>
    <dxf>
      <numFmt numFmtId="165" formatCode="&quot;$&quot;#,##0,,&quot;M&quot;"/>
    </dxf>
    <dxf>
      <alignment horizontal="left" vertical="bottom" textRotation="0" wrapText="0" indent="0" justifyLastLine="0" shrinkToFit="0" readingOrder="0"/>
    </dxf>
    <dxf>
      <numFmt numFmtId="164" formatCode="0.0%"/>
    </dxf>
    <dxf>
      <fill>
        <patternFill patternType="none">
          <bgColor auto="1"/>
        </patternFill>
      </fill>
    </dxf>
    <dxf>
      <fill>
        <patternFill patternType="none">
          <bgColor auto="1"/>
        </patternFill>
      </fill>
    </dxf>
    <dxf>
      <numFmt numFmtId="166" formatCode="#,##0.0,&quot;K&quot;"/>
    </dxf>
    <dxf>
      <numFmt numFmtId="166" formatCode="#,##0.0,&quot;K&quot;"/>
    </dxf>
    <dxf>
      <numFmt numFmtId="166" formatCode="#,##0.0,&quot;K&quot;"/>
    </dxf>
    <dxf>
      <numFmt numFmtId="166" formatCode="#,##0.0,&quot;K&quot;"/>
    </dxf>
    <dxf>
      <numFmt numFmtId="166" formatCode="#,##0.0,&quot;K&quot;"/>
    </dxf>
    <dxf>
      <numFmt numFmtId="165" formatCode="&quot;$&quot;#,##0,,&quot;M&quot;"/>
    </dxf>
    <dxf>
      <numFmt numFmtId="2" formatCode="0.00"/>
    </dxf>
    <dxf>
      <numFmt numFmtId="1" formatCode="0"/>
    </dxf>
    <dxf>
      <numFmt numFmtId="1" formatCode="0"/>
    </dxf>
    <dxf>
      <numFmt numFmtId="1" formatCode="0"/>
    </dxf>
    <dxf>
      <numFmt numFmtId="164" formatCode="0.0%"/>
    </dxf>
    <dxf>
      <numFmt numFmtId="165" formatCode="&quot;$&quot;#,##0,,&quot;M&quot;"/>
    </dxf>
    <dxf>
      <numFmt numFmtId="168" formatCode="\+0.00%;\-0.00%;0.00%"/>
    </dxf>
    <dxf>
      <numFmt numFmtId="168" formatCode="\+0.00%;\-0.00%;0.00%"/>
    </dxf>
    <dxf>
      <numFmt numFmtId="164" formatCode="0.0%"/>
    </dxf>
    <dxf>
      <numFmt numFmtId="165" formatCode="&quot;$&quot;#,##0,,&quot;M&quot;"/>
    </dxf>
    <dxf>
      <numFmt numFmtId="166" formatCode="#,##0.0,&quot;K&quot;"/>
    </dxf>
    <dxf>
      <numFmt numFmtId="165" formatCode="&quot;$&quot;#,##0,,&quot;M&quot;"/>
    </dxf>
    <dxf>
      <numFmt numFmtId="166" formatCode="#,##0.0,&quot;K&quot;"/>
    </dxf>
    <dxf>
      <numFmt numFmtId="166" formatCode="#,##0.0,&quot;K&quot;"/>
    </dxf>
    <dxf>
      <numFmt numFmtId="165" formatCode="&quot;$&quot;#,##0,,&quot;M&quot;"/>
    </dxf>
    <dxf>
      <font>
        <b/>
        <color theme="1"/>
      </font>
      <border>
        <bottom style="thin">
          <color theme="4"/>
        </bottom>
        <vertical/>
        <horizontal/>
      </border>
    </dxf>
    <dxf>
      <font>
        <color theme="1"/>
      </font>
      <fill>
        <patternFill>
          <bgColor rgb="FFF5F5F5"/>
        </patternFill>
      </fill>
      <border diagonalUp="0" diagonalDown="0">
        <left/>
        <right/>
        <top/>
        <bottom/>
        <vertical/>
        <horizontal/>
      </border>
    </dxf>
  </dxfs>
  <tableStyles count="1" defaultTableStyle="TableStyleMedium2" defaultPivotStyle="PivotStyleLight16">
    <tableStyle name="SlicerStyleLight1 2" pivot="0" table="0" count="10" xr9:uid="{8A58D56A-DC49-4A47-9AA6-86ED732B6A4A}">
      <tableStyleElement type="wholeTable" dxfId="28"/>
      <tableStyleElement type="headerRow" dxfId="27"/>
    </tableStyle>
  </tableStyles>
  <colors>
    <mruColors>
      <color rgb="FF43C0FF"/>
      <color rgb="FFF5F5F5"/>
      <color rgb="FF009DFF"/>
      <color rgb="FFEF6B00"/>
      <color rgb="FFFF0001"/>
      <color rgb="FF595959"/>
      <color rgb="FFFFFC3C"/>
      <color rgb="FFFFD700"/>
      <color rgb="FFE7F16B"/>
      <color rgb="FFEBE862"/>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4.9989318521683403E-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43C0FF"/>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styles" Target="styles.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powerPivotData" Target="model/item.data"/><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50" Type="http://schemas.openxmlformats.org/officeDocument/2006/relationships/customXml" Target="../customXml/item27.xml"/><Relationship Id="rId55" Type="http://schemas.openxmlformats.org/officeDocument/2006/relationships/customXml" Target="../customXml/item32.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6.xml"/><Relationship Id="rId11" Type="http://schemas.openxmlformats.org/officeDocument/2006/relationships/pivotCacheDefinition" Target="pivotCache/pivotCacheDefinition9.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3" Type="http://schemas.openxmlformats.org/officeDocument/2006/relationships/customXml" Target="../customXml/item30.xml"/><Relationship Id="rId58" Type="http://schemas.openxmlformats.org/officeDocument/2006/relationships/customXml" Target="../customXml/item35.xml"/><Relationship Id="rId5" Type="http://schemas.openxmlformats.org/officeDocument/2006/relationships/pivotCacheDefinition" Target="pivotCache/pivotCacheDefinition3.xml"/><Relationship Id="rId61" Type="http://schemas.openxmlformats.org/officeDocument/2006/relationships/customXml" Target="../customXml/item38.xml"/><Relationship Id="rId19" Type="http://schemas.openxmlformats.org/officeDocument/2006/relationships/sharedStrings" Target="sharedStrings.xml"/><Relationship Id="rId14" Type="http://schemas.microsoft.com/office/2007/relationships/slicerCache" Target="slicerCaches/slicerCache1.xml"/><Relationship Id="rId22" Type="http://schemas.microsoft.com/office/2017/10/relationships/person" Target="persons/person.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56" Type="http://schemas.openxmlformats.org/officeDocument/2006/relationships/customXml" Target="../customXml/item33.xml"/><Relationship Id="rId8" Type="http://schemas.openxmlformats.org/officeDocument/2006/relationships/pivotCacheDefinition" Target="pivotCache/pivotCacheDefinition6.xml"/><Relationship Id="rId51" Type="http://schemas.openxmlformats.org/officeDocument/2006/relationships/customXml" Target="../customXml/item28.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connections" Target="connections.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59" Type="http://schemas.openxmlformats.org/officeDocument/2006/relationships/customXml" Target="../customXml/item36.xml"/><Relationship Id="rId20" Type="http://schemas.openxmlformats.org/officeDocument/2006/relationships/sheetMetadata" Target="metadata.xml"/><Relationship Id="rId41" Type="http://schemas.openxmlformats.org/officeDocument/2006/relationships/customXml" Target="../customXml/item18.xml"/><Relationship Id="rId54" Type="http://schemas.openxmlformats.org/officeDocument/2006/relationships/customXml" Target="../customXml/item31.xml"/><Relationship Id="rId62" Type="http://schemas.openxmlformats.org/officeDocument/2006/relationships/customXml" Target="../customXml/item39.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microsoft.com/office/2007/relationships/slicerCache" Target="slicerCaches/slicerCache2.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49" Type="http://schemas.openxmlformats.org/officeDocument/2006/relationships/customXml" Target="../customXml/item26.xml"/><Relationship Id="rId57" Type="http://schemas.openxmlformats.org/officeDocument/2006/relationships/customXml" Target="../customXml/item34.xml"/><Relationship Id="rId10" Type="http://schemas.openxmlformats.org/officeDocument/2006/relationships/pivotCacheDefinition" Target="pivotCache/pivotCacheDefinition8.xml"/><Relationship Id="rId31" Type="http://schemas.openxmlformats.org/officeDocument/2006/relationships/customXml" Target="../customXml/item8.xml"/><Relationship Id="rId44" Type="http://schemas.openxmlformats.org/officeDocument/2006/relationships/customXml" Target="../customXml/item21.xml"/><Relationship Id="rId52" Type="http://schemas.openxmlformats.org/officeDocument/2006/relationships/customXml" Target="../customXml/item29.xml"/><Relationship Id="rId60" Type="http://schemas.openxmlformats.org/officeDocument/2006/relationships/customXml" Target="../customXml/item37.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5092601354015297"/>
          <c:w val="0.96504458681795213"/>
          <c:h val="0.36113852184785916"/>
        </c:manualLayout>
      </c:layout>
      <c:barChart>
        <c:barDir val="col"/>
        <c:grouping val="clustered"/>
        <c:varyColors val="0"/>
        <c:ser>
          <c:idx val="1"/>
          <c:order val="0"/>
          <c:tx>
            <c:strRef>
              <c:f>Analysis!$E$30</c:f>
              <c:strCache>
                <c:ptCount val="1"/>
                <c:pt idx="0">
                  <c:v>Billing </c:v>
                </c:pt>
              </c:strCache>
            </c:strRef>
          </c:tx>
          <c:spPr>
            <a:solidFill>
              <a:schemeClr val="accent2"/>
            </a:solidFill>
            <a:ln>
              <a:noFill/>
            </a:ln>
            <a:effectLst/>
          </c:spPr>
          <c:invertIfNegative val="0"/>
          <c:dPt>
            <c:idx val="0"/>
            <c:invertIfNegative val="0"/>
            <c:bubble3D val="0"/>
            <c:spPr>
              <a:solidFill>
                <a:schemeClr val="bg1">
                  <a:lumMod val="85000"/>
                </a:schemeClr>
              </a:solidFill>
              <a:ln>
                <a:noFill/>
              </a:ln>
              <a:effectLst/>
            </c:spPr>
            <c:extLst>
              <c:ext xmlns:c16="http://schemas.microsoft.com/office/drawing/2014/chart" uri="{C3380CC4-5D6E-409C-BE32-E72D297353CC}">
                <c16:uniqueId val="{00000004-4DDF-492F-97CF-AFBF0A126EA3}"/>
              </c:ext>
            </c:extLst>
          </c:dPt>
          <c:dPt>
            <c:idx val="5"/>
            <c:invertIfNegative val="0"/>
            <c:bubble3D val="0"/>
            <c:spPr>
              <a:solidFill>
                <a:schemeClr val="bg1">
                  <a:lumMod val="85000"/>
                </a:schemeClr>
              </a:solidFill>
              <a:ln>
                <a:noFill/>
              </a:ln>
              <a:effectLst/>
            </c:spPr>
            <c:extLst>
              <c:ext xmlns:c16="http://schemas.microsoft.com/office/drawing/2014/chart" uri="{C3380CC4-5D6E-409C-BE32-E72D297353CC}">
                <c16:uniqueId val="{00000003-4DDF-492F-97CF-AFBF0A126E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Analysis!$D$31:$D$36</c:f>
              <c:numCache>
                <c:formatCode>General</c:formatCode>
                <c:ptCount val="6"/>
                <c:pt idx="0">
                  <c:v>2019</c:v>
                </c:pt>
                <c:pt idx="1">
                  <c:v>2020</c:v>
                </c:pt>
                <c:pt idx="2">
                  <c:v>2021</c:v>
                </c:pt>
                <c:pt idx="3">
                  <c:v>2022</c:v>
                </c:pt>
                <c:pt idx="4">
                  <c:v>2023</c:v>
                </c:pt>
                <c:pt idx="5">
                  <c:v>2024</c:v>
                </c:pt>
              </c:numCache>
            </c:numRef>
          </c:cat>
          <c:val>
            <c:numRef>
              <c:f>Analysis!$E$31:$E$36</c:f>
              <c:numCache>
                <c:formatCode>0.000,,"M"</c:formatCode>
                <c:ptCount val="6"/>
                <c:pt idx="0">
                  <c:v>189849325.14005655</c:v>
                </c:pt>
                <c:pt idx="1">
                  <c:v>286551589.20666909</c:v>
                </c:pt>
                <c:pt idx="2">
                  <c:v>280155881.28855824</c:v>
                </c:pt>
                <c:pt idx="3">
                  <c:v>281082337.55557054</c:v>
                </c:pt>
                <c:pt idx="4">
                  <c:v>281977253.22444713</c:v>
                </c:pt>
                <c:pt idx="5">
                  <c:v>97815656.97995244</c:v>
                </c:pt>
              </c:numCache>
            </c:numRef>
          </c:val>
          <c:extLst>
            <c:ext xmlns:c16="http://schemas.microsoft.com/office/drawing/2014/chart" uri="{C3380CC4-5D6E-409C-BE32-E72D297353CC}">
              <c16:uniqueId val="{00000000-4DDF-492F-97CF-AFBF0A126EA3}"/>
            </c:ext>
          </c:extLst>
        </c:ser>
        <c:ser>
          <c:idx val="2"/>
          <c:order val="2"/>
          <c:tx>
            <c:strRef>
              <c:f>Analysis!$G$30</c:f>
              <c:strCache>
                <c:ptCount val="1"/>
                <c:pt idx="0">
                  <c:v>Above Average</c:v>
                </c:pt>
              </c:strCache>
            </c:strRef>
          </c:tx>
          <c:spPr>
            <a:solidFill>
              <a:srgbClr val="43C0FF"/>
            </a:solidFill>
            <a:ln>
              <a:noFill/>
            </a:ln>
            <a:effectLst/>
          </c:spPr>
          <c:invertIfNegative val="0"/>
          <c:val>
            <c:numRef>
              <c:f>Analysis!$G$31:$G$36</c:f>
              <c:numCache>
                <c:formatCode>General</c:formatCode>
                <c:ptCount val="6"/>
                <c:pt idx="0">
                  <c:v>0</c:v>
                </c:pt>
                <c:pt idx="1">
                  <c:v>286551589.20666909</c:v>
                </c:pt>
                <c:pt idx="2">
                  <c:v>280155881.28855824</c:v>
                </c:pt>
                <c:pt idx="3">
                  <c:v>281082337.55557054</c:v>
                </c:pt>
                <c:pt idx="4">
                  <c:v>281977253.22444713</c:v>
                </c:pt>
                <c:pt idx="5">
                  <c:v>0</c:v>
                </c:pt>
              </c:numCache>
            </c:numRef>
          </c:val>
          <c:extLst>
            <c:ext xmlns:c16="http://schemas.microsoft.com/office/drawing/2014/chart" uri="{C3380CC4-5D6E-409C-BE32-E72D297353CC}">
              <c16:uniqueId val="{00000002-4DDF-492F-97CF-AFBF0A126EA3}"/>
            </c:ext>
          </c:extLst>
        </c:ser>
        <c:dLbls>
          <c:showLegendKey val="0"/>
          <c:showVal val="0"/>
          <c:showCatName val="0"/>
          <c:showSerName val="0"/>
          <c:showPercent val="0"/>
          <c:showBubbleSize val="0"/>
        </c:dLbls>
        <c:gapWidth val="219"/>
        <c:overlap val="100"/>
        <c:axId val="711085456"/>
        <c:axId val="1210932464"/>
      </c:barChart>
      <c:lineChart>
        <c:grouping val="standard"/>
        <c:varyColors val="0"/>
        <c:ser>
          <c:idx val="0"/>
          <c:order val="1"/>
          <c:tx>
            <c:strRef>
              <c:f>Analysis!$F$31:$F$36</c:f>
              <c:strCache>
                <c:ptCount val="6"/>
                <c:pt idx="0">
                  <c:v>236,238,674</c:v>
                </c:pt>
                <c:pt idx="1">
                  <c:v>236,238,674</c:v>
                </c:pt>
                <c:pt idx="2">
                  <c:v>236,238,674</c:v>
                </c:pt>
                <c:pt idx="3">
                  <c:v>236,238,674</c:v>
                </c:pt>
                <c:pt idx="4">
                  <c:v>236,238,674</c:v>
                </c:pt>
                <c:pt idx="5">
                  <c:v>236,238,674</c:v>
                </c:pt>
              </c:strCache>
            </c:strRef>
          </c:tx>
          <c:spPr>
            <a:ln w="15875" cap="rnd">
              <a:solidFill>
                <a:schemeClr val="bg1">
                  <a:lumMod val="85000"/>
                </a:schemeClr>
              </a:solidFill>
              <a:round/>
            </a:ln>
            <a:effectLst/>
          </c:spPr>
          <c:marker>
            <c:symbol val="none"/>
          </c:marker>
          <c:val>
            <c:numRef>
              <c:f>Analysis!$F$31:$F$36</c:f>
              <c:numCache>
                <c:formatCode>#,##0;[Red]#,##0</c:formatCode>
                <c:ptCount val="6"/>
                <c:pt idx="0">
                  <c:v>236238673.89920902</c:v>
                </c:pt>
                <c:pt idx="1">
                  <c:v>236238673.89920902</c:v>
                </c:pt>
                <c:pt idx="2">
                  <c:v>236238673.89920902</c:v>
                </c:pt>
                <c:pt idx="3">
                  <c:v>236238673.89920902</c:v>
                </c:pt>
                <c:pt idx="4">
                  <c:v>236238673.89920902</c:v>
                </c:pt>
                <c:pt idx="5">
                  <c:v>236238673.89920902</c:v>
                </c:pt>
              </c:numCache>
            </c:numRef>
          </c:val>
          <c:smooth val="0"/>
          <c:extLst>
            <c:ext xmlns:c16="http://schemas.microsoft.com/office/drawing/2014/chart" uri="{C3380CC4-5D6E-409C-BE32-E72D297353CC}">
              <c16:uniqueId val="{00000001-4DDF-492F-97CF-AFBF0A126EA3}"/>
            </c:ext>
          </c:extLst>
        </c:ser>
        <c:dLbls>
          <c:showLegendKey val="0"/>
          <c:showVal val="0"/>
          <c:showCatName val="0"/>
          <c:showSerName val="0"/>
          <c:showPercent val="0"/>
          <c:showBubbleSize val="0"/>
        </c:dLbls>
        <c:marker val="1"/>
        <c:smooth val="0"/>
        <c:axId val="711085456"/>
        <c:axId val="1210932464"/>
      </c:lineChart>
      <c:catAx>
        <c:axId val="711085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932464"/>
        <c:crosses val="autoZero"/>
        <c:auto val="1"/>
        <c:lblAlgn val="ctr"/>
        <c:lblOffset val="100"/>
        <c:noMultiLvlLbl val="0"/>
      </c:catAx>
      <c:valAx>
        <c:axId val="1210932464"/>
        <c:scaling>
          <c:orientation val="minMax"/>
        </c:scaling>
        <c:delete val="1"/>
        <c:axPos val="l"/>
        <c:numFmt formatCode="0.000,,&quot;M&quot;" sourceLinked="1"/>
        <c:majorTickMark val="none"/>
        <c:minorTickMark val="none"/>
        <c:tickLblPos val="nextTo"/>
        <c:crossAx val="711085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[Weston Nyabeze Excel Healthcare_Dashboard.xlsx]Analysis!PivotTable9</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lumMod val="50000"/>
                <a:lumOff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527527527527528E-2"/>
          <c:y val="0.22162290511351451"/>
          <c:w val="0.94494494494494496"/>
          <c:h val="0.56840232033252658"/>
        </c:manualLayout>
      </c:layout>
      <c:lineChart>
        <c:grouping val="stacked"/>
        <c:varyColors val="0"/>
        <c:ser>
          <c:idx val="0"/>
          <c:order val="0"/>
          <c:tx>
            <c:strRef>
              <c:f>Analysis!$E$48</c:f>
              <c:strCache>
                <c:ptCount val="1"/>
                <c:pt idx="0">
                  <c:v>Total</c:v>
                </c:pt>
              </c:strCache>
            </c:strRef>
          </c:tx>
          <c:spPr>
            <a:ln w="28575" cap="rnd">
              <a:solidFill>
                <a:schemeClr val="tx1">
                  <a:lumMod val="50000"/>
                  <a:lumOff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Analysis!$D$49:$D$60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Analysis!$E$49:$E$60</c:f>
              <c:numCache>
                <c:formatCode>#,##0.0,"K"</c:formatCode>
                <c:ptCount val="12"/>
                <c:pt idx="0">
                  <c:v>4692</c:v>
                </c:pt>
                <c:pt idx="1">
                  <c:v>4255</c:v>
                </c:pt>
                <c:pt idx="2">
                  <c:v>4672</c:v>
                </c:pt>
                <c:pt idx="3">
                  <c:v>4518</c:v>
                </c:pt>
                <c:pt idx="4">
                  <c:v>4599</c:v>
                </c:pt>
                <c:pt idx="5">
                  <c:v>4699</c:v>
                </c:pt>
                <c:pt idx="6">
                  <c:v>4812</c:v>
                </c:pt>
                <c:pt idx="7">
                  <c:v>4832</c:v>
                </c:pt>
                <c:pt idx="8">
                  <c:v>4546</c:v>
                </c:pt>
                <c:pt idx="9">
                  <c:v>4678</c:v>
                </c:pt>
                <c:pt idx="10">
                  <c:v>4548</c:v>
                </c:pt>
                <c:pt idx="11">
                  <c:v>4649</c:v>
                </c:pt>
              </c:numCache>
            </c:numRef>
          </c:val>
          <c:smooth val="0"/>
          <c:extLst>
            <c:ext xmlns:c16="http://schemas.microsoft.com/office/drawing/2014/chart" uri="{C3380CC4-5D6E-409C-BE32-E72D297353CC}">
              <c16:uniqueId val="{00000002-B7E1-4CA9-A2FB-DD7F471D0599}"/>
            </c:ext>
          </c:extLst>
        </c:ser>
        <c:dLbls>
          <c:showLegendKey val="0"/>
          <c:showVal val="0"/>
          <c:showCatName val="0"/>
          <c:showSerName val="0"/>
          <c:showPercent val="0"/>
          <c:showBubbleSize val="0"/>
        </c:dLbls>
        <c:smooth val="0"/>
        <c:axId val="1129606304"/>
        <c:axId val="623656272"/>
      </c:lineChart>
      <c:catAx>
        <c:axId val="112960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656272"/>
        <c:crosses val="autoZero"/>
        <c:auto val="1"/>
        <c:lblAlgn val="ctr"/>
        <c:lblOffset val="100"/>
        <c:noMultiLvlLbl val="0"/>
      </c:catAx>
      <c:valAx>
        <c:axId val="623656272"/>
        <c:scaling>
          <c:orientation val="minMax"/>
        </c:scaling>
        <c:delete val="1"/>
        <c:axPos val="l"/>
        <c:numFmt formatCode="#,##0.0,&quot;K&quot;" sourceLinked="1"/>
        <c:majorTickMark val="none"/>
        <c:minorTickMark val="none"/>
        <c:tickLblPos val="nextTo"/>
        <c:crossAx val="112960630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0354330708661409E-3"/>
          <c:y val="0.24701108789972681"/>
          <c:w val="0.9786557930258718"/>
          <c:h val="0.62973539021907976"/>
        </c:manualLayout>
      </c:layout>
      <c:barChart>
        <c:barDir val="col"/>
        <c:grouping val="clustered"/>
        <c:varyColors val="0"/>
        <c:ser>
          <c:idx val="0"/>
          <c:order val="0"/>
          <c:tx>
            <c:strRef>
              <c:f>Analysis!$E$72</c:f>
              <c:strCache>
                <c:ptCount val="1"/>
                <c:pt idx="0">
                  <c:v>Admission</c:v>
                </c:pt>
              </c:strCache>
            </c:strRef>
          </c:tx>
          <c:spPr>
            <a:solidFill>
              <a:schemeClr val="bg2"/>
            </a:solidFill>
            <a:ln>
              <a:solidFill>
                <a:srgbClr val="F5F5F5"/>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Analysis!$D$73:$D$79</c:f>
              <c:strCache>
                <c:ptCount val="7"/>
                <c:pt idx="0">
                  <c:v>Sun</c:v>
                </c:pt>
                <c:pt idx="1">
                  <c:v>Mon</c:v>
                </c:pt>
                <c:pt idx="2">
                  <c:v>Tue</c:v>
                </c:pt>
                <c:pt idx="3">
                  <c:v>Wed</c:v>
                </c:pt>
                <c:pt idx="4">
                  <c:v>Thu</c:v>
                </c:pt>
                <c:pt idx="5">
                  <c:v>Fri</c:v>
                </c:pt>
                <c:pt idx="6">
                  <c:v>Sat</c:v>
                </c:pt>
              </c:strCache>
            </c:strRef>
          </c:cat>
          <c:val>
            <c:numRef>
              <c:f>Analysis!$E$73:$E$79</c:f>
              <c:numCache>
                <c:formatCode>#,##0.00,"K"</c:formatCode>
                <c:ptCount val="7"/>
                <c:pt idx="0">
                  <c:v>1583</c:v>
                </c:pt>
                <c:pt idx="1">
                  <c:v>1558</c:v>
                </c:pt>
                <c:pt idx="2">
                  <c:v>1647</c:v>
                </c:pt>
                <c:pt idx="3">
                  <c:v>1517</c:v>
                </c:pt>
                <c:pt idx="4">
                  <c:v>1502</c:v>
                </c:pt>
                <c:pt idx="5">
                  <c:v>1629</c:v>
                </c:pt>
                <c:pt idx="6">
                  <c:v>1590</c:v>
                </c:pt>
              </c:numCache>
            </c:numRef>
          </c:val>
          <c:extLst>
            <c:ext xmlns:c16="http://schemas.microsoft.com/office/drawing/2014/chart" uri="{C3380CC4-5D6E-409C-BE32-E72D297353CC}">
              <c16:uniqueId val="{00000000-8D86-4121-B8E3-CAF36160956D}"/>
            </c:ext>
          </c:extLst>
        </c:ser>
        <c:ser>
          <c:idx val="1"/>
          <c:order val="1"/>
          <c:tx>
            <c:strRef>
              <c:f>Analysis!$F$72</c:f>
              <c:strCache>
                <c:ptCount val="1"/>
                <c:pt idx="0">
                  <c:v>Highlight</c:v>
                </c:pt>
              </c:strCache>
            </c:strRef>
          </c:tx>
          <c:spPr>
            <a:solidFill>
              <a:srgbClr val="43C0FF"/>
            </a:solidFill>
            <a:ln>
              <a:noFill/>
            </a:ln>
            <a:effectLst/>
          </c:spPr>
          <c:invertIfNegative val="0"/>
          <c:val>
            <c:numRef>
              <c:f>Analysis!$F$73:$F$79</c:f>
              <c:numCache>
                <c:formatCode>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1-8D86-4121-B8E3-CAF36160956D}"/>
            </c:ext>
          </c:extLst>
        </c:ser>
        <c:dLbls>
          <c:showLegendKey val="0"/>
          <c:showVal val="0"/>
          <c:showCatName val="0"/>
          <c:showSerName val="0"/>
          <c:showPercent val="0"/>
          <c:showBubbleSize val="0"/>
        </c:dLbls>
        <c:gapWidth val="219"/>
        <c:overlap val="100"/>
        <c:axId val="1116991600"/>
        <c:axId val="908730704"/>
      </c:barChart>
      <c:catAx>
        <c:axId val="111699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730704"/>
        <c:crosses val="autoZero"/>
        <c:auto val="1"/>
        <c:lblAlgn val="ctr"/>
        <c:lblOffset val="100"/>
        <c:noMultiLvlLbl val="0"/>
      </c:catAx>
      <c:valAx>
        <c:axId val="908730704"/>
        <c:scaling>
          <c:orientation val="minMax"/>
        </c:scaling>
        <c:delete val="1"/>
        <c:axPos val="l"/>
        <c:numFmt formatCode="#,##0.00,&quot;K&quot;" sourceLinked="1"/>
        <c:majorTickMark val="none"/>
        <c:minorTickMark val="none"/>
        <c:tickLblPos val="nextTo"/>
        <c:crossAx val="1116991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[Weston Nyabeze Excel Healthcare_Dashboard.xlsx]Analysis!DayType</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9DFF"/>
          </a:solidFill>
          <a:ln w="19050">
            <a:solidFill>
              <a:srgbClr val="43C0FF"/>
            </a:solidFill>
          </a:ln>
          <a:effectLst/>
        </c:spPr>
      </c:pivotFmt>
      <c:pivotFmt>
        <c:idx val="2"/>
        <c:spPr>
          <a:solidFill>
            <a:srgbClr val="F5F5F5"/>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9DFF"/>
          </a:solidFill>
          <a:ln w="19050">
            <a:solidFill>
              <a:srgbClr val="43C0FF"/>
            </a:solidFill>
          </a:ln>
          <a:effectLst/>
        </c:spPr>
      </c:pivotFmt>
      <c:pivotFmt>
        <c:idx val="5"/>
        <c:spPr>
          <a:solidFill>
            <a:srgbClr val="F5F5F5"/>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9DFF"/>
          </a:solidFill>
          <a:ln w="19050">
            <a:noFill/>
          </a:ln>
          <a:effectLst/>
        </c:spPr>
        <c:dLbl>
          <c:idx val="0"/>
          <c:layout>
            <c:manualLayout>
              <c:x val="5.185185185185185E-2"/>
              <c:y val="6.35930047694752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lumMod val="85000"/>
            </a:schemeClr>
          </a:solidFill>
          <a:ln w="19050">
            <a:noFill/>
          </a:ln>
          <a:effectLst/>
        </c:spPr>
        <c:dLbl>
          <c:idx val="0"/>
          <c:layout>
            <c:manualLayout>
              <c:x val="-7.7777777777777793E-2"/>
              <c:y val="-2.64970853206147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Analysis!$E$84</c:f>
              <c:strCache>
                <c:ptCount val="1"/>
                <c:pt idx="0">
                  <c:v>Total</c:v>
                </c:pt>
              </c:strCache>
            </c:strRef>
          </c:tx>
          <c:spPr>
            <a:ln>
              <a:noFill/>
            </a:ln>
          </c:spPr>
          <c:dPt>
            <c:idx val="0"/>
            <c:bubble3D val="0"/>
            <c:spPr>
              <a:solidFill>
                <a:srgbClr val="009DFF"/>
              </a:solidFill>
              <a:ln w="19050">
                <a:noFill/>
              </a:ln>
              <a:effectLst/>
            </c:spPr>
            <c:extLst>
              <c:ext xmlns:c16="http://schemas.microsoft.com/office/drawing/2014/chart" uri="{C3380CC4-5D6E-409C-BE32-E72D297353CC}">
                <c16:uniqueId val="{00000001-77A4-4E85-907D-71F401895B16}"/>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77A4-4E85-907D-71F401895B16}"/>
              </c:ext>
            </c:extLst>
          </c:dPt>
          <c:dLbls>
            <c:dLbl>
              <c:idx val="0"/>
              <c:layout>
                <c:manualLayout>
                  <c:x val="5.185185185185185E-2"/>
                  <c:y val="6.359300476947525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A4-4E85-907D-71F401895B16}"/>
                </c:ext>
              </c:extLst>
            </c:dLbl>
            <c:dLbl>
              <c:idx val="1"/>
              <c:layout>
                <c:manualLayout>
                  <c:x val="-7.7777777777777793E-2"/>
                  <c:y val="-2.649708532061475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A4-4E85-907D-71F401895B1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Analysis!$D$85:$D$86</c:f>
              <c:strCache>
                <c:ptCount val="2"/>
                <c:pt idx="0">
                  <c:v>Weekday</c:v>
                </c:pt>
                <c:pt idx="1">
                  <c:v>Weekend</c:v>
                </c:pt>
              </c:strCache>
            </c:strRef>
          </c:cat>
          <c:val>
            <c:numRef>
              <c:f>Analysis!$E$85:$E$86</c:f>
              <c:numCache>
                <c:formatCode>"$"#,##0,,"M"</c:formatCode>
                <c:ptCount val="2"/>
                <c:pt idx="0">
                  <c:v>1014225268.3401093</c:v>
                </c:pt>
                <c:pt idx="1">
                  <c:v>403206775.05514038</c:v>
                </c:pt>
              </c:numCache>
            </c:numRef>
          </c:val>
          <c:extLst>
            <c:ext xmlns:c16="http://schemas.microsoft.com/office/drawing/2014/chart" uri="{C3380CC4-5D6E-409C-BE32-E72D297353CC}">
              <c16:uniqueId val="{00000004-E33F-4E34-B1B3-09B5D52E4B4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9872408293460927E-2"/>
          <c:y val="0"/>
          <c:w val="0.96012759170653905"/>
          <c:h val="0.92565055762081794"/>
        </c:manualLayout>
      </c:layout>
      <c:barChart>
        <c:barDir val="bar"/>
        <c:grouping val="clustered"/>
        <c:varyColors val="0"/>
        <c:ser>
          <c:idx val="0"/>
          <c:order val="0"/>
          <c:tx>
            <c:strRef>
              <c:f>Analysis!$I$98</c:f>
              <c:strCache>
                <c:ptCount val="1"/>
                <c:pt idx="0">
                  <c:v>Total Billing</c:v>
                </c:pt>
              </c:strCache>
            </c:strRef>
          </c:tx>
          <c:spPr>
            <a:solidFill>
              <a:srgbClr val="43C0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Analysis!$H$99:$H$103</c:f>
              <c:strCache>
                <c:ptCount val="5"/>
                <c:pt idx="0">
                  <c:v>Cigna</c:v>
                </c:pt>
                <c:pt idx="1">
                  <c:v>Medicare</c:v>
                </c:pt>
                <c:pt idx="2">
                  <c:v>Blue Cross</c:v>
                </c:pt>
                <c:pt idx="3">
                  <c:v>UnitedHealthcare</c:v>
                </c:pt>
                <c:pt idx="4">
                  <c:v>Aetna</c:v>
                </c:pt>
              </c:strCache>
            </c:strRef>
          </c:cat>
          <c:val>
            <c:numRef>
              <c:f>Analysis!$I$99:$I$103</c:f>
              <c:numCache>
                <c:formatCode>"$"#,##0,,"M"</c:formatCode>
                <c:ptCount val="5"/>
                <c:pt idx="0">
                  <c:v>287139345.2686978</c:v>
                </c:pt>
                <c:pt idx="1">
                  <c:v>285720758.12610555</c:v>
                </c:pt>
                <c:pt idx="2">
                  <c:v>283254294.21224058</c:v>
                </c:pt>
                <c:pt idx="3">
                  <c:v>282454542.84301472</c:v>
                </c:pt>
                <c:pt idx="4">
                  <c:v>278863102.9451952</c:v>
                </c:pt>
              </c:numCache>
            </c:numRef>
          </c:val>
          <c:extLst>
            <c:ext xmlns:c16="http://schemas.microsoft.com/office/drawing/2014/chart" uri="{C3380CC4-5D6E-409C-BE32-E72D297353CC}">
              <c16:uniqueId val="{00000000-F46C-4D0F-9F79-1073BFE28979}"/>
            </c:ext>
          </c:extLst>
        </c:ser>
        <c:ser>
          <c:idx val="1"/>
          <c:order val="1"/>
          <c:tx>
            <c:strRef>
              <c:f>Analysis!$J$98</c:f>
              <c:strCache>
                <c:ptCount val="1"/>
                <c:pt idx="0">
                  <c:v>Duplicate Total Billing</c:v>
                </c:pt>
              </c:strCache>
            </c:strRef>
          </c:tx>
          <c:spPr>
            <a:solidFill>
              <a:srgbClr val="43C0FF"/>
            </a:solidFill>
            <a:ln w="9525">
              <a:solidFill>
                <a:srgbClr val="43C0FF"/>
              </a:solidFill>
            </a:ln>
            <a:effectLst/>
          </c:spPr>
          <c:invertIfNegative val="0"/>
          <c:dLbls>
            <c:dLbl>
              <c:idx val="3"/>
              <c:dLblPos val="inBase"/>
              <c:showLegendKey val="0"/>
              <c:showVal val="0"/>
              <c:showCatName val="1"/>
              <c:showSerName val="0"/>
              <c:showPercent val="0"/>
              <c:showBubbleSize val="0"/>
              <c:extLst>
                <c:ext xmlns:c15="http://schemas.microsoft.com/office/drawing/2012/chart" uri="{CE6537A1-D6FC-4f65-9D91-7224C49458BB}">
                  <c15:layout>
                    <c:manualLayout>
                      <c:w val="0.32966360856269106"/>
                      <c:h val="0.16130490956072352"/>
                    </c:manualLayout>
                  </c15:layout>
                </c:ext>
                <c:ext xmlns:c16="http://schemas.microsoft.com/office/drawing/2014/chart" uri="{C3380CC4-5D6E-409C-BE32-E72D297353CC}">
                  <c16:uniqueId val="{00000002-F46C-4D0F-9F79-1073BFE28979}"/>
                </c:ext>
              </c:extLst>
            </c:dLbl>
            <c:spPr>
              <a:noFill/>
              <a:ln>
                <a:noFill/>
              </a:ln>
              <a:effectLst/>
            </c:spPr>
            <c:txPr>
              <a:bodyPr rot="0" spcFirstLastPara="1" vertOverflow="ellipsis" vert="horz" wrap="square" lIns="38100" tIns="19050" rIns="38100" bIns="19050" anchor="ctr" anchorCtr="0">
                <a:spAutoFit/>
              </a:bodyPr>
              <a:lstStyle/>
              <a:p>
                <a:pPr algn="l">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Analysis!$H$99:$H$103</c:f>
              <c:strCache>
                <c:ptCount val="5"/>
                <c:pt idx="0">
                  <c:v>Cigna</c:v>
                </c:pt>
                <c:pt idx="1">
                  <c:v>Medicare</c:v>
                </c:pt>
                <c:pt idx="2">
                  <c:v>Blue Cross</c:v>
                </c:pt>
                <c:pt idx="3">
                  <c:v>UnitedHealthcare</c:v>
                </c:pt>
                <c:pt idx="4">
                  <c:v>Aetna</c:v>
                </c:pt>
              </c:strCache>
            </c:strRef>
          </c:cat>
          <c:val>
            <c:numRef>
              <c:f>Analysis!$J$99:$J$103</c:f>
              <c:numCache>
                <c:formatCode>"$"#,##0,,"M"</c:formatCode>
                <c:ptCount val="5"/>
                <c:pt idx="0">
                  <c:v>287139345.2686978</c:v>
                </c:pt>
                <c:pt idx="1">
                  <c:v>285720758.12610555</c:v>
                </c:pt>
                <c:pt idx="2">
                  <c:v>283254294.21224058</c:v>
                </c:pt>
                <c:pt idx="3">
                  <c:v>282454542.84301472</c:v>
                </c:pt>
                <c:pt idx="4">
                  <c:v>278863102.9451952</c:v>
                </c:pt>
              </c:numCache>
            </c:numRef>
          </c:val>
          <c:extLst>
            <c:ext xmlns:c16="http://schemas.microsoft.com/office/drawing/2014/chart" uri="{C3380CC4-5D6E-409C-BE32-E72D297353CC}">
              <c16:uniqueId val="{00000001-F46C-4D0F-9F79-1073BFE28979}"/>
            </c:ext>
          </c:extLst>
        </c:ser>
        <c:dLbls>
          <c:showLegendKey val="0"/>
          <c:showVal val="0"/>
          <c:showCatName val="0"/>
          <c:showSerName val="0"/>
          <c:showPercent val="0"/>
          <c:showBubbleSize val="0"/>
        </c:dLbls>
        <c:gapWidth val="50"/>
        <c:overlap val="100"/>
        <c:axId val="1724298383"/>
        <c:axId val="1999139839"/>
      </c:barChart>
      <c:catAx>
        <c:axId val="1724298383"/>
        <c:scaling>
          <c:orientation val="maxMin"/>
        </c:scaling>
        <c:delete val="1"/>
        <c:axPos val="l"/>
        <c:numFmt formatCode="General" sourceLinked="1"/>
        <c:majorTickMark val="out"/>
        <c:minorTickMark val="none"/>
        <c:tickLblPos val="nextTo"/>
        <c:crossAx val="1999139839"/>
        <c:crosses val="autoZero"/>
        <c:auto val="1"/>
        <c:lblAlgn val="ctr"/>
        <c:lblOffset val="100"/>
        <c:noMultiLvlLbl val="0"/>
      </c:catAx>
      <c:valAx>
        <c:axId val="1999139839"/>
        <c:scaling>
          <c:orientation val="minMax"/>
        </c:scaling>
        <c:delete val="1"/>
        <c:axPos val="t"/>
        <c:numFmt formatCode="&quot;$&quot;#,##0,,&quot;M&quot;" sourceLinked="1"/>
        <c:majorTickMark val="out"/>
        <c:minorTickMark val="none"/>
        <c:tickLblPos val="nextTo"/>
        <c:crossAx val="1724298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firstButton="1" fmlaLink="Analysis!$E$19" lockText="1" noThreeD="1"/>
</file>

<file path=xl/ctrlProps/ctrlProp2.xml><?xml version="1.0" encoding="utf-8"?>
<formControlPr xmlns="http://schemas.microsoft.com/office/spreadsheetml/2009/9/main" objectType="Radio" checked="Checked" lockText="1" noThreeD="1"/>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gif"/><Relationship Id="rId7" Type="http://schemas.openxmlformats.org/officeDocument/2006/relationships/chart" Target="../charts/chart1.xml"/><Relationship Id="rId12"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gif"/><Relationship Id="rId6" Type="http://schemas.openxmlformats.org/officeDocument/2006/relationships/image" Target="../media/image6.png"/><Relationship Id="rId11" Type="http://schemas.openxmlformats.org/officeDocument/2006/relationships/image" Target="../media/image7.gif"/><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21</xdr:col>
      <xdr:colOff>198120</xdr:colOff>
      <xdr:row>14</xdr:row>
      <xdr:rowOff>45720</xdr:rowOff>
    </xdr:from>
    <xdr:to>
      <xdr:col>22</xdr:col>
      <xdr:colOff>601980</xdr:colOff>
      <xdr:row>16</xdr:row>
      <xdr:rowOff>91440</xdr:rowOff>
    </xdr:to>
    <xdr:sp macro="" textlink="">
      <xdr:nvSpPr>
        <xdr:cNvPr id="2" name="Rectangle: Rounded Corners 1">
          <a:extLst>
            <a:ext uri="{FF2B5EF4-FFF2-40B4-BE49-F238E27FC236}">
              <a16:creationId xmlns:a16="http://schemas.microsoft.com/office/drawing/2014/main" id="{AC10D691-9F9E-46C3-B6CC-F48A657BEF2B}"/>
            </a:ext>
          </a:extLst>
        </xdr:cNvPr>
        <xdr:cNvSpPr/>
      </xdr:nvSpPr>
      <xdr:spPr>
        <a:xfrm>
          <a:off x="17579340" y="2651760"/>
          <a:ext cx="1013460" cy="411480"/>
        </a:xfrm>
        <a:prstGeom prst="roundRect">
          <a:avLst/>
        </a:prstGeom>
        <a:solidFill>
          <a:srgbClr val="595959"/>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21</xdr:col>
      <xdr:colOff>198120</xdr:colOff>
      <xdr:row>17</xdr:row>
      <xdr:rowOff>30480</xdr:rowOff>
    </xdr:from>
    <xdr:to>
      <xdr:col>23</xdr:col>
      <xdr:colOff>106680</xdr:colOff>
      <xdr:row>19</xdr:row>
      <xdr:rowOff>76200</xdr:rowOff>
    </xdr:to>
    <xdr:sp macro="" textlink="">
      <xdr:nvSpPr>
        <xdr:cNvPr id="3" name="Rectangle: Rounded Corners 2">
          <a:extLst>
            <a:ext uri="{FF2B5EF4-FFF2-40B4-BE49-F238E27FC236}">
              <a16:creationId xmlns:a16="http://schemas.microsoft.com/office/drawing/2014/main" id="{AD85C0CA-49C5-4F31-865A-CCBA75C86216}"/>
            </a:ext>
          </a:extLst>
        </xdr:cNvPr>
        <xdr:cNvSpPr/>
      </xdr:nvSpPr>
      <xdr:spPr>
        <a:xfrm>
          <a:off x="17579340" y="3185160"/>
          <a:ext cx="1127760" cy="411480"/>
        </a:xfrm>
        <a:prstGeom prst="roundRect">
          <a:avLst/>
        </a:prstGeom>
        <a:solidFill>
          <a:srgbClr val="FFFC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198120</xdr:colOff>
      <xdr:row>20</xdr:row>
      <xdr:rowOff>7620</xdr:rowOff>
    </xdr:from>
    <xdr:to>
      <xdr:col>23</xdr:col>
      <xdr:colOff>152400</xdr:colOff>
      <xdr:row>22</xdr:row>
      <xdr:rowOff>53340</xdr:rowOff>
    </xdr:to>
    <xdr:sp macro="" textlink="">
      <xdr:nvSpPr>
        <xdr:cNvPr id="4" name="Rectangle: Rounded Corners 3">
          <a:extLst>
            <a:ext uri="{FF2B5EF4-FFF2-40B4-BE49-F238E27FC236}">
              <a16:creationId xmlns:a16="http://schemas.microsoft.com/office/drawing/2014/main" id="{FDE6D9B6-A415-46FC-83C0-DD42E1029183}"/>
            </a:ext>
          </a:extLst>
        </xdr:cNvPr>
        <xdr:cNvSpPr/>
      </xdr:nvSpPr>
      <xdr:spPr>
        <a:xfrm>
          <a:off x="17579340" y="3710940"/>
          <a:ext cx="1173480" cy="411480"/>
        </a:xfrm>
        <a:prstGeom prst="roundRect">
          <a:avLst/>
        </a:prstGeom>
        <a:solidFill>
          <a:srgbClr val="009D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198120</xdr:colOff>
      <xdr:row>22</xdr:row>
      <xdr:rowOff>167640</xdr:rowOff>
    </xdr:from>
    <xdr:to>
      <xdr:col>23</xdr:col>
      <xdr:colOff>487680</xdr:colOff>
      <xdr:row>25</xdr:row>
      <xdr:rowOff>45720</xdr:rowOff>
    </xdr:to>
    <xdr:sp macro="" textlink="">
      <xdr:nvSpPr>
        <xdr:cNvPr id="5" name="Rectangle: Rounded Corners 4">
          <a:extLst>
            <a:ext uri="{FF2B5EF4-FFF2-40B4-BE49-F238E27FC236}">
              <a16:creationId xmlns:a16="http://schemas.microsoft.com/office/drawing/2014/main" id="{5E9FC44C-ED61-4A70-B2EC-CD311C03C122}"/>
            </a:ext>
          </a:extLst>
        </xdr:cNvPr>
        <xdr:cNvSpPr/>
      </xdr:nvSpPr>
      <xdr:spPr>
        <a:xfrm>
          <a:off x="17579340" y="4236720"/>
          <a:ext cx="1508760" cy="426720"/>
        </a:xfrm>
        <a:prstGeom prst="roundRect">
          <a:avLst/>
        </a:prstGeom>
        <a:solidFill>
          <a:srgbClr val="FF000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198120</xdr:colOff>
      <xdr:row>26</xdr:row>
      <xdr:rowOff>91440</xdr:rowOff>
    </xdr:from>
    <xdr:to>
      <xdr:col>23</xdr:col>
      <xdr:colOff>228600</xdr:colOff>
      <xdr:row>28</xdr:row>
      <xdr:rowOff>152400</xdr:rowOff>
    </xdr:to>
    <xdr:sp macro="" textlink="">
      <xdr:nvSpPr>
        <xdr:cNvPr id="6" name="Rectangle: Rounded Corners 5">
          <a:extLst>
            <a:ext uri="{FF2B5EF4-FFF2-40B4-BE49-F238E27FC236}">
              <a16:creationId xmlns:a16="http://schemas.microsoft.com/office/drawing/2014/main" id="{63D14ED0-9426-414E-B50D-6FBC0247B2ED}"/>
            </a:ext>
          </a:extLst>
        </xdr:cNvPr>
        <xdr:cNvSpPr/>
      </xdr:nvSpPr>
      <xdr:spPr>
        <a:xfrm>
          <a:off x="17579340" y="4892040"/>
          <a:ext cx="1249680" cy="426720"/>
        </a:xfrm>
        <a:prstGeom prst="roundRect">
          <a:avLst/>
        </a:prstGeom>
        <a:solidFill>
          <a:srgbClr val="EF6B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26</xdr:row>
      <xdr:rowOff>152400</xdr:rowOff>
    </xdr:from>
    <xdr:to>
      <xdr:col>7</xdr:col>
      <xdr:colOff>129540</xdr:colOff>
      <xdr:row>40</xdr:row>
      <xdr:rowOff>144780</xdr:rowOff>
    </xdr:to>
    <xdr:sp macro="" textlink="">
      <xdr:nvSpPr>
        <xdr:cNvPr id="21" name="Rectangle: Rounded Corners 20">
          <a:extLst>
            <a:ext uri="{FF2B5EF4-FFF2-40B4-BE49-F238E27FC236}">
              <a16:creationId xmlns:a16="http://schemas.microsoft.com/office/drawing/2014/main" id="{550DC873-9625-F7E8-2DF8-0A6404D6DE18}"/>
            </a:ext>
          </a:extLst>
        </xdr:cNvPr>
        <xdr:cNvSpPr/>
      </xdr:nvSpPr>
      <xdr:spPr>
        <a:xfrm>
          <a:off x="114300" y="4907280"/>
          <a:ext cx="4282440" cy="2552700"/>
        </a:xfrm>
        <a:prstGeom prst="roundRect">
          <a:avLst>
            <a:gd name="adj" fmla="val 6277"/>
          </a:avLst>
        </a:prstGeom>
        <a:solidFill>
          <a:srgbClr val="F5F5F5"/>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198120</xdr:colOff>
      <xdr:row>14</xdr:row>
      <xdr:rowOff>121920</xdr:rowOff>
    </xdr:from>
    <xdr:to>
      <xdr:col>21</xdr:col>
      <xdr:colOff>434340</xdr:colOff>
      <xdr:row>25</xdr:row>
      <xdr:rowOff>152400</xdr:rowOff>
    </xdr:to>
    <xdr:sp macro="" textlink="">
      <xdr:nvSpPr>
        <xdr:cNvPr id="8" name="Rectangle: Rounded Corners 7">
          <a:extLst>
            <a:ext uri="{FF2B5EF4-FFF2-40B4-BE49-F238E27FC236}">
              <a16:creationId xmlns:a16="http://schemas.microsoft.com/office/drawing/2014/main" id="{9C5AB5B3-1432-51EB-8E6A-DE4BE101D31F}"/>
            </a:ext>
          </a:extLst>
        </xdr:cNvPr>
        <xdr:cNvSpPr/>
      </xdr:nvSpPr>
      <xdr:spPr>
        <a:xfrm>
          <a:off x="7513320" y="2682240"/>
          <a:ext cx="5722620" cy="2042160"/>
        </a:xfrm>
        <a:prstGeom prst="roundRect">
          <a:avLst>
            <a:gd name="adj" fmla="val 6277"/>
          </a:avLst>
        </a:prstGeom>
        <a:solidFill>
          <a:srgbClr val="F5F5F5"/>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114300</xdr:colOff>
      <xdr:row>14</xdr:row>
      <xdr:rowOff>121920</xdr:rowOff>
    </xdr:from>
    <xdr:to>
      <xdr:col>9</xdr:col>
      <xdr:colOff>327660</xdr:colOff>
      <xdr:row>25</xdr:row>
      <xdr:rowOff>144780</xdr:rowOff>
    </xdr:to>
    <xdr:sp macro="" textlink="">
      <xdr:nvSpPr>
        <xdr:cNvPr id="10256" name="Rectangle: Rounded Corners 10255">
          <a:extLst>
            <a:ext uri="{FF2B5EF4-FFF2-40B4-BE49-F238E27FC236}">
              <a16:creationId xmlns:a16="http://schemas.microsoft.com/office/drawing/2014/main" id="{9FF5D807-A382-0431-08DA-25AAE92B644D}"/>
            </a:ext>
          </a:extLst>
        </xdr:cNvPr>
        <xdr:cNvSpPr/>
      </xdr:nvSpPr>
      <xdr:spPr>
        <a:xfrm>
          <a:off x="114300" y="2682240"/>
          <a:ext cx="5699760" cy="2034540"/>
        </a:xfrm>
        <a:prstGeom prst="roundRect">
          <a:avLst>
            <a:gd name="adj" fmla="val 6277"/>
          </a:avLst>
        </a:prstGeom>
        <a:solidFill>
          <a:srgbClr val="F5F5F5"/>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106680</xdr:colOff>
      <xdr:row>2</xdr:row>
      <xdr:rowOff>0</xdr:rowOff>
    </xdr:from>
    <xdr:to>
      <xdr:col>14</xdr:col>
      <xdr:colOff>22860</xdr:colOff>
      <xdr:row>13</xdr:row>
      <xdr:rowOff>118872</xdr:rowOff>
    </xdr:to>
    <xdr:sp macro="" textlink="">
      <xdr:nvSpPr>
        <xdr:cNvPr id="2" name="Rectangle: Rounded Corners 1">
          <a:extLst>
            <a:ext uri="{FF2B5EF4-FFF2-40B4-BE49-F238E27FC236}">
              <a16:creationId xmlns:a16="http://schemas.microsoft.com/office/drawing/2014/main" id="{AB5D188A-A40E-2857-158A-B9800B7385F1}"/>
            </a:ext>
          </a:extLst>
        </xdr:cNvPr>
        <xdr:cNvSpPr/>
      </xdr:nvSpPr>
      <xdr:spPr>
        <a:xfrm>
          <a:off x="106680" y="365760"/>
          <a:ext cx="8450580" cy="2130552"/>
        </a:xfrm>
        <a:prstGeom prst="roundRect">
          <a:avLst>
            <a:gd name="adj" fmla="val 6277"/>
          </a:avLst>
        </a:prstGeom>
        <a:solidFill>
          <a:srgbClr val="F5F5F5"/>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205740</xdr:colOff>
      <xdr:row>4</xdr:row>
      <xdr:rowOff>87630</xdr:rowOff>
    </xdr:from>
    <xdr:to>
      <xdr:col>2</xdr:col>
      <xdr:colOff>220980</xdr:colOff>
      <xdr:row>11</xdr:row>
      <xdr:rowOff>167640</xdr:rowOff>
    </xdr:to>
    <xdr:sp macro="" textlink="">
      <xdr:nvSpPr>
        <xdr:cNvPr id="3" name="Rectangle: Rounded Corners 2">
          <a:extLst>
            <a:ext uri="{FF2B5EF4-FFF2-40B4-BE49-F238E27FC236}">
              <a16:creationId xmlns:a16="http://schemas.microsoft.com/office/drawing/2014/main" id="{C0F4C5AE-8082-200D-8404-0761EB39F58E}"/>
            </a:ext>
          </a:extLst>
        </xdr:cNvPr>
        <xdr:cNvSpPr/>
      </xdr:nvSpPr>
      <xdr:spPr>
        <a:xfrm>
          <a:off x="205740" y="819150"/>
          <a:ext cx="1234440" cy="1360170"/>
        </a:xfrm>
        <a:prstGeom prst="roundRect">
          <a:avLst>
            <a:gd name="adj" fmla="val 6277"/>
          </a:avLst>
        </a:prstGeom>
        <a:solidFill>
          <a:schemeClr val="tx1">
            <a:lumMod val="65000"/>
            <a:lumOff val="35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245364</xdr:colOff>
      <xdr:row>4</xdr:row>
      <xdr:rowOff>87630</xdr:rowOff>
    </xdr:from>
    <xdr:to>
      <xdr:col>7</xdr:col>
      <xdr:colOff>260604</xdr:colOff>
      <xdr:row>11</xdr:row>
      <xdr:rowOff>167640</xdr:rowOff>
    </xdr:to>
    <xdr:sp macro="" textlink="">
      <xdr:nvSpPr>
        <xdr:cNvPr id="4" name="Rectangle: Rounded Corners 3">
          <a:extLst>
            <a:ext uri="{FF2B5EF4-FFF2-40B4-BE49-F238E27FC236}">
              <a16:creationId xmlns:a16="http://schemas.microsoft.com/office/drawing/2014/main" id="{B863384E-A2F8-D6AE-8205-4797CE9163AC}"/>
            </a:ext>
          </a:extLst>
        </xdr:cNvPr>
        <xdr:cNvSpPr/>
      </xdr:nvSpPr>
      <xdr:spPr>
        <a:xfrm>
          <a:off x="3293364" y="819150"/>
          <a:ext cx="1234440" cy="1360170"/>
        </a:xfrm>
        <a:prstGeom prst="roundRect">
          <a:avLst>
            <a:gd name="adj" fmla="val 6277"/>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569976</xdr:colOff>
      <xdr:row>4</xdr:row>
      <xdr:rowOff>87630</xdr:rowOff>
    </xdr:from>
    <xdr:to>
      <xdr:col>9</xdr:col>
      <xdr:colOff>585216</xdr:colOff>
      <xdr:row>11</xdr:row>
      <xdr:rowOff>167640</xdr:rowOff>
    </xdr:to>
    <xdr:sp macro="" textlink="">
      <xdr:nvSpPr>
        <xdr:cNvPr id="5" name="Rectangle: Rounded Corners 4">
          <a:extLst>
            <a:ext uri="{FF2B5EF4-FFF2-40B4-BE49-F238E27FC236}">
              <a16:creationId xmlns:a16="http://schemas.microsoft.com/office/drawing/2014/main" id="{FBDCD86E-CC1D-630F-05F6-C0BCA56606BB}"/>
            </a:ext>
          </a:extLst>
        </xdr:cNvPr>
        <xdr:cNvSpPr/>
      </xdr:nvSpPr>
      <xdr:spPr>
        <a:xfrm>
          <a:off x="4837176" y="819150"/>
          <a:ext cx="1234440" cy="1360170"/>
        </a:xfrm>
        <a:prstGeom prst="roundRect">
          <a:avLst>
            <a:gd name="adj" fmla="val 6277"/>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530352</xdr:colOff>
      <xdr:row>4</xdr:row>
      <xdr:rowOff>87630</xdr:rowOff>
    </xdr:from>
    <xdr:to>
      <xdr:col>4</xdr:col>
      <xdr:colOff>545592</xdr:colOff>
      <xdr:row>11</xdr:row>
      <xdr:rowOff>167640</xdr:rowOff>
    </xdr:to>
    <xdr:sp macro="" textlink="">
      <xdr:nvSpPr>
        <xdr:cNvPr id="9" name="Rectangle: Rounded Corners 8">
          <a:extLst>
            <a:ext uri="{FF2B5EF4-FFF2-40B4-BE49-F238E27FC236}">
              <a16:creationId xmlns:a16="http://schemas.microsoft.com/office/drawing/2014/main" id="{FD92BDA7-8533-79E2-E4D9-97B4ECD8F82A}"/>
            </a:ext>
          </a:extLst>
        </xdr:cNvPr>
        <xdr:cNvSpPr/>
      </xdr:nvSpPr>
      <xdr:spPr>
        <a:xfrm>
          <a:off x="1749552" y="819150"/>
          <a:ext cx="1234440" cy="1360170"/>
        </a:xfrm>
        <a:prstGeom prst="roundRect">
          <a:avLst>
            <a:gd name="adj" fmla="val 6277"/>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327660</xdr:colOff>
      <xdr:row>3</xdr:row>
      <xdr:rowOff>125730</xdr:rowOff>
    </xdr:from>
    <xdr:to>
      <xdr:col>4</xdr:col>
      <xdr:colOff>198120</xdr:colOff>
      <xdr:row>6</xdr:row>
      <xdr:rowOff>80010</xdr:rowOff>
    </xdr:to>
    <xdr:sp macro="" textlink="">
      <xdr:nvSpPr>
        <xdr:cNvPr id="10" name="Oval 9">
          <a:extLst>
            <a:ext uri="{FF2B5EF4-FFF2-40B4-BE49-F238E27FC236}">
              <a16:creationId xmlns:a16="http://schemas.microsoft.com/office/drawing/2014/main" id="{FFD5FA7C-16E5-69AC-A06E-8B0E51CC796B}"/>
            </a:ext>
          </a:extLst>
        </xdr:cNvPr>
        <xdr:cNvSpPr/>
      </xdr:nvSpPr>
      <xdr:spPr>
        <a:xfrm>
          <a:off x="2156460" y="674370"/>
          <a:ext cx="480060" cy="502920"/>
        </a:xfrm>
        <a:prstGeom prst="ellipse">
          <a:avLst/>
        </a:prstGeom>
        <a:solidFill>
          <a:schemeClr val="tx1">
            <a:lumMod val="65000"/>
            <a:lumOff val="35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6</xdr:col>
      <xdr:colOff>22860</xdr:colOff>
      <xdr:row>3</xdr:row>
      <xdr:rowOff>125730</xdr:rowOff>
    </xdr:from>
    <xdr:to>
      <xdr:col>6</xdr:col>
      <xdr:colOff>502920</xdr:colOff>
      <xdr:row>6</xdr:row>
      <xdr:rowOff>80010</xdr:rowOff>
    </xdr:to>
    <xdr:sp macro="" textlink="">
      <xdr:nvSpPr>
        <xdr:cNvPr id="11" name="Oval 10">
          <a:extLst>
            <a:ext uri="{FF2B5EF4-FFF2-40B4-BE49-F238E27FC236}">
              <a16:creationId xmlns:a16="http://schemas.microsoft.com/office/drawing/2014/main" id="{A517DD92-3D91-4767-A5C3-2441DB4E3855}"/>
            </a:ext>
          </a:extLst>
        </xdr:cNvPr>
        <xdr:cNvSpPr/>
      </xdr:nvSpPr>
      <xdr:spPr>
        <a:xfrm>
          <a:off x="3680460" y="674370"/>
          <a:ext cx="480060" cy="502920"/>
        </a:xfrm>
        <a:prstGeom prst="ellipse">
          <a:avLst/>
        </a:prstGeom>
        <a:solidFill>
          <a:schemeClr val="tx1">
            <a:lumMod val="65000"/>
            <a:lumOff val="35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8</xdr:col>
      <xdr:colOff>327660</xdr:colOff>
      <xdr:row>3</xdr:row>
      <xdr:rowOff>125730</xdr:rowOff>
    </xdr:from>
    <xdr:to>
      <xdr:col>9</xdr:col>
      <xdr:colOff>198120</xdr:colOff>
      <xdr:row>6</xdr:row>
      <xdr:rowOff>80010</xdr:rowOff>
    </xdr:to>
    <xdr:sp macro="" textlink="">
      <xdr:nvSpPr>
        <xdr:cNvPr id="12" name="Oval 11">
          <a:extLst>
            <a:ext uri="{FF2B5EF4-FFF2-40B4-BE49-F238E27FC236}">
              <a16:creationId xmlns:a16="http://schemas.microsoft.com/office/drawing/2014/main" id="{77D703B1-A9E8-F1E0-7015-48F652CA3227}"/>
            </a:ext>
          </a:extLst>
        </xdr:cNvPr>
        <xdr:cNvSpPr/>
      </xdr:nvSpPr>
      <xdr:spPr>
        <a:xfrm>
          <a:off x="5204460" y="674370"/>
          <a:ext cx="480060" cy="502920"/>
        </a:xfrm>
        <a:prstGeom prst="ellipse">
          <a:avLst/>
        </a:prstGeom>
        <a:solidFill>
          <a:schemeClr val="tx1">
            <a:lumMod val="65000"/>
            <a:lumOff val="35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0</xdr:colOff>
      <xdr:row>4</xdr:row>
      <xdr:rowOff>87630</xdr:rowOff>
    </xdr:from>
    <xdr:to>
      <xdr:col>15</xdr:col>
      <xdr:colOff>15240</xdr:colOff>
      <xdr:row>11</xdr:row>
      <xdr:rowOff>167640</xdr:rowOff>
    </xdr:to>
    <xdr:sp macro="" textlink="">
      <xdr:nvSpPr>
        <xdr:cNvPr id="6" name="Rectangle: Rounded Corners 5">
          <a:extLst>
            <a:ext uri="{FF2B5EF4-FFF2-40B4-BE49-F238E27FC236}">
              <a16:creationId xmlns:a16="http://schemas.microsoft.com/office/drawing/2014/main" id="{4A196A1A-AB0D-6129-9551-682BC5827D51}"/>
            </a:ext>
          </a:extLst>
        </xdr:cNvPr>
        <xdr:cNvSpPr/>
      </xdr:nvSpPr>
      <xdr:spPr>
        <a:xfrm>
          <a:off x="7924800" y="819150"/>
          <a:ext cx="1234440" cy="1360170"/>
        </a:xfrm>
        <a:prstGeom prst="roundRect">
          <a:avLst>
            <a:gd name="adj" fmla="val 6277"/>
          </a:avLst>
        </a:prstGeom>
        <a:solidFill>
          <a:schemeClr val="tx1">
            <a:lumMod val="65000"/>
            <a:lumOff val="35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284988</xdr:colOff>
      <xdr:row>4</xdr:row>
      <xdr:rowOff>87630</xdr:rowOff>
    </xdr:from>
    <xdr:to>
      <xdr:col>12</xdr:col>
      <xdr:colOff>300228</xdr:colOff>
      <xdr:row>11</xdr:row>
      <xdr:rowOff>167640</xdr:rowOff>
    </xdr:to>
    <xdr:sp macro="" textlink="">
      <xdr:nvSpPr>
        <xdr:cNvPr id="14" name="Rectangle: Rounded Corners 13">
          <a:extLst>
            <a:ext uri="{FF2B5EF4-FFF2-40B4-BE49-F238E27FC236}">
              <a16:creationId xmlns:a16="http://schemas.microsoft.com/office/drawing/2014/main" id="{BF6B0F20-8FCB-8FEA-B69F-231480FE3FD8}"/>
            </a:ext>
          </a:extLst>
        </xdr:cNvPr>
        <xdr:cNvSpPr/>
      </xdr:nvSpPr>
      <xdr:spPr>
        <a:xfrm>
          <a:off x="6380988" y="819150"/>
          <a:ext cx="1234440" cy="1360170"/>
        </a:xfrm>
        <a:prstGeom prst="roundRect">
          <a:avLst>
            <a:gd name="adj" fmla="val 6277"/>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22860</xdr:colOff>
      <xdr:row>3</xdr:row>
      <xdr:rowOff>125730</xdr:rowOff>
    </xdr:from>
    <xdr:to>
      <xdr:col>11</xdr:col>
      <xdr:colOff>502920</xdr:colOff>
      <xdr:row>6</xdr:row>
      <xdr:rowOff>80010</xdr:rowOff>
    </xdr:to>
    <xdr:sp macro="" textlink="">
      <xdr:nvSpPr>
        <xdr:cNvPr id="15" name="Oval 14">
          <a:extLst>
            <a:ext uri="{FF2B5EF4-FFF2-40B4-BE49-F238E27FC236}">
              <a16:creationId xmlns:a16="http://schemas.microsoft.com/office/drawing/2014/main" id="{E06A2347-9A8D-6930-4DB8-43B4EC8CDB89}"/>
            </a:ext>
          </a:extLst>
        </xdr:cNvPr>
        <xdr:cNvSpPr/>
      </xdr:nvSpPr>
      <xdr:spPr>
        <a:xfrm>
          <a:off x="6728460" y="674370"/>
          <a:ext cx="480060" cy="502920"/>
        </a:xfrm>
        <a:prstGeom prst="ellipse">
          <a:avLst/>
        </a:prstGeom>
        <a:solidFill>
          <a:schemeClr val="tx1">
            <a:lumMod val="65000"/>
            <a:lumOff val="35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464820</xdr:colOff>
      <xdr:row>10</xdr:row>
      <xdr:rowOff>60960</xdr:rowOff>
    </xdr:from>
    <xdr:to>
      <xdr:col>2</xdr:col>
      <xdr:colOff>388620</xdr:colOff>
      <xdr:row>13</xdr:row>
      <xdr:rowOff>60960</xdr:rowOff>
    </xdr:to>
    <xdr:sp macro="" textlink="">
      <xdr:nvSpPr>
        <xdr:cNvPr id="16" name="Oval 15">
          <a:extLst>
            <a:ext uri="{FF2B5EF4-FFF2-40B4-BE49-F238E27FC236}">
              <a16:creationId xmlns:a16="http://schemas.microsoft.com/office/drawing/2014/main" id="{EEDC0B8B-A3DE-22FC-F0E9-B36C35F18858}"/>
            </a:ext>
          </a:extLst>
        </xdr:cNvPr>
        <xdr:cNvSpPr/>
      </xdr:nvSpPr>
      <xdr:spPr>
        <a:xfrm>
          <a:off x="1074420" y="1889760"/>
          <a:ext cx="533400" cy="548640"/>
        </a:xfrm>
        <a:prstGeom prst="ellipse">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1</xdr:col>
      <xdr:colOff>541020</xdr:colOff>
      <xdr:row>10</xdr:row>
      <xdr:rowOff>152400</xdr:rowOff>
    </xdr:from>
    <xdr:to>
      <xdr:col>2</xdr:col>
      <xdr:colOff>304800</xdr:colOff>
      <xdr:row>12</xdr:row>
      <xdr:rowOff>160020</xdr:rowOff>
    </xdr:to>
    <xdr:pic>
      <xdr:nvPicPr>
        <xdr:cNvPr id="20" name="Picture 19">
          <a:extLst>
            <a:ext uri="{FF2B5EF4-FFF2-40B4-BE49-F238E27FC236}">
              <a16:creationId xmlns:a16="http://schemas.microsoft.com/office/drawing/2014/main" id="{5902C2FD-CC14-936D-7156-E825FBDFB651}"/>
            </a:ext>
          </a:extLst>
        </xdr:cNvPr>
        <xdr:cNvPicPr>
          <a:picLocks noChangeAspect="1"/>
        </xdr:cNvPicPr>
      </xdr:nvPicPr>
      <xdr:blipFill>
        <a:blip xmlns:r="http://schemas.openxmlformats.org/officeDocument/2006/relationships" r:embed="rId1" cstate="print">
          <a:alphaModFix/>
          <a:extLst>
            <a:ext uri="{28A0092B-C50C-407E-A947-70E740481C1C}">
              <a14:useLocalDpi xmlns:a14="http://schemas.microsoft.com/office/drawing/2010/main" val="0"/>
            </a:ext>
          </a:extLst>
        </a:blip>
        <a:stretch>
          <a:fillRect/>
        </a:stretch>
      </xdr:blipFill>
      <xdr:spPr>
        <a:xfrm>
          <a:off x="1150620" y="1981200"/>
          <a:ext cx="373380" cy="373380"/>
        </a:xfrm>
        <a:prstGeom prst="rect">
          <a:avLst/>
        </a:prstGeom>
        <a:ln>
          <a:noFill/>
        </a:ln>
      </xdr:spPr>
    </xdr:pic>
    <xdr:clientData/>
  </xdr:twoCellAnchor>
  <xdr:twoCellAnchor editAs="oneCell">
    <xdr:from>
      <xdr:col>3</xdr:col>
      <xdr:colOff>419100</xdr:colOff>
      <xdr:row>3</xdr:row>
      <xdr:rowOff>175260</xdr:rowOff>
    </xdr:from>
    <xdr:to>
      <xdr:col>4</xdr:col>
      <xdr:colOff>144780</xdr:colOff>
      <xdr:row>5</xdr:row>
      <xdr:rowOff>144780</xdr:rowOff>
    </xdr:to>
    <xdr:pic>
      <xdr:nvPicPr>
        <xdr:cNvPr id="24" name="Picture 23">
          <a:extLst>
            <a:ext uri="{FF2B5EF4-FFF2-40B4-BE49-F238E27FC236}">
              <a16:creationId xmlns:a16="http://schemas.microsoft.com/office/drawing/2014/main" id="{7D87FFBA-D34A-533F-F0A9-454D2D2D149E}"/>
            </a:ext>
          </a:extLst>
        </xdr:cNvPr>
        <xdr:cNvPicPr>
          <a:picLocks noChangeAspect="1"/>
        </xdr:cNvPicPr>
      </xdr:nvPicPr>
      <xdr:blipFill>
        <a:blip xmlns:r="http://schemas.openxmlformats.org/officeDocument/2006/relationships" r:embed="rId2" cstate="print">
          <a:lum bright="70000" contrast="-70000"/>
          <a:extLst>
            <a:ext uri="{28A0092B-C50C-407E-A947-70E740481C1C}">
              <a14:useLocalDpi xmlns:a14="http://schemas.microsoft.com/office/drawing/2010/main" val="0"/>
            </a:ext>
          </a:extLst>
        </a:blip>
        <a:stretch>
          <a:fillRect/>
        </a:stretch>
      </xdr:blipFill>
      <xdr:spPr>
        <a:xfrm>
          <a:off x="2247900" y="723900"/>
          <a:ext cx="335280" cy="335280"/>
        </a:xfrm>
        <a:prstGeom prst="rect">
          <a:avLst/>
        </a:prstGeom>
      </xdr:spPr>
    </xdr:pic>
    <xdr:clientData/>
  </xdr:twoCellAnchor>
  <xdr:twoCellAnchor>
    <xdr:from>
      <xdr:col>12</xdr:col>
      <xdr:colOff>411480</xdr:colOff>
      <xdr:row>10</xdr:row>
      <xdr:rowOff>38100</xdr:rowOff>
    </xdr:from>
    <xdr:to>
      <xdr:col>13</xdr:col>
      <xdr:colOff>335280</xdr:colOff>
      <xdr:row>13</xdr:row>
      <xdr:rowOff>38100</xdr:rowOff>
    </xdr:to>
    <xdr:sp macro="" textlink="">
      <xdr:nvSpPr>
        <xdr:cNvPr id="25" name="Oval 24">
          <a:extLst>
            <a:ext uri="{FF2B5EF4-FFF2-40B4-BE49-F238E27FC236}">
              <a16:creationId xmlns:a16="http://schemas.microsoft.com/office/drawing/2014/main" id="{87BA5FC0-2197-A84F-6893-9C6157E9DF3C}"/>
            </a:ext>
          </a:extLst>
        </xdr:cNvPr>
        <xdr:cNvSpPr/>
      </xdr:nvSpPr>
      <xdr:spPr>
        <a:xfrm>
          <a:off x="7726680" y="1866900"/>
          <a:ext cx="533400" cy="548640"/>
        </a:xfrm>
        <a:prstGeom prst="ellipse">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12</xdr:col>
      <xdr:colOff>525780</xdr:colOff>
      <xdr:row>10</xdr:row>
      <xdr:rowOff>160020</xdr:rowOff>
    </xdr:from>
    <xdr:to>
      <xdr:col>13</xdr:col>
      <xdr:colOff>220980</xdr:colOff>
      <xdr:row>12</xdr:row>
      <xdr:rowOff>99060</xdr:rowOff>
    </xdr:to>
    <xdr:pic>
      <xdr:nvPicPr>
        <xdr:cNvPr id="27" name="Picture 26">
          <a:extLst>
            <a:ext uri="{FF2B5EF4-FFF2-40B4-BE49-F238E27FC236}">
              <a16:creationId xmlns:a16="http://schemas.microsoft.com/office/drawing/2014/main" id="{25EC76DA-7A9F-7C14-D2E8-D7B8EF29678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840980" y="1988820"/>
          <a:ext cx="304800" cy="304800"/>
        </a:xfrm>
        <a:prstGeom prst="rect">
          <a:avLst/>
        </a:prstGeom>
      </xdr:spPr>
    </xdr:pic>
    <xdr:clientData/>
  </xdr:twoCellAnchor>
  <xdr:twoCellAnchor editAs="oneCell">
    <xdr:from>
      <xdr:col>8</xdr:col>
      <xdr:colOff>381001</xdr:colOff>
      <xdr:row>3</xdr:row>
      <xdr:rowOff>167641</xdr:rowOff>
    </xdr:from>
    <xdr:to>
      <xdr:col>9</xdr:col>
      <xdr:colOff>144780</xdr:colOff>
      <xdr:row>5</xdr:row>
      <xdr:rowOff>175260</xdr:rowOff>
    </xdr:to>
    <xdr:pic>
      <xdr:nvPicPr>
        <xdr:cNvPr id="29" name="Picture 28">
          <a:extLst>
            <a:ext uri="{FF2B5EF4-FFF2-40B4-BE49-F238E27FC236}">
              <a16:creationId xmlns:a16="http://schemas.microsoft.com/office/drawing/2014/main" id="{6B695251-0A7D-6D2A-392C-082DD18F7BF1}"/>
            </a:ext>
          </a:extLst>
        </xdr:cNvPr>
        <xdr:cNvPicPr>
          <a:picLocks noChangeAspect="1"/>
        </xdr:cNvPicPr>
      </xdr:nvPicPr>
      <xdr:blipFill>
        <a:blip xmlns:r="http://schemas.openxmlformats.org/officeDocument/2006/relationships" r:embed="rId4" cstate="print">
          <a:lum bright="70000" contrast="-70000"/>
          <a:extLst>
            <a:ext uri="{28A0092B-C50C-407E-A947-70E740481C1C}">
              <a14:useLocalDpi xmlns:a14="http://schemas.microsoft.com/office/drawing/2010/main" val="0"/>
            </a:ext>
          </a:extLst>
        </a:blip>
        <a:stretch>
          <a:fillRect/>
        </a:stretch>
      </xdr:blipFill>
      <xdr:spPr>
        <a:xfrm>
          <a:off x="5257801" y="716281"/>
          <a:ext cx="373379" cy="373379"/>
        </a:xfrm>
        <a:prstGeom prst="rect">
          <a:avLst/>
        </a:prstGeom>
      </xdr:spPr>
    </xdr:pic>
    <xdr:clientData/>
  </xdr:twoCellAnchor>
  <xdr:twoCellAnchor editAs="oneCell">
    <xdr:from>
      <xdr:col>6</xdr:col>
      <xdr:colOff>68581</xdr:colOff>
      <xdr:row>3</xdr:row>
      <xdr:rowOff>129541</xdr:rowOff>
    </xdr:from>
    <xdr:to>
      <xdr:col>6</xdr:col>
      <xdr:colOff>457201</xdr:colOff>
      <xdr:row>5</xdr:row>
      <xdr:rowOff>152401</xdr:rowOff>
    </xdr:to>
    <xdr:pic>
      <xdr:nvPicPr>
        <xdr:cNvPr id="31" name="Picture 30">
          <a:extLst>
            <a:ext uri="{FF2B5EF4-FFF2-40B4-BE49-F238E27FC236}">
              <a16:creationId xmlns:a16="http://schemas.microsoft.com/office/drawing/2014/main" id="{3D22F273-AF9B-4052-A5DF-EBFCE7CAB21F}"/>
            </a:ext>
          </a:extLst>
        </xdr:cNvPr>
        <xdr:cNvPicPr>
          <a:picLocks noChangeAspect="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Lst>
        </a:blip>
        <a:stretch>
          <a:fillRect/>
        </a:stretch>
      </xdr:blipFill>
      <xdr:spPr>
        <a:xfrm>
          <a:off x="3726181" y="678181"/>
          <a:ext cx="388620" cy="388620"/>
        </a:xfrm>
        <a:prstGeom prst="rect">
          <a:avLst/>
        </a:prstGeom>
      </xdr:spPr>
    </xdr:pic>
    <xdr:clientData/>
  </xdr:twoCellAnchor>
  <xdr:twoCellAnchor editAs="oneCell">
    <xdr:from>
      <xdr:col>11</xdr:col>
      <xdr:colOff>91441</xdr:colOff>
      <xdr:row>3</xdr:row>
      <xdr:rowOff>129541</xdr:rowOff>
    </xdr:from>
    <xdr:to>
      <xdr:col>11</xdr:col>
      <xdr:colOff>480060</xdr:colOff>
      <xdr:row>5</xdr:row>
      <xdr:rowOff>152400</xdr:rowOff>
    </xdr:to>
    <xdr:pic>
      <xdr:nvPicPr>
        <xdr:cNvPr id="35" name="Picture 34">
          <a:extLst>
            <a:ext uri="{FF2B5EF4-FFF2-40B4-BE49-F238E27FC236}">
              <a16:creationId xmlns:a16="http://schemas.microsoft.com/office/drawing/2014/main" id="{597B3ADB-E66E-D1C9-4ADD-3D6BC1AF9819}"/>
            </a:ext>
          </a:extLst>
        </xdr:cNvPr>
        <xdr:cNvPicPr>
          <a:picLocks noChangeAspect="1"/>
        </xdr:cNvPicPr>
      </xdr:nvPicPr>
      <xdr:blipFill>
        <a:blip xmlns:r="http://schemas.openxmlformats.org/officeDocument/2006/relationships" r:embed="rId6" cstate="print">
          <a:lum bright="70000" contrast="-70000"/>
          <a:extLst>
            <a:ext uri="{28A0092B-C50C-407E-A947-70E740481C1C}">
              <a14:useLocalDpi xmlns:a14="http://schemas.microsoft.com/office/drawing/2010/main" val="0"/>
            </a:ext>
          </a:extLst>
        </a:blip>
        <a:stretch>
          <a:fillRect/>
        </a:stretch>
      </xdr:blipFill>
      <xdr:spPr>
        <a:xfrm>
          <a:off x="6797041" y="678181"/>
          <a:ext cx="388619" cy="388619"/>
        </a:xfrm>
        <a:prstGeom prst="rect">
          <a:avLst/>
        </a:prstGeom>
      </xdr:spPr>
    </xdr:pic>
    <xdr:clientData/>
  </xdr:twoCellAnchor>
  <xdr:twoCellAnchor>
    <xdr:from>
      <xdr:col>0</xdr:col>
      <xdr:colOff>266700</xdr:colOff>
      <xdr:row>4</xdr:row>
      <xdr:rowOff>152400</xdr:rowOff>
    </xdr:from>
    <xdr:to>
      <xdr:col>2</xdr:col>
      <xdr:colOff>160020</xdr:colOff>
      <xdr:row>6</xdr:row>
      <xdr:rowOff>91440</xdr:rowOff>
    </xdr:to>
    <xdr:sp macro="" textlink="">
      <xdr:nvSpPr>
        <xdr:cNvPr id="36" name="TextBox 35">
          <a:extLst>
            <a:ext uri="{FF2B5EF4-FFF2-40B4-BE49-F238E27FC236}">
              <a16:creationId xmlns:a16="http://schemas.microsoft.com/office/drawing/2014/main" id="{9136010D-EA05-092E-C2B4-E81087E3ABFE}"/>
            </a:ext>
          </a:extLst>
        </xdr:cNvPr>
        <xdr:cNvSpPr txBox="1"/>
      </xdr:nvSpPr>
      <xdr:spPr>
        <a:xfrm>
          <a:off x="266700" y="883920"/>
          <a:ext cx="11125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ln>
                <a:noFill/>
              </a:ln>
              <a:solidFill>
                <a:srgbClr val="FFFFFF"/>
              </a:solidFill>
            </a:rPr>
            <a:t>Total Admission</a:t>
          </a:r>
        </a:p>
      </xdr:txBody>
    </xdr:sp>
    <xdr:clientData/>
  </xdr:twoCellAnchor>
  <xdr:twoCellAnchor>
    <xdr:from>
      <xdr:col>3</xdr:col>
      <xdr:colOff>129540</xdr:colOff>
      <xdr:row>6</xdr:row>
      <xdr:rowOff>76200</xdr:rowOff>
    </xdr:from>
    <xdr:to>
      <xdr:col>4</xdr:col>
      <xdr:colOff>426720</xdr:colOff>
      <xdr:row>8</xdr:row>
      <xdr:rowOff>15240</xdr:rowOff>
    </xdr:to>
    <xdr:sp macro="" textlink="">
      <xdr:nvSpPr>
        <xdr:cNvPr id="39" name="TextBox 38">
          <a:extLst>
            <a:ext uri="{FF2B5EF4-FFF2-40B4-BE49-F238E27FC236}">
              <a16:creationId xmlns:a16="http://schemas.microsoft.com/office/drawing/2014/main" id="{8EA64A74-CB8B-5A14-0D14-5DEB80DBB2D9}"/>
            </a:ext>
          </a:extLst>
        </xdr:cNvPr>
        <xdr:cNvSpPr txBox="1"/>
      </xdr:nvSpPr>
      <xdr:spPr>
        <a:xfrm>
          <a:off x="1958340" y="1173480"/>
          <a:ext cx="9067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ln>
                <a:noFill/>
              </a:ln>
              <a:solidFill>
                <a:schemeClr val="tx1"/>
              </a:solidFill>
            </a:rPr>
            <a:t>Total Billing</a:t>
          </a:r>
        </a:p>
      </xdr:txBody>
    </xdr:sp>
    <xdr:clientData/>
  </xdr:twoCellAnchor>
  <xdr:twoCellAnchor>
    <xdr:from>
      <xdr:col>13</xdr:col>
      <xdr:colOff>30480</xdr:colOff>
      <xdr:row>4</xdr:row>
      <xdr:rowOff>160020</xdr:rowOff>
    </xdr:from>
    <xdr:to>
      <xdr:col>14</xdr:col>
      <xdr:colOff>601980</xdr:colOff>
      <xdr:row>6</xdr:row>
      <xdr:rowOff>99060</xdr:rowOff>
    </xdr:to>
    <xdr:sp macro="" textlink="">
      <xdr:nvSpPr>
        <xdr:cNvPr id="40" name="TextBox 39">
          <a:extLst>
            <a:ext uri="{FF2B5EF4-FFF2-40B4-BE49-F238E27FC236}">
              <a16:creationId xmlns:a16="http://schemas.microsoft.com/office/drawing/2014/main" id="{9C248C30-5EB2-0240-B4D2-250855886148}"/>
            </a:ext>
          </a:extLst>
        </xdr:cNvPr>
        <xdr:cNvSpPr txBox="1"/>
      </xdr:nvSpPr>
      <xdr:spPr>
        <a:xfrm>
          <a:off x="7955280" y="891540"/>
          <a:ext cx="11811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ln>
                <a:noFill/>
              </a:ln>
              <a:solidFill>
                <a:srgbClr val="FFFFFF"/>
              </a:solidFill>
            </a:rPr>
            <a:t>Total</a:t>
          </a:r>
          <a:r>
            <a:rPr lang="en-US" sz="1100" b="1">
              <a:ln>
                <a:noFill/>
              </a:ln>
              <a:solidFill>
                <a:srgbClr val="FFFFFF"/>
              </a:solidFill>
            </a:rPr>
            <a:t> </a:t>
          </a:r>
          <a:r>
            <a:rPr lang="en-US" sz="1100" b="0">
              <a:ln>
                <a:noFill/>
              </a:ln>
              <a:solidFill>
                <a:srgbClr val="FFFFFF"/>
              </a:solidFill>
            </a:rPr>
            <a:t>Hospitals</a:t>
          </a:r>
        </a:p>
      </xdr:txBody>
    </xdr:sp>
    <xdr:clientData/>
  </xdr:twoCellAnchor>
  <xdr:twoCellAnchor>
    <xdr:from>
      <xdr:col>5</xdr:col>
      <xdr:colOff>373380</xdr:colOff>
      <xdr:row>6</xdr:row>
      <xdr:rowOff>76200</xdr:rowOff>
    </xdr:from>
    <xdr:to>
      <xdr:col>7</xdr:col>
      <xdr:colOff>205740</xdr:colOff>
      <xdr:row>8</xdr:row>
      <xdr:rowOff>15240</xdr:rowOff>
    </xdr:to>
    <xdr:sp macro="" textlink="">
      <xdr:nvSpPr>
        <xdr:cNvPr id="41" name="TextBox 40">
          <a:extLst>
            <a:ext uri="{FF2B5EF4-FFF2-40B4-BE49-F238E27FC236}">
              <a16:creationId xmlns:a16="http://schemas.microsoft.com/office/drawing/2014/main" id="{7BEB8626-0564-C0C3-44D2-FD4E976188DD}"/>
            </a:ext>
          </a:extLst>
        </xdr:cNvPr>
        <xdr:cNvSpPr txBox="1"/>
      </xdr:nvSpPr>
      <xdr:spPr>
        <a:xfrm>
          <a:off x="3421380" y="1173480"/>
          <a:ext cx="10515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ln>
                <a:noFill/>
              </a:ln>
              <a:solidFill>
                <a:schemeClr val="tx1"/>
              </a:solidFill>
              <a:latin typeface="+mn-lt"/>
              <a:ea typeface="+mn-ea"/>
              <a:cs typeface="+mn-cs"/>
            </a:rPr>
            <a:t>Total</a:t>
          </a:r>
          <a:r>
            <a:rPr lang="en-US" sz="1100" b="1">
              <a:ln>
                <a:noFill/>
              </a:ln>
              <a:solidFill>
                <a:schemeClr val="tx1"/>
              </a:solidFill>
            </a:rPr>
            <a:t> </a:t>
          </a:r>
          <a:r>
            <a:rPr lang="en-US" sz="1100" b="0">
              <a:ln>
                <a:noFill/>
              </a:ln>
              <a:solidFill>
                <a:schemeClr val="tx1"/>
              </a:solidFill>
              <a:latin typeface="+mn-lt"/>
              <a:ea typeface="+mn-ea"/>
              <a:cs typeface="+mn-cs"/>
            </a:rPr>
            <a:t>Doctors</a:t>
          </a:r>
        </a:p>
      </xdr:txBody>
    </xdr:sp>
    <xdr:clientData/>
  </xdr:twoCellAnchor>
  <xdr:twoCellAnchor>
    <xdr:from>
      <xdr:col>10</xdr:col>
      <xdr:colOff>297180</xdr:colOff>
      <xdr:row>6</xdr:row>
      <xdr:rowOff>76200</xdr:rowOff>
    </xdr:from>
    <xdr:to>
      <xdr:col>12</xdr:col>
      <xdr:colOff>350520</xdr:colOff>
      <xdr:row>8</xdr:row>
      <xdr:rowOff>15240</xdr:rowOff>
    </xdr:to>
    <xdr:sp macro="" textlink="">
      <xdr:nvSpPr>
        <xdr:cNvPr id="42" name="TextBox 41">
          <a:extLst>
            <a:ext uri="{FF2B5EF4-FFF2-40B4-BE49-F238E27FC236}">
              <a16:creationId xmlns:a16="http://schemas.microsoft.com/office/drawing/2014/main" id="{75591CE8-DBD0-6B3D-9265-20855D9C1451}"/>
            </a:ext>
          </a:extLst>
        </xdr:cNvPr>
        <xdr:cNvSpPr txBox="1"/>
      </xdr:nvSpPr>
      <xdr:spPr>
        <a:xfrm>
          <a:off x="6393180" y="1173480"/>
          <a:ext cx="127254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ln>
                <a:noFill/>
              </a:ln>
              <a:solidFill>
                <a:schemeClr val="tx1"/>
              </a:solidFill>
              <a:latin typeface="+mn-lt"/>
              <a:ea typeface="+mn-ea"/>
              <a:cs typeface="+mn-cs"/>
            </a:rPr>
            <a:t>Admission Per Day</a:t>
          </a:r>
        </a:p>
      </xdr:txBody>
    </xdr:sp>
    <xdr:clientData/>
  </xdr:twoCellAnchor>
  <xdr:twoCellAnchor>
    <xdr:from>
      <xdr:col>8</xdr:col>
      <xdr:colOff>114300</xdr:colOff>
      <xdr:row>6</xdr:row>
      <xdr:rowOff>76200</xdr:rowOff>
    </xdr:from>
    <xdr:to>
      <xdr:col>9</xdr:col>
      <xdr:colOff>556260</xdr:colOff>
      <xdr:row>8</xdr:row>
      <xdr:rowOff>15240</xdr:rowOff>
    </xdr:to>
    <xdr:sp macro="" textlink="">
      <xdr:nvSpPr>
        <xdr:cNvPr id="43" name="TextBox 42">
          <a:extLst>
            <a:ext uri="{FF2B5EF4-FFF2-40B4-BE49-F238E27FC236}">
              <a16:creationId xmlns:a16="http://schemas.microsoft.com/office/drawing/2014/main" id="{A08413F1-4AFC-BAE8-5BEA-6BAFAF25EA49}"/>
            </a:ext>
          </a:extLst>
        </xdr:cNvPr>
        <xdr:cNvSpPr txBox="1"/>
      </xdr:nvSpPr>
      <xdr:spPr>
        <a:xfrm>
          <a:off x="4991100" y="1173480"/>
          <a:ext cx="10515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ln>
                <a:noFill/>
              </a:ln>
              <a:solidFill>
                <a:schemeClr val="tx1"/>
              </a:solidFill>
              <a:latin typeface="+mn-lt"/>
              <a:ea typeface="+mn-ea"/>
              <a:cs typeface="+mn-cs"/>
            </a:rPr>
            <a:t>Average</a:t>
          </a:r>
          <a:r>
            <a:rPr lang="en-US" sz="1100" b="1" baseline="0">
              <a:ln>
                <a:noFill/>
              </a:ln>
              <a:solidFill>
                <a:schemeClr val="tx1"/>
              </a:solidFill>
            </a:rPr>
            <a:t> </a:t>
          </a:r>
          <a:r>
            <a:rPr lang="en-US" sz="1100" b="0">
              <a:ln>
                <a:noFill/>
              </a:ln>
              <a:solidFill>
                <a:schemeClr val="tx1"/>
              </a:solidFill>
              <a:latin typeface="+mn-lt"/>
              <a:ea typeface="+mn-ea"/>
              <a:cs typeface="+mn-cs"/>
            </a:rPr>
            <a:t>LOS</a:t>
          </a:r>
        </a:p>
      </xdr:txBody>
    </xdr:sp>
    <xdr:clientData/>
  </xdr:twoCellAnchor>
  <xdr:twoCellAnchor>
    <xdr:from>
      <xdr:col>0</xdr:col>
      <xdr:colOff>312420</xdr:colOff>
      <xdr:row>6</xdr:row>
      <xdr:rowOff>68580</xdr:rowOff>
    </xdr:from>
    <xdr:to>
      <xdr:col>2</xdr:col>
      <xdr:colOff>7620</xdr:colOff>
      <xdr:row>8</xdr:row>
      <xdr:rowOff>7620</xdr:rowOff>
    </xdr:to>
    <xdr:sp macro="" textlink="Analysis!$E$5">
      <xdr:nvSpPr>
        <xdr:cNvPr id="44" name="TextBox 43">
          <a:extLst>
            <a:ext uri="{FF2B5EF4-FFF2-40B4-BE49-F238E27FC236}">
              <a16:creationId xmlns:a16="http://schemas.microsoft.com/office/drawing/2014/main" id="{225B58E6-FC1B-B5C4-138F-FC56721DBACF}"/>
            </a:ext>
          </a:extLst>
        </xdr:cNvPr>
        <xdr:cNvSpPr txBox="1"/>
      </xdr:nvSpPr>
      <xdr:spPr>
        <a:xfrm>
          <a:off x="312420" y="1165860"/>
          <a:ext cx="9144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6F36FF8-7FB5-428C-AF24-DE9EB57FF8D4}" type="TxLink">
            <a:rPr lang="en-US" sz="1800" b="1" i="0" u="none" strike="noStrike">
              <a:ln>
                <a:noFill/>
              </a:ln>
              <a:solidFill>
                <a:schemeClr val="bg1"/>
              </a:solidFill>
              <a:latin typeface="Arial" panose="020B0604020202020204" pitchFamily="34" charset="0"/>
              <a:cs typeface="Arial" panose="020B0604020202020204" pitchFamily="34" charset="0"/>
            </a:rPr>
            <a:pPr algn="ctr"/>
            <a:t>55.5K</a:t>
          </a:fld>
          <a:endParaRPr lang="en-US" sz="1800" b="1">
            <a:ln>
              <a:noFill/>
            </a:ln>
            <a:solidFill>
              <a:schemeClr val="bg1"/>
            </a:solidFill>
            <a:latin typeface="Arial" panose="020B0604020202020204" pitchFamily="34" charset="0"/>
            <a:cs typeface="Arial" panose="020B0604020202020204" pitchFamily="34" charset="0"/>
          </a:endParaRPr>
        </a:p>
      </xdr:txBody>
    </xdr:sp>
    <xdr:clientData/>
  </xdr:twoCellAnchor>
  <xdr:twoCellAnchor>
    <xdr:from>
      <xdr:col>2</xdr:col>
      <xdr:colOff>594360</xdr:colOff>
      <xdr:row>7</xdr:row>
      <xdr:rowOff>91440</xdr:rowOff>
    </xdr:from>
    <xdr:to>
      <xdr:col>4</xdr:col>
      <xdr:colOff>510540</xdr:colOff>
      <xdr:row>9</xdr:row>
      <xdr:rowOff>30480</xdr:rowOff>
    </xdr:to>
    <xdr:sp macro="" textlink="Analysis!$F$5">
      <xdr:nvSpPr>
        <xdr:cNvPr id="45" name="TextBox 44">
          <a:extLst>
            <a:ext uri="{FF2B5EF4-FFF2-40B4-BE49-F238E27FC236}">
              <a16:creationId xmlns:a16="http://schemas.microsoft.com/office/drawing/2014/main" id="{73AD0E2A-E722-ABF7-14F8-1B1DCE134E61}"/>
            </a:ext>
          </a:extLst>
        </xdr:cNvPr>
        <xdr:cNvSpPr txBox="1"/>
      </xdr:nvSpPr>
      <xdr:spPr>
        <a:xfrm>
          <a:off x="1813560" y="1371600"/>
          <a:ext cx="11353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7506DE8-CACE-4B22-9951-8531EED57567}" type="TxLink">
            <a:rPr lang="en-US" sz="1800" b="1" i="0" u="none" strike="noStrike">
              <a:ln>
                <a:noFill/>
              </a:ln>
              <a:solidFill>
                <a:srgbClr val="000000"/>
              </a:solidFill>
              <a:latin typeface="Arial" panose="020B0604020202020204" pitchFamily="34" charset="0"/>
              <a:cs typeface="Arial" panose="020B0604020202020204" pitchFamily="34" charset="0"/>
            </a:rPr>
            <a:pPr algn="ctr"/>
            <a:t>$1,417M</a:t>
          </a:fld>
          <a:endParaRPr lang="en-US" sz="1800" b="1">
            <a:ln>
              <a:noFill/>
            </a:ln>
            <a:solidFill>
              <a:schemeClr val="tx1"/>
            </a:solidFill>
            <a:latin typeface="Arial" panose="020B0604020202020204" pitchFamily="34" charset="0"/>
            <a:cs typeface="Arial" panose="020B0604020202020204" pitchFamily="34" charset="0"/>
          </a:endParaRPr>
        </a:p>
      </xdr:txBody>
    </xdr:sp>
    <xdr:clientData/>
  </xdr:twoCellAnchor>
  <xdr:twoCellAnchor>
    <xdr:from>
      <xdr:col>13</xdr:col>
      <xdr:colOff>7620</xdr:colOff>
      <xdr:row>6</xdr:row>
      <xdr:rowOff>53340</xdr:rowOff>
    </xdr:from>
    <xdr:to>
      <xdr:col>15</xdr:col>
      <xdr:colOff>0</xdr:colOff>
      <xdr:row>7</xdr:row>
      <xdr:rowOff>175260</xdr:rowOff>
    </xdr:to>
    <xdr:sp macro="" textlink="Analysis!$P$5">
      <xdr:nvSpPr>
        <xdr:cNvPr id="46" name="TextBox 45">
          <a:extLst>
            <a:ext uri="{FF2B5EF4-FFF2-40B4-BE49-F238E27FC236}">
              <a16:creationId xmlns:a16="http://schemas.microsoft.com/office/drawing/2014/main" id="{7E67B6D3-C168-4449-8CE1-4CE191ED8DDC}"/>
            </a:ext>
          </a:extLst>
        </xdr:cNvPr>
        <xdr:cNvSpPr txBox="1"/>
      </xdr:nvSpPr>
      <xdr:spPr>
        <a:xfrm>
          <a:off x="7932420" y="1150620"/>
          <a:ext cx="12115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CAC8D84-21EE-4B9B-9BF5-1915019EDCCF}" type="TxLink">
            <a:rPr lang="en-US" sz="1800" b="1" i="0" u="none" strike="noStrike">
              <a:ln>
                <a:noFill/>
              </a:ln>
              <a:solidFill>
                <a:schemeClr val="bg1"/>
              </a:solidFill>
              <a:latin typeface="Arial" panose="020B0604020202020204" pitchFamily="34" charset="0"/>
              <a:ea typeface="+mn-ea"/>
              <a:cs typeface="Arial" panose="020B0604020202020204" pitchFamily="34" charset="0"/>
            </a:rPr>
            <a:pPr marL="0" indent="0" algn="ctr"/>
            <a:t>39.9K</a:t>
          </a:fld>
          <a:endParaRPr lang="en-US" sz="1800" b="1" i="0" u="none" strike="noStrike">
            <a:ln>
              <a:noFill/>
            </a:ln>
            <a:solidFill>
              <a:schemeClr val="bg1"/>
            </a:solidFill>
            <a:latin typeface="Arial" panose="020B0604020202020204" pitchFamily="34" charset="0"/>
            <a:ea typeface="+mn-ea"/>
            <a:cs typeface="Arial" panose="020B0604020202020204" pitchFamily="34" charset="0"/>
          </a:endParaRPr>
        </a:p>
      </xdr:txBody>
    </xdr:sp>
    <xdr:clientData/>
  </xdr:twoCellAnchor>
  <xdr:twoCellAnchor>
    <xdr:from>
      <xdr:col>5</xdr:col>
      <xdr:colOff>312420</xdr:colOff>
      <xdr:row>7</xdr:row>
      <xdr:rowOff>91440</xdr:rowOff>
    </xdr:from>
    <xdr:to>
      <xdr:col>7</xdr:col>
      <xdr:colOff>144780</xdr:colOff>
      <xdr:row>9</xdr:row>
      <xdr:rowOff>30480</xdr:rowOff>
    </xdr:to>
    <xdr:sp macro="" textlink="Analysis!$I$5">
      <xdr:nvSpPr>
        <xdr:cNvPr id="47" name="TextBox 46">
          <a:extLst>
            <a:ext uri="{FF2B5EF4-FFF2-40B4-BE49-F238E27FC236}">
              <a16:creationId xmlns:a16="http://schemas.microsoft.com/office/drawing/2014/main" id="{43ED3C8B-0DDF-F7B7-75B6-BC1D84AFF021}"/>
            </a:ext>
          </a:extLst>
        </xdr:cNvPr>
        <xdr:cNvSpPr txBox="1"/>
      </xdr:nvSpPr>
      <xdr:spPr>
        <a:xfrm>
          <a:off x="3360420" y="1371600"/>
          <a:ext cx="10515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3F61C1D-2A27-4EA9-929C-A43846E44392}" type="TxLink">
            <a:rPr lang="en-US" sz="1800" b="1" i="0" u="none" strike="noStrike">
              <a:ln>
                <a:noFill/>
              </a:ln>
              <a:solidFill>
                <a:srgbClr val="000000"/>
              </a:solidFill>
              <a:latin typeface="Arial" panose="020B0604020202020204" pitchFamily="34" charset="0"/>
              <a:ea typeface="+mn-ea"/>
              <a:cs typeface="Arial" panose="020B0604020202020204" pitchFamily="34" charset="0"/>
            </a:rPr>
            <a:pPr marL="0" indent="0" algn="ctr"/>
            <a:t>40.3K</a:t>
          </a:fld>
          <a:endParaRPr lang="en-US" sz="1800" b="1" i="0" u="none" strike="noStrike">
            <a:ln>
              <a:noFill/>
            </a:ln>
            <a:solidFill>
              <a:srgbClr val="000000"/>
            </a:solidFill>
            <a:latin typeface="Arial" panose="020B0604020202020204" pitchFamily="34" charset="0"/>
            <a:ea typeface="+mn-ea"/>
            <a:cs typeface="Arial" panose="020B0604020202020204" pitchFamily="34" charset="0"/>
          </a:endParaRPr>
        </a:p>
      </xdr:txBody>
    </xdr:sp>
    <xdr:clientData/>
  </xdr:twoCellAnchor>
  <xdr:twoCellAnchor>
    <xdr:from>
      <xdr:col>10</xdr:col>
      <xdr:colOff>426720</xdr:colOff>
      <xdr:row>7</xdr:row>
      <xdr:rowOff>91440</xdr:rowOff>
    </xdr:from>
    <xdr:to>
      <xdr:col>12</xdr:col>
      <xdr:colOff>83820</xdr:colOff>
      <xdr:row>9</xdr:row>
      <xdr:rowOff>30480</xdr:rowOff>
    </xdr:to>
    <xdr:sp macro="" textlink="Analysis!$L$5">
      <xdr:nvSpPr>
        <xdr:cNvPr id="48" name="TextBox 47">
          <a:extLst>
            <a:ext uri="{FF2B5EF4-FFF2-40B4-BE49-F238E27FC236}">
              <a16:creationId xmlns:a16="http://schemas.microsoft.com/office/drawing/2014/main" id="{D7C17FEB-D54A-A06A-C7B3-053D768FD05F}"/>
            </a:ext>
          </a:extLst>
        </xdr:cNvPr>
        <xdr:cNvSpPr txBox="1"/>
      </xdr:nvSpPr>
      <xdr:spPr>
        <a:xfrm>
          <a:off x="6522720" y="1371600"/>
          <a:ext cx="8763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A6ACABE-2611-4944-AF9F-95B49DBF66A7}" type="TxLink">
            <a:rPr lang="en-US" sz="1800" b="1" i="0" u="none" strike="noStrike">
              <a:ln>
                <a:noFill/>
              </a:ln>
              <a:solidFill>
                <a:srgbClr val="000000"/>
              </a:solidFill>
              <a:latin typeface="Arial" panose="020B0604020202020204" pitchFamily="34" charset="0"/>
              <a:ea typeface="+mn-ea"/>
              <a:cs typeface="Arial" panose="020B0604020202020204" pitchFamily="34" charset="0"/>
            </a:rPr>
            <a:pPr marL="0" indent="0" algn="ctr"/>
            <a:t>33.5%</a:t>
          </a:fld>
          <a:endParaRPr lang="en-US" sz="1800" b="1" i="0" u="none" strike="noStrike">
            <a:ln>
              <a:noFill/>
            </a:ln>
            <a:solidFill>
              <a:srgbClr val="000000"/>
            </a:solidFill>
            <a:latin typeface="Arial" panose="020B0604020202020204" pitchFamily="34" charset="0"/>
            <a:ea typeface="+mn-ea"/>
            <a:cs typeface="Arial" panose="020B0604020202020204" pitchFamily="34" charset="0"/>
          </a:endParaRPr>
        </a:p>
      </xdr:txBody>
    </xdr:sp>
    <xdr:clientData/>
  </xdr:twoCellAnchor>
  <xdr:twoCellAnchor>
    <xdr:from>
      <xdr:col>8</xdr:col>
      <xdr:colOff>45720</xdr:colOff>
      <xdr:row>7</xdr:row>
      <xdr:rowOff>91440</xdr:rowOff>
    </xdr:from>
    <xdr:to>
      <xdr:col>9</xdr:col>
      <xdr:colOff>487680</xdr:colOff>
      <xdr:row>9</xdr:row>
      <xdr:rowOff>30480</xdr:rowOff>
    </xdr:to>
    <xdr:sp macro="" textlink="Analysis!$G$5">
      <xdr:nvSpPr>
        <xdr:cNvPr id="49" name="TextBox 48">
          <a:extLst>
            <a:ext uri="{FF2B5EF4-FFF2-40B4-BE49-F238E27FC236}">
              <a16:creationId xmlns:a16="http://schemas.microsoft.com/office/drawing/2014/main" id="{A8C546BB-4D66-638C-8CF3-2CBBD5263AAF}"/>
            </a:ext>
          </a:extLst>
        </xdr:cNvPr>
        <xdr:cNvSpPr txBox="1"/>
      </xdr:nvSpPr>
      <xdr:spPr>
        <a:xfrm>
          <a:off x="4922520" y="1371600"/>
          <a:ext cx="10515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F2EFC50-8082-4617-88B9-6D044617436B}" type="TxLink">
            <a:rPr lang="en-US" sz="1800" b="1" i="0" u="none" strike="noStrike">
              <a:ln>
                <a:noFill/>
              </a:ln>
              <a:solidFill>
                <a:srgbClr val="000000"/>
              </a:solidFill>
              <a:latin typeface="Arial" panose="020B0604020202020204" pitchFamily="34" charset="0"/>
              <a:ea typeface="+mn-ea"/>
              <a:cs typeface="Arial" panose="020B0604020202020204" pitchFamily="34" charset="0"/>
            </a:rPr>
            <a:pPr marL="0" indent="0" algn="ctr"/>
            <a:t>15.51</a:t>
          </a:fld>
          <a:endParaRPr lang="en-US" sz="1800" b="1" i="0" u="none" strike="noStrike">
            <a:ln>
              <a:noFill/>
            </a:ln>
            <a:solidFill>
              <a:srgbClr val="000000"/>
            </a:solidFill>
            <a:latin typeface="Arial" panose="020B0604020202020204" pitchFamily="34" charset="0"/>
            <a:ea typeface="+mn-ea"/>
            <a:cs typeface="Arial" panose="020B0604020202020204" pitchFamily="34" charset="0"/>
          </a:endParaRPr>
        </a:p>
      </xdr:txBody>
    </xdr:sp>
    <xdr:clientData/>
  </xdr:twoCellAnchor>
  <xdr:twoCellAnchor>
    <xdr:from>
      <xdr:col>15</xdr:col>
      <xdr:colOff>190500</xdr:colOff>
      <xdr:row>2</xdr:row>
      <xdr:rowOff>22860</xdr:rowOff>
    </xdr:from>
    <xdr:to>
      <xdr:col>21</xdr:col>
      <xdr:colOff>434340</xdr:colOff>
      <xdr:row>13</xdr:row>
      <xdr:rowOff>144780</xdr:rowOff>
    </xdr:to>
    <xdr:sp macro="" textlink="">
      <xdr:nvSpPr>
        <xdr:cNvPr id="52" name="Rectangle: Rounded Corners 51">
          <a:extLst>
            <a:ext uri="{FF2B5EF4-FFF2-40B4-BE49-F238E27FC236}">
              <a16:creationId xmlns:a16="http://schemas.microsoft.com/office/drawing/2014/main" id="{8FE3FBAB-A0F4-BECA-7D73-3ED59ECDD1CC}"/>
            </a:ext>
          </a:extLst>
        </xdr:cNvPr>
        <xdr:cNvSpPr/>
      </xdr:nvSpPr>
      <xdr:spPr>
        <a:xfrm>
          <a:off x="9334500" y="388620"/>
          <a:ext cx="3901440" cy="2133600"/>
        </a:xfrm>
        <a:prstGeom prst="roundRect">
          <a:avLst>
            <a:gd name="adj" fmla="val 6277"/>
          </a:avLst>
        </a:prstGeom>
        <a:solidFill>
          <a:srgbClr val="F5F5F5"/>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15</xdr:col>
          <xdr:colOff>441960</xdr:colOff>
          <xdr:row>2</xdr:row>
          <xdr:rowOff>53340</xdr:rowOff>
        </xdr:from>
        <xdr:to>
          <xdr:col>17</xdr:col>
          <xdr:colOff>419100</xdr:colOff>
          <xdr:row>3</xdr:row>
          <xdr:rowOff>91440</xdr:rowOff>
        </xdr:to>
        <xdr:sp macro="" textlink="">
          <xdr:nvSpPr>
            <xdr:cNvPr id="10245" name="Option Button 5" hidden="1">
              <a:extLst>
                <a:ext uri="{63B3BB69-23CF-44E3-9099-C40C66FF867C}">
                  <a14:compatExt spid="_x0000_s10245"/>
                </a:ext>
                <a:ext uri="{FF2B5EF4-FFF2-40B4-BE49-F238E27FC236}">
                  <a16:creationId xmlns:a16="http://schemas.microsoft.com/office/drawing/2014/main" id="{00000000-0008-0000-0800-00000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Total Admision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441960</xdr:colOff>
          <xdr:row>2</xdr:row>
          <xdr:rowOff>60960</xdr:rowOff>
        </xdr:from>
        <xdr:to>
          <xdr:col>21</xdr:col>
          <xdr:colOff>220980</xdr:colOff>
          <xdr:row>3</xdr:row>
          <xdr:rowOff>114300</xdr:rowOff>
        </xdr:to>
        <xdr:sp macro="" textlink="">
          <xdr:nvSpPr>
            <xdr:cNvPr id="10246" name="Option Button 6" hidden="1">
              <a:extLst>
                <a:ext uri="{63B3BB69-23CF-44E3-9099-C40C66FF867C}">
                  <a14:compatExt spid="_x0000_s10246"/>
                </a:ext>
                <a:ext uri="{FF2B5EF4-FFF2-40B4-BE49-F238E27FC236}">
                  <a16:creationId xmlns:a16="http://schemas.microsoft.com/office/drawing/2014/main" id="{00000000-0008-0000-0800-00000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Total Billing</a:t>
              </a:r>
            </a:p>
          </xdr:txBody>
        </xdr:sp>
        <xdr:clientData/>
      </xdr:twoCellAnchor>
    </mc:Choice>
    <mc:Fallback/>
  </mc:AlternateContent>
  <xdr:twoCellAnchor>
    <xdr:from>
      <xdr:col>15</xdr:col>
      <xdr:colOff>274320</xdr:colOff>
      <xdr:row>3</xdr:row>
      <xdr:rowOff>99060</xdr:rowOff>
    </xdr:from>
    <xdr:to>
      <xdr:col>21</xdr:col>
      <xdr:colOff>464820</xdr:colOff>
      <xdr:row>13</xdr:row>
      <xdr:rowOff>38100</xdr:rowOff>
    </xdr:to>
    <xdr:graphicFrame macro="">
      <xdr:nvGraphicFramePr>
        <xdr:cNvPr id="53" name="Chart 52">
          <a:extLst>
            <a:ext uri="{FF2B5EF4-FFF2-40B4-BE49-F238E27FC236}">
              <a16:creationId xmlns:a16="http://schemas.microsoft.com/office/drawing/2014/main" id="{87BC1F4D-E805-4650-8459-051ED74B57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15</xdr:col>
      <xdr:colOff>251460</xdr:colOff>
      <xdr:row>11</xdr:row>
      <xdr:rowOff>76200</xdr:rowOff>
    </xdr:from>
    <xdr:to>
      <xdr:col>21</xdr:col>
      <xdr:colOff>312420</xdr:colOff>
      <xdr:row>13</xdr:row>
      <xdr:rowOff>137160</xdr:rowOff>
    </xdr:to>
    <mc:AlternateContent xmlns:mc="http://schemas.openxmlformats.org/markup-compatibility/2006" xmlns:a14="http://schemas.microsoft.com/office/drawing/2010/main">
      <mc:Choice Requires="a14">
        <xdr:graphicFrame macro="">
          <xdr:nvGraphicFramePr>
            <xdr:cNvPr id="58" name="Year 1">
              <a:extLst>
                <a:ext uri="{FF2B5EF4-FFF2-40B4-BE49-F238E27FC236}">
                  <a16:creationId xmlns:a16="http://schemas.microsoft.com/office/drawing/2014/main" id="{E3673506-4949-43AD-9D9E-83571D8AE61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395460" y="2087880"/>
              <a:ext cx="3718560" cy="426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441960</xdr:colOff>
      <xdr:row>3</xdr:row>
      <xdr:rowOff>45720</xdr:rowOff>
    </xdr:from>
    <xdr:to>
      <xdr:col>17</xdr:col>
      <xdr:colOff>281940</xdr:colOff>
      <xdr:row>4</xdr:row>
      <xdr:rowOff>129540</xdr:rowOff>
    </xdr:to>
    <xdr:sp macro="" textlink="Analysis!E41">
      <xdr:nvSpPr>
        <xdr:cNvPr id="59" name="TextBox 58">
          <a:extLst>
            <a:ext uri="{FF2B5EF4-FFF2-40B4-BE49-F238E27FC236}">
              <a16:creationId xmlns:a16="http://schemas.microsoft.com/office/drawing/2014/main" id="{A7C09836-DE86-40AF-0D5A-FC3E97612351}"/>
            </a:ext>
          </a:extLst>
        </xdr:cNvPr>
        <xdr:cNvSpPr txBox="1"/>
      </xdr:nvSpPr>
      <xdr:spPr>
        <a:xfrm>
          <a:off x="9585960" y="594360"/>
          <a:ext cx="10591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3190A29A-5E23-409A-978C-A6B674769DD2}" type="TxLink">
            <a:rPr lang="en-US" sz="1800" b="1" i="0" u="none" strike="noStrike">
              <a:ln>
                <a:noFill/>
              </a:ln>
              <a:solidFill>
                <a:srgbClr val="43C0FF"/>
              </a:solidFill>
              <a:latin typeface="Arial" panose="020B0604020202020204" pitchFamily="34" charset="0"/>
              <a:ea typeface="+mn-ea"/>
              <a:cs typeface="Arial" panose="020B0604020202020204" pitchFamily="34" charset="0"/>
            </a:rPr>
            <a:pPr marL="0" indent="0" algn="l"/>
            <a:t>79.7%</a:t>
          </a:fld>
          <a:endParaRPr lang="en-US" sz="1800" b="1" i="0" u="none" strike="noStrike">
            <a:ln>
              <a:noFill/>
            </a:ln>
            <a:solidFill>
              <a:srgbClr val="43C0FF"/>
            </a:solidFill>
            <a:latin typeface="Arial" panose="020B0604020202020204" pitchFamily="34" charset="0"/>
            <a:ea typeface="+mn-ea"/>
            <a:cs typeface="Arial" panose="020B0604020202020204" pitchFamily="34" charset="0"/>
          </a:endParaRPr>
        </a:p>
      </xdr:txBody>
    </xdr:sp>
    <xdr:clientData/>
  </xdr:twoCellAnchor>
  <xdr:twoCellAnchor>
    <xdr:from>
      <xdr:col>15</xdr:col>
      <xdr:colOff>434340</xdr:colOff>
      <xdr:row>4</xdr:row>
      <xdr:rowOff>160020</xdr:rowOff>
    </xdr:from>
    <xdr:to>
      <xdr:col>21</xdr:col>
      <xdr:colOff>175260</xdr:colOff>
      <xdr:row>5</xdr:row>
      <xdr:rowOff>160020</xdr:rowOff>
    </xdr:to>
    <xdr:sp macro="" textlink="Analysis!G40">
      <xdr:nvSpPr>
        <xdr:cNvPr id="60" name="TextBox 59">
          <a:extLst>
            <a:ext uri="{FF2B5EF4-FFF2-40B4-BE49-F238E27FC236}">
              <a16:creationId xmlns:a16="http://schemas.microsoft.com/office/drawing/2014/main" id="{99003286-A24D-A2B3-F418-6FAD55CA3AD6}"/>
            </a:ext>
          </a:extLst>
        </xdr:cNvPr>
        <xdr:cNvSpPr txBox="1"/>
      </xdr:nvSpPr>
      <xdr:spPr>
        <a:xfrm>
          <a:off x="9578340" y="891540"/>
          <a:ext cx="33985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4C4AAFC-DF20-4CFA-A29D-444F0F704568}" type="TxLink">
            <a:rPr lang="en-US" sz="900" b="0" i="0" u="none" strike="noStrike">
              <a:ln>
                <a:noFill/>
              </a:ln>
              <a:solidFill>
                <a:schemeClr val="bg2">
                  <a:lumMod val="25000"/>
                </a:schemeClr>
              </a:solidFill>
              <a:latin typeface="Aptos Narrow"/>
              <a:ea typeface="+mn-ea"/>
              <a:cs typeface="+mn-cs"/>
            </a:rPr>
            <a:pPr algn="l"/>
            <a:t>Of Billing  came from the highlighted years</a:t>
          </a:fld>
          <a:endParaRPr lang="en-US" sz="900" b="0">
            <a:ln>
              <a:noFill/>
            </a:ln>
            <a:solidFill>
              <a:schemeClr val="bg2">
                <a:lumMod val="25000"/>
              </a:schemeClr>
            </a:solidFill>
            <a:latin typeface="+mn-lt"/>
            <a:ea typeface="+mn-ea"/>
            <a:cs typeface="+mn-cs"/>
          </a:endParaRPr>
        </a:p>
      </xdr:txBody>
    </xdr:sp>
    <xdr:clientData/>
  </xdr:twoCellAnchor>
  <xdr:twoCellAnchor>
    <xdr:from>
      <xdr:col>15</xdr:col>
      <xdr:colOff>449580</xdr:colOff>
      <xdr:row>5</xdr:row>
      <xdr:rowOff>144780</xdr:rowOff>
    </xdr:from>
    <xdr:to>
      <xdr:col>17</xdr:col>
      <xdr:colOff>45720</xdr:colOff>
      <xdr:row>6</xdr:row>
      <xdr:rowOff>152400</xdr:rowOff>
    </xdr:to>
    <xdr:sp macro="" textlink="Analysis!F31">
      <xdr:nvSpPr>
        <xdr:cNvPr id="61" name="TextBox 60">
          <a:extLst>
            <a:ext uri="{FF2B5EF4-FFF2-40B4-BE49-F238E27FC236}">
              <a16:creationId xmlns:a16="http://schemas.microsoft.com/office/drawing/2014/main" id="{9410F53A-1C66-E81C-B8A4-1A39F44E2034}"/>
            </a:ext>
          </a:extLst>
        </xdr:cNvPr>
        <xdr:cNvSpPr txBox="1"/>
      </xdr:nvSpPr>
      <xdr:spPr>
        <a:xfrm>
          <a:off x="9593580" y="1059180"/>
          <a:ext cx="81534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F528256-1A1C-4332-952E-0F9008B6DA6F}" type="TxLink">
            <a:rPr lang="en-US" sz="1000" b="0" i="0" u="none" strike="noStrike">
              <a:ln>
                <a:noFill/>
              </a:ln>
              <a:solidFill>
                <a:schemeClr val="bg2">
                  <a:lumMod val="25000"/>
                </a:schemeClr>
              </a:solidFill>
              <a:latin typeface="Aptos Narrow"/>
              <a:ea typeface="+mn-ea"/>
              <a:cs typeface="+mn-cs"/>
            </a:rPr>
            <a:pPr marL="0" indent="0" algn="l"/>
            <a:t>236,238,674</a:t>
          </a:fld>
          <a:endParaRPr lang="en-US" sz="1000" b="0" i="0" u="none" strike="noStrike">
            <a:ln>
              <a:noFill/>
            </a:ln>
            <a:solidFill>
              <a:schemeClr val="bg2">
                <a:lumMod val="25000"/>
              </a:schemeClr>
            </a:solidFill>
            <a:latin typeface="Aptos Narrow"/>
            <a:ea typeface="+mn-ea"/>
            <a:cs typeface="+mn-cs"/>
          </a:endParaRPr>
        </a:p>
      </xdr:txBody>
    </xdr:sp>
    <xdr:clientData/>
  </xdr:twoCellAnchor>
  <xdr:twoCellAnchor>
    <xdr:from>
      <xdr:col>15</xdr:col>
      <xdr:colOff>480060</xdr:colOff>
      <xdr:row>6</xdr:row>
      <xdr:rowOff>99060</xdr:rowOff>
    </xdr:from>
    <xdr:to>
      <xdr:col>18</xdr:col>
      <xdr:colOff>358140</xdr:colOff>
      <xdr:row>7</xdr:row>
      <xdr:rowOff>175260</xdr:rowOff>
    </xdr:to>
    <xdr:sp macro="" textlink="Analysis!F30">
      <xdr:nvSpPr>
        <xdr:cNvPr id="62" name="TextBox 61">
          <a:extLst>
            <a:ext uri="{FF2B5EF4-FFF2-40B4-BE49-F238E27FC236}">
              <a16:creationId xmlns:a16="http://schemas.microsoft.com/office/drawing/2014/main" id="{5E5E5BA9-A161-6E55-F9C9-B61DCA2AB7B1}"/>
            </a:ext>
          </a:extLst>
        </xdr:cNvPr>
        <xdr:cNvSpPr txBox="1"/>
      </xdr:nvSpPr>
      <xdr:spPr>
        <a:xfrm>
          <a:off x="9624060" y="1196340"/>
          <a:ext cx="17068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FB1964E-1F2D-49EE-BAEB-753A0B9AD91C}" type="TxLink">
            <a:rPr lang="en-US" sz="900" b="0" i="0" u="none" strike="noStrike">
              <a:ln>
                <a:noFill/>
              </a:ln>
              <a:solidFill>
                <a:schemeClr val="bg2">
                  <a:lumMod val="25000"/>
                </a:schemeClr>
              </a:solidFill>
              <a:latin typeface="Aptos Narrow"/>
              <a:ea typeface="+mn-ea"/>
              <a:cs typeface="+mn-cs"/>
            </a:rPr>
            <a:pPr marL="0" indent="0" algn="l"/>
            <a:t>AverageBilling </a:t>
          </a:fld>
          <a:endParaRPr lang="en-US" sz="900" b="0" i="0" u="none" strike="noStrike">
            <a:ln>
              <a:noFill/>
            </a:ln>
            <a:solidFill>
              <a:schemeClr val="bg2">
                <a:lumMod val="25000"/>
              </a:schemeClr>
            </a:solidFill>
            <a:latin typeface="Aptos Narrow"/>
            <a:ea typeface="+mn-ea"/>
            <a:cs typeface="+mn-cs"/>
          </a:endParaRPr>
        </a:p>
      </xdr:txBody>
    </xdr:sp>
    <xdr:clientData/>
  </xdr:twoCellAnchor>
  <xdr:twoCellAnchor>
    <xdr:from>
      <xdr:col>0</xdr:col>
      <xdr:colOff>274320</xdr:colOff>
      <xdr:row>8</xdr:row>
      <xdr:rowOff>76200</xdr:rowOff>
    </xdr:from>
    <xdr:to>
      <xdr:col>1</xdr:col>
      <xdr:colOff>251460</xdr:colOff>
      <xdr:row>9</xdr:row>
      <xdr:rowOff>121920</xdr:rowOff>
    </xdr:to>
    <xdr:sp macro="" textlink="">
      <xdr:nvSpPr>
        <xdr:cNvPr id="10249" name="TextBox 10248">
          <a:extLst>
            <a:ext uri="{FF2B5EF4-FFF2-40B4-BE49-F238E27FC236}">
              <a16:creationId xmlns:a16="http://schemas.microsoft.com/office/drawing/2014/main" id="{C6E52DB4-846D-CFF8-7BB3-258522D67328}"/>
            </a:ext>
          </a:extLst>
        </xdr:cNvPr>
        <xdr:cNvSpPr txBox="1"/>
      </xdr:nvSpPr>
      <xdr:spPr>
        <a:xfrm>
          <a:off x="274320" y="1539240"/>
          <a:ext cx="58674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ln>
                <a:noFill/>
              </a:ln>
              <a:solidFill>
                <a:srgbClr val="FFFFFF"/>
              </a:solidFill>
            </a:rPr>
            <a:t>EMRG</a:t>
          </a:r>
          <a:r>
            <a:rPr lang="en-US" sz="1100" b="0" baseline="0">
              <a:ln>
                <a:noFill/>
              </a:ln>
              <a:solidFill>
                <a:srgbClr val="FFFFFF"/>
              </a:solidFill>
            </a:rPr>
            <a:t> : </a:t>
          </a:r>
          <a:endParaRPr lang="en-US" sz="1100" b="0">
            <a:ln>
              <a:noFill/>
            </a:ln>
            <a:solidFill>
              <a:srgbClr val="FFFFFF"/>
            </a:solidFill>
          </a:endParaRPr>
        </a:p>
      </xdr:txBody>
    </xdr:sp>
    <xdr:clientData/>
  </xdr:twoCellAnchor>
  <xdr:twoCellAnchor>
    <xdr:from>
      <xdr:col>1</xdr:col>
      <xdr:colOff>144780</xdr:colOff>
      <xdr:row>8</xdr:row>
      <xdr:rowOff>76200</xdr:rowOff>
    </xdr:from>
    <xdr:to>
      <xdr:col>2</xdr:col>
      <xdr:colOff>121920</xdr:colOff>
      <xdr:row>9</xdr:row>
      <xdr:rowOff>121920</xdr:rowOff>
    </xdr:to>
    <xdr:sp macro="" textlink="Analysis!$I$5">
      <xdr:nvSpPr>
        <xdr:cNvPr id="10250" name="TextBox 10249">
          <a:extLst>
            <a:ext uri="{FF2B5EF4-FFF2-40B4-BE49-F238E27FC236}">
              <a16:creationId xmlns:a16="http://schemas.microsoft.com/office/drawing/2014/main" id="{FFC9B788-DAD2-6F9F-CE2D-881BA2997455}"/>
            </a:ext>
          </a:extLst>
        </xdr:cNvPr>
        <xdr:cNvSpPr txBox="1"/>
      </xdr:nvSpPr>
      <xdr:spPr>
        <a:xfrm>
          <a:off x="754380" y="1539240"/>
          <a:ext cx="58674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9C1855A-E196-47C3-B823-37AC0BA95811}" type="TxLink">
            <a:rPr lang="en-US" sz="1100" b="0" i="0" u="none" strike="noStrike" baseline="0">
              <a:ln>
                <a:noFill/>
              </a:ln>
              <a:solidFill>
                <a:schemeClr val="bg2"/>
              </a:solidFill>
              <a:latin typeface="Aptos Narrow"/>
            </a:rPr>
            <a:pPr/>
            <a:t>40.3K</a:t>
          </a:fld>
          <a:endParaRPr lang="en-US" sz="1100" b="0">
            <a:ln>
              <a:noFill/>
            </a:ln>
            <a:solidFill>
              <a:schemeClr val="bg2"/>
            </a:solidFill>
          </a:endParaRPr>
        </a:p>
      </xdr:txBody>
    </xdr:sp>
    <xdr:clientData/>
  </xdr:twoCellAnchor>
  <xdr:twoCellAnchor>
    <xdr:from>
      <xdr:col>3</xdr:col>
      <xdr:colOff>160020</xdr:colOff>
      <xdr:row>9</xdr:row>
      <xdr:rowOff>114300</xdr:rowOff>
    </xdr:from>
    <xdr:to>
      <xdr:col>4</xdr:col>
      <xdr:colOff>259080</xdr:colOff>
      <xdr:row>10</xdr:row>
      <xdr:rowOff>167640</xdr:rowOff>
    </xdr:to>
    <xdr:sp macro="" textlink="Analysis!$D$16">
      <xdr:nvSpPr>
        <xdr:cNvPr id="10251" name="Rectangle: Rounded Corners 10250">
          <a:extLst>
            <a:ext uri="{FF2B5EF4-FFF2-40B4-BE49-F238E27FC236}">
              <a16:creationId xmlns:a16="http://schemas.microsoft.com/office/drawing/2014/main" id="{F6FF52E8-7F73-0F35-81A6-A338528D1813}"/>
            </a:ext>
          </a:extLst>
        </xdr:cNvPr>
        <xdr:cNvSpPr/>
      </xdr:nvSpPr>
      <xdr:spPr>
        <a:xfrm>
          <a:off x="1988820" y="1760220"/>
          <a:ext cx="708660" cy="23622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24305FC-B6A4-4325-AD1D-584834318A51}" type="TxLink">
            <a:rPr lang="en-US" sz="1100" b="0" i="0" u="none" strike="noStrike">
              <a:solidFill>
                <a:srgbClr val="000000"/>
              </a:solidFill>
              <a:latin typeface="Aptos Narrow"/>
            </a:rPr>
            <a:pPr algn="ctr"/>
            <a:t>+403.36%</a:t>
          </a:fld>
          <a:endParaRPr lang="en-US" sz="1100"/>
        </a:p>
      </xdr:txBody>
    </xdr:sp>
    <xdr:clientData/>
  </xdr:twoCellAnchor>
  <xdr:twoCellAnchor>
    <xdr:from>
      <xdr:col>8</xdr:col>
      <xdr:colOff>220980</xdr:colOff>
      <xdr:row>9</xdr:row>
      <xdr:rowOff>60960</xdr:rowOff>
    </xdr:from>
    <xdr:to>
      <xdr:col>9</xdr:col>
      <xdr:colOff>320040</xdr:colOff>
      <xdr:row>10</xdr:row>
      <xdr:rowOff>114300</xdr:rowOff>
    </xdr:to>
    <xdr:sp macro="" textlink="Analysis!$K$5">
      <xdr:nvSpPr>
        <xdr:cNvPr id="10252" name="Rectangle: Rounded Corners 10251">
          <a:extLst>
            <a:ext uri="{FF2B5EF4-FFF2-40B4-BE49-F238E27FC236}">
              <a16:creationId xmlns:a16="http://schemas.microsoft.com/office/drawing/2014/main" id="{3A05D176-CDF0-E606-5E43-FA89BF0F6837}"/>
            </a:ext>
          </a:extLst>
        </xdr:cNvPr>
        <xdr:cNvSpPr/>
      </xdr:nvSpPr>
      <xdr:spPr>
        <a:xfrm>
          <a:off x="5097780" y="1706880"/>
          <a:ext cx="708660" cy="23622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E431CDC-D99B-45AC-806F-650FDFD4647A}" type="TxLink">
            <a:rPr lang="en-US" sz="1100" b="0" i="0" u="none" strike="noStrike">
              <a:solidFill>
                <a:srgbClr val="000000"/>
              </a:solidFill>
              <a:latin typeface="Aptos Narrow"/>
            </a:rPr>
            <a:pPr algn="ctr"/>
            <a:t>50.5%</a:t>
          </a:fld>
          <a:endParaRPr lang="en-US" sz="1100"/>
        </a:p>
      </xdr:txBody>
    </xdr:sp>
    <xdr:clientData/>
  </xdr:twoCellAnchor>
  <xdr:twoCellAnchor>
    <xdr:from>
      <xdr:col>5</xdr:col>
      <xdr:colOff>502920</xdr:colOff>
      <xdr:row>9</xdr:row>
      <xdr:rowOff>83820</xdr:rowOff>
    </xdr:from>
    <xdr:to>
      <xdr:col>6</xdr:col>
      <xdr:colOff>601980</xdr:colOff>
      <xdr:row>10</xdr:row>
      <xdr:rowOff>137160</xdr:rowOff>
    </xdr:to>
    <xdr:sp macro="" textlink="Analysis!$G$16">
      <xdr:nvSpPr>
        <xdr:cNvPr id="10253" name="Rectangle: Rounded Corners 10252">
          <a:extLst>
            <a:ext uri="{FF2B5EF4-FFF2-40B4-BE49-F238E27FC236}">
              <a16:creationId xmlns:a16="http://schemas.microsoft.com/office/drawing/2014/main" id="{1EE39177-00AB-B801-213A-CD7231F7BB62}"/>
            </a:ext>
          </a:extLst>
        </xdr:cNvPr>
        <xdr:cNvSpPr/>
      </xdr:nvSpPr>
      <xdr:spPr>
        <a:xfrm>
          <a:off x="3550920" y="1729740"/>
          <a:ext cx="708660" cy="23622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E7C1AA0-6A18-4BAE-8456-C7A5F82837E3}" type="TxLink">
            <a:rPr lang="en-US" sz="1100" b="0" i="0" u="none" strike="noStrike">
              <a:solidFill>
                <a:srgbClr val="000000"/>
              </a:solidFill>
              <a:latin typeface="Aptos Narrow"/>
            </a:rPr>
            <a:pPr algn="ctr"/>
            <a:t>+332.80%</a:t>
          </a:fld>
          <a:endParaRPr lang="en-US" sz="1100"/>
        </a:p>
      </xdr:txBody>
    </xdr:sp>
    <xdr:clientData/>
  </xdr:twoCellAnchor>
  <xdr:twoCellAnchor>
    <xdr:from>
      <xdr:col>10</xdr:col>
      <xdr:colOff>525780</xdr:colOff>
      <xdr:row>9</xdr:row>
      <xdr:rowOff>53340</xdr:rowOff>
    </xdr:from>
    <xdr:to>
      <xdr:col>12</xdr:col>
      <xdr:colOff>15240</xdr:colOff>
      <xdr:row>10</xdr:row>
      <xdr:rowOff>106680</xdr:rowOff>
    </xdr:to>
    <xdr:sp macro="" textlink="Analysis!$D$16">
      <xdr:nvSpPr>
        <xdr:cNvPr id="10254" name="Rectangle: Rounded Corners 10253">
          <a:extLst>
            <a:ext uri="{FF2B5EF4-FFF2-40B4-BE49-F238E27FC236}">
              <a16:creationId xmlns:a16="http://schemas.microsoft.com/office/drawing/2014/main" id="{980B3362-97F8-503F-3751-DCC9943715F0}"/>
            </a:ext>
          </a:extLst>
        </xdr:cNvPr>
        <xdr:cNvSpPr/>
      </xdr:nvSpPr>
      <xdr:spPr>
        <a:xfrm>
          <a:off x="6621780" y="1699260"/>
          <a:ext cx="708660" cy="23622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24305FC-B6A4-4325-AD1D-584834318A51}" type="TxLink">
            <a:rPr lang="en-US" sz="1100" b="0" i="0" u="none" strike="noStrike">
              <a:solidFill>
                <a:srgbClr val="000000"/>
              </a:solidFill>
              <a:latin typeface="Aptos Narrow"/>
            </a:rPr>
            <a:pPr algn="ctr"/>
            <a:t>+403.36%</a:t>
          </a:fld>
          <a:endParaRPr lang="en-US" sz="1100"/>
        </a:p>
      </xdr:txBody>
    </xdr:sp>
    <xdr:clientData/>
  </xdr:twoCellAnchor>
  <xdr:twoCellAnchor>
    <xdr:from>
      <xdr:col>0</xdr:col>
      <xdr:colOff>213360</xdr:colOff>
      <xdr:row>15</xdr:row>
      <xdr:rowOff>144780</xdr:rowOff>
    </xdr:from>
    <xdr:to>
      <xdr:col>9</xdr:col>
      <xdr:colOff>213360</xdr:colOff>
      <xdr:row>26</xdr:row>
      <xdr:rowOff>91440</xdr:rowOff>
    </xdr:to>
    <xdr:graphicFrame macro="">
      <xdr:nvGraphicFramePr>
        <xdr:cNvPr id="10255" name="Chart 10254">
          <a:extLst>
            <a:ext uri="{FF2B5EF4-FFF2-40B4-BE49-F238E27FC236}">
              <a16:creationId xmlns:a16="http://schemas.microsoft.com/office/drawing/2014/main" id="{C75DA882-186D-418B-AE68-00E54F56AB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175260</xdr:colOff>
      <xdr:row>14</xdr:row>
      <xdr:rowOff>175260</xdr:rowOff>
    </xdr:from>
    <xdr:to>
      <xdr:col>1</xdr:col>
      <xdr:colOff>198120</xdr:colOff>
      <xdr:row>16</xdr:row>
      <xdr:rowOff>30480</xdr:rowOff>
    </xdr:to>
    <xdr:sp macro="" textlink="Analysis!H54">
      <xdr:nvSpPr>
        <xdr:cNvPr id="10258" name="Rectangle: Rounded Corners 10257">
          <a:extLst>
            <a:ext uri="{FF2B5EF4-FFF2-40B4-BE49-F238E27FC236}">
              <a16:creationId xmlns:a16="http://schemas.microsoft.com/office/drawing/2014/main" id="{5ED52DCB-234A-04DF-1014-EE8742BAF20C}"/>
            </a:ext>
          </a:extLst>
        </xdr:cNvPr>
        <xdr:cNvSpPr/>
      </xdr:nvSpPr>
      <xdr:spPr>
        <a:xfrm>
          <a:off x="175260" y="2735580"/>
          <a:ext cx="632460" cy="220980"/>
        </a:xfrm>
        <a:prstGeom prst="roundRect">
          <a:avLst/>
        </a:prstGeom>
        <a:solidFill>
          <a:srgbClr val="43C0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ADEAD338-7790-433F-BBA0-66E72C052FA3}" type="TxLink">
            <a:rPr lang="en-US" sz="1100" b="1" i="0" u="none" strike="noStrike">
              <a:solidFill>
                <a:srgbClr val="000000"/>
              </a:solidFill>
              <a:latin typeface="Aptos Narrow"/>
            </a:rPr>
            <a:pPr algn="l"/>
            <a:t>In 2019</a:t>
          </a:fld>
          <a:endParaRPr lang="en-US" sz="1100" b="1"/>
        </a:p>
      </xdr:txBody>
    </xdr:sp>
    <xdr:clientData/>
  </xdr:twoCellAnchor>
  <xdr:twoCellAnchor>
    <xdr:from>
      <xdr:col>1</xdr:col>
      <xdr:colOff>266700</xdr:colOff>
      <xdr:row>14</xdr:row>
      <xdr:rowOff>175260</xdr:rowOff>
    </xdr:from>
    <xdr:to>
      <xdr:col>2</xdr:col>
      <xdr:colOff>99060</xdr:colOff>
      <xdr:row>16</xdr:row>
      <xdr:rowOff>30480</xdr:rowOff>
    </xdr:to>
    <xdr:sp macro="" textlink="Analysis!J48">
      <xdr:nvSpPr>
        <xdr:cNvPr id="10260" name="Rectangle: Rounded Corners 10259">
          <a:extLst>
            <a:ext uri="{FF2B5EF4-FFF2-40B4-BE49-F238E27FC236}">
              <a16:creationId xmlns:a16="http://schemas.microsoft.com/office/drawing/2014/main" id="{9EB9F5C8-65F8-C6A7-42A6-A59F1242A2CF}"/>
            </a:ext>
          </a:extLst>
        </xdr:cNvPr>
        <xdr:cNvSpPr/>
      </xdr:nvSpPr>
      <xdr:spPr>
        <a:xfrm>
          <a:off x="876300" y="2735580"/>
          <a:ext cx="441960" cy="22098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8D3F6D22-0D22-4CC6-9141-E347E077DA33}" type="TxLink">
            <a:rPr lang="en-US" sz="1100" b="0" i="0" u="none" strike="noStrike">
              <a:solidFill>
                <a:srgbClr val="000000"/>
              </a:solidFill>
              <a:latin typeface="Aptos Narrow"/>
            </a:rPr>
            <a:pPr algn="l"/>
            <a:t>Aug</a:t>
          </a:fld>
          <a:endParaRPr lang="en-US" sz="1100" b="1"/>
        </a:p>
      </xdr:txBody>
    </xdr:sp>
    <xdr:clientData/>
  </xdr:twoCellAnchor>
  <xdr:twoCellAnchor>
    <xdr:from>
      <xdr:col>3</xdr:col>
      <xdr:colOff>68580</xdr:colOff>
      <xdr:row>14</xdr:row>
      <xdr:rowOff>175260</xdr:rowOff>
    </xdr:from>
    <xdr:to>
      <xdr:col>3</xdr:col>
      <xdr:colOff>304800</xdr:colOff>
      <xdr:row>16</xdr:row>
      <xdr:rowOff>22860</xdr:rowOff>
    </xdr:to>
    <xdr:sp macro="" textlink="">
      <xdr:nvSpPr>
        <xdr:cNvPr id="10261" name="Rectangle: Rounded Corners 10260">
          <a:extLst>
            <a:ext uri="{FF2B5EF4-FFF2-40B4-BE49-F238E27FC236}">
              <a16:creationId xmlns:a16="http://schemas.microsoft.com/office/drawing/2014/main" id="{72770706-A83B-DA70-A13B-F0BCAEAA16B9}"/>
            </a:ext>
          </a:extLst>
        </xdr:cNvPr>
        <xdr:cNvSpPr/>
      </xdr:nvSpPr>
      <xdr:spPr>
        <a:xfrm>
          <a:off x="1897380" y="2735580"/>
          <a:ext cx="236220" cy="21336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0" i="0" u="none" strike="noStrike">
              <a:solidFill>
                <a:srgbClr val="000000"/>
              </a:solidFill>
              <a:latin typeface="Aptos Narrow"/>
            </a:rPr>
            <a:t>&amp;</a:t>
          </a:r>
        </a:p>
      </xdr:txBody>
    </xdr:sp>
    <xdr:clientData/>
  </xdr:twoCellAnchor>
  <xdr:twoCellAnchor>
    <xdr:from>
      <xdr:col>3</xdr:col>
      <xdr:colOff>373380</xdr:colOff>
      <xdr:row>14</xdr:row>
      <xdr:rowOff>175260</xdr:rowOff>
    </xdr:from>
    <xdr:to>
      <xdr:col>4</xdr:col>
      <xdr:colOff>205740</xdr:colOff>
      <xdr:row>16</xdr:row>
      <xdr:rowOff>30480</xdr:rowOff>
    </xdr:to>
    <xdr:sp macro="" textlink="Analysis!J50">
      <xdr:nvSpPr>
        <xdr:cNvPr id="10262" name="Rectangle: Rounded Corners 10261">
          <a:extLst>
            <a:ext uri="{FF2B5EF4-FFF2-40B4-BE49-F238E27FC236}">
              <a16:creationId xmlns:a16="http://schemas.microsoft.com/office/drawing/2014/main" id="{26F1B614-1166-207D-7316-4ED70E8FFC86}"/>
            </a:ext>
          </a:extLst>
        </xdr:cNvPr>
        <xdr:cNvSpPr/>
      </xdr:nvSpPr>
      <xdr:spPr>
        <a:xfrm>
          <a:off x="2202180" y="2735580"/>
          <a:ext cx="441960" cy="22098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5C2FE642-7AA2-4BFE-9B25-C9A006AD663F}" type="TxLink">
            <a:rPr lang="en-US" sz="1100" b="0" i="0" u="none" strike="noStrike">
              <a:solidFill>
                <a:srgbClr val="000000"/>
              </a:solidFill>
              <a:latin typeface="Aptos Narrow"/>
            </a:rPr>
            <a:pPr algn="l"/>
            <a:t>Jun</a:t>
          </a:fld>
          <a:endParaRPr lang="en-US" sz="1100" b="1"/>
        </a:p>
      </xdr:txBody>
    </xdr:sp>
    <xdr:clientData/>
  </xdr:twoCellAnchor>
  <xdr:twoCellAnchor>
    <xdr:from>
      <xdr:col>2</xdr:col>
      <xdr:colOff>167640</xdr:colOff>
      <xdr:row>14</xdr:row>
      <xdr:rowOff>175260</xdr:rowOff>
    </xdr:from>
    <xdr:to>
      <xdr:col>3</xdr:col>
      <xdr:colOff>0</xdr:colOff>
      <xdr:row>16</xdr:row>
      <xdr:rowOff>30480</xdr:rowOff>
    </xdr:to>
    <xdr:sp macro="" textlink="Analysis!J49">
      <xdr:nvSpPr>
        <xdr:cNvPr id="10263" name="Rectangle: Rounded Corners 10262">
          <a:extLst>
            <a:ext uri="{FF2B5EF4-FFF2-40B4-BE49-F238E27FC236}">
              <a16:creationId xmlns:a16="http://schemas.microsoft.com/office/drawing/2014/main" id="{E6072AF0-C6B1-4408-3553-C6B51FDE295B}"/>
            </a:ext>
          </a:extLst>
        </xdr:cNvPr>
        <xdr:cNvSpPr/>
      </xdr:nvSpPr>
      <xdr:spPr>
        <a:xfrm>
          <a:off x="1386840" y="2735580"/>
          <a:ext cx="441960" cy="22098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0C3237FE-1F98-43DE-AF7E-22C8CCA24474}" type="TxLink">
            <a:rPr lang="en-US" sz="1100" b="0" i="0" u="none" strike="noStrike">
              <a:solidFill>
                <a:srgbClr val="000000"/>
              </a:solidFill>
              <a:latin typeface="Aptos Narrow"/>
            </a:rPr>
            <a:pPr algn="l"/>
            <a:t>Jul</a:t>
          </a:fld>
          <a:endParaRPr lang="en-US" sz="1100" b="1"/>
        </a:p>
      </xdr:txBody>
    </xdr:sp>
    <xdr:clientData/>
  </xdr:twoCellAnchor>
  <xdr:twoCellAnchor>
    <xdr:from>
      <xdr:col>4</xdr:col>
      <xdr:colOff>274320</xdr:colOff>
      <xdr:row>14</xdr:row>
      <xdr:rowOff>175260</xdr:rowOff>
    </xdr:from>
    <xdr:to>
      <xdr:col>7</xdr:col>
      <xdr:colOff>106680</xdr:colOff>
      <xdr:row>16</xdr:row>
      <xdr:rowOff>22860</xdr:rowOff>
    </xdr:to>
    <xdr:sp macro="" textlink="Analysis!J50">
      <xdr:nvSpPr>
        <xdr:cNvPr id="10264" name="Rectangle: Rounded Corners 10263">
          <a:extLst>
            <a:ext uri="{FF2B5EF4-FFF2-40B4-BE49-F238E27FC236}">
              <a16:creationId xmlns:a16="http://schemas.microsoft.com/office/drawing/2014/main" id="{96F5D670-F911-5811-F8BE-768FB38F1BCB}"/>
            </a:ext>
          </a:extLst>
        </xdr:cNvPr>
        <xdr:cNvSpPr/>
      </xdr:nvSpPr>
      <xdr:spPr>
        <a:xfrm>
          <a:off x="2712720" y="2735580"/>
          <a:ext cx="1661160" cy="21336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0">
              <a:solidFill>
                <a:schemeClr val="bg2">
                  <a:lumMod val="25000"/>
                </a:schemeClr>
              </a:solidFill>
            </a:rPr>
            <a:t>Collectively</a:t>
          </a:r>
          <a:r>
            <a:rPr lang="en-US" sz="1100" b="1" baseline="0"/>
            <a:t> </a:t>
          </a:r>
          <a:r>
            <a:rPr lang="en-US" sz="1100" b="0" baseline="0">
              <a:solidFill>
                <a:schemeClr val="bg2">
                  <a:lumMod val="25000"/>
                </a:schemeClr>
              </a:solidFill>
            </a:rPr>
            <a:t>accounted</a:t>
          </a:r>
          <a:r>
            <a:rPr lang="en-US" sz="1100" b="1" baseline="0"/>
            <a:t> </a:t>
          </a:r>
          <a:r>
            <a:rPr lang="en-US" sz="1100" b="0" baseline="0">
              <a:solidFill>
                <a:schemeClr val="bg2">
                  <a:lumMod val="25000"/>
                </a:schemeClr>
              </a:solidFill>
            </a:rPr>
            <a:t>for</a:t>
          </a:r>
          <a:r>
            <a:rPr lang="en-US" sz="1100" b="1" baseline="0"/>
            <a:t> </a:t>
          </a:r>
          <a:endParaRPr lang="en-US" sz="1100" b="1"/>
        </a:p>
      </xdr:txBody>
    </xdr:sp>
    <xdr:clientData/>
  </xdr:twoCellAnchor>
  <xdr:twoCellAnchor>
    <xdr:from>
      <xdr:col>7</xdr:col>
      <xdr:colOff>281940</xdr:colOff>
      <xdr:row>14</xdr:row>
      <xdr:rowOff>121920</xdr:rowOff>
    </xdr:from>
    <xdr:to>
      <xdr:col>9</xdr:col>
      <xdr:colOff>68580</xdr:colOff>
      <xdr:row>16</xdr:row>
      <xdr:rowOff>91440</xdr:rowOff>
    </xdr:to>
    <xdr:sp macro="" textlink="Analysis!I52">
      <xdr:nvSpPr>
        <xdr:cNvPr id="10265" name="Rectangle: Rounded Corners 10264">
          <a:extLst>
            <a:ext uri="{FF2B5EF4-FFF2-40B4-BE49-F238E27FC236}">
              <a16:creationId xmlns:a16="http://schemas.microsoft.com/office/drawing/2014/main" id="{B11A1F1D-53B5-0752-EC98-42A16F811B0D}"/>
            </a:ext>
          </a:extLst>
        </xdr:cNvPr>
        <xdr:cNvSpPr/>
      </xdr:nvSpPr>
      <xdr:spPr>
        <a:xfrm>
          <a:off x="4549140" y="2682240"/>
          <a:ext cx="1005840" cy="3352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40C7824B-0F77-418A-B05A-69FF54602A7E}" type="TxLink">
            <a:rPr lang="en-US" sz="2000" b="1" i="0" u="none" strike="noStrike">
              <a:solidFill>
                <a:srgbClr val="43C0FF"/>
              </a:solidFill>
              <a:latin typeface="Aptos Narrow"/>
            </a:rPr>
            <a:pPr algn="l"/>
            <a:t>25.8%</a:t>
          </a:fld>
          <a:endParaRPr lang="en-US" sz="2000" b="1">
            <a:solidFill>
              <a:srgbClr val="43C0FF"/>
            </a:solidFill>
          </a:endParaRPr>
        </a:p>
      </xdr:txBody>
    </xdr:sp>
    <xdr:clientData/>
  </xdr:twoCellAnchor>
  <xdr:twoCellAnchor>
    <xdr:from>
      <xdr:col>7</xdr:col>
      <xdr:colOff>99060</xdr:colOff>
      <xdr:row>16</xdr:row>
      <xdr:rowOff>76200</xdr:rowOff>
    </xdr:from>
    <xdr:to>
      <xdr:col>9</xdr:col>
      <xdr:colOff>167640</xdr:colOff>
      <xdr:row>17</xdr:row>
      <xdr:rowOff>99060</xdr:rowOff>
    </xdr:to>
    <xdr:sp macro="" textlink="Analysis!J50">
      <xdr:nvSpPr>
        <xdr:cNvPr id="10266" name="Rectangle: Rounded Corners 10265">
          <a:extLst>
            <a:ext uri="{FF2B5EF4-FFF2-40B4-BE49-F238E27FC236}">
              <a16:creationId xmlns:a16="http://schemas.microsoft.com/office/drawing/2014/main" id="{C3DEB6D7-12CB-E0E1-ACBC-3290C8A1022A}"/>
            </a:ext>
          </a:extLst>
        </xdr:cNvPr>
        <xdr:cNvSpPr/>
      </xdr:nvSpPr>
      <xdr:spPr>
        <a:xfrm>
          <a:off x="4366260" y="3002280"/>
          <a:ext cx="1287780" cy="20574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0" baseline="0">
              <a:solidFill>
                <a:schemeClr val="bg2">
                  <a:lumMod val="25000"/>
                </a:schemeClr>
              </a:solidFill>
            </a:rPr>
            <a:t>of </a:t>
          </a:r>
          <a:r>
            <a:rPr lang="en-US" sz="1100" b="1" baseline="0">
              <a:solidFill>
                <a:schemeClr val="bg2">
                  <a:lumMod val="25000"/>
                </a:schemeClr>
              </a:solidFill>
            </a:rPr>
            <a:t>Total</a:t>
          </a:r>
          <a:r>
            <a:rPr lang="en-US" sz="1100" b="0" baseline="0">
              <a:solidFill>
                <a:schemeClr val="bg2">
                  <a:lumMod val="25000"/>
                </a:schemeClr>
              </a:solidFill>
            </a:rPr>
            <a:t> </a:t>
          </a:r>
          <a:r>
            <a:rPr lang="en-US" sz="1100" b="1" baseline="0">
              <a:solidFill>
                <a:schemeClr val="bg2">
                  <a:lumMod val="25000"/>
                </a:schemeClr>
              </a:solidFill>
            </a:rPr>
            <a:t>Admission</a:t>
          </a:r>
          <a:r>
            <a:rPr lang="en-US" sz="1100" b="1" baseline="0"/>
            <a:t> </a:t>
          </a:r>
          <a:endParaRPr lang="en-US" sz="1100" b="1"/>
        </a:p>
      </xdr:txBody>
    </xdr:sp>
    <xdr:clientData/>
  </xdr:twoCellAnchor>
  <xdr:twoCellAnchor>
    <xdr:from>
      <xdr:col>9</xdr:col>
      <xdr:colOff>426720</xdr:colOff>
      <xdr:row>14</xdr:row>
      <xdr:rowOff>114300</xdr:rowOff>
    </xdr:from>
    <xdr:to>
      <xdr:col>12</xdr:col>
      <xdr:colOff>106680</xdr:colOff>
      <xdr:row>25</xdr:row>
      <xdr:rowOff>121920</xdr:rowOff>
    </xdr:to>
    <xdr:sp macro="" textlink="">
      <xdr:nvSpPr>
        <xdr:cNvPr id="10267" name="Rectangle: Rounded Corners 10266">
          <a:extLst>
            <a:ext uri="{FF2B5EF4-FFF2-40B4-BE49-F238E27FC236}">
              <a16:creationId xmlns:a16="http://schemas.microsoft.com/office/drawing/2014/main" id="{58ABB237-5B9D-8EED-98E0-6EB7E8878666}"/>
            </a:ext>
          </a:extLst>
        </xdr:cNvPr>
        <xdr:cNvSpPr/>
      </xdr:nvSpPr>
      <xdr:spPr>
        <a:xfrm>
          <a:off x="5913120" y="2674620"/>
          <a:ext cx="1508760" cy="2019300"/>
        </a:xfrm>
        <a:prstGeom prst="roundRect">
          <a:avLst>
            <a:gd name="adj" fmla="val 6277"/>
          </a:avLst>
        </a:prstGeom>
        <a:solidFill>
          <a:srgbClr val="F5F5F5"/>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457200</xdr:colOff>
      <xdr:row>15</xdr:row>
      <xdr:rowOff>0</xdr:rowOff>
    </xdr:from>
    <xdr:to>
      <xdr:col>12</xdr:col>
      <xdr:colOff>83820</xdr:colOff>
      <xdr:row>25</xdr:row>
      <xdr:rowOff>15240</xdr:rowOff>
    </xdr:to>
    <mc:AlternateContent xmlns:mc="http://schemas.openxmlformats.org/markup-compatibility/2006" xmlns:a14="http://schemas.microsoft.com/office/drawing/2010/main">
      <mc:Choice Requires="a14">
        <xdr:graphicFrame macro="">
          <xdr:nvGraphicFramePr>
            <xdr:cNvPr id="10268" name="Month 1">
              <a:extLst>
                <a:ext uri="{FF2B5EF4-FFF2-40B4-BE49-F238E27FC236}">
                  <a16:creationId xmlns:a16="http://schemas.microsoft.com/office/drawing/2014/main" id="{21D1665C-09C8-4651-9E1C-8248B0B26F6C}"/>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5943600" y="2743200"/>
              <a:ext cx="1455420" cy="1844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403860</xdr:colOff>
      <xdr:row>15</xdr:row>
      <xdr:rowOff>30480</xdr:rowOff>
    </xdr:from>
    <xdr:to>
      <xdr:col>21</xdr:col>
      <xdr:colOff>251460</xdr:colOff>
      <xdr:row>25</xdr:row>
      <xdr:rowOff>68580</xdr:rowOff>
    </xdr:to>
    <xdr:graphicFrame macro="">
      <xdr:nvGraphicFramePr>
        <xdr:cNvPr id="7" name="Chart 6">
          <a:extLst>
            <a:ext uri="{FF2B5EF4-FFF2-40B4-BE49-F238E27FC236}">
              <a16:creationId xmlns:a16="http://schemas.microsoft.com/office/drawing/2014/main" id="{332C66DF-BB16-4354-8E2C-401E1E9BEE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213360</xdr:colOff>
      <xdr:row>14</xdr:row>
      <xdr:rowOff>152400</xdr:rowOff>
    </xdr:from>
    <xdr:to>
      <xdr:col>15</xdr:col>
      <xdr:colOff>335280</xdr:colOff>
      <xdr:row>15</xdr:row>
      <xdr:rowOff>152400</xdr:rowOff>
    </xdr:to>
    <xdr:sp macro="" textlink="Analysis!G40">
      <xdr:nvSpPr>
        <xdr:cNvPr id="13" name="TextBox 12">
          <a:extLst>
            <a:ext uri="{FF2B5EF4-FFF2-40B4-BE49-F238E27FC236}">
              <a16:creationId xmlns:a16="http://schemas.microsoft.com/office/drawing/2014/main" id="{1E473005-9102-BC65-D01D-A88E7498F49F}"/>
            </a:ext>
          </a:extLst>
        </xdr:cNvPr>
        <xdr:cNvSpPr txBox="1"/>
      </xdr:nvSpPr>
      <xdr:spPr>
        <a:xfrm>
          <a:off x="7528560" y="2712720"/>
          <a:ext cx="19507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0">
              <a:ln>
                <a:noFill/>
              </a:ln>
              <a:solidFill>
                <a:schemeClr val="bg2">
                  <a:lumMod val="25000"/>
                </a:schemeClr>
              </a:solidFill>
              <a:latin typeface="+mn-lt"/>
              <a:ea typeface="+mn-ea"/>
              <a:cs typeface="+mn-cs"/>
            </a:rPr>
            <a:t>Highlighted</a:t>
          </a:r>
          <a:r>
            <a:rPr lang="en-US" sz="900" b="0" baseline="0">
              <a:ln>
                <a:noFill/>
              </a:ln>
              <a:solidFill>
                <a:schemeClr val="bg2">
                  <a:lumMod val="25000"/>
                </a:schemeClr>
              </a:solidFill>
              <a:latin typeface="+mn-lt"/>
              <a:ea typeface="+mn-ea"/>
              <a:cs typeface="+mn-cs"/>
            </a:rPr>
            <a:t> </a:t>
          </a:r>
          <a:r>
            <a:rPr lang="en-US" sz="1000" b="0" baseline="0">
              <a:ln>
                <a:noFill/>
              </a:ln>
              <a:solidFill>
                <a:schemeClr val="bg2">
                  <a:lumMod val="25000"/>
                </a:schemeClr>
              </a:solidFill>
              <a:latin typeface="+mn-lt"/>
              <a:ea typeface="+mn-ea"/>
              <a:cs typeface="+mn-cs"/>
            </a:rPr>
            <a:t>weekdays</a:t>
          </a:r>
          <a:r>
            <a:rPr lang="en-US" sz="900" b="0" baseline="0">
              <a:ln>
                <a:noFill/>
              </a:ln>
              <a:solidFill>
                <a:schemeClr val="bg2">
                  <a:lumMod val="25000"/>
                </a:schemeClr>
              </a:solidFill>
              <a:latin typeface="+mn-lt"/>
              <a:ea typeface="+mn-ea"/>
              <a:cs typeface="+mn-cs"/>
            </a:rPr>
            <a:t> </a:t>
          </a:r>
          <a:r>
            <a:rPr lang="en-US" sz="1000" b="0" baseline="0">
              <a:ln>
                <a:noFill/>
              </a:ln>
              <a:solidFill>
                <a:schemeClr val="bg2">
                  <a:lumMod val="25000"/>
                </a:schemeClr>
              </a:solidFill>
              <a:latin typeface="+mn-lt"/>
              <a:ea typeface="+mn-ea"/>
              <a:cs typeface="+mn-cs"/>
            </a:rPr>
            <a:t>contributed</a:t>
          </a:r>
          <a:r>
            <a:rPr lang="en-US" sz="900" b="0" baseline="0">
              <a:ln>
                <a:noFill/>
              </a:ln>
              <a:solidFill>
                <a:schemeClr val="bg2">
                  <a:lumMod val="25000"/>
                </a:schemeClr>
              </a:solidFill>
              <a:latin typeface="+mn-lt"/>
              <a:ea typeface="+mn-ea"/>
              <a:cs typeface="+mn-cs"/>
            </a:rPr>
            <a:t> </a:t>
          </a:r>
          <a:endParaRPr lang="en-US" sz="900" b="0">
            <a:ln>
              <a:noFill/>
            </a:ln>
            <a:solidFill>
              <a:schemeClr val="bg2">
                <a:lumMod val="25000"/>
              </a:schemeClr>
            </a:solidFill>
            <a:latin typeface="+mn-lt"/>
            <a:ea typeface="+mn-ea"/>
            <a:cs typeface="+mn-cs"/>
          </a:endParaRPr>
        </a:p>
      </xdr:txBody>
    </xdr:sp>
    <xdr:clientData/>
  </xdr:twoCellAnchor>
  <xdr:twoCellAnchor>
    <xdr:from>
      <xdr:col>15</xdr:col>
      <xdr:colOff>152400</xdr:colOff>
      <xdr:row>14</xdr:row>
      <xdr:rowOff>99060</xdr:rowOff>
    </xdr:from>
    <xdr:to>
      <xdr:col>17</xdr:col>
      <xdr:colOff>281940</xdr:colOff>
      <xdr:row>16</xdr:row>
      <xdr:rowOff>68580</xdr:rowOff>
    </xdr:to>
    <xdr:sp macro="" textlink="Analysis!F81">
      <xdr:nvSpPr>
        <xdr:cNvPr id="17" name="Rectangle: Rounded Corners 16">
          <a:extLst>
            <a:ext uri="{FF2B5EF4-FFF2-40B4-BE49-F238E27FC236}">
              <a16:creationId xmlns:a16="http://schemas.microsoft.com/office/drawing/2014/main" id="{CCCBA9F0-A3D3-5658-8898-111EC02E7288}"/>
            </a:ext>
          </a:extLst>
        </xdr:cNvPr>
        <xdr:cNvSpPr/>
      </xdr:nvSpPr>
      <xdr:spPr>
        <a:xfrm>
          <a:off x="9296400" y="2659380"/>
          <a:ext cx="1348740" cy="3352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3017DA37-925D-4AE5-9D62-FE2B92D46EF7}" type="TxLink">
            <a:rPr lang="en-US" sz="2000" b="1" i="0" u="none" strike="noStrike">
              <a:solidFill>
                <a:srgbClr val="43C0FF"/>
              </a:solidFill>
              <a:latin typeface="Aptos Narrow"/>
              <a:ea typeface="+mn-ea"/>
              <a:cs typeface="+mn-cs"/>
            </a:rPr>
            <a:pPr marL="0" indent="0" algn="l"/>
            <a:t>216.95%</a:t>
          </a:fld>
          <a:endParaRPr lang="en-US" sz="2000" b="1" i="0" u="none" strike="noStrike">
            <a:solidFill>
              <a:srgbClr val="43C0FF"/>
            </a:solidFill>
            <a:latin typeface="Aptos Narrow"/>
            <a:ea typeface="+mn-ea"/>
            <a:cs typeface="+mn-cs"/>
          </a:endParaRPr>
        </a:p>
      </xdr:txBody>
    </xdr:sp>
    <xdr:clientData/>
  </xdr:twoCellAnchor>
  <xdr:twoCellAnchor>
    <xdr:from>
      <xdr:col>16</xdr:col>
      <xdr:colOff>502920</xdr:colOff>
      <xdr:row>15</xdr:row>
      <xdr:rowOff>53340</xdr:rowOff>
    </xdr:from>
    <xdr:to>
      <xdr:col>19</xdr:col>
      <xdr:colOff>449580</xdr:colOff>
      <xdr:row>16</xdr:row>
      <xdr:rowOff>30480</xdr:rowOff>
    </xdr:to>
    <xdr:sp macro="" textlink="Analysis!G40">
      <xdr:nvSpPr>
        <xdr:cNvPr id="18" name="TextBox 17">
          <a:extLst>
            <a:ext uri="{FF2B5EF4-FFF2-40B4-BE49-F238E27FC236}">
              <a16:creationId xmlns:a16="http://schemas.microsoft.com/office/drawing/2014/main" id="{98A5973C-0FB0-F1A4-8F8C-49D36606C0D0}"/>
            </a:ext>
          </a:extLst>
        </xdr:cNvPr>
        <xdr:cNvSpPr txBox="1"/>
      </xdr:nvSpPr>
      <xdr:spPr>
        <a:xfrm>
          <a:off x="10256520" y="2796540"/>
          <a:ext cx="1775460" cy="160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0">
              <a:ln>
                <a:noFill/>
              </a:ln>
              <a:solidFill>
                <a:schemeClr val="bg2">
                  <a:lumMod val="25000"/>
                </a:schemeClr>
              </a:solidFill>
              <a:latin typeface="+mn-lt"/>
              <a:ea typeface="+mn-ea"/>
              <a:cs typeface="+mn-cs"/>
            </a:rPr>
            <a:t>of</a:t>
          </a:r>
          <a:r>
            <a:rPr lang="en-US" sz="900" b="0" baseline="0">
              <a:ln>
                <a:noFill/>
              </a:ln>
              <a:solidFill>
                <a:schemeClr val="bg2">
                  <a:lumMod val="25000"/>
                </a:schemeClr>
              </a:solidFill>
              <a:latin typeface="+mn-lt"/>
              <a:ea typeface="+mn-ea"/>
              <a:cs typeface="+mn-cs"/>
            </a:rPr>
            <a:t> </a:t>
          </a:r>
          <a:r>
            <a:rPr lang="en-US" sz="1000" b="0" baseline="0">
              <a:ln>
                <a:noFill/>
              </a:ln>
              <a:solidFill>
                <a:schemeClr val="bg2">
                  <a:lumMod val="25000"/>
                </a:schemeClr>
              </a:solidFill>
              <a:latin typeface="+mn-lt"/>
              <a:ea typeface="+mn-ea"/>
              <a:cs typeface="+mn-cs"/>
            </a:rPr>
            <a:t>Total</a:t>
          </a:r>
          <a:r>
            <a:rPr lang="en-US" sz="900" b="0" baseline="0">
              <a:ln>
                <a:noFill/>
              </a:ln>
              <a:solidFill>
                <a:schemeClr val="bg2">
                  <a:lumMod val="25000"/>
                </a:schemeClr>
              </a:solidFill>
              <a:latin typeface="+mn-lt"/>
              <a:ea typeface="+mn-ea"/>
              <a:cs typeface="+mn-cs"/>
            </a:rPr>
            <a:t> </a:t>
          </a:r>
          <a:r>
            <a:rPr lang="en-US" sz="1000" b="1" baseline="0">
              <a:ln>
                <a:noFill/>
              </a:ln>
              <a:solidFill>
                <a:schemeClr val="bg2">
                  <a:lumMod val="25000"/>
                </a:schemeClr>
              </a:solidFill>
              <a:latin typeface="+mn-lt"/>
              <a:ea typeface="+mn-ea"/>
              <a:cs typeface="+mn-cs"/>
            </a:rPr>
            <a:t>Admission</a:t>
          </a:r>
          <a:endParaRPr lang="en-US" sz="900" b="1">
            <a:ln>
              <a:noFill/>
            </a:ln>
            <a:solidFill>
              <a:schemeClr val="bg2">
                <a:lumMod val="25000"/>
              </a:schemeClr>
            </a:solidFill>
            <a:latin typeface="+mn-lt"/>
            <a:ea typeface="+mn-ea"/>
            <a:cs typeface="+mn-cs"/>
          </a:endParaRPr>
        </a:p>
      </xdr:txBody>
    </xdr:sp>
    <xdr:clientData/>
  </xdr:twoCellAnchor>
  <xdr:twoCellAnchor>
    <xdr:from>
      <xdr:col>0</xdr:col>
      <xdr:colOff>266700</xdr:colOff>
      <xdr:row>27</xdr:row>
      <xdr:rowOff>60960</xdr:rowOff>
    </xdr:from>
    <xdr:to>
      <xdr:col>6</xdr:col>
      <xdr:colOff>38100</xdr:colOff>
      <xdr:row>40</xdr:row>
      <xdr:rowOff>80010</xdr:rowOff>
    </xdr:to>
    <xdr:graphicFrame macro="">
      <xdr:nvGraphicFramePr>
        <xdr:cNvPr id="19" name="Chart 18">
          <a:extLst>
            <a:ext uri="{FF2B5EF4-FFF2-40B4-BE49-F238E27FC236}">
              <a16:creationId xmlns:a16="http://schemas.microsoft.com/office/drawing/2014/main" id="{885E04B8-A1CB-4C2C-9E33-4BF524C440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175260</xdr:colOff>
      <xdr:row>29</xdr:row>
      <xdr:rowOff>53340</xdr:rowOff>
    </xdr:from>
    <xdr:to>
      <xdr:col>7</xdr:col>
      <xdr:colOff>91440</xdr:colOff>
      <xdr:row>30</xdr:row>
      <xdr:rowOff>175260</xdr:rowOff>
    </xdr:to>
    <xdr:sp macro="" textlink="Analysis!H85">
      <xdr:nvSpPr>
        <xdr:cNvPr id="26" name="TextBox 25">
          <a:extLst>
            <a:ext uri="{FF2B5EF4-FFF2-40B4-BE49-F238E27FC236}">
              <a16:creationId xmlns:a16="http://schemas.microsoft.com/office/drawing/2014/main" id="{12B166AE-BDBA-E750-B108-49799FB739D8}"/>
            </a:ext>
          </a:extLst>
        </xdr:cNvPr>
        <xdr:cNvSpPr txBox="1"/>
      </xdr:nvSpPr>
      <xdr:spPr>
        <a:xfrm>
          <a:off x="3223260" y="5356860"/>
          <a:ext cx="113538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1CA9F76A-CBF0-4DA4-BC47-F36A42997BD4}" type="TxLink">
            <a:rPr lang="en-US" sz="2000" b="1" i="0" u="none" strike="noStrike">
              <a:solidFill>
                <a:srgbClr val="43C0FF"/>
              </a:solidFill>
              <a:latin typeface="Aptos Narrow"/>
              <a:ea typeface="+mn-ea"/>
              <a:cs typeface="+mn-cs"/>
            </a:rPr>
            <a:pPr marL="0" indent="0" algn="l"/>
            <a:t>71.6%</a:t>
          </a:fld>
          <a:endParaRPr lang="en-US" sz="2000" b="1" i="0" u="none" strike="noStrike">
            <a:solidFill>
              <a:srgbClr val="43C0FF"/>
            </a:solidFill>
            <a:latin typeface="Aptos Narrow"/>
            <a:ea typeface="+mn-ea"/>
            <a:cs typeface="+mn-cs"/>
          </a:endParaRPr>
        </a:p>
      </xdr:txBody>
    </xdr:sp>
    <xdr:clientData/>
  </xdr:twoCellAnchor>
  <xdr:twoCellAnchor>
    <xdr:from>
      <xdr:col>4</xdr:col>
      <xdr:colOff>563880</xdr:colOff>
      <xdr:row>28</xdr:row>
      <xdr:rowOff>76200</xdr:rowOff>
    </xdr:from>
    <xdr:to>
      <xdr:col>7</xdr:col>
      <xdr:colOff>106680</xdr:colOff>
      <xdr:row>29</xdr:row>
      <xdr:rowOff>68580</xdr:rowOff>
    </xdr:to>
    <xdr:sp macro="" textlink="Analysis!H86">
      <xdr:nvSpPr>
        <xdr:cNvPr id="28" name="TextBox 27">
          <a:extLst>
            <a:ext uri="{FF2B5EF4-FFF2-40B4-BE49-F238E27FC236}">
              <a16:creationId xmlns:a16="http://schemas.microsoft.com/office/drawing/2014/main" id="{2C44FFCC-282E-9526-B057-E357B2945975}"/>
            </a:ext>
          </a:extLst>
        </xdr:cNvPr>
        <xdr:cNvSpPr txBox="1"/>
      </xdr:nvSpPr>
      <xdr:spPr>
        <a:xfrm>
          <a:off x="3002280" y="5196840"/>
          <a:ext cx="1371600" cy="17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9072DA4-A678-4D63-91AD-B5EAC2A34B97}" type="TxLink">
            <a:rPr lang="en-US" sz="1100" b="0" i="0" u="none" strike="noStrike">
              <a:ln>
                <a:noFill/>
              </a:ln>
              <a:solidFill>
                <a:srgbClr val="000000"/>
              </a:solidFill>
              <a:latin typeface="Aptos Narrow"/>
              <a:ea typeface="+mn-ea"/>
              <a:cs typeface="+mn-cs"/>
            </a:rPr>
            <a:pPr algn="l"/>
            <a:t>WEEKDAY make up</a:t>
          </a:fld>
          <a:endParaRPr lang="en-US" sz="900" b="0">
            <a:ln>
              <a:noFill/>
            </a:ln>
            <a:solidFill>
              <a:schemeClr val="bg2">
                <a:lumMod val="25000"/>
              </a:schemeClr>
            </a:solidFill>
            <a:latin typeface="+mn-lt"/>
            <a:ea typeface="+mn-ea"/>
            <a:cs typeface="+mn-cs"/>
          </a:endParaRPr>
        </a:p>
      </xdr:txBody>
    </xdr:sp>
    <xdr:clientData/>
  </xdr:twoCellAnchor>
  <xdr:twoCellAnchor>
    <xdr:from>
      <xdr:col>5</xdr:col>
      <xdr:colOff>15240</xdr:colOff>
      <xdr:row>31</xdr:row>
      <xdr:rowOff>0</xdr:rowOff>
    </xdr:from>
    <xdr:to>
      <xdr:col>6</xdr:col>
      <xdr:colOff>457200</xdr:colOff>
      <xdr:row>32</xdr:row>
      <xdr:rowOff>60960</xdr:rowOff>
    </xdr:to>
    <xdr:sp macro="" textlink="">
      <xdr:nvSpPr>
        <xdr:cNvPr id="32" name="TextBox 31">
          <a:extLst>
            <a:ext uri="{FF2B5EF4-FFF2-40B4-BE49-F238E27FC236}">
              <a16:creationId xmlns:a16="http://schemas.microsoft.com/office/drawing/2014/main" id="{E151A109-2A0A-9CB0-1290-41A1AD5153E5}"/>
            </a:ext>
          </a:extLst>
        </xdr:cNvPr>
        <xdr:cNvSpPr txBox="1"/>
      </xdr:nvSpPr>
      <xdr:spPr>
        <a:xfrm>
          <a:off x="3063240" y="5669280"/>
          <a:ext cx="10515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i="0" u="none" strike="noStrike">
              <a:ln>
                <a:noFill/>
              </a:ln>
              <a:solidFill>
                <a:srgbClr val="000000"/>
              </a:solidFill>
              <a:latin typeface="Aptos Narrow"/>
              <a:ea typeface="+mn-ea"/>
              <a:cs typeface="+mn-cs"/>
            </a:rPr>
            <a:t>of </a:t>
          </a:r>
          <a:r>
            <a:rPr lang="en-US" sz="1100" b="1" i="0" u="none" strike="noStrike">
              <a:ln>
                <a:noFill/>
              </a:ln>
              <a:solidFill>
                <a:srgbClr val="000000"/>
              </a:solidFill>
              <a:latin typeface="Aptos Narrow"/>
              <a:ea typeface="+mn-ea"/>
              <a:cs typeface="+mn-cs"/>
            </a:rPr>
            <a:t>Total</a:t>
          </a:r>
          <a:r>
            <a:rPr lang="en-US" sz="1100" b="0" i="0" u="none" strike="noStrike">
              <a:ln>
                <a:noFill/>
              </a:ln>
              <a:solidFill>
                <a:srgbClr val="000000"/>
              </a:solidFill>
              <a:latin typeface="Aptos Narrow"/>
              <a:ea typeface="+mn-ea"/>
              <a:cs typeface="+mn-cs"/>
            </a:rPr>
            <a:t> </a:t>
          </a:r>
          <a:r>
            <a:rPr lang="en-US" sz="1100" b="1" i="0" u="none" strike="noStrike">
              <a:ln>
                <a:noFill/>
              </a:ln>
              <a:solidFill>
                <a:srgbClr val="000000"/>
              </a:solidFill>
              <a:latin typeface="Aptos Narrow"/>
              <a:ea typeface="+mn-ea"/>
              <a:cs typeface="+mn-cs"/>
            </a:rPr>
            <a:t>Billing</a:t>
          </a:r>
        </a:p>
      </xdr:txBody>
    </xdr:sp>
    <xdr:clientData/>
  </xdr:twoCellAnchor>
  <xdr:twoCellAnchor>
    <xdr:from>
      <xdr:col>2</xdr:col>
      <xdr:colOff>152400</xdr:colOff>
      <xdr:row>29</xdr:row>
      <xdr:rowOff>137160</xdr:rowOff>
    </xdr:from>
    <xdr:to>
      <xdr:col>4</xdr:col>
      <xdr:colOff>167640</xdr:colOff>
      <xdr:row>36</xdr:row>
      <xdr:rowOff>91440</xdr:rowOff>
    </xdr:to>
    <xdr:sp macro="" textlink="">
      <xdr:nvSpPr>
        <xdr:cNvPr id="33" name="Oval 32">
          <a:extLst>
            <a:ext uri="{FF2B5EF4-FFF2-40B4-BE49-F238E27FC236}">
              <a16:creationId xmlns:a16="http://schemas.microsoft.com/office/drawing/2014/main" id="{27EE002C-0010-5C9A-1FB1-F867A5AEB7EC}"/>
            </a:ext>
          </a:extLst>
        </xdr:cNvPr>
        <xdr:cNvSpPr/>
      </xdr:nvSpPr>
      <xdr:spPr>
        <a:xfrm>
          <a:off x="1371600" y="5440680"/>
          <a:ext cx="1234440" cy="123444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373380</xdr:colOff>
      <xdr:row>31</xdr:row>
      <xdr:rowOff>0</xdr:rowOff>
    </xdr:from>
    <xdr:to>
      <xdr:col>3</xdr:col>
      <xdr:colOff>556260</xdr:colOff>
      <xdr:row>35</xdr:row>
      <xdr:rowOff>60960</xdr:rowOff>
    </xdr:to>
    <xdr:pic>
      <xdr:nvPicPr>
        <xdr:cNvPr id="37" name="Picture 36" descr="A calendar icon with a dollar sign, suggesting a day marked for a financial transaction.&#10;&#10;AI-generated content may be incorrect.">
          <a:extLst>
            <a:ext uri="{FF2B5EF4-FFF2-40B4-BE49-F238E27FC236}">
              <a16:creationId xmlns:a16="http://schemas.microsoft.com/office/drawing/2014/main" id="{35EBD75A-2DC7-BE68-41BF-BB555FB987B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592580" y="5669280"/>
          <a:ext cx="792480" cy="792480"/>
        </a:xfrm>
        <a:prstGeom prst="rect">
          <a:avLst/>
        </a:prstGeom>
      </xdr:spPr>
    </xdr:pic>
    <xdr:clientData/>
  </xdr:twoCellAnchor>
  <xdr:twoCellAnchor>
    <xdr:from>
      <xdr:col>7</xdr:col>
      <xdr:colOff>274320</xdr:colOff>
      <xdr:row>26</xdr:row>
      <xdr:rowOff>167640</xdr:rowOff>
    </xdr:from>
    <xdr:to>
      <xdr:col>16</xdr:col>
      <xdr:colOff>449580</xdr:colOff>
      <xdr:row>40</xdr:row>
      <xdr:rowOff>152400</xdr:rowOff>
    </xdr:to>
    <xdr:sp macro="" textlink="">
      <xdr:nvSpPr>
        <xdr:cNvPr id="38" name="Rectangle: Rounded Corners 37">
          <a:extLst>
            <a:ext uri="{FF2B5EF4-FFF2-40B4-BE49-F238E27FC236}">
              <a16:creationId xmlns:a16="http://schemas.microsoft.com/office/drawing/2014/main" id="{87F16196-A566-75DB-B879-08EC5057B980}"/>
            </a:ext>
          </a:extLst>
        </xdr:cNvPr>
        <xdr:cNvSpPr/>
      </xdr:nvSpPr>
      <xdr:spPr>
        <a:xfrm>
          <a:off x="4541520" y="4922520"/>
          <a:ext cx="5661660" cy="2545080"/>
        </a:xfrm>
        <a:prstGeom prst="roundRect">
          <a:avLst>
            <a:gd name="adj" fmla="val 6277"/>
          </a:avLst>
        </a:prstGeom>
        <a:solidFill>
          <a:srgbClr val="F5F5F5"/>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342900</xdr:colOff>
      <xdr:row>30</xdr:row>
      <xdr:rowOff>53340</xdr:rowOff>
    </xdr:from>
    <xdr:to>
      <xdr:col>9</xdr:col>
      <xdr:colOff>373380</xdr:colOff>
      <xdr:row>38</xdr:row>
      <xdr:rowOff>30480</xdr:rowOff>
    </xdr:to>
    <xdr:sp macro="" textlink="">
      <xdr:nvSpPr>
        <xdr:cNvPr id="50" name="Rectangle: Rounded Corners 49">
          <a:extLst>
            <a:ext uri="{FF2B5EF4-FFF2-40B4-BE49-F238E27FC236}">
              <a16:creationId xmlns:a16="http://schemas.microsoft.com/office/drawing/2014/main" id="{EB9CC22F-AFEB-EDAC-9DDB-CFCDD1DAA7C3}"/>
            </a:ext>
          </a:extLst>
        </xdr:cNvPr>
        <xdr:cNvSpPr/>
      </xdr:nvSpPr>
      <xdr:spPr>
        <a:xfrm>
          <a:off x="4610100" y="5539740"/>
          <a:ext cx="1249680" cy="1440180"/>
        </a:xfrm>
        <a:prstGeom prst="roundRect">
          <a:avLst>
            <a:gd name="adj" fmla="val 6277"/>
          </a:avLst>
        </a:prstGeom>
        <a:solidFill>
          <a:schemeClr val="tx1">
            <a:lumMod val="65000"/>
            <a:lumOff val="35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500380</xdr:colOff>
      <xdr:row>30</xdr:row>
      <xdr:rowOff>53340</xdr:rowOff>
    </xdr:from>
    <xdr:to>
      <xdr:col>11</xdr:col>
      <xdr:colOff>530860</xdr:colOff>
      <xdr:row>38</xdr:row>
      <xdr:rowOff>30480</xdr:rowOff>
    </xdr:to>
    <xdr:sp macro="" textlink="">
      <xdr:nvSpPr>
        <xdr:cNvPr id="57" name="Rectangle: Rounded Corners 56">
          <a:extLst>
            <a:ext uri="{FF2B5EF4-FFF2-40B4-BE49-F238E27FC236}">
              <a16:creationId xmlns:a16="http://schemas.microsoft.com/office/drawing/2014/main" id="{B835E591-276C-64C3-021D-375B7E3DD79A}"/>
            </a:ext>
          </a:extLst>
        </xdr:cNvPr>
        <xdr:cNvSpPr/>
      </xdr:nvSpPr>
      <xdr:spPr>
        <a:xfrm>
          <a:off x="5986780" y="5539740"/>
          <a:ext cx="1249680" cy="1440180"/>
        </a:xfrm>
        <a:prstGeom prst="roundRect">
          <a:avLst>
            <a:gd name="adj" fmla="val 6277"/>
          </a:avLst>
        </a:prstGeom>
        <a:solidFill>
          <a:srgbClr val="FFFC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48260</xdr:colOff>
      <xdr:row>30</xdr:row>
      <xdr:rowOff>60960</xdr:rowOff>
    </xdr:from>
    <xdr:to>
      <xdr:col>14</xdr:col>
      <xdr:colOff>78740</xdr:colOff>
      <xdr:row>38</xdr:row>
      <xdr:rowOff>38100</xdr:rowOff>
    </xdr:to>
    <xdr:sp macro="" textlink="">
      <xdr:nvSpPr>
        <xdr:cNvPr id="63" name="Rectangle: Rounded Corners 62">
          <a:extLst>
            <a:ext uri="{FF2B5EF4-FFF2-40B4-BE49-F238E27FC236}">
              <a16:creationId xmlns:a16="http://schemas.microsoft.com/office/drawing/2014/main" id="{21C379E3-D920-21B2-63E3-702E15AA6816}"/>
            </a:ext>
          </a:extLst>
        </xdr:cNvPr>
        <xdr:cNvSpPr/>
      </xdr:nvSpPr>
      <xdr:spPr>
        <a:xfrm>
          <a:off x="7363460" y="5547360"/>
          <a:ext cx="1249680" cy="1440180"/>
        </a:xfrm>
        <a:prstGeom prst="roundRect">
          <a:avLst>
            <a:gd name="adj" fmla="val 6277"/>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205740</xdr:colOff>
      <xdr:row>30</xdr:row>
      <xdr:rowOff>38100</xdr:rowOff>
    </xdr:from>
    <xdr:to>
      <xdr:col>16</xdr:col>
      <xdr:colOff>236220</xdr:colOff>
      <xdr:row>38</xdr:row>
      <xdr:rowOff>15240</xdr:rowOff>
    </xdr:to>
    <xdr:sp macro="" textlink="">
      <xdr:nvSpPr>
        <xdr:cNvPr id="10240" name="Rectangle: Rounded Corners 10239">
          <a:extLst>
            <a:ext uri="{FF2B5EF4-FFF2-40B4-BE49-F238E27FC236}">
              <a16:creationId xmlns:a16="http://schemas.microsoft.com/office/drawing/2014/main" id="{4889DB28-53CA-0479-80A2-89613885066F}"/>
            </a:ext>
          </a:extLst>
        </xdr:cNvPr>
        <xdr:cNvSpPr/>
      </xdr:nvSpPr>
      <xdr:spPr>
        <a:xfrm>
          <a:off x="8740140" y="5524500"/>
          <a:ext cx="1249680" cy="1440180"/>
        </a:xfrm>
        <a:prstGeom prst="roundRect">
          <a:avLst>
            <a:gd name="adj" fmla="val 6277"/>
          </a:avLst>
        </a:prstGeom>
        <a:solidFill>
          <a:srgbClr val="EF6B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15</xdr:col>
      <xdr:colOff>446160</xdr:colOff>
      <xdr:row>35</xdr:row>
      <xdr:rowOff>164215</xdr:rowOff>
    </xdr:from>
    <xdr:to>
      <xdr:col>16</xdr:col>
      <xdr:colOff>403860</xdr:colOff>
      <xdr:row>39</xdr:row>
      <xdr:rowOff>15240</xdr:rowOff>
    </xdr:to>
    <xdr:sp macro="" textlink="">
      <xdr:nvSpPr>
        <xdr:cNvPr id="10241" name="Oval 10240">
          <a:extLst>
            <a:ext uri="{FF2B5EF4-FFF2-40B4-BE49-F238E27FC236}">
              <a16:creationId xmlns:a16="http://schemas.microsoft.com/office/drawing/2014/main" id="{B47E6905-7CEE-05F9-ABA5-5E53A164A655}"/>
            </a:ext>
          </a:extLst>
        </xdr:cNvPr>
        <xdr:cNvSpPr/>
      </xdr:nvSpPr>
      <xdr:spPr>
        <a:xfrm>
          <a:off x="9590160" y="6565015"/>
          <a:ext cx="567300" cy="582545"/>
        </a:xfrm>
        <a:prstGeom prst="ellipse">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563880</xdr:colOff>
      <xdr:row>64</xdr:row>
      <xdr:rowOff>68580</xdr:rowOff>
    </xdr:from>
    <xdr:to>
      <xdr:col>18</xdr:col>
      <xdr:colOff>487680</xdr:colOff>
      <xdr:row>67</xdr:row>
      <xdr:rowOff>68580</xdr:rowOff>
    </xdr:to>
    <xdr:sp macro="" textlink="">
      <xdr:nvSpPr>
        <xdr:cNvPr id="10242" name="Oval 10241">
          <a:extLst>
            <a:ext uri="{FF2B5EF4-FFF2-40B4-BE49-F238E27FC236}">
              <a16:creationId xmlns:a16="http://schemas.microsoft.com/office/drawing/2014/main" id="{50190E2E-C448-63FB-47C1-7A37F3CAF164}"/>
            </a:ext>
          </a:extLst>
        </xdr:cNvPr>
        <xdr:cNvSpPr/>
      </xdr:nvSpPr>
      <xdr:spPr>
        <a:xfrm>
          <a:off x="10927080" y="11772900"/>
          <a:ext cx="533400" cy="548640"/>
        </a:xfrm>
        <a:prstGeom prst="ellipse">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232800</xdr:colOff>
      <xdr:row>36</xdr:row>
      <xdr:rowOff>34675</xdr:rowOff>
    </xdr:from>
    <xdr:to>
      <xdr:col>14</xdr:col>
      <xdr:colOff>190500</xdr:colOff>
      <xdr:row>39</xdr:row>
      <xdr:rowOff>68580</xdr:rowOff>
    </xdr:to>
    <xdr:sp macro="" textlink="">
      <xdr:nvSpPr>
        <xdr:cNvPr id="10243" name="Oval 10242">
          <a:extLst>
            <a:ext uri="{FF2B5EF4-FFF2-40B4-BE49-F238E27FC236}">
              <a16:creationId xmlns:a16="http://schemas.microsoft.com/office/drawing/2014/main" id="{2A14E627-3968-0432-DF13-A9BCA7C78908}"/>
            </a:ext>
          </a:extLst>
        </xdr:cNvPr>
        <xdr:cNvSpPr/>
      </xdr:nvSpPr>
      <xdr:spPr>
        <a:xfrm>
          <a:off x="8157600" y="6618355"/>
          <a:ext cx="567300" cy="582545"/>
        </a:xfrm>
        <a:prstGeom prst="ellipse">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100" b="0" i="0" u="none" strike="noStrike">
            <a:solidFill>
              <a:srgbClr val="000000"/>
            </a:solidFill>
            <a:latin typeface="Aptos Narrow"/>
            <a:ea typeface="+mn-ea"/>
            <a:cs typeface="+mn-cs"/>
          </a:endParaRPr>
        </a:p>
      </xdr:txBody>
    </xdr:sp>
    <xdr:clientData/>
  </xdr:twoCellAnchor>
  <xdr:twoCellAnchor>
    <xdr:from>
      <xdr:col>11</xdr:col>
      <xdr:colOff>95640</xdr:colOff>
      <xdr:row>35</xdr:row>
      <xdr:rowOff>164215</xdr:rowOff>
    </xdr:from>
    <xdr:to>
      <xdr:col>12</xdr:col>
      <xdr:colOff>53340</xdr:colOff>
      <xdr:row>39</xdr:row>
      <xdr:rowOff>15240</xdr:rowOff>
    </xdr:to>
    <xdr:sp macro="" textlink="">
      <xdr:nvSpPr>
        <xdr:cNvPr id="10244" name="Oval 10243">
          <a:extLst>
            <a:ext uri="{FF2B5EF4-FFF2-40B4-BE49-F238E27FC236}">
              <a16:creationId xmlns:a16="http://schemas.microsoft.com/office/drawing/2014/main" id="{EF657B77-5397-D240-2F9B-B5CA4D276E1C}"/>
            </a:ext>
          </a:extLst>
        </xdr:cNvPr>
        <xdr:cNvSpPr/>
      </xdr:nvSpPr>
      <xdr:spPr>
        <a:xfrm>
          <a:off x="6801240" y="6565015"/>
          <a:ext cx="567300" cy="582545"/>
        </a:xfrm>
        <a:prstGeom prst="ellipse">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8</xdr:col>
      <xdr:colOff>529980</xdr:colOff>
      <xdr:row>35</xdr:row>
      <xdr:rowOff>164215</xdr:rowOff>
    </xdr:from>
    <xdr:to>
      <xdr:col>9</xdr:col>
      <xdr:colOff>487680</xdr:colOff>
      <xdr:row>39</xdr:row>
      <xdr:rowOff>15240</xdr:rowOff>
    </xdr:to>
    <xdr:sp macro="" textlink="">
      <xdr:nvSpPr>
        <xdr:cNvPr id="10247" name="Oval 10246">
          <a:extLst>
            <a:ext uri="{FF2B5EF4-FFF2-40B4-BE49-F238E27FC236}">
              <a16:creationId xmlns:a16="http://schemas.microsoft.com/office/drawing/2014/main" id="{991F9FB7-5EB7-6EA4-B0EC-2732081AD925}"/>
            </a:ext>
          </a:extLst>
        </xdr:cNvPr>
        <xdr:cNvSpPr/>
      </xdr:nvSpPr>
      <xdr:spPr>
        <a:xfrm>
          <a:off x="5406780" y="6565015"/>
          <a:ext cx="567300" cy="582545"/>
        </a:xfrm>
        <a:prstGeom prst="ellipse">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800">
              <a:ea typeface="+mn-ea"/>
              <a:cs typeface="+mn-cs"/>
            </a:rPr>
            <a:t>24.48%</a:t>
          </a:r>
        </a:p>
      </xdr:txBody>
    </xdr:sp>
    <xdr:clientData/>
  </xdr:twoCellAnchor>
  <xdr:twoCellAnchor>
    <xdr:from>
      <xdr:col>7</xdr:col>
      <xdr:colOff>352625</xdr:colOff>
      <xdr:row>32</xdr:row>
      <xdr:rowOff>126886</xdr:rowOff>
    </xdr:from>
    <xdr:to>
      <xdr:col>9</xdr:col>
      <xdr:colOff>373380</xdr:colOff>
      <xdr:row>34</xdr:row>
      <xdr:rowOff>68580</xdr:rowOff>
    </xdr:to>
    <xdr:sp macro="" textlink="Analysis!$E$91">
      <xdr:nvSpPr>
        <xdr:cNvPr id="10248" name="TextBox 10247">
          <a:extLst>
            <a:ext uri="{FF2B5EF4-FFF2-40B4-BE49-F238E27FC236}">
              <a16:creationId xmlns:a16="http://schemas.microsoft.com/office/drawing/2014/main" id="{BC46E420-7CDD-7659-FC44-838305E40F98}"/>
            </a:ext>
          </a:extLst>
        </xdr:cNvPr>
        <xdr:cNvSpPr txBox="1"/>
      </xdr:nvSpPr>
      <xdr:spPr>
        <a:xfrm>
          <a:off x="4619825" y="5979046"/>
          <a:ext cx="1239955" cy="307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349C00-2A79-4BD1-9704-557003BCC8DA}" type="TxLink">
            <a:rPr lang="en-US" sz="2000" b="1" i="0" u="none" strike="noStrike">
              <a:ln>
                <a:noFill/>
              </a:ln>
              <a:solidFill>
                <a:schemeClr val="bg1"/>
              </a:solidFill>
              <a:latin typeface="Aptos Narrow"/>
              <a:ea typeface="+mn-ea"/>
              <a:cs typeface="+mn-cs"/>
            </a:rPr>
            <a:pPr algn="ctr"/>
            <a:t>$347M</a:t>
          </a:fld>
          <a:endParaRPr lang="en-US" sz="3200" b="1">
            <a:ln>
              <a:noFill/>
            </a:ln>
            <a:solidFill>
              <a:schemeClr val="bg1"/>
            </a:solidFill>
            <a:latin typeface="+mn-lt"/>
            <a:ea typeface="+mn-ea"/>
            <a:cs typeface="+mn-cs"/>
          </a:endParaRPr>
        </a:p>
      </xdr:txBody>
    </xdr:sp>
    <xdr:clientData/>
  </xdr:twoCellAnchor>
  <xdr:twoCellAnchor>
    <xdr:from>
      <xdr:col>7</xdr:col>
      <xdr:colOff>353109</xdr:colOff>
      <xdr:row>34</xdr:row>
      <xdr:rowOff>44949</xdr:rowOff>
    </xdr:from>
    <xdr:to>
      <xdr:col>9</xdr:col>
      <xdr:colOff>365760</xdr:colOff>
      <xdr:row>35</xdr:row>
      <xdr:rowOff>137160</xdr:rowOff>
    </xdr:to>
    <xdr:sp macro="" textlink="">
      <xdr:nvSpPr>
        <xdr:cNvPr id="10257" name="TextBox 10256">
          <a:extLst>
            <a:ext uri="{FF2B5EF4-FFF2-40B4-BE49-F238E27FC236}">
              <a16:creationId xmlns:a16="http://schemas.microsoft.com/office/drawing/2014/main" id="{82DA5491-EE6E-53B2-9A3C-80ECACBF6834}"/>
            </a:ext>
          </a:extLst>
        </xdr:cNvPr>
        <xdr:cNvSpPr txBox="1"/>
      </xdr:nvSpPr>
      <xdr:spPr>
        <a:xfrm>
          <a:off x="4620309" y="6262869"/>
          <a:ext cx="1231851" cy="275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ln>
                <a:noFill/>
              </a:ln>
              <a:solidFill>
                <a:schemeClr val="bg1"/>
              </a:solidFill>
              <a:latin typeface="+mn-lt"/>
              <a:ea typeface="+mn-ea"/>
              <a:cs typeface="+mn-cs"/>
            </a:rPr>
            <a:t>Quarter</a:t>
          </a:r>
          <a:r>
            <a:rPr lang="en-US" sz="1100" b="0" baseline="0">
              <a:ln>
                <a:noFill/>
              </a:ln>
              <a:solidFill>
                <a:schemeClr val="bg1"/>
              </a:solidFill>
              <a:latin typeface="+mn-lt"/>
              <a:ea typeface="+mn-ea"/>
              <a:cs typeface="+mn-cs"/>
            </a:rPr>
            <a:t> 01</a:t>
          </a:r>
          <a:endParaRPr lang="en-US" sz="1100" b="0">
            <a:ln>
              <a:noFill/>
            </a:ln>
            <a:solidFill>
              <a:schemeClr val="bg1"/>
            </a:solidFill>
            <a:latin typeface="+mn-lt"/>
            <a:ea typeface="+mn-ea"/>
            <a:cs typeface="+mn-cs"/>
          </a:endParaRPr>
        </a:p>
      </xdr:txBody>
    </xdr:sp>
    <xdr:clientData/>
  </xdr:twoCellAnchor>
  <xdr:twoCellAnchor>
    <xdr:from>
      <xdr:col>9</xdr:col>
      <xdr:colOff>512645</xdr:colOff>
      <xdr:row>32</xdr:row>
      <xdr:rowOff>133564</xdr:rowOff>
    </xdr:from>
    <xdr:to>
      <xdr:col>11</xdr:col>
      <xdr:colOff>533400</xdr:colOff>
      <xdr:row>34</xdr:row>
      <xdr:rowOff>91440</xdr:rowOff>
    </xdr:to>
    <xdr:sp macro="" textlink="Analysis!$E$92">
      <xdr:nvSpPr>
        <xdr:cNvPr id="10259" name="TextBox 10258">
          <a:extLst>
            <a:ext uri="{FF2B5EF4-FFF2-40B4-BE49-F238E27FC236}">
              <a16:creationId xmlns:a16="http://schemas.microsoft.com/office/drawing/2014/main" id="{67F5633A-7E98-E4E9-0459-EA3AFE86D384}"/>
            </a:ext>
          </a:extLst>
        </xdr:cNvPr>
        <xdr:cNvSpPr txBox="1"/>
      </xdr:nvSpPr>
      <xdr:spPr>
        <a:xfrm>
          <a:off x="5999045" y="5985724"/>
          <a:ext cx="1239955" cy="323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DB33EBC-7AAA-4BC6-BD73-0C4B6C6319FB}" type="TxLink">
            <a:rPr lang="en-US" sz="2000" b="1" i="0" u="none" strike="noStrike">
              <a:ln>
                <a:noFill/>
              </a:ln>
              <a:solidFill>
                <a:schemeClr val="tx1">
                  <a:lumMod val="85000"/>
                  <a:lumOff val="15000"/>
                </a:schemeClr>
              </a:solidFill>
              <a:latin typeface="Aptos Narrow"/>
              <a:ea typeface="+mn-ea"/>
              <a:cs typeface="+mn-cs"/>
            </a:rPr>
            <a:pPr marL="0" indent="0" algn="ctr"/>
            <a:t>$353M</a:t>
          </a:fld>
          <a:endParaRPr lang="en-US" sz="2000" b="1" i="0" u="none" strike="noStrike">
            <a:ln>
              <a:noFill/>
            </a:ln>
            <a:solidFill>
              <a:schemeClr val="tx1">
                <a:lumMod val="85000"/>
                <a:lumOff val="15000"/>
              </a:schemeClr>
            </a:solidFill>
            <a:latin typeface="Aptos Narrow"/>
            <a:ea typeface="+mn-ea"/>
            <a:cs typeface="+mn-cs"/>
          </a:endParaRPr>
        </a:p>
      </xdr:txBody>
    </xdr:sp>
    <xdr:clientData/>
  </xdr:twoCellAnchor>
  <xdr:twoCellAnchor>
    <xdr:from>
      <xdr:col>9</xdr:col>
      <xdr:colOff>525781</xdr:colOff>
      <xdr:row>34</xdr:row>
      <xdr:rowOff>11644</xdr:rowOff>
    </xdr:from>
    <xdr:to>
      <xdr:col>11</xdr:col>
      <xdr:colOff>518160</xdr:colOff>
      <xdr:row>35</xdr:row>
      <xdr:rowOff>121920</xdr:rowOff>
    </xdr:to>
    <xdr:sp macro="" textlink="">
      <xdr:nvSpPr>
        <xdr:cNvPr id="10269" name="TextBox 10268">
          <a:extLst>
            <a:ext uri="{FF2B5EF4-FFF2-40B4-BE49-F238E27FC236}">
              <a16:creationId xmlns:a16="http://schemas.microsoft.com/office/drawing/2014/main" id="{48E0ED2C-2CE1-F905-5504-E5A1F293D32C}"/>
            </a:ext>
          </a:extLst>
        </xdr:cNvPr>
        <xdr:cNvSpPr txBox="1"/>
      </xdr:nvSpPr>
      <xdr:spPr>
        <a:xfrm>
          <a:off x="6012181" y="6229564"/>
          <a:ext cx="1211579" cy="2931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ln>
                <a:noFill/>
              </a:ln>
              <a:solidFill>
                <a:schemeClr val="tx1">
                  <a:lumMod val="85000"/>
                  <a:lumOff val="15000"/>
                </a:schemeClr>
              </a:solidFill>
              <a:latin typeface="+mn-lt"/>
              <a:ea typeface="+mn-ea"/>
              <a:cs typeface="+mn-cs"/>
            </a:rPr>
            <a:t>Quarter</a:t>
          </a:r>
          <a:r>
            <a:rPr lang="en-US" sz="1100" b="0" baseline="0">
              <a:ln>
                <a:noFill/>
              </a:ln>
              <a:solidFill>
                <a:schemeClr val="bg1"/>
              </a:solidFill>
              <a:latin typeface="+mn-lt"/>
              <a:ea typeface="+mn-ea"/>
              <a:cs typeface="+mn-cs"/>
            </a:rPr>
            <a:t> </a:t>
          </a:r>
          <a:r>
            <a:rPr lang="en-US" sz="1100" b="0" baseline="0">
              <a:ln>
                <a:noFill/>
              </a:ln>
              <a:solidFill>
                <a:schemeClr val="tx1">
                  <a:lumMod val="85000"/>
                  <a:lumOff val="15000"/>
                </a:schemeClr>
              </a:solidFill>
              <a:latin typeface="+mn-lt"/>
              <a:ea typeface="+mn-ea"/>
              <a:cs typeface="+mn-cs"/>
            </a:rPr>
            <a:t>01</a:t>
          </a:r>
          <a:endParaRPr lang="en-US" sz="1100" b="0">
            <a:ln>
              <a:noFill/>
            </a:ln>
            <a:solidFill>
              <a:schemeClr val="tx1">
                <a:lumMod val="85000"/>
                <a:lumOff val="15000"/>
              </a:schemeClr>
            </a:solidFill>
            <a:latin typeface="+mn-lt"/>
            <a:ea typeface="+mn-ea"/>
            <a:cs typeface="+mn-cs"/>
          </a:endParaRPr>
        </a:p>
      </xdr:txBody>
    </xdr:sp>
    <xdr:clientData/>
  </xdr:twoCellAnchor>
  <xdr:twoCellAnchor>
    <xdr:from>
      <xdr:col>12</xdr:col>
      <xdr:colOff>55929</xdr:colOff>
      <xdr:row>32</xdr:row>
      <xdr:rowOff>103084</xdr:rowOff>
    </xdr:from>
    <xdr:to>
      <xdr:col>14</xdr:col>
      <xdr:colOff>68580</xdr:colOff>
      <xdr:row>34</xdr:row>
      <xdr:rowOff>60960</xdr:rowOff>
    </xdr:to>
    <xdr:sp macro="" textlink="Analysis!$E$93">
      <xdr:nvSpPr>
        <xdr:cNvPr id="10270" name="TextBox 10269">
          <a:extLst>
            <a:ext uri="{FF2B5EF4-FFF2-40B4-BE49-F238E27FC236}">
              <a16:creationId xmlns:a16="http://schemas.microsoft.com/office/drawing/2014/main" id="{CFEC5B33-9E85-8423-8A2C-76ED430EA51A}"/>
            </a:ext>
          </a:extLst>
        </xdr:cNvPr>
        <xdr:cNvSpPr txBox="1"/>
      </xdr:nvSpPr>
      <xdr:spPr>
        <a:xfrm>
          <a:off x="7371129" y="5955244"/>
          <a:ext cx="1231851" cy="323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76A2855-DE61-4322-A29F-480B6A8C31EE}" type="TxLink">
            <a:rPr lang="en-US" sz="2000" b="1" i="0" u="none" strike="noStrike">
              <a:ln>
                <a:noFill/>
              </a:ln>
              <a:solidFill>
                <a:schemeClr val="tx1">
                  <a:lumMod val="85000"/>
                  <a:lumOff val="15000"/>
                </a:schemeClr>
              </a:solidFill>
              <a:latin typeface="Aptos Narrow"/>
              <a:ea typeface="+mn-ea"/>
              <a:cs typeface="+mn-cs"/>
            </a:rPr>
            <a:pPr marL="0" indent="0" algn="ctr"/>
            <a:t>$360M</a:t>
          </a:fld>
          <a:endParaRPr lang="en-US" sz="2000" b="1" i="0" u="none" strike="noStrike">
            <a:ln>
              <a:noFill/>
            </a:ln>
            <a:solidFill>
              <a:schemeClr val="tx1">
                <a:lumMod val="85000"/>
                <a:lumOff val="15000"/>
              </a:schemeClr>
            </a:solidFill>
            <a:latin typeface="Aptos Narrow"/>
            <a:ea typeface="+mn-ea"/>
            <a:cs typeface="+mn-cs"/>
          </a:endParaRPr>
        </a:p>
      </xdr:txBody>
    </xdr:sp>
    <xdr:clientData/>
  </xdr:twoCellAnchor>
  <xdr:twoCellAnchor>
    <xdr:from>
      <xdr:col>14</xdr:col>
      <xdr:colOff>207361</xdr:colOff>
      <xdr:row>32</xdr:row>
      <xdr:rowOff>64984</xdr:rowOff>
    </xdr:from>
    <xdr:to>
      <xdr:col>16</xdr:col>
      <xdr:colOff>236220</xdr:colOff>
      <xdr:row>34</xdr:row>
      <xdr:rowOff>22860</xdr:rowOff>
    </xdr:to>
    <xdr:sp macro="" textlink="Analysis!$E$94">
      <xdr:nvSpPr>
        <xdr:cNvPr id="10271" name="TextBox 10270">
          <a:extLst>
            <a:ext uri="{FF2B5EF4-FFF2-40B4-BE49-F238E27FC236}">
              <a16:creationId xmlns:a16="http://schemas.microsoft.com/office/drawing/2014/main" id="{40BFD4D8-603B-7C8B-823B-A5CD6C514B2B}"/>
            </a:ext>
          </a:extLst>
        </xdr:cNvPr>
        <xdr:cNvSpPr txBox="1"/>
      </xdr:nvSpPr>
      <xdr:spPr>
        <a:xfrm>
          <a:off x="8741761" y="5917144"/>
          <a:ext cx="1248059" cy="323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D54B769-56E5-424D-85F3-0C11AF9CBD7F}" type="TxLink">
            <a:rPr lang="en-US" sz="2000" b="1" i="0" u="none" strike="noStrike">
              <a:ln>
                <a:noFill/>
              </a:ln>
              <a:solidFill>
                <a:schemeClr val="tx1">
                  <a:lumMod val="85000"/>
                  <a:lumOff val="15000"/>
                </a:schemeClr>
              </a:solidFill>
              <a:latin typeface="Aptos Narrow"/>
              <a:ea typeface="+mn-ea"/>
              <a:cs typeface="+mn-cs"/>
            </a:rPr>
            <a:pPr marL="0" indent="0" algn="ctr"/>
            <a:t>$357M</a:t>
          </a:fld>
          <a:endParaRPr lang="en-US" sz="2000" b="1" i="0" u="none" strike="noStrike">
            <a:ln>
              <a:noFill/>
            </a:ln>
            <a:solidFill>
              <a:schemeClr val="tx1">
                <a:lumMod val="85000"/>
                <a:lumOff val="15000"/>
              </a:schemeClr>
            </a:solidFill>
            <a:latin typeface="Aptos Narrow"/>
            <a:ea typeface="+mn-ea"/>
            <a:cs typeface="+mn-cs"/>
          </a:endParaRPr>
        </a:p>
      </xdr:txBody>
    </xdr:sp>
    <xdr:clientData/>
  </xdr:twoCellAnchor>
  <xdr:twoCellAnchor>
    <xdr:from>
      <xdr:col>12</xdr:col>
      <xdr:colOff>60960</xdr:colOff>
      <xdr:row>34</xdr:row>
      <xdr:rowOff>19264</xdr:rowOff>
    </xdr:from>
    <xdr:to>
      <xdr:col>14</xdr:col>
      <xdr:colOff>60960</xdr:colOff>
      <xdr:row>35</xdr:row>
      <xdr:rowOff>91440</xdr:rowOff>
    </xdr:to>
    <xdr:sp macro="" textlink="">
      <xdr:nvSpPr>
        <xdr:cNvPr id="10272" name="TextBox 10271">
          <a:extLst>
            <a:ext uri="{FF2B5EF4-FFF2-40B4-BE49-F238E27FC236}">
              <a16:creationId xmlns:a16="http://schemas.microsoft.com/office/drawing/2014/main" id="{D3C009D8-3F10-2162-448A-6AA0F9F8D21B}"/>
            </a:ext>
          </a:extLst>
        </xdr:cNvPr>
        <xdr:cNvSpPr txBox="1"/>
      </xdr:nvSpPr>
      <xdr:spPr>
        <a:xfrm>
          <a:off x="7376160" y="6237184"/>
          <a:ext cx="1219200" cy="2550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ln>
                <a:noFill/>
              </a:ln>
              <a:solidFill>
                <a:schemeClr val="tx1">
                  <a:lumMod val="85000"/>
                  <a:lumOff val="15000"/>
                </a:schemeClr>
              </a:solidFill>
              <a:latin typeface="+mn-lt"/>
              <a:ea typeface="+mn-ea"/>
              <a:cs typeface="+mn-cs"/>
            </a:rPr>
            <a:t>Quarter</a:t>
          </a:r>
          <a:r>
            <a:rPr lang="en-US" sz="1100" b="0" baseline="0">
              <a:ln>
                <a:noFill/>
              </a:ln>
              <a:solidFill>
                <a:schemeClr val="bg1"/>
              </a:solidFill>
              <a:latin typeface="+mn-lt"/>
              <a:ea typeface="+mn-ea"/>
              <a:cs typeface="+mn-cs"/>
            </a:rPr>
            <a:t> </a:t>
          </a:r>
          <a:r>
            <a:rPr lang="en-US" sz="1100" b="0" baseline="0">
              <a:ln>
                <a:noFill/>
              </a:ln>
              <a:solidFill>
                <a:schemeClr val="tx1">
                  <a:lumMod val="85000"/>
                  <a:lumOff val="15000"/>
                </a:schemeClr>
              </a:solidFill>
              <a:latin typeface="+mn-lt"/>
              <a:ea typeface="+mn-ea"/>
              <a:cs typeface="+mn-cs"/>
            </a:rPr>
            <a:t>01</a:t>
          </a:r>
          <a:endParaRPr lang="en-US" sz="1100" b="0">
            <a:ln>
              <a:noFill/>
            </a:ln>
            <a:solidFill>
              <a:schemeClr val="tx1">
                <a:lumMod val="85000"/>
                <a:lumOff val="15000"/>
              </a:schemeClr>
            </a:solidFill>
            <a:latin typeface="+mn-lt"/>
            <a:ea typeface="+mn-ea"/>
            <a:cs typeface="+mn-cs"/>
          </a:endParaRPr>
        </a:p>
      </xdr:txBody>
    </xdr:sp>
    <xdr:clientData/>
  </xdr:twoCellAnchor>
  <xdr:twoCellAnchor>
    <xdr:from>
      <xdr:col>14</xdr:col>
      <xdr:colOff>228601</xdr:colOff>
      <xdr:row>34</xdr:row>
      <xdr:rowOff>11644</xdr:rowOff>
    </xdr:from>
    <xdr:to>
      <xdr:col>16</xdr:col>
      <xdr:colOff>205741</xdr:colOff>
      <xdr:row>35</xdr:row>
      <xdr:rowOff>152400</xdr:rowOff>
    </xdr:to>
    <xdr:sp macro="" textlink="">
      <xdr:nvSpPr>
        <xdr:cNvPr id="10273" name="TextBox 10272">
          <a:extLst>
            <a:ext uri="{FF2B5EF4-FFF2-40B4-BE49-F238E27FC236}">
              <a16:creationId xmlns:a16="http://schemas.microsoft.com/office/drawing/2014/main" id="{AFFE7656-4DDD-AD8D-31FA-F71CFF35A6DC}"/>
            </a:ext>
          </a:extLst>
        </xdr:cNvPr>
        <xdr:cNvSpPr txBox="1"/>
      </xdr:nvSpPr>
      <xdr:spPr>
        <a:xfrm>
          <a:off x="8763001" y="6229564"/>
          <a:ext cx="1196340" cy="323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ln>
                <a:noFill/>
              </a:ln>
              <a:solidFill>
                <a:schemeClr val="tx1">
                  <a:lumMod val="85000"/>
                  <a:lumOff val="15000"/>
                </a:schemeClr>
              </a:solidFill>
              <a:latin typeface="+mn-lt"/>
              <a:ea typeface="+mn-ea"/>
              <a:cs typeface="+mn-cs"/>
            </a:rPr>
            <a:t>Quarter</a:t>
          </a:r>
          <a:r>
            <a:rPr lang="en-US" sz="1100" b="0" baseline="0">
              <a:ln>
                <a:noFill/>
              </a:ln>
              <a:solidFill>
                <a:schemeClr val="bg1"/>
              </a:solidFill>
              <a:latin typeface="+mn-lt"/>
              <a:ea typeface="+mn-ea"/>
              <a:cs typeface="+mn-cs"/>
            </a:rPr>
            <a:t> </a:t>
          </a:r>
          <a:r>
            <a:rPr lang="en-US" sz="1100" b="0" baseline="0">
              <a:ln>
                <a:noFill/>
              </a:ln>
              <a:solidFill>
                <a:schemeClr val="tx1">
                  <a:lumMod val="85000"/>
                  <a:lumOff val="15000"/>
                </a:schemeClr>
              </a:solidFill>
              <a:latin typeface="+mn-lt"/>
              <a:ea typeface="+mn-ea"/>
              <a:cs typeface="+mn-cs"/>
            </a:rPr>
            <a:t>01</a:t>
          </a:r>
          <a:endParaRPr lang="en-US" sz="1100" b="0">
            <a:ln>
              <a:noFill/>
            </a:ln>
            <a:solidFill>
              <a:schemeClr val="tx1">
                <a:lumMod val="85000"/>
                <a:lumOff val="15000"/>
              </a:schemeClr>
            </a:solidFill>
            <a:latin typeface="+mn-lt"/>
            <a:ea typeface="+mn-ea"/>
            <a:cs typeface="+mn-cs"/>
          </a:endParaRPr>
        </a:p>
      </xdr:txBody>
    </xdr:sp>
    <xdr:clientData/>
  </xdr:twoCellAnchor>
  <xdr:twoCellAnchor>
    <xdr:from>
      <xdr:col>8</xdr:col>
      <xdr:colOff>493689</xdr:colOff>
      <xdr:row>36</xdr:row>
      <xdr:rowOff>129240</xdr:rowOff>
    </xdr:from>
    <xdr:to>
      <xdr:col>9</xdr:col>
      <xdr:colOff>548640</xdr:colOff>
      <xdr:row>38</xdr:row>
      <xdr:rowOff>30480</xdr:rowOff>
    </xdr:to>
    <xdr:sp macro="" textlink="Analysis!$F$91">
      <xdr:nvSpPr>
        <xdr:cNvPr id="10274" name="Rectangle 10273">
          <a:extLst>
            <a:ext uri="{FF2B5EF4-FFF2-40B4-BE49-F238E27FC236}">
              <a16:creationId xmlns:a16="http://schemas.microsoft.com/office/drawing/2014/main" id="{4DA3C360-5431-EBFE-4F30-810C5D095B3D}"/>
            </a:ext>
          </a:extLst>
        </xdr:cNvPr>
        <xdr:cNvSpPr/>
      </xdr:nvSpPr>
      <xdr:spPr>
        <a:xfrm>
          <a:off x="5370489" y="6712920"/>
          <a:ext cx="664551" cy="267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5171FA1-E0E7-4F50-91FC-57D2096E07AA}" type="TxLink">
            <a:rPr lang="en-US" sz="1100" b="0" i="0" u="none" strike="noStrike">
              <a:solidFill>
                <a:srgbClr val="000000"/>
              </a:solidFill>
              <a:latin typeface="Aptos Narrow"/>
            </a:rPr>
            <a:pPr algn="ctr"/>
            <a:t>24.5%</a:t>
          </a:fld>
          <a:endParaRPr lang="en-US" sz="1100"/>
        </a:p>
      </xdr:txBody>
    </xdr:sp>
    <xdr:clientData/>
  </xdr:twoCellAnchor>
  <xdr:twoCellAnchor>
    <xdr:from>
      <xdr:col>11</xdr:col>
      <xdr:colOff>51729</xdr:colOff>
      <xdr:row>36</xdr:row>
      <xdr:rowOff>136860</xdr:rowOff>
    </xdr:from>
    <xdr:to>
      <xdr:col>12</xdr:col>
      <xdr:colOff>106680</xdr:colOff>
      <xdr:row>38</xdr:row>
      <xdr:rowOff>38100</xdr:rowOff>
    </xdr:to>
    <xdr:sp macro="" textlink="Analysis!$F$92">
      <xdr:nvSpPr>
        <xdr:cNvPr id="10275" name="Rectangle 10274">
          <a:extLst>
            <a:ext uri="{FF2B5EF4-FFF2-40B4-BE49-F238E27FC236}">
              <a16:creationId xmlns:a16="http://schemas.microsoft.com/office/drawing/2014/main" id="{0A688B9A-3715-3AA5-6E64-205A77BDBFC8}"/>
            </a:ext>
          </a:extLst>
        </xdr:cNvPr>
        <xdr:cNvSpPr/>
      </xdr:nvSpPr>
      <xdr:spPr>
        <a:xfrm>
          <a:off x="6757329" y="6720540"/>
          <a:ext cx="664551" cy="267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18E6E54-CE04-43B6-BD56-3F134AB2C0E5}" type="TxLink">
            <a:rPr lang="en-US" sz="1100" b="0" i="0" u="none" strike="noStrike">
              <a:solidFill>
                <a:srgbClr val="000000"/>
              </a:solidFill>
              <a:latin typeface="Aptos Narrow"/>
            </a:rPr>
            <a:pPr algn="ctr"/>
            <a:t>24.9%</a:t>
          </a:fld>
          <a:endParaRPr lang="en-US" sz="1100"/>
        </a:p>
      </xdr:txBody>
    </xdr:sp>
    <xdr:clientData/>
  </xdr:twoCellAnchor>
  <xdr:twoCellAnchor>
    <xdr:from>
      <xdr:col>13</xdr:col>
      <xdr:colOff>226989</xdr:colOff>
      <xdr:row>36</xdr:row>
      <xdr:rowOff>152100</xdr:rowOff>
    </xdr:from>
    <xdr:to>
      <xdr:col>14</xdr:col>
      <xdr:colOff>281940</xdr:colOff>
      <xdr:row>38</xdr:row>
      <xdr:rowOff>53340</xdr:rowOff>
    </xdr:to>
    <xdr:sp macro="" textlink="Analysis!$F$93">
      <xdr:nvSpPr>
        <xdr:cNvPr id="10276" name="Rectangle 10275">
          <a:extLst>
            <a:ext uri="{FF2B5EF4-FFF2-40B4-BE49-F238E27FC236}">
              <a16:creationId xmlns:a16="http://schemas.microsoft.com/office/drawing/2014/main" id="{0F26B305-8990-BCE7-D5BD-BB92F680490C}"/>
            </a:ext>
          </a:extLst>
        </xdr:cNvPr>
        <xdr:cNvSpPr/>
      </xdr:nvSpPr>
      <xdr:spPr>
        <a:xfrm>
          <a:off x="8151789" y="6735780"/>
          <a:ext cx="664551" cy="267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0E4F007-0970-4F18-B48F-C638001461FF}" type="TxLink">
            <a:rPr lang="en-US" sz="1100" b="0" i="0" u="none" strike="noStrike">
              <a:solidFill>
                <a:srgbClr val="000000"/>
              </a:solidFill>
              <a:latin typeface="Aptos Narrow"/>
            </a:rPr>
            <a:pPr algn="ctr"/>
            <a:t>25.4%</a:t>
          </a:fld>
          <a:endParaRPr lang="en-US" sz="1100"/>
        </a:p>
      </xdr:txBody>
    </xdr:sp>
    <xdr:clientData/>
  </xdr:twoCellAnchor>
  <xdr:twoCellAnchor>
    <xdr:from>
      <xdr:col>15</xdr:col>
      <xdr:colOff>417489</xdr:colOff>
      <xdr:row>36</xdr:row>
      <xdr:rowOff>129240</xdr:rowOff>
    </xdr:from>
    <xdr:to>
      <xdr:col>16</xdr:col>
      <xdr:colOff>472440</xdr:colOff>
      <xdr:row>38</xdr:row>
      <xdr:rowOff>30480</xdr:rowOff>
    </xdr:to>
    <xdr:sp macro="" textlink="Analysis!$F$94">
      <xdr:nvSpPr>
        <xdr:cNvPr id="10277" name="Rectangle 10276">
          <a:extLst>
            <a:ext uri="{FF2B5EF4-FFF2-40B4-BE49-F238E27FC236}">
              <a16:creationId xmlns:a16="http://schemas.microsoft.com/office/drawing/2014/main" id="{CD5011E8-EDAB-70A2-E0D3-CBE092C602BF}"/>
            </a:ext>
          </a:extLst>
        </xdr:cNvPr>
        <xdr:cNvSpPr/>
      </xdr:nvSpPr>
      <xdr:spPr>
        <a:xfrm>
          <a:off x="9561489" y="6712920"/>
          <a:ext cx="664551" cy="267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6120CDA-20A8-45AD-ACE5-DFB82009FD4E}" type="TxLink">
            <a:rPr lang="en-US" sz="1100" b="0" i="0" u="none" strike="noStrike">
              <a:solidFill>
                <a:srgbClr val="000000"/>
              </a:solidFill>
              <a:latin typeface="Aptos Narrow"/>
            </a:rPr>
            <a:pPr algn="ctr"/>
            <a:t>25.2%</a:t>
          </a:fld>
          <a:endParaRPr lang="en-US" sz="1100"/>
        </a:p>
      </xdr:txBody>
    </xdr:sp>
    <xdr:clientData/>
  </xdr:twoCellAnchor>
  <xdr:twoCellAnchor>
    <xdr:from>
      <xdr:col>7</xdr:col>
      <xdr:colOff>342900</xdr:colOff>
      <xdr:row>27</xdr:row>
      <xdr:rowOff>45720</xdr:rowOff>
    </xdr:from>
    <xdr:to>
      <xdr:col>11</xdr:col>
      <xdr:colOff>83820</xdr:colOff>
      <xdr:row>28</xdr:row>
      <xdr:rowOff>137160</xdr:rowOff>
    </xdr:to>
    <xdr:sp macro="" textlink="">
      <xdr:nvSpPr>
        <xdr:cNvPr id="10278" name="TextBox 10277">
          <a:extLst>
            <a:ext uri="{FF2B5EF4-FFF2-40B4-BE49-F238E27FC236}">
              <a16:creationId xmlns:a16="http://schemas.microsoft.com/office/drawing/2014/main" id="{5C1E4EC5-7FAE-F052-1D7B-7512D86BCB56}"/>
            </a:ext>
          </a:extLst>
        </xdr:cNvPr>
        <xdr:cNvSpPr txBox="1"/>
      </xdr:nvSpPr>
      <xdr:spPr>
        <a:xfrm>
          <a:off x="4610100" y="4983480"/>
          <a:ext cx="2179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i="0" u="none" strike="noStrike">
              <a:ln>
                <a:noFill/>
              </a:ln>
              <a:solidFill>
                <a:srgbClr val="000000"/>
              </a:solidFill>
              <a:latin typeface="Aptos Narrow"/>
              <a:ea typeface="+mn-ea"/>
              <a:cs typeface="+mn-cs"/>
            </a:rPr>
            <a:t>Quarterly</a:t>
          </a:r>
          <a:r>
            <a:rPr lang="en-US" sz="1100" b="0" i="0" u="none" strike="noStrike" baseline="0">
              <a:ln>
                <a:noFill/>
              </a:ln>
              <a:solidFill>
                <a:srgbClr val="000000"/>
              </a:solidFill>
              <a:latin typeface="Aptos Narrow"/>
              <a:ea typeface="+mn-ea"/>
              <a:cs typeface="+mn-cs"/>
            </a:rPr>
            <a:t> view by</a:t>
          </a:r>
          <a:r>
            <a:rPr lang="en-US" sz="1100" b="0" i="0" u="none" strike="noStrike">
              <a:ln>
                <a:noFill/>
              </a:ln>
              <a:solidFill>
                <a:srgbClr val="000000"/>
              </a:solidFill>
              <a:latin typeface="Aptos Narrow"/>
              <a:ea typeface="+mn-ea"/>
              <a:cs typeface="+mn-cs"/>
            </a:rPr>
            <a:t> </a:t>
          </a:r>
          <a:r>
            <a:rPr lang="en-US" sz="1100" b="1" i="0" u="none" strike="noStrike">
              <a:ln>
                <a:noFill/>
              </a:ln>
              <a:solidFill>
                <a:srgbClr val="000000"/>
              </a:solidFill>
              <a:latin typeface="Aptos Narrow"/>
              <a:ea typeface="+mn-ea"/>
              <a:cs typeface="+mn-cs"/>
            </a:rPr>
            <a:t>Total</a:t>
          </a:r>
          <a:r>
            <a:rPr lang="en-US" sz="1100" b="0" i="0" u="none" strike="noStrike">
              <a:ln>
                <a:noFill/>
              </a:ln>
              <a:solidFill>
                <a:srgbClr val="000000"/>
              </a:solidFill>
              <a:latin typeface="Aptos Narrow"/>
              <a:ea typeface="+mn-ea"/>
              <a:cs typeface="+mn-cs"/>
            </a:rPr>
            <a:t> </a:t>
          </a:r>
          <a:r>
            <a:rPr lang="en-US" sz="1100" b="1" i="0" u="none" strike="noStrike">
              <a:ln>
                <a:noFill/>
              </a:ln>
              <a:solidFill>
                <a:srgbClr val="000000"/>
              </a:solidFill>
              <a:latin typeface="Aptos Narrow"/>
              <a:ea typeface="+mn-ea"/>
              <a:cs typeface="+mn-cs"/>
            </a:rPr>
            <a:t>Billing</a:t>
          </a:r>
        </a:p>
      </xdr:txBody>
    </xdr:sp>
    <xdr:clientData/>
  </xdr:twoCellAnchor>
  <xdr:twoCellAnchor>
    <xdr:from>
      <xdr:col>16</xdr:col>
      <xdr:colOff>563880</xdr:colOff>
      <xdr:row>26</xdr:row>
      <xdr:rowOff>137160</xdr:rowOff>
    </xdr:from>
    <xdr:to>
      <xdr:col>21</xdr:col>
      <xdr:colOff>434340</xdr:colOff>
      <xdr:row>40</xdr:row>
      <xdr:rowOff>152400</xdr:rowOff>
    </xdr:to>
    <xdr:sp macro="" textlink="">
      <xdr:nvSpPr>
        <xdr:cNvPr id="10279" name="Rectangle: Rounded Corners 10278">
          <a:extLst>
            <a:ext uri="{FF2B5EF4-FFF2-40B4-BE49-F238E27FC236}">
              <a16:creationId xmlns:a16="http://schemas.microsoft.com/office/drawing/2014/main" id="{CF44B463-61D3-61F8-66B5-AD54014A9CFB}"/>
            </a:ext>
          </a:extLst>
        </xdr:cNvPr>
        <xdr:cNvSpPr/>
      </xdr:nvSpPr>
      <xdr:spPr>
        <a:xfrm>
          <a:off x="10317480" y="4892040"/>
          <a:ext cx="2918460" cy="2575560"/>
        </a:xfrm>
        <a:prstGeom prst="roundRect">
          <a:avLst>
            <a:gd name="adj" fmla="val 6277"/>
          </a:avLst>
        </a:prstGeom>
        <a:solidFill>
          <a:srgbClr val="F5F5F5"/>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83820</xdr:colOff>
      <xdr:row>0</xdr:row>
      <xdr:rowOff>91440</xdr:rowOff>
    </xdr:from>
    <xdr:to>
      <xdr:col>7</xdr:col>
      <xdr:colOff>487680</xdr:colOff>
      <xdr:row>1</xdr:row>
      <xdr:rowOff>144780</xdr:rowOff>
    </xdr:to>
    <xdr:sp macro="" textlink="">
      <xdr:nvSpPr>
        <xdr:cNvPr id="10282" name="TextBox 10281">
          <a:extLst>
            <a:ext uri="{FF2B5EF4-FFF2-40B4-BE49-F238E27FC236}">
              <a16:creationId xmlns:a16="http://schemas.microsoft.com/office/drawing/2014/main" id="{568E6CE4-CC1D-5583-0172-1DCF3DE4C53B}"/>
            </a:ext>
          </a:extLst>
        </xdr:cNvPr>
        <xdr:cNvSpPr txBox="1"/>
      </xdr:nvSpPr>
      <xdr:spPr>
        <a:xfrm>
          <a:off x="83820" y="91440"/>
          <a:ext cx="467106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1">
              <a:solidFill>
                <a:srgbClr val="43C0FF"/>
              </a:solidFill>
            </a:rPr>
            <a:t>Healthcare</a:t>
          </a:r>
          <a:r>
            <a:rPr lang="en-US" sz="1600"/>
            <a:t> </a:t>
          </a:r>
          <a:r>
            <a:rPr lang="en-US" sz="1600" b="0">
              <a:solidFill>
                <a:schemeClr val="dk1"/>
              </a:solidFill>
              <a:latin typeface="+mn-lt"/>
              <a:ea typeface="+mn-ea"/>
              <a:cs typeface="+mn-cs"/>
            </a:rPr>
            <a:t>Operations</a:t>
          </a:r>
          <a:r>
            <a:rPr lang="en-US" sz="1600" b="0"/>
            <a:t> &amp; </a:t>
          </a:r>
          <a:r>
            <a:rPr lang="en-US" sz="1600" b="0">
              <a:solidFill>
                <a:schemeClr val="dk1"/>
              </a:solidFill>
              <a:latin typeface="+mn-lt"/>
              <a:ea typeface="+mn-ea"/>
              <a:cs typeface="+mn-cs"/>
            </a:rPr>
            <a:t>Performance</a:t>
          </a:r>
          <a:r>
            <a:rPr lang="en-US" sz="1600" b="0"/>
            <a:t> </a:t>
          </a:r>
          <a:r>
            <a:rPr lang="en-US" sz="1600" b="0">
              <a:solidFill>
                <a:schemeClr val="dk1"/>
              </a:solidFill>
              <a:latin typeface="+mn-lt"/>
              <a:ea typeface="+mn-ea"/>
              <a:cs typeface="+mn-cs"/>
            </a:rPr>
            <a:t>Dashboard</a:t>
          </a:r>
        </a:p>
      </xdr:txBody>
    </xdr:sp>
    <xdr:clientData/>
  </xdr:twoCellAnchor>
  <xdr:twoCellAnchor>
    <xdr:from>
      <xdr:col>17</xdr:col>
      <xdr:colOff>7620</xdr:colOff>
      <xdr:row>28</xdr:row>
      <xdr:rowOff>144780</xdr:rowOff>
    </xdr:from>
    <xdr:to>
      <xdr:col>21</xdr:col>
      <xdr:colOff>419100</xdr:colOff>
      <xdr:row>40</xdr:row>
      <xdr:rowOff>167640</xdr:rowOff>
    </xdr:to>
    <xdr:graphicFrame macro="">
      <xdr:nvGraphicFramePr>
        <xdr:cNvPr id="10283" name="Chart 10282">
          <a:extLst>
            <a:ext uri="{FF2B5EF4-FFF2-40B4-BE49-F238E27FC236}">
              <a16:creationId xmlns:a16="http://schemas.microsoft.com/office/drawing/2014/main" id="{B86A5FE8-FAC1-4DEB-83D8-DC9C6AE205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601980</xdr:colOff>
      <xdr:row>27</xdr:row>
      <xdr:rowOff>15240</xdr:rowOff>
    </xdr:from>
    <xdr:to>
      <xdr:col>20</xdr:col>
      <xdr:colOff>342900</xdr:colOff>
      <xdr:row>28</xdr:row>
      <xdr:rowOff>106680</xdr:rowOff>
    </xdr:to>
    <xdr:sp macro="" textlink="">
      <xdr:nvSpPr>
        <xdr:cNvPr id="10284" name="TextBox 10283">
          <a:extLst>
            <a:ext uri="{FF2B5EF4-FFF2-40B4-BE49-F238E27FC236}">
              <a16:creationId xmlns:a16="http://schemas.microsoft.com/office/drawing/2014/main" id="{5D49BD11-AF07-CE86-83E1-2C6BCF01B4DC}"/>
            </a:ext>
          </a:extLst>
        </xdr:cNvPr>
        <xdr:cNvSpPr txBox="1"/>
      </xdr:nvSpPr>
      <xdr:spPr>
        <a:xfrm>
          <a:off x="10355580" y="4953000"/>
          <a:ext cx="2179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i="0" u="none" strike="noStrike">
              <a:ln>
                <a:noFill/>
              </a:ln>
              <a:solidFill>
                <a:srgbClr val="000000"/>
              </a:solidFill>
              <a:latin typeface="Aptos Narrow"/>
              <a:ea typeface="+mn-ea"/>
              <a:cs typeface="+mn-cs"/>
            </a:rPr>
            <a:t>Total</a:t>
          </a:r>
          <a:r>
            <a:rPr lang="en-US" sz="1100" b="0" i="0" u="none" strike="noStrike">
              <a:ln>
                <a:noFill/>
              </a:ln>
              <a:solidFill>
                <a:srgbClr val="000000"/>
              </a:solidFill>
              <a:latin typeface="Aptos Narrow"/>
              <a:ea typeface="+mn-ea"/>
              <a:cs typeface="+mn-cs"/>
            </a:rPr>
            <a:t> </a:t>
          </a:r>
          <a:r>
            <a:rPr lang="en-US" sz="1100" b="1" i="0" u="none" strike="noStrike">
              <a:ln>
                <a:noFill/>
              </a:ln>
              <a:solidFill>
                <a:srgbClr val="000000"/>
              </a:solidFill>
              <a:latin typeface="Aptos Narrow"/>
              <a:ea typeface="+mn-ea"/>
              <a:cs typeface="+mn-cs"/>
            </a:rPr>
            <a:t>Billing </a:t>
          </a:r>
          <a:r>
            <a:rPr lang="en-US" sz="1100" b="0" i="0" u="none" strike="noStrike">
              <a:ln>
                <a:noFill/>
              </a:ln>
              <a:solidFill>
                <a:srgbClr val="000000"/>
              </a:solidFill>
              <a:latin typeface="Aptos Narrow"/>
              <a:ea typeface="+mn-ea"/>
              <a:cs typeface="+mn-cs"/>
            </a:rPr>
            <a:t>by Providers</a:t>
          </a:r>
        </a:p>
      </xdr:txBody>
    </xdr:sp>
    <xdr:clientData/>
  </xdr:twoCellAnchor>
  <xdr:twoCellAnchor>
    <xdr:from>
      <xdr:col>13</xdr:col>
      <xdr:colOff>22860</xdr:colOff>
      <xdr:row>8</xdr:row>
      <xdr:rowOff>76200</xdr:rowOff>
    </xdr:from>
    <xdr:to>
      <xdr:col>14</xdr:col>
      <xdr:colOff>586740</xdr:colOff>
      <xdr:row>9</xdr:row>
      <xdr:rowOff>121920</xdr:rowOff>
    </xdr:to>
    <xdr:sp macro="" textlink="Analysis!$H$16">
      <xdr:nvSpPr>
        <xdr:cNvPr id="22" name="TextBox 21">
          <a:extLst>
            <a:ext uri="{FF2B5EF4-FFF2-40B4-BE49-F238E27FC236}">
              <a16:creationId xmlns:a16="http://schemas.microsoft.com/office/drawing/2014/main" id="{57E2BF29-1EC5-B6CD-934F-3FC24EF54CD6}"/>
            </a:ext>
          </a:extLst>
        </xdr:cNvPr>
        <xdr:cNvSpPr txBox="1"/>
      </xdr:nvSpPr>
      <xdr:spPr>
        <a:xfrm>
          <a:off x="7947660" y="1539240"/>
          <a:ext cx="117348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F181DE-87DE-4E84-B764-DB95F1992D4A}" type="TxLink">
            <a:rPr lang="en-US" sz="1100" b="0" i="0" u="none" strike="noStrike">
              <a:ln>
                <a:noFill/>
              </a:ln>
              <a:solidFill>
                <a:schemeClr val="bg2"/>
              </a:solidFill>
              <a:latin typeface="Aptos Narrow"/>
            </a:rPr>
            <a:pPr algn="ctr"/>
            <a:t>+339.99%</a:t>
          </a:fld>
          <a:endParaRPr lang="en-US" sz="1100" b="0">
            <a:ln>
              <a:noFill/>
            </a:ln>
            <a:solidFill>
              <a:schemeClr val="bg2"/>
            </a:solidFill>
          </a:endParaRPr>
        </a:p>
      </xdr:txBody>
    </xdr:sp>
    <xdr:clientData/>
  </xdr:twoCellAnchor>
  <xdr:twoCellAnchor>
    <xdr:from>
      <xdr:col>20</xdr:col>
      <xdr:colOff>129540</xdr:colOff>
      <xdr:row>0</xdr:row>
      <xdr:rowOff>60960</xdr:rowOff>
    </xdr:from>
    <xdr:to>
      <xdr:col>21</xdr:col>
      <xdr:colOff>434340</xdr:colOff>
      <xdr:row>1</xdr:row>
      <xdr:rowOff>137160</xdr:rowOff>
    </xdr:to>
    <xdr:sp macro="[0]!Clearfilter" textlink="">
      <xdr:nvSpPr>
        <xdr:cNvPr id="55" name="Rectangle: Rounded Corners 54">
          <a:extLst>
            <a:ext uri="{FF2B5EF4-FFF2-40B4-BE49-F238E27FC236}">
              <a16:creationId xmlns:a16="http://schemas.microsoft.com/office/drawing/2014/main" id="{EB2262A1-8DC0-7C54-5A25-56390C168FBD}"/>
            </a:ext>
          </a:extLst>
        </xdr:cNvPr>
        <xdr:cNvSpPr/>
      </xdr:nvSpPr>
      <xdr:spPr>
        <a:xfrm>
          <a:off x="12321540" y="60960"/>
          <a:ext cx="914400" cy="259080"/>
        </a:xfrm>
        <a:prstGeom prst="roundRect">
          <a:avLst>
            <a:gd name="adj" fmla="val 17388"/>
          </a:avLst>
        </a:prstGeom>
        <a:solidFill>
          <a:srgbClr val="EF6B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r>
            <a:rPr lang="en-US" sz="1100" b="0">
              <a:solidFill>
                <a:schemeClr val="lt1"/>
              </a:solidFill>
              <a:latin typeface="+mn-lt"/>
              <a:ea typeface="+mn-ea"/>
              <a:cs typeface="+mn-cs"/>
            </a:rPr>
            <a:t>Clear Filters</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ston Nyabeze" refreshedDate="46281.61136909722" backgroundQuery="1" createdVersion="8" refreshedVersion="8" minRefreshableVersion="3" recordCount="0" supportSubquery="1" supportAdvancedDrill="1" xr:uid="{3E777F57-1A66-4779-A7F8-BE5AB253FDBB}">
  <cacheSource type="external" connectionId="10"/>
  <cacheFields count="5">
    <cacheField name="[healthcare_dataset].[Year].[Year]" caption="Year" numFmtId="0" hierarchy="30" level="1">
      <sharedItems containsSemiMixedTypes="0" containsString="0" containsNumber="1" containsInteger="1" minValue="2019" maxValue="2024" count="6">
        <n v="2019"/>
        <n v="2020"/>
        <n v="2021"/>
        <n v="2022"/>
        <n v="2023"/>
        <n v="2024"/>
      </sharedItems>
      <extLst>
        <ext xmlns:x15="http://schemas.microsoft.com/office/spreadsheetml/2010/11/main" uri="{4F2E5C28-24EA-4eb8-9CBF-B6C8F9C3D259}">
          <x15:cachedUniqueNames>
            <x15:cachedUniqueName index="0" name="[healthcare_dataset].[Year].&amp;[2019]"/>
            <x15:cachedUniqueName index="1" name="[healthcare_dataset].[Year].&amp;[2020]"/>
            <x15:cachedUniqueName index="2" name="[healthcare_dataset].[Year].&amp;[2021]"/>
            <x15:cachedUniqueName index="3" name="[healthcare_dataset].[Year].&amp;[2022]"/>
            <x15:cachedUniqueName index="4" name="[healthcare_dataset].[Year].&amp;[2023]"/>
            <x15:cachedUniqueName index="5" name="[healthcare_dataset].[Year].&amp;[2024]"/>
          </x15:cachedUniqueNames>
        </ext>
      </extLst>
    </cacheField>
    <cacheField name="[Measures].[Sum of Billing Amount 2]" caption="Sum of Billing Amount 2" numFmtId="0" hierarchy="64" level="32767"/>
    <cacheField name="[Measures].[Count of ID]" caption="Count of ID" numFmtId="0" hierarchy="63" level="32767"/>
    <cacheField name="[Date_Dim].[Year].[Year]" caption="Year" numFmtId="0" hierarchy="2" level="1">
      <sharedItems containsSemiMixedTypes="0" containsNonDate="0" containsString="0"/>
    </cacheField>
    <cacheField name="[Patients_details].[Blood Type].[Blood Type]" caption="Blood Type" numFmtId="0" hierarchy="58" level="1">
      <sharedItems containsSemiMixedTypes="0" containsNonDate="0" containsString="0"/>
    </cacheField>
  </cacheFields>
  <cacheHierarchies count="108">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ate_Dim].[Date of Admission]" caption="Date of Admission" attribute="1" time="1" defaultMemberUniqueName="[Date_Dim].[Date of Admission].[All]" allUniqueName="[Date_Dim].[Date of Admission].[All]" dimensionUniqueName="[Date_Dim]" displayFolder="" count="0" memberValueDatatype="7" unbalanced="0"/>
    <cacheHierarchy uniqueName="[Date_Dim].[Year]" caption="Year" attribute="1" defaultMemberUniqueName="[Date_Dim].[Year].[All]" allUniqueName="[Date_Dim].[Year].[All]" dimensionUniqueName="[Date_Dim]" displayFolder="" count="2" memberValueDatatype="20" unbalanced="0">
      <fieldsUsage count="2">
        <fieldUsage x="-1"/>
        <fieldUsage x="3"/>
      </fieldsUsage>
    </cacheHierarchy>
    <cacheHierarchy uniqueName="[Date_Dim].[Quarters]" caption="Quarters" attribute="1" defaultMemberUniqueName="[Date_Dim].[Quarters].[All]" allUniqueName="[Date_Dim].[Quarters].[All]" dimensionUniqueName="[Date_Dim]" displayFolder="" count="0" memberValueDatatype="130" unbalanced="0"/>
    <cacheHierarchy uniqueName="[Date_Dim].[Month]" caption="Month" attribute="1" defaultMemberUniqueName="[Date_Dim].[Month].[All]" allUniqueName="[Date_Dim].[Month].[All]" dimensionUniqueName="[Date_Dim]" displayFolder="" count="0" memberValueDatatype="130" unbalanced="0"/>
    <cacheHierarchy uniqueName="[Date_Dim].[Day]" caption="Day" attribute="1" defaultMemberUniqueName="[Date_Dim].[Day].[All]" allUniqueName="[Date_Dim].[Day].[All]" dimensionUniqueName="[Date_Dim]" displayFolder="" count="0" memberValueDatatype="130" unbalanced="0"/>
    <cacheHierarchy uniqueName="[Date_Dim].[Day Type]" caption="Day Type" attribute="1" defaultMemberUniqueName="[Date_Dim].[Day Type].[All]" allUniqueName="[Date_Dim].[Day Type].[All]" dimensionUniqueName="[Date_Dim]" displayFolder="" count="0" memberValueDatatype="130" unbalanced="0"/>
    <cacheHierarchy uniqueName="[Date_Dim].[Month Number]" caption="Month Number" attribute="1" defaultMemberUniqueName="[Date_Dim].[Month Number].[All]" allUniqueName="[Date_Dim].[Month Number].[All]" dimensionUniqueName="[Date_Dim]" displayFolder="" count="0" memberValueDatatype="20" unbalanced="0"/>
    <cacheHierarchy uniqueName="[Date_Dim].[Day Number]" caption="Day Number" attribute="1" defaultMemberUniqueName="[Date_Dim].[Day Number].[All]" allUniqueName="[Date_Dim].[Day Number].[All]" dimensionUniqueName="[Date_Dim]" displayFolder="" count="0" memberValueDatatype="20" unbalanced="0"/>
    <cacheHierarchy uniqueName="[Discharge Date].[Discharge Date]" caption="Discharge Date" attribute="1" time="1" defaultMemberUniqueName="[Discharge Date].[Discharge Date].[All]" allUniqueName="[Discharge Date].[Discharge Date].[All]" dimensionUniqueName="[Discharge Date]" displayFolder="" count="0" memberValueDatatype="7" unbalanced="0"/>
    <cacheHierarchy uniqueName="[Discharge Date].[Year]" caption="Year" attribute="1" defaultMemberUniqueName="[Discharge Date].[Year].[All]" allUniqueName="[Discharge Date].[Year].[All]" dimensionUniqueName="[Discharge Date]" displayFolder="" count="0" memberValueDatatype="20" unbalanced="0"/>
    <cacheHierarchy uniqueName="[Discharge Date].[Quarter]" caption="Quarter" attribute="1" defaultMemberUniqueName="[Discharge Date].[Quarter].[All]" allUniqueName="[Discharge Date].[Quarter].[All]" dimensionUniqueName="[Discharge Date]" displayFolder="" count="0" memberValueDatatype="130" unbalanced="0"/>
    <cacheHierarchy uniqueName="[Discharge Date].[Month]" caption="Month" attribute="1" defaultMemberUniqueName="[Discharge Date].[Month].[All]" allUniqueName="[Discharge Date].[Month].[All]" dimensionUniqueName="[Discharge Date]" displayFolder="" count="0" memberValueDatatype="130" unbalanced="0"/>
    <cacheHierarchy uniqueName="[Discharge Date].[Day]" caption="Day" attribute="1" defaultMemberUniqueName="[Discharge Date].[Day].[All]" allUniqueName="[Discharge Date].[Day].[All]" dimensionUniqueName="[Discharge Date]" displayFolder="" count="0" memberValueDatatype="130" unbalanced="0"/>
    <cacheHierarchy uniqueName="[Discharge Date].[Date Type]" caption="Date Type" attribute="1" defaultMemberUniqueName="[Discharge Date].[Date Type].[All]" allUniqueName="[Discharge Date].[Date Type].[All]" dimensionUniqueName="[Discharge Date]" displayFolder="" count="0" memberValueDatatype="130" unbalanced="0"/>
    <cacheHierarchy uniqueName="[Doctor_Details].[D_ID]" caption="D_ID" attribute="1" defaultMemberUniqueName="[Doctor_Details].[D_ID].[All]" allUniqueName="[Doctor_Details].[D_ID].[All]" dimensionUniqueName="[Doctor_Details]" displayFolder="" count="0" memberValueDatatype="20" unbalanced="0"/>
    <cacheHierarchy uniqueName="[Doctor_Details].[Doctor]" caption="Doctor" attribute="1" defaultMemberUniqueName="[Doctor_Details].[Doctor].[All]" allUniqueName="[Doctor_Details].[Doctor].[All]" dimensionUniqueName="[Doctor_Details]" displayFolder="" count="0" memberValueDatatype="130" unbalanced="0"/>
    <cacheHierarchy uniqueName="[healthcare_dataset].[ID]" caption="ID" attribute="1" defaultMemberUniqueName="[healthcare_dataset].[ID].[All]" allUniqueName="[healthcare_dataset].[ID].[All]" dimensionUniqueName="[healthcare_dataset]" displayFolder="" count="0" memberValueDatatype="20" unbalanced="0"/>
    <cacheHierarchy uniqueName="[healthcare_dataset].[Medical Condition]" caption="Medical Condition" attribute="1" defaultMemberUniqueName="[healthcare_dataset].[Medical Condition].[All]" allUniqueName="[healthcare_dataset].[Medical Condition].[All]" dimensionUniqueName="[healthcare_dataset]" displayFolder="" count="0" memberValueDatatype="130" unbalanced="0"/>
    <cacheHierarchy uniqueName="[healthcare_dataset].[Date of Admission]" caption="Date of Admission" attribute="1" time="1" defaultMemberUniqueName="[healthcare_dataset].[Date of Admission].[All]" allUniqueName="[healthcare_dataset].[Date of Admission].[All]" dimensionUniqueName="[healthcare_dataset]" displayFolder="" count="0" memberValueDatatype="7" unbalanced="0"/>
    <cacheHierarchy uniqueName="[healthcare_dataset].[Doctor]" caption="Doctor" attribute="1" defaultMemberUniqueName="[healthcare_dataset].[Doctor].[All]" allUniqueName="[healthcare_dataset].[Doctor].[All]" dimensionUniqueName="[healthcare_dataset]" displayFolder="" count="0" memberValueDatatype="130" unbalanced="0"/>
    <cacheHierarchy uniqueName="[healthcare_dataset].[Hospital]" caption="Hospital" attribute="1" defaultMemberUniqueName="[healthcare_dataset].[Hospital].[All]" allUniqueName="[healthcare_dataset].[Hospital].[All]" dimensionUniqueName="[healthcare_dataset]" displayFolder="" count="0" memberValueDatatype="130" unbalanced="0"/>
    <cacheHierarchy uniqueName="[healthcare_dataset].[Insurance Provider]" caption="Insurance Provider" attribute="1" defaultMemberUniqueName="[healthcare_dataset].[Insurance Provider].[All]" allUniqueName="[healthcare_dataset].[Insurance Provider].[All]" dimensionUniqueName="[healthcare_dataset]" displayFolder="" count="0" memberValueDatatype="130" unbalanced="0"/>
    <cacheHierarchy uniqueName="[healthcare_dataset].[Billing Amount]" caption="Billing Amount" attribute="1" defaultMemberUniqueName="[healthcare_dataset].[Billing Amount].[All]" allUniqueName="[healthcare_dataset].[Billing Amount].[All]" dimensionUniqueName="[healthcare_dataset]" displayFolder="" count="0" memberValueDatatype="5" unbalanced="0"/>
    <cacheHierarchy uniqueName="[healthcare_dataset].[Room Number]" caption="Room Number" attribute="1" defaultMemberUniqueName="[healthcare_dataset].[Room Number].[All]" allUniqueName="[healthcare_dataset].[Room Number].[All]" dimensionUniqueName="[healthcare_dataset]" displayFolder="" count="0" memberValueDatatype="20" unbalanced="0"/>
    <cacheHierarchy uniqueName="[healthcare_dataset].[Admission Type]" caption="Admission Type" attribute="1" defaultMemberUniqueName="[healthcare_dataset].[Admission Type].[All]" allUniqueName="[healthcare_dataset].[Admission Type].[All]" dimensionUniqueName="[healthcare_dataset]" displayFolder="" count="0" memberValueDatatype="130" unbalanced="0"/>
    <cacheHierarchy uniqueName="[healthcare_dataset].[Discharge Date]" caption="Discharge Date" attribute="1" time="1" defaultMemberUniqueName="[healthcare_dataset].[Discharge Date].[All]" allUniqueName="[healthcare_dataset].[Discharge Date].[All]" dimensionUniqueName="[healthcare_dataset]" displayFolder="" count="0" memberValueDatatype="7" unbalanced="0"/>
    <cacheHierarchy uniqueName="[healthcare_dataset].[Medication]" caption="Medication" attribute="1" defaultMemberUniqueName="[healthcare_dataset].[Medication].[All]" allUniqueName="[healthcare_dataset].[Medication].[All]" dimensionUniqueName="[healthcare_dataset]" displayFolder="" count="0" memberValueDatatype="130" unbalanced="0"/>
    <cacheHierarchy uniqueName="[healthcare_dataset].[Test Results]" caption="Test Results" attribute="1" defaultMemberUniqueName="[healthcare_dataset].[Test Results].[All]" allUniqueName="[healthcare_dataset].[Test Results].[All]" dimensionUniqueName="[healthcare_dataset]" displayFolder="" count="0" memberValueDatatype="130" unbalanced="0"/>
    <cacheHierarchy uniqueName="[healthcare_dataset].[Length of Stay]" caption="Length of Stay" attribute="1" defaultMemberUniqueName="[healthcare_dataset].[Length of Stay].[All]" allUniqueName="[healthcare_dataset].[Length of Stay].[All]" dimensionUniqueName="[healthcare_dataset]" displayFolder="" count="0" memberValueDatatype="20" unbalanced="0"/>
    <cacheHierarchy uniqueName="[healthcare_dataset].[Year]" caption="Year" attribute="1" defaultMemberUniqueName="[healthcare_dataset].[Year].[All]" allUniqueName="[healthcare_dataset].[Year].[All]" dimensionUniqueName="[healthcare_dataset]" displayFolder="" count="2" memberValueDatatype="20" unbalanced="0">
      <fieldsUsage count="2">
        <fieldUsage x="-1"/>
        <fieldUsage x="0"/>
      </fieldsUsage>
    </cacheHierarchy>
    <cacheHierarchy uniqueName="[healthcare_dataset].[Month Start]" caption="Month Start" attribute="1" time="1" defaultMemberUniqueName="[healthcare_dataset].[Month Start].[All]" allUniqueName="[healthcare_dataset].[Month Start].[All]" dimensionUniqueName="[healthcare_dataset]" displayFolder="" count="0" memberValueDatatype="7" unbalanced="0"/>
    <cacheHierarchy uniqueName="[healthcare_dataset].[Age Group]" caption="Age Group" attribute="1" defaultMemberUniqueName="[healthcare_dataset].[Age Group].[All]" allUniqueName="[healthcare_dataset].[Age Group].[All]" dimensionUniqueName="[healthcare_dataset]" displayFolder="" count="0" memberValueDatatype="130" unbalanced="0"/>
    <cacheHierarchy uniqueName="[healthcare_dataset].[Provider Key]" caption="Provider Key" attribute="1" defaultMemberUniqueName="[healthcare_dataset].[Provider Key].[All]" allUniqueName="[healthcare_dataset].[Provider Key].[All]" dimensionUniqueName="[healthcare_dataset]" displayFolder="" count="0" memberValueDatatype="130" unbalanced="0"/>
    <cacheHierarchy uniqueName="[Hospital_Details].[H_id]" caption="H_id" attribute="1" defaultMemberUniqueName="[Hospital_Details].[H_id].[All]" allUniqueName="[Hospital_Details].[H_id].[All]" dimensionUniqueName="[Hospital_Details]" displayFolder="" count="0" memberValueDatatype="20" unbalanced="0"/>
    <cacheHierarchy uniqueName="[Hospital_Details].[Hospital]" caption="Hospital" attribute="1" defaultMemberUniqueName="[Hospital_Details].[Hospital].[All]" allUniqueName="[Hospital_Details].[Hospital].[All]" dimensionUniqueName="[Hospital_Details]" displayFolder="" count="0" memberValueDatatype="130" unbalanced="0"/>
    <cacheHierarchy uniqueName="[Insurence Providers].[Provider key]" caption="Provider key" attribute="1" defaultMemberUniqueName="[Insurence Providers].[Provider key].[All]" allUniqueName="[Insurence Providers].[Provider key].[All]" dimensionUniqueName="[Insurence Providers]" displayFolder="" count="0" memberValueDatatype="130" unbalanced="0"/>
    <cacheHierarchy uniqueName="[Insurence Providers].[Insurance Provider]" caption="Insurance Provider" attribute="1" defaultMemberUniqueName="[Insurence Providers].[Insurance Provider].[All]" allUniqueName="[Insurence Providers].[Insurance Provider].[All]" dimensionUniqueName="[Insurence Providers]" displayFolder="" count="0" memberValueDatatype="130" unbalanced="0"/>
    <cacheHierarchy uniqueName="[Insurence_Providers].[Provider key]" caption="Provider key" attribute="1" defaultMemberUniqueName="[Insurence_Providers].[Provider key].[All]" allUniqueName="[Insurence_Providers].[Provider key].[All]" dimensionUniqueName="[Insurence_Providers]" displayFolder="" count="0" memberValueDatatype="130" unbalanced="0"/>
    <cacheHierarchy uniqueName="[Insurence_Providers].[Insurance Provider]" caption="Insurance Provider" attribute="1" defaultMemberUniqueName="[Insurence_Providers].[Insurance Provider].[All]" allUniqueName="[Insurence_Providers].[Insurance Provider].[All]" dimensionUniqueName="[Insurence_Providers]" displayFolder="" count="0" memberValueDatatype="130" unbalanced="0"/>
    <cacheHierarchy uniqueName="[Patients_Data].[P_ID]" caption="P_ID" attribute="1" defaultMemberUniqueName="[Patients_Data].[P_ID].[All]" allUniqueName="[Patients_Data].[P_ID].[All]" dimensionUniqueName="[Patients_Data]" displayFolder="" count="0" memberValueDatatype="20" unbalanced="0"/>
    <cacheHierarchy uniqueName="[Patients_Data].[D_ID]" caption="D_ID" attribute="1" defaultMemberUniqueName="[Patients_Data].[D_ID].[All]" allUniqueName="[Patients_Data].[D_ID].[All]" dimensionUniqueName="[Patients_Data]" displayFolder="" count="0" memberValueDatatype="20" unbalanced="0"/>
    <cacheHierarchy uniqueName="[Patients_Data].[H_ID]" caption="H_ID" attribute="1" defaultMemberUniqueName="[Patients_Data].[H_ID].[All]" allUniqueName="[Patients_Data].[H_ID].[All]" dimensionUniqueName="[Patients_Data]" displayFolder="" count="0" memberValueDatatype="20" unbalanced="0"/>
    <cacheHierarchy uniqueName="[Patients_Data].[Medical Condition]" caption="Medical Condition" attribute="1" defaultMemberUniqueName="[Patients_Data].[Medical Condition].[All]" allUniqueName="[Patients_Data].[Medical Condition].[All]" dimensionUniqueName="[Patients_Data]" displayFolder="" count="0" memberValueDatatype="130" unbalanced="0"/>
    <cacheHierarchy uniqueName="[Patients_Data].[Date of Admission]" caption="Date of Admission" attribute="1" time="1" defaultMemberUniqueName="[Patients_Data].[Date of Admission].[All]" allUniqueName="[Patients_Data].[Date of Admission].[All]" dimensionUniqueName="[Patients_Data]" displayFolder="" count="0" memberValueDatatype="7" unbalanced="0"/>
    <cacheHierarchy uniqueName="[Patients_Data].[Insurance Provider]" caption="Insurance Provider" attribute="1" defaultMemberUniqueName="[Patients_Data].[Insurance Provider].[All]" allUniqueName="[Patients_Data].[Insurance Provider].[All]" dimensionUniqueName="[Patients_Data]" displayFolder="" count="0" memberValueDatatype="130" unbalanced="0"/>
    <cacheHierarchy uniqueName="[Patients_Data].[Billing Amount]" caption="Billing Amount" attribute="1" defaultMemberUniqueName="[Patients_Data].[Billing Amount].[All]" allUniqueName="[Patients_Data].[Billing Amount].[All]" dimensionUniqueName="[Patients_Data]" displayFolder="" count="0" memberValueDatatype="5" unbalanced="0"/>
    <cacheHierarchy uniqueName="[Patients_Data].[Room Number]" caption="Room Number" attribute="1" defaultMemberUniqueName="[Patients_Data].[Room Number].[All]" allUniqueName="[Patients_Data].[Room Number].[All]" dimensionUniqueName="[Patients_Data]" displayFolder="" count="0" memberValueDatatype="20" unbalanced="0"/>
    <cacheHierarchy uniqueName="[Patients_Data].[Admission Type]" caption="Admission Type" attribute="1" defaultMemberUniqueName="[Patients_Data].[Admission Type].[All]" allUniqueName="[Patients_Data].[Admission Type].[All]" dimensionUniqueName="[Patients_Data]" displayFolder="" count="0" memberValueDatatype="130" unbalanced="0"/>
    <cacheHierarchy uniqueName="[Patients_Data].[Discharge Date]" caption="Discharge Date" attribute="1" time="1" defaultMemberUniqueName="[Patients_Data].[Discharge Date].[All]" allUniqueName="[Patients_Data].[Discharge Date].[All]" dimensionUniqueName="[Patients_Data]" displayFolder="" count="0" memberValueDatatype="7" unbalanced="0"/>
    <cacheHierarchy uniqueName="[Patients_Data].[Medication]" caption="Medication" attribute="1" defaultMemberUniqueName="[Patients_Data].[Medication].[All]" allUniqueName="[Patients_Data].[Medication].[All]" dimensionUniqueName="[Patients_Data]" displayFolder="" count="0" memberValueDatatype="130" unbalanced="0"/>
    <cacheHierarchy uniqueName="[Patients_Data].[Test Results]" caption="Test Results" attribute="1" defaultMemberUniqueName="[Patients_Data].[Test Results].[All]" allUniqueName="[Patients_Data].[Test Results].[All]" dimensionUniqueName="[Patients_Data]" displayFolder="" count="0" memberValueDatatype="130" unbalanced="0"/>
    <cacheHierarchy uniqueName="[Patients_Data].[Year]" caption="Year" attribute="1" defaultMemberUniqueName="[Patients_Data].[Year].[All]" allUniqueName="[Patients_Data].[Year].[All]" dimensionUniqueName="[Patients_Data]" displayFolder="" count="0" memberValueDatatype="20" unbalanced="0"/>
    <cacheHierarchy uniqueName="[Patients_Data].[Provider Key]" caption="Provider Key" attribute="1" defaultMemberUniqueName="[Patients_Data].[Provider Key].[All]" allUniqueName="[Patients_Data].[Provider Key].[All]" dimensionUniqueName="[Patients_Data]" displayFolder="" count="0" memberValueDatatype="130" unbalanced="0"/>
    <cacheHierarchy uniqueName="[Patients_details].[P_ID]" caption="P_ID" attribute="1" defaultMemberUniqueName="[Patients_details].[P_ID].[All]" allUniqueName="[Patients_details].[P_ID].[All]" dimensionUniqueName="[Patients_details]" displayFolder="" count="0" memberValueDatatype="20" unbalanced="0"/>
    <cacheHierarchy uniqueName="[Patients_details].[Name]" caption="Name" attribute="1" defaultMemberUniqueName="[Patients_details].[Name].[All]" allUniqueName="[Patients_details].[Name].[All]" dimensionUniqueName="[Patients_details]" displayFolder="" count="0" memberValueDatatype="130" unbalanced="0"/>
    <cacheHierarchy uniqueName="[Patients_details].[Age]" caption="Age" attribute="1" defaultMemberUniqueName="[Patients_details].[Age].[All]" allUniqueName="[Patients_details].[Age].[All]" dimensionUniqueName="[Patients_details]" displayFolder="" count="0" memberValueDatatype="20" unbalanced="0"/>
    <cacheHierarchy uniqueName="[Patients_details].[Gender]" caption="Gender" attribute="1" defaultMemberUniqueName="[Patients_details].[Gender].[All]" allUniqueName="[Patients_details].[Gender].[All]" dimensionUniqueName="[Patients_details]" displayFolder="" count="0" memberValueDatatype="130" unbalanced="0"/>
    <cacheHierarchy uniqueName="[Patients_details].[Blood Type]" caption="Blood Type" attribute="1" defaultMemberUniqueName="[Patients_details].[Blood Type].[All]" allUniqueName="[Patients_details].[Blood Type].[All]" dimensionUniqueName="[Patients_details]" displayFolder="" count="2" memberValueDatatype="130" unbalanced="0">
      <fieldsUsage count="2">
        <fieldUsage x="-1"/>
        <fieldUsage x="4"/>
      </fieldsUsage>
    </cacheHierarchy>
    <cacheHierarchy uniqueName="[Measures].[Sum of P_ID]" caption="Sum of P_ID" measure="1" displayFolder="" measureGroup="Patients_Data" count="0">
      <extLst>
        <ext xmlns:x15="http://schemas.microsoft.com/office/spreadsheetml/2010/11/main" uri="{B97F6D7D-B522-45F9-BDA1-12C45D357490}">
          <x15:cacheHierarchy aggregatedColumn="40"/>
        </ext>
      </extLst>
    </cacheHierarchy>
    <cacheHierarchy uniqueName="[Measures].[Count of P_ID]" caption="Count of P_ID" measure="1" displayFolder="" measureGroup="Patients_Data" count="0">
      <extLst>
        <ext xmlns:x15="http://schemas.microsoft.com/office/spreadsheetml/2010/11/main" uri="{B97F6D7D-B522-45F9-BDA1-12C45D357490}">
          <x15:cacheHierarchy aggregatedColumn="40"/>
        </ext>
      </extLst>
    </cacheHierarchy>
    <cacheHierarchy uniqueName="[Measures].[Sum of Billing Amount]" caption="Sum of Billing Amount" measure="1" displayFolder="" measureGroup="Patients_Data" count="0">
      <extLst>
        <ext xmlns:x15="http://schemas.microsoft.com/office/spreadsheetml/2010/11/main" uri="{B97F6D7D-B522-45F9-BDA1-12C45D357490}">
          <x15:cacheHierarchy aggregatedColumn="46"/>
        </ext>
      </extLst>
    </cacheHierarchy>
    <cacheHierarchy uniqueName="[Measures].[Sum of ID]" caption="Sum of ID" measure="1" displayFolder="" measureGroup="healthcare_dataset" count="0">
      <extLst>
        <ext xmlns:x15="http://schemas.microsoft.com/office/spreadsheetml/2010/11/main" uri="{B97F6D7D-B522-45F9-BDA1-12C45D357490}">
          <x15:cacheHierarchy aggregatedColumn="17"/>
        </ext>
      </extLst>
    </cacheHierarchy>
    <cacheHierarchy uniqueName="[Measures].[Count of ID]" caption="Count of ID" measure="1" displayFolder="" measureGroup="healthcare_dataset" count="0" oneField="1">
      <fieldsUsage count="1">
        <fieldUsage x="2"/>
      </fieldsUsage>
      <extLst>
        <ext xmlns:x15="http://schemas.microsoft.com/office/spreadsheetml/2010/11/main" uri="{B97F6D7D-B522-45F9-BDA1-12C45D357490}">
          <x15:cacheHierarchy aggregatedColumn="17"/>
        </ext>
      </extLst>
    </cacheHierarchy>
    <cacheHierarchy uniqueName="[Measures].[Sum of Billing Amount 2]" caption="Sum of Billing Amount 2" measure="1" displayFolder="" measureGroup="healthcare_dataset" count="0" oneField="1">
      <fieldsUsage count="1">
        <fieldUsage x="1"/>
      </fieldsUsage>
      <extLst>
        <ext xmlns:x15="http://schemas.microsoft.com/office/spreadsheetml/2010/11/main" uri="{B97F6D7D-B522-45F9-BDA1-12C45D357490}">
          <x15:cacheHierarchy aggregatedColumn="23"/>
        </ext>
      </extLst>
    </cacheHierarchy>
    <cacheHierarchy uniqueName="[Measures].[Sum of Length of Stay]" caption="Sum of Length of Stay" measure="1" displayFolder="" measureGroup="healthcare_dataset" count="0">
      <extLst>
        <ext xmlns:x15="http://schemas.microsoft.com/office/spreadsheetml/2010/11/main" uri="{B97F6D7D-B522-45F9-BDA1-12C45D357490}">
          <x15:cacheHierarchy aggregatedColumn="29"/>
        </ext>
      </extLst>
    </cacheHierarchy>
    <cacheHierarchy uniqueName="[Measures].[Average of Length of Stay]" caption="Average of Length of Stay" measure="1" displayFolder="" measureGroup="healthcare_dataset" count="0">
      <extLst>
        <ext xmlns:x15="http://schemas.microsoft.com/office/spreadsheetml/2010/11/main" uri="{B97F6D7D-B522-45F9-BDA1-12C45D357490}">
          <x15:cacheHierarchy aggregatedColumn="29"/>
        </ext>
      </extLst>
    </cacheHierarchy>
    <cacheHierarchy uniqueName="[Measures].[Sum of D_ID]" caption="Sum of D_ID" measure="1" displayFolder="" measureGroup="Doctor_Details" count="0">
      <extLst>
        <ext xmlns:x15="http://schemas.microsoft.com/office/spreadsheetml/2010/11/main" uri="{B97F6D7D-B522-45F9-BDA1-12C45D357490}">
          <x15:cacheHierarchy aggregatedColumn="15"/>
        </ext>
      </extLst>
    </cacheHierarchy>
    <cacheHierarchy uniqueName="[Measures].[Count of D_ID]" caption="Count of D_ID" measure="1" displayFolder="" measureGroup="Doctor_Details" count="0">
      <extLst>
        <ext xmlns:x15="http://schemas.microsoft.com/office/spreadsheetml/2010/11/main" uri="{B97F6D7D-B522-45F9-BDA1-12C45D357490}">
          <x15:cacheHierarchy aggregatedColumn="15"/>
        </ext>
      </extLst>
    </cacheHierarchy>
    <cacheHierarchy uniqueName="[Measures].[Sum of H_id]" caption="Sum of H_id" measure="1" displayFolder="" measureGroup="Hospital_Details" count="0">
      <extLst>
        <ext xmlns:x15="http://schemas.microsoft.com/office/spreadsheetml/2010/11/main" uri="{B97F6D7D-B522-45F9-BDA1-12C45D357490}">
          <x15:cacheHierarchy aggregatedColumn="34"/>
        </ext>
      </extLst>
    </cacheHierarchy>
    <cacheHierarchy uniqueName="[Measures].[Count of H_id]" caption="Count of H_id" measure="1" displayFolder="" measureGroup="Hospital_Details" count="0">
      <extLst>
        <ext xmlns:x15="http://schemas.microsoft.com/office/spreadsheetml/2010/11/main" uri="{B97F6D7D-B522-45F9-BDA1-12C45D357490}">
          <x15:cacheHierarchy aggregatedColumn="34"/>
        </ext>
      </extLst>
    </cacheHierarchy>
    <cacheHierarchy uniqueName="[Measures].[Sum of Year]" caption="Sum of Year" measure="1" displayFolder="" measureGroup="Date_Dim" count="0">
      <extLst>
        <ext xmlns:x15="http://schemas.microsoft.com/office/spreadsheetml/2010/11/main" uri="{B97F6D7D-B522-45F9-BDA1-12C45D357490}">
          <x15:cacheHierarchy aggregatedColumn="2"/>
        </ext>
      </extLst>
    </cacheHierarchy>
    <cacheHierarchy uniqueName="[Measures].[#Admission]" caption="#Admission" measure="1" displayFolder="" measureGroup="All Measures" count="0"/>
    <cacheHierarchy uniqueName="[Measures].[measure 1]" caption="measure 1" measure="1" displayFolder="" measureGroup="All Measures" count="0"/>
    <cacheHierarchy uniqueName="[Measures].[Long Stay Rate]" caption="Long Stay Rate" measure="1" displayFolder="" measureGroup="All Measures" count="0"/>
    <cacheHierarchy uniqueName="[Measures].[ABN Test Rate]" caption="ABN Test Rate" measure="1" displayFolder="" measureGroup="All Measures" count="0"/>
    <cacheHierarchy uniqueName="[Measures].[PY Admissions]" caption="PY Admissions" measure="1" displayFolder="" measureGroup="All Measures" count="0"/>
    <cacheHierarchy uniqueName="[Measures].[YoY Admission %]" caption="YoY Admission %" measure="1" displayFolder="" measureGroup="All Measures" count="0"/>
    <cacheHierarchy uniqueName="[Measures].[PY Total Billing]" caption="PY Total Billing" measure="1" displayFolder="" measureGroup="All Measures" count="0"/>
    <cacheHierarchy uniqueName="[Measures].[Total Billing YoY %]" caption="Total Billing YoY %" measure="1" displayFolder="" measureGroup="All Measures" count="0"/>
    <cacheHierarchy uniqueName="[Measures].[PY Average Stay]" caption="PY Average Stay" measure="1" displayFolder="" measureGroup="All Measures" count="0"/>
    <cacheHierarchy uniqueName="[Measures].[Average Stay YoY %]" caption="Average Stay YoY %" measure="1" displayFolder="" measureGroup="All Measures" count="0"/>
    <cacheHierarchy uniqueName="[Measures].[PY Doctors]" caption="PY Doctors" measure="1" displayFolder="" measureGroup="All Measures" count="0"/>
    <cacheHierarchy uniqueName="[Measures].[YoY Doctors %]" caption="YoY Doctors %" measure="1" displayFolder="" measureGroup="All Measures" count="0"/>
    <cacheHierarchy uniqueName="[Measures].[PY Hospitals]" caption="PY Hospitals" measure="1" displayFolder="" measureGroup="All Measures" count="0"/>
    <cacheHierarchy uniqueName="[Measures].[YoY Hospitals %]" caption="YoY Hospitals %" measure="1" displayFolder="" measureGroup="All Measures" count="0"/>
    <cacheHierarchy uniqueName="[Measures].[PY EMR Rate]" caption="PY EMR Rate" measure="1" displayFolder="" measureGroup="All Measures" count="0"/>
    <cacheHierarchy uniqueName="[Measures].[EMR Rate YoY %]" caption="EMR Rate YoY %" measure="1" displayFolder="" measureGroup="All Measures" count="0"/>
    <cacheHierarchy uniqueName="[Measures].[PY Long Stay Rate]" caption="PY Long Stay Rate" measure="1" displayFolder="" measureGroup="All Measures" count="0"/>
    <cacheHierarchy uniqueName="[Measures].[Long Stay Rate YoY %]" caption="Long Stay Rate YoY %" measure="1" displayFolder="" measureGroup="All Measures" count="0"/>
    <cacheHierarchy uniqueName="[Measures].[PY ABN Test Rate]" caption="PY ABN Test Rate" measure="1" displayFolder="" measureGroup="All Measures" count="0"/>
    <cacheHierarchy uniqueName="[Measures].[ABN Test Rate YoY %]" caption="ABN Test Rate YoY %" measure="1" displayFolder="" measureGroup="All Measures" count="0"/>
    <cacheHierarchy uniqueName="[Measures].[Average Admissions per Day]" caption="Average Admissions per Day" measure="1" displayFolder="" measureGroup="All Measures" count="0"/>
    <cacheHierarchy uniqueName="[Measures].[Net Admission Rate/ Day]" caption="Net Admission Rate/ Day" measure="1" displayFolder="" measureGroup="All Measures" count="0"/>
    <cacheHierarchy uniqueName="[Measures].[Average Discharges per Day]" caption="Average Discharges per Day" measure="1" displayFolder="" measureGroup="All Measures" count="0"/>
    <cacheHierarchy uniqueName="[Measures].[#Doctors]" caption="#Doctors" measure="1" displayFolder="" measureGroup="All Measures" count="0"/>
    <cacheHierarchy uniqueName="[Measures].[#Hospitals]" caption="#Hospitals" measure="1" displayFolder="" measureGroup="All Measures" count="0"/>
    <cacheHierarchy uniqueName="[Measures].[__XL_Count Date_Dim]" caption="__XL_Count Date_Dim" measure="1" displayFolder="" measureGroup="Date_Dim" count="0" hidden="1"/>
    <cacheHierarchy uniqueName="[Measures].[__XL_Count healthcare_dataset]" caption="__XL_Count healthcare_dataset" measure="1" displayFolder="" measureGroup="healthcare_dataset" count="0" hidden="1"/>
    <cacheHierarchy uniqueName="[Measures].[__XL_Count Patients_Data]" caption="__XL_Count Patients_Data" measure="1" displayFolder="" measureGroup="Patients_Data" count="0" hidden="1"/>
    <cacheHierarchy uniqueName="[Measures].[__XL_Count Patients_details]" caption="__XL_Count Patients_details" measure="1" displayFolder="" measureGroup="Patients_details" count="0" hidden="1"/>
    <cacheHierarchy uniqueName="[Measures].[__XL_Count Hospital_Details]" caption="__XL_Count Hospital_Details" measure="1" displayFolder="" measureGroup="Hospital_Details" count="0" hidden="1"/>
    <cacheHierarchy uniqueName="[Measures].[__XL_Count Insurence Providers]" caption="__XL_Count Insurence Providers" measure="1" displayFolder="" measureGroup="Insurence Providers" count="0" hidden="1"/>
    <cacheHierarchy uniqueName="[Measures].[__XL_Count All Measures]" caption="__XL_Count All Measures" measure="1" displayFolder="" measureGroup="All Measures" count="0" hidden="1"/>
    <cacheHierarchy uniqueName="[Measures].[__XL_Count Doctor_Details]" caption="__XL_Count Doctor_Details" measure="1" displayFolder="" measureGroup="Doctor_Details" count="0" hidden="1"/>
    <cacheHierarchy uniqueName="[Measures].[__XL_Count Discharge Date]" caption="__XL_Count Discharge Date" measure="1" displayFolder="" measureGroup="Discharge Date" count="0" hidden="1"/>
    <cacheHierarchy uniqueName="[Measures].[__XL_Count Insurence_Providers]" caption="__XL_Count Insurence_Providers" measure="1" displayFolder="" measureGroup="Insurence_Providers" count="0" hidden="1"/>
    <cacheHierarchy uniqueName="[Measures].[__No measures defined]" caption="__No measures defined" measure="1" displayFolder="" count="0" hidden="1"/>
  </cacheHierarchies>
  <kpis count="0"/>
  <dimensions count="11">
    <dimension name="All Measures" uniqueName="[All Measures]" caption="All Measures"/>
    <dimension name="Date_Dim" uniqueName="[Date_Dim]" caption="Date_Dim"/>
    <dimension name="Discharge Date" uniqueName="[Discharge Date]" caption="Discharge Date"/>
    <dimension name="Doctor_Details" uniqueName="[Doctor_Details]" caption="Doctor_Details"/>
    <dimension name="healthcare_dataset" uniqueName="[healthcare_dataset]" caption="healthcare_dataset"/>
    <dimension name="Hospital_Details" uniqueName="[Hospital_Details]" caption="Hospital_Details"/>
    <dimension name="Insurence Providers" uniqueName="[Insurence Providers]" caption="Insurence Providers"/>
    <dimension name="Insurence_Providers" uniqueName="[Insurence_Providers]" caption="Insurence_Providers"/>
    <dimension measure="1" name="Measures" uniqueName="[Measures]" caption="Measures"/>
    <dimension name="Patients_Data" uniqueName="[Patients_Data]" caption="Patients_Data"/>
    <dimension name="Patients_details" uniqueName="[Patients_details]" caption="Patients_details"/>
  </dimensions>
  <measureGroups count="10">
    <measureGroup name="All Measures" caption="All Measures"/>
    <measureGroup name="Date_Dim" caption="Date_Dim"/>
    <measureGroup name="Discharge Date" caption="Discharge Date"/>
    <measureGroup name="Doctor_Details" caption="Doctor_Details"/>
    <measureGroup name="healthcare_dataset" caption="healthcare_dataset"/>
    <measureGroup name="Hospital_Details" caption="Hospital_Details"/>
    <measureGroup name="Insurence Providers" caption="Insurence Providers"/>
    <measureGroup name="Insurence_Providers" caption="Insurence_Providers"/>
    <measureGroup name="Patients_Data" caption="Patients_Data"/>
    <measureGroup name="Patients_details" caption="Patients_details"/>
  </measureGroups>
  <maps count="21">
    <map measureGroup="0" dimension="0"/>
    <map measureGroup="1" dimension="1"/>
    <map measureGroup="2" dimension="2"/>
    <map measureGroup="3" dimension="3"/>
    <map measureGroup="4" dimension="1"/>
    <map measureGroup="4" dimension="2"/>
    <map measureGroup="4" dimension="4"/>
    <map measureGroup="4" dimension="6"/>
    <map measureGroup="4" dimension="10"/>
    <map measureGroup="5" dimension="5"/>
    <map measureGroup="6" dimension="6"/>
    <map measureGroup="7" dimension="7"/>
    <map measureGroup="8" dimension="1"/>
    <map measureGroup="8" dimension="2"/>
    <map measureGroup="8" dimension="3"/>
    <map measureGroup="8" dimension="5"/>
    <map measureGroup="8" dimension="6"/>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ston Nyabeze" refreshedDate="46281.902601620372" backgroundQuery="1" createdVersion="8" refreshedVersion="8" minRefreshableVersion="3" recordCount="0" supportSubquery="1" supportAdvancedDrill="1" xr:uid="{95011B2C-6F03-498D-8125-67C7327F9D13}">
  <cacheSource type="external" connectionId="10"/>
  <cacheFields count="10">
    <cacheField name="[Measures].[PY Admissions]" caption="PY Admissions" numFmtId="0" hierarchy="76" level="32767"/>
    <cacheField name="[Measures].[PY Total Billing]" caption="PY Total Billing" numFmtId="0" hierarchy="78" level="32767"/>
    <cacheField name="[Measures].[PY Average Stay]" caption="PY Average Stay" numFmtId="0" hierarchy="80" level="32767"/>
    <cacheField name="[Measures].[PY Doctors]" caption="PY Doctors" numFmtId="0" hierarchy="82" level="32767"/>
    <cacheField name="[Measures].[PY Hospitals]" caption="PY Hospitals" numFmtId="0" hierarchy="84" level="32767"/>
    <cacheField name="[Measures].[PY EMR Rate]" caption="PY EMR Rate" numFmtId="0" hierarchy="86" level="32767"/>
    <cacheField name="[Measures].[PY Long Stay Rate]" caption="PY Long Stay Rate" numFmtId="0" hierarchy="88" level="32767"/>
    <cacheField name="[Measures].[PY ABN Test Rate]" caption="PY ABN Test Rate" numFmtId="0" hierarchy="90" level="32767"/>
    <cacheField name="[Patients_details].[Blood Type].[Blood Type]" caption="Blood Type" numFmtId="0" hierarchy="58" level="1">
      <sharedItems containsSemiMixedTypes="0" containsNonDate="0" containsString="0"/>
    </cacheField>
    <cacheField name="[Date_Dim].[Year].[Year]" caption="Year" numFmtId="0" hierarchy="2" level="1">
      <sharedItems containsSemiMixedTypes="0" containsNonDate="0" containsString="0"/>
    </cacheField>
  </cacheFields>
  <cacheHierarchies count="108">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ate_Dim].[Date of Admission]" caption="Date of Admission" attribute="1" time="1" defaultMemberUniqueName="[Date_Dim].[Date of Admission].[All]" allUniqueName="[Date_Dim].[Date of Admission].[All]" dimensionUniqueName="[Date_Dim]" displayFolder="" count="0" memberValueDatatype="7" unbalanced="0"/>
    <cacheHierarchy uniqueName="[Date_Dim].[Year]" caption="Year" attribute="1" defaultMemberUniqueName="[Date_Dim].[Year].[All]" allUniqueName="[Date_Dim].[Year].[All]" dimensionUniqueName="[Date_Dim]" displayFolder="" count="2" memberValueDatatype="20" unbalanced="0">
      <fieldsUsage count="2">
        <fieldUsage x="-1"/>
        <fieldUsage x="9"/>
      </fieldsUsage>
    </cacheHierarchy>
    <cacheHierarchy uniqueName="[Date_Dim].[Quarters]" caption="Quarters" attribute="1" defaultMemberUniqueName="[Date_Dim].[Quarters].[All]" allUniqueName="[Date_Dim].[Quarters].[All]" dimensionUniqueName="[Date_Dim]" displayFolder="" count="0" memberValueDatatype="130" unbalanced="0"/>
    <cacheHierarchy uniqueName="[Date_Dim].[Month]" caption="Month" attribute="1" defaultMemberUniqueName="[Date_Dim].[Month].[All]" allUniqueName="[Date_Dim].[Month].[All]" dimensionUniqueName="[Date_Dim]" displayFolder="" count="2" memberValueDatatype="130" unbalanced="0"/>
    <cacheHierarchy uniqueName="[Date_Dim].[Day]" caption="Day" attribute="1" defaultMemberUniqueName="[Date_Dim].[Day].[All]" allUniqueName="[Date_Dim].[Day].[All]" dimensionUniqueName="[Date_Dim]" displayFolder="" count="0" memberValueDatatype="130" unbalanced="0"/>
    <cacheHierarchy uniqueName="[Date_Dim].[Day Type]" caption="Day Type" attribute="1" defaultMemberUniqueName="[Date_Dim].[Day Type].[All]" allUniqueName="[Date_Dim].[Day Type].[All]" dimensionUniqueName="[Date_Dim]" displayFolder="" count="0" memberValueDatatype="130" unbalanced="0"/>
    <cacheHierarchy uniqueName="[Date_Dim].[Month Number]" caption="Month Number" attribute="1" defaultMemberUniqueName="[Date_Dim].[Month Number].[All]" allUniqueName="[Date_Dim].[Month Number].[All]" dimensionUniqueName="[Date_Dim]" displayFolder="" count="0" memberValueDatatype="20" unbalanced="0"/>
    <cacheHierarchy uniqueName="[Date_Dim].[Day Number]" caption="Day Number" attribute="1" defaultMemberUniqueName="[Date_Dim].[Day Number].[All]" allUniqueName="[Date_Dim].[Day Number].[All]" dimensionUniqueName="[Date_Dim]" displayFolder="" count="0" memberValueDatatype="20" unbalanced="0"/>
    <cacheHierarchy uniqueName="[Discharge Date].[Discharge Date]" caption="Discharge Date" attribute="1" time="1" defaultMemberUniqueName="[Discharge Date].[Discharge Date].[All]" allUniqueName="[Discharge Date].[Discharge Date].[All]" dimensionUniqueName="[Discharge Date]" displayFolder="" count="0" memberValueDatatype="7" unbalanced="0"/>
    <cacheHierarchy uniqueName="[Discharge Date].[Year]" caption="Year" attribute="1" defaultMemberUniqueName="[Discharge Date].[Year].[All]" allUniqueName="[Discharge Date].[Year].[All]" dimensionUniqueName="[Discharge Date]" displayFolder="" count="0" memberValueDatatype="20" unbalanced="0"/>
    <cacheHierarchy uniqueName="[Discharge Date].[Quarter]" caption="Quarter" attribute="1" defaultMemberUniqueName="[Discharge Date].[Quarter].[All]" allUniqueName="[Discharge Date].[Quarter].[All]" dimensionUniqueName="[Discharge Date]" displayFolder="" count="0" memberValueDatatype="130" unbalanced="0"/>
    <cacheHierarchy uniqueName="[Discharge Date].[Month]" caption="Month" attribute="1" defaultMemberUniqueName="[Discharge Date].[Month].[All]" allUniqueName="[Discharge Date].[Month].[All]" dimensionUniqueName="[Discharge Date]" displayFolder="" count="0" memberValueDatatype="130" unbalanced="0"/>
    <cacheHierarchy uniqueName="[Discharge Date].[Day]" caption="Day" attribute="1" defaultMemberUniqueName="[Discharge Date].[Day].[All]" allUniqueName="[Discharge Date].[Day].[All]" dimensionUniqueName="[Discharge Date]" displayFolder="" count="0" memberValueDatatype="130" unbalanced="0"/>
    <cacheHierarchy uniqueName="[Discharge Date].[Date Type]" caption="Date Type" attribute="1" defaultMemberUniqueName="[Discharge Date].[Date Type].[All]" allUniqueName="[Discharge Date].[Date Type].[All]" dimensionUniqueName="[Discharge Date]" displayFolder="" count="0" memberValueDatatype="130" unbalanced="0"/>
    <cacheHierarchy uniqueName="[Doctor_Details].[D_ID]" caption="D_ID" attribute="1" defaultMemberUniqueName="[Doctor_Details].[D_ID].[All]" allUniqueName="[Doctor_Details].[D_ID].[All]" dimensionUniqueName="[Doctor_Details]" displayFolder="" count="0" memberValueDatatype="20" unbalanced="0"/>
    <cacheHierarchy uniqueName="[Doctor_Details].[Doctor]" caption="Doctor" attribute="1" defaultMemberUniqueName="[Doctor_Details].[Doctor].[All]" allUniqueName="[Doctor_Details].[Doctor].[All]" dimensionUniqueName="[Doctor_Details]" displayFolder="" count="0" memberValueDatatype="130" unbalanced="0"/>
    <cacheHierarchy uniqueName="[healthcare_dataset].[ID]" caption="ID" attribute="1" defaultMemberUniqueName="[healthcare_dataset].[ID].[All]" allUniqueName="[healthcare_dataset].[ID].[All]" dimensionUniqueName="[healthcare_dataset]" displayFolder="" count="0" memberValueDatatype="20" unbalanced="0"/>
    <cacheHierarchy uniqueName="[healthcare_dataset].[Medical Condition]" caption="Medical Condition" attribute="1" defaultMemberUniqueName="[healthcare_dataset].[Medical Condition].[All]" allUniqueName="[healthcare_dataset].[Medical Condition].[All]" dimensionUniqueName="[healthcare_dataset]" displayFolder="" count="0" memberValueDatatype="130" unbalanced="0"/>
    <cacheHierarchy uniqueName="[healthcare_dataset].[Date of Admission]" caption="Date of Admission" attribute="1" time="1" defaultMemberUniqueName="[healthcare_dataset].[Date of Admission].[All]" allUniqueName="[healthcare_dataset].[Date of Admission].[All]" dimensionUniqueName="[healthcare_dataset]" displayFolder="" count="0" memberValueDatatype="7" unbalanced="0"/>
    <cacheHierarchy uniqueName="[healthcare_dataset].[Doctor]" caption="Doctor" attribute="1" defaultMemberUniqueName="[healthcare_dataset].[Doctor].[All]" allUniqueName="[healthcare_dataset].[Doctor].[All]" dimensionUniqueName="[healthcare_dataset]" displayFolder="" count="0" memberValueDatatype="130" unbalanced="0"/>
    <cacheHierarchy uniqueName="[healthcare_dataset].[Hospital]" caption="Hospital" attribute="1" defaultMemberUniqueName="[healthcare_dataset].[Hospital].[All]" allUniqueName="[healthcare_dataset].[Hospital].[All]" dimensionUniqueName="[healthcare_dataset]" displayFolder="" count="0" memberValueDatatype="130" unbalanced="0"/>
    <cacheHierarchy uniqueName="[healthcare_dataset].[Insurance Provider]" caption="Insurance Provider" attribute="1" defaultMemberUniqueName="[healthcare_dataset].[Insurance Provider].[All]" allUniqueName="[healthcare_dataset].[Insurance Provider].[All]" dimensionUniqueName="[healthcare_dataset]" displayFolder="" count="0" memberValueDatatype="130" unbalanced="0"/>
    <cacheHierarchy uniqueName="[healthcare_dataset].[Billing Amount]" caption="Billing Amount" attribute="1" defaultMemberUniqueName="[healthcare_dataset].[Billing Amount].[All]" allUniqueName="[healthcare_dataset].[Billing Amount].[All]" dimensionUniqueName="[healthcare_dataset]" displayFolder="" count="0" memberValueDatatype="5" unbalanced="0"/>
    <cacheHierarchy uniqueName="[healthcare_dataset].[Room Number]" caption="Room Number" attribute="1" defaultMemberUniqueName="[healthcare_dataset].[Room Number].[All]" allUniqueName="[healthcare_dataset].[Room Number].[All]" dimensionUniqueName="[healthcare_dataset]" displayFolder="" count="0" memberValueDatatype="20" unbalanced="0"/>
    <cacheHierarchy uniqueName="[healthcare_dataset].[Admission Type]" caption="Admission Type" attribute="1" defaultMemberUniqueName="[healthcare_dataset].[Admission Type].[All]" allUniqueName="[healthcare_dataset].[Admission Type].[All]" dimensionUniqueName="[healthcare_dataset]" displayFolder="" count="0" memberValueDatatype="130" unbalanced="0"/>
    <cacheHierarchy uniqueName="[healthcare_dataset].[Discharge Date]" caption="Discharge Date" attribute="1" time="1" defaultMemberUniqueName="[healthcare_dataset].[Discharge Date].[All]" allUniqueName="[healthcare_dataset].[Discharge Date].[All]" dimensionUniqueName="[healthcare_dataset]" displayFolder="" count="0" memberValueDatatype="7" unbalanced="0"/>
    <cacheHierarchy uniqueName="[healthcare_dataset].[Medication]" caption="Medication" attribute="1" defaultMemberUniqueName="[healthcare_dataset].[Medication].[All]" allUniqueName="[healthcare_dataset].[Medication].[All]" dimensionUniqueName="[healthcare_dataset]" displayFolder="" count="0" memberValueDatatype="130" unbalanced="0"/>
    <cacheHierarchy uniqueName="[healthcare_dataset].[Test Results]" caption="Test Results" attribute="1" defaultMemberUniqueName="[healthcare_dataset].[Test Results].[All]" allUniqueName="[healthcare_dataset].[Test Results].[All]" dimensionUniqueName="[healthcare_dataset]" displayFolder="" count="0" memberValueDatatype="130" unbalanced="0"/>
    <cacheHierarchy uniqueName="[healthcare_dataset].[Length of Stay]" caption="Length of Stay" attribute="1" defaultMemberUniqueName="[healthcare_dataset].[Length of Stay].[All]" allUniqueName="[healthcare_dataset].[Length of Stay].[All]" dimensionUniqueName="[healthcare_dataset]" displayFolder="" count="0" memberValueDatatype="20" unbalanced="0"/>
    <cacheHierarchy uniqueName="[healthcare_dataset].[Year]" caption="Year" attribute="1" defaultMemberUniqueName="[healthcare_dataset].[Year].[All]" allUniqueName="[healthcare_dataset].[Year].[All]" dimensionUniqueName="[healthcare_dataset]" displayFolder="" count="0" memberValueDatatype="20" unbalanced="0"/>
    <cacheHierarchy uniqueName="[healthcare_dataset].[Month Start]" caption="Month Start" attribute="1" time="1" defaultMemberUniqueName="[healthcare_dataset].[Month Start].[All]" allUniqueName="[healthcare_dataset].[Month Start].[All]" dimensionUniqueName="[healthcare_dataset]" displayFolder="" count="0" memberValueDatatype="7" unbalanced="0"/>
    <cacheHierarchy uniqueName="[healthcare_dataset].[Age Group]" caption="Age Group" attribute="1" defaultMemberUniqueName="[healthcare_dataset].[Age Group].[All]" allUniqueName="[healthcare_dataset].[Age Group].[All]" dimensionUniqueName="[healthcare_dataset]" displayFolder="" count="0" memberValueDatatype="130" unbalanced="0"/>
    <cacheHierarchy uniqueName="[healthcare_dataset].[Provider Key]" caption="Provider Key" attribute="1" defaultMemberUniqueName="[healthcare_dataset].[Provider Key].[All]" allUniqueName="[healthcare_dataset].[Provider Key].[All]" dimensionUniqueName="[healthcare_dataset]" displayFolder="" count="0" memberValueDatatype="130" unbalanced="0"/>
    <cacheHierarchy uniqueName="[Hospital_Details].[H_id]" caption="H_id" attribute="1" defaultMemberUniqueName="[Hospital_Details].[H_id].[All]" allUniqueName="[Hospital_Details].[H_id].[All]" dimensionUniqueName="[Hospital_Details]" displayFolder="" count="0" memberValueDatatype="20" unbalanced="0"/>
    <cacheHierarchy uniqueName="[Hospital_Details].[Hospital]" caption="Hospital" attribute="1" defaultMemberUniqueName="[Hospital_Details].[Hospital].[All]" allUniqueName="[Hospital_Details].[Hospital].[All]" dimensionUniqueName="[Hospital_Details]" displayFolder="" count="0" memberValueDatatype="130" unbalanced="0"/>
    <cacheHierarchy uniqueName="[Insurence Providers].[Provider key]" caption="Provider key" attribute="1" defaultMemberUniqueName="[Insurence Providers].[Provider key].[All]" allUniqueName="[Insurence Providers].[Provider key].[All]" dimensionUniqueName="[Insurence Providers]" displayFolder="" count="0" memberValueDatatype="130" unbalanced="0"/>
    <cacheHierarchy uniqueName="[Insurence Providers].[Insurance Provider]" caption="Insurance Provider" attribute="1" defaultMemberUniqueName="[Insurence Providers].[Insurance Provider].[All]" allUniqueName="[Insurence Providers].[Insurance Provider].[All]" dimensionUniqueName="[Insurence Providers]" displayFolder="" count="0" memberValueDatatype="130" unbalanced="0"/>
    <cacheHierarchy uniqueName="[Insurence_Providers].[Provider key]" caption="Provider key" attribute="1" defaultMemberUniqueName="[Insurence_Providers].[Provider key].[All]" allUniqueName="[Insurence_Providers].[Provider key].[All]" dimensionUniqueName="[Insurence_Providers]" displayFolder="" count="0" memberValueDatatype="130" unbalanced="0"/>
    <cacheHierarchy uniqueName="[Insurence_Providers].[Insurance Provider]" caption="Insurance Provider" attribute="1" defaultMemberUniqueName="[Insurence_Providers].[Insurance Provider].[All]" allUniqueName="[Insurence_Providers].[Insurance Provider].[All]" dimensionUniqueName="[Insurence_Providers]" displayFolder="" count="0" memberValueDatatype="130" unbalanced="0"/>
    <cacheHierarchy uniqueName="[Patients_Data].[P_ID]" caption="P_ID" attribute="1" defaultMemberUniqueName="[Patients_Data].[P_ID].[All]" allUniqueName="[Patients_Data].[P_ID].[All]" dimensionUniqueName="[Patients_Data]" displayFolder="" count="0" memberValueDatatype="20" unbalanced="0"/>
    <cacheHierarchy uniqueName="[Patients_Data].[D_ID]" caption="D_ID" attribute="1" defaultMemberUniqueName="[Patients_Data].[D_ID].[All]" allUniqueName="[Patients_Data].[D_ID].[All]" dimensionUniqueName="[Patients_Data]" displayFolder="" count="0" memberValueDatatype="20" unbalanced="0"/>
    <cacheHierarchy uniqueName="[Patients_Data].[H_ID]" caption="H_ID" attribute="1" defaultMemberUniqueName="[Patients_Data].[H_ID].[All]" allUniqueName="[Patients_Data].[H_ID].[All]" dimensionUniqueName="[Patients_Data]" displayFolder="" count="0" memberValueDatatype="20" unbalanced="0"/>
    <cacheHierarchy uniqueName="[Patients_Data].[Medical Condition]" caption="Medical Condition" attribute="1" defaultMemberUniqueName="[Patients_Data].[Medical Condition].[All]" allUniqueName="[Patients_Data].[Medical Condition].[All]" dimensionUniqueName="[Patients_Data]" displayFolder="" count="0" memberValueDatatype="130" unbalanced="0"/>
    <cacheHierarchy uniqueName="[Patients_Data].[Date of Admission]" caption="Date of Admission" attribute="1" time="1" defaultMemberUniqueName="[Patients_Data].[Date of Admission].[All]" allUniqueName="[Patients_Data].[Date of Admission].[All]" dimensionUniqueName="[Patients_Data]" displayFolder="" count="0" memberValueDatatype="7" unbalanced="0"/>
    <cacheHierarchy uniqueName="[Patients_Data].[Insurance Provider]" caption="Insurance Provider" attribute="1" defaultMemberUniqueName="[Patients_Data].[Insurance Provider].[All]" allUniqueName="[Patients_Data].[Insurance Provider].[All]" dimensionUniqueName="[Patients_Data]" displayFolder="" count="0" memberValueDatatype="130" unbalanced="0"/>
    <cacheHierarchy uniqueName="[Patients_Data].[Billing Amount]" caption="Billing Amount" attribute="1" defaultMemberUniqueName="[Patients_Data].[Billing Amount].[All]" allUniqueName="[Patients_Data].[Billing Amount].[All]" dimensionUniqueName="[Patients_Data]" displayFolder="" count="0" memberValueDatatype="5" unbalanced="0"/>
    <cacheHierarchy uniqueName="[Patients_Data].[Room Number]" caption="Room Number" attribute="1" defaultMemberUniqueName="[Patients_Data].[Room Number].[All]" allUniqueName="[Patients_Data].[Room Number].[All]" dimensionUniqueName="[Patients_Data]" displayFolder="" count="0" memberValueDatatype="20" unbalanced="0"/>
    <cacheHierarchy uniqueName="[Patients_Data].[Admission Type]" caption="Admission Type" attribute="1" defaultMemberUniqueName="[Patients_Data].[Admission Type].[All]" allUniqueName="[Patients_Data].[Admission Type].[All]" dimensionUniqueName="[Patients_Data]" displayFolder="" count="0" memberValueDatatype="130" unbalanced="0"/>
    <cacheHierarchy uniqueName="[Patients_Data].[Discharge Date]" caption="Discharge Date" attribute="1" time="1" defaultMemberUniqueName="[Patients_Data].[Discharge Date].[All]" allUniqueName="[Patients_Data].[Discharge Date].[All]" dimensionUniqueName="[Patients_Data]" displayFolder="" count="0" memberValueDatatype="7" unbalanced="0"/>
    <cacheHierarchy uniqueName="[Patients_Data].[Medication]" caption="Medication" attribute="1" defaultMemberUniqueName="[Patients_Data].[Medication].[All]" allUniqueName="[Patients_Data].[Medication].[All]" dimensionUniqueName="[Patients_Data]" displayFolder="" count="0" memberValueDatatype="130" unbalanced="0"/>
    <cacheHierarchy uniqueName="[Patients_Data].[Test Results]" caption="Test Results" attribute="1" defaultMemberUniqueName="[Patients_Data].[Test Results].[All]" allUniqueName="[Patients_Data].[Test Results].[All]" dimensionUniqueName="[Patients_Data]" displayFolder="" count="0" memberValueDatatype="130" unbalanced="0"/>
    <cacheHierarchy uniqueName="[Patients_Data].[Year]" caption="Year" attribute="1" defaultMemberUniqueName="[Patients_Data].[Year].[All]" allUniqueName="[Patients_Data].[Year].[All]" dimensionUniqueName="[Patients_Data]" displayFolder="" count="0" memberValueDatatype="20" unbalanced="0"/>
    <cacheHierarchy uniqueName="[Patients_Data].[Provider Key]" caption="Provider Key" attribute="1" defaultMemberUniqueName="[Patients_Data].[Provider Key].[All]" allUniqueName="[Patients_Data].[Provider Key].[All]" dimensionUniqueName="[Patients_Data]" displayFolder="" count="0" memberValueDatatype="130" unbalanced="0"/>
    <cacheHierarchy uniqueName="[Patients_details].[P_ID]" caption="P_ID" attribute="1" defaultMemberUniqueName="[Patients_details].[P_ID].[All]" allUniqueName="[Patients_details].[P_ID].[All]" dimensionUniqueName="[Patients_details]" displayFolder="" count="0" memberValueDatatype="20" unbalanced="0"/>
    <cacheHierarchy uniqueName="[Patients_details].[Name]" caption="Name" attribute="1" defaultMemberUniqueName="[Patients_details].[Name].[All]" allUniqueName="[Patients_details].[Name].[All]" dimensionUniqueName="[Patients_details]" displayFolder="" count="0" memberValueDatatype="130" unbalanced="0"/>
    <cacheHierarchy uniqueName="[Patients_details].[Age]" caption="Age" attribute="1" defaultMemberUniqueName="[Patients_details].[Age].[All]" allUniqueName="[Patients_details].[Age].[All]" dimensionUniqueName="[Patients_details]" displayFolder="" count="0" memberValueDatatype="20" unbalanced="0"/>
    <cacheHierarchy uniqueName="[Patients_details].[Gender]" caption="Gender" attribute="1" defaultMemberUniqueName="[Patients_details].[Gender].[All]" allUniqueName="[Patients_details].[Gender].[All]" dimensionUniqueName="[Patients_details]" displayFolder="" count="0" memberValueDatatype="130" unbalanced="0"/>
    <cacheHierarchy uniqueName="[Patients_details].[Blood Type]" caption="Blood Type" attribute="1" defaultMemberUniqueName="[Patients_details].[Blood Type].[All]" allUniqueName="[Patients_details].[Blood Type].[All]" dimensionUniqueName="[Patients_details]" displayFolder="" count="2" memberValueDatatype="130" unbalanced="0">
      <fieldsUsage count="2">
        <fieldUsage x="-1"/>
        <fieldUsage x="8"/>
      </fieldsUsage>
    </cacheHierarchy>
    <cacheHierarchy uniqueName="[Measures].[Sum of P_ID]" caption="Sum of P_ID" measure="1" displayFolder="" measureGroup="Patients_Data" count="0">
      <extLst>
        <ext xmlns:x15="http://schemas.microsoft.com/office/spreadsheetml/2010/11/main" uri="{B97F6D7D-B522-45F9-BDA1-12C45D357490}">
          <x15:cacheHierarchy aggregatedColumn="40"/>
        </ext>
      </extLst>
    </cacheHierarchy>
    <cacheHierarchy uniqueName="[Measures].[Count of P_ID]" caption="Count of P_ID" measure="1" displayFolder="" measureGroup="Patients_Data" count="0">
      <extLst>
        <ext xmlns:x15="http://schemas.microsoft.com/office/spreadsheetml/2010/11/main" uri="{B97F6D7D-B522-45F9-BDA1-12C45D357490}">
          <x15:cacheHierarchy aggregatedColumn="40"/>
        </ext>
      </extLst>
    </cacheHierarchy>
    <cacheHierarchy uniqueName="[Measures].[Sum of Billing Amount]" caption="Sum of Billing Amount" measure="1" displayFolder="" measureGroup="Patients_Data" count="0">
      <extLst>
        <ext xmlns:x15="http://schemas.microsoft.com/office/spreadsheetml/2010/11/main" uri="{B97F6D7D-B522-45F9-BDA1-12C45D357490}">
          <x15:cacheHierarchy aggregatedColumn="46"/>
        </ext>
      </extLst>
    </cacheHierarchy>
    <cacheHierarchy uniqueName="[Measures].[Sum of ID]" caption="Sum of ID" measure="1" displayFolder="" measureGroup="healthcare_dataset" count="0">
      <extLst>
        <ext xmlns:x15="http://schemas.microsoft.com/office/spreadsheetml/2010/11/main" uri="{B97F6D7D-B522-45F9-BDA1-12C45D357490}">
          <x15:cacheHierarchy aggregatedColumn="17"/>
        </ext>
      </extLst>
    </cacheHierarchy>
    <cacheHierarchy uniqueName="[Measures].[Count of ID]" caption="Count of ID" measure="1" displayFolder="" measureGroup="healthcare_dataset" count="0">
      <extLst>
        <ext xmlns:x15="http://schemas.microsoft.com/office/spreadsheetml/2010/11/main" uri="{B97F6D7D-B522-45F9-BDA1-12C45D357490}">
          <x15:cacheHierarchy aggregatedColumn="17"/>
        </ext>
      </extLst>
    </cacheHierarchy>
    <cacheHierarchy uniqueName="[Measures].[Sum of Billing Amount 2]" caption="Sum of Billing Amount 2" measure="1" displayFolder="" measureGroup="healthcare_dataset" count="0">
      <extLst>
        <ext xmlns:x15="http://schemas.microsoft.com/office/spreadsheetml/2010/11/main" uri="{B97F6D7D-B522-45F9-BDA1-12C45D357490}">
          <x15:cacheHierarchy aggregatedColumn="23"/>
        </ext>
      </extLst>
    </cacheHierarchy>
    <cacheHierarchy uniqueName="[Measures].[Sum of Length of Stay]" caption="Sum of Length of Stay" measure="1" displayFolder="" measureGroup="healthcare_dataset" count="0">
      <extLst>
        <ext xmlns:x15="http://schemas.microsoft.com/office/spreadsheetml/2010/11/main" uri="{B97F6D7D-B522-45F9-BDA1-12C45D357490}">
          <x15:cacheHierarchy aggregatedColumn="29"/>
        </ext>
      </extLst>
    </cacheHierarchy>
    <cacheHierarchy uniqueName="[Measures].[Average of Length of Stay]" caption="Average of Length of Stay" measure="1" displayFolder="" measureGroup="healthcare_dataset" count="0">
      <extLst>
        <ext xmlns:x15="http://schemas.microsoft.com/office/spreadsheetml/2010/11/main" uri="{B97F6D7D-B522-45F9-BDA1-12C45D357490}">
          <x15:cacheHierarchy aggregatedColumn="29"/>
        </ext>
      </extLst>
    </cacheHierarchy>
    <cacheHierarchy uniqueName="[Measures].[Sum of D_ID]" caption="Sum of D_ID" measure="1" displayFolder="" measureGroup="Doctor_Details" count="0">
      <extLst>
        <ext xmlns:x15="http://schemas.microsoft.com/office/spreadsheetml/2010/11/main" uri="{B97F6D7D-B522-45F9-BDA1-12C45D357490}">
          <x15:cacheHierarchy aggregatedColumn="15"/>
        </ext>
      </extLst>
    </cacheHierarchy>
    <cacheHierarchy uniqueName="[Measures].[Count of D_ID]" caption="Count of D_ID" measure="1" displayFolder="" measureGroup="Doctor_Details" count="0">
      <extLst>
        <ext xmlns:x15="http://schemas.microsoft.com/office/spreadsheetml/2010/11/main" uri="{B97F6D7D-B522-45F9-BDA1-12C45D357490}">
          <x15:cacheHierarchy aggregatedColumn="15"/>
        </ext>
      </extLst>
    </cacheHierarchy>
    <cacheHierarchy uniqueName="[Measures].[Sum of H_id]" caption="Sum of H_id" measure="1" displayFolder="" measureGroup="Hospital_Details" count="0">
      <extLst>
        <ext xmlns:x15="http://schemas.microsoft.com/office/spreadsheetml/2010/11/main" uri="{B97F6D7D-B522-45F9-BDA1-12C45D357490}">
          <x15:cacheHierarchy aggregatedColumn="34"/>
        </ext>
      </extLst>
    </cacheHierarchy>
    <cacheHierarchy uniqueName="[Measures].[Count of H_id]" caption="Count of H_id" measure="1" displayFolder="" measureGroup="Hospital_Details" count="0">
      <extLst>
        <ext xmlns:x15="http://schemas.microsoft.com/office/spreadsheetml/2010/11/main" uri="{B97F6D7D-B522-45F9-BDA1-12C45D357490}">
          <x15:cacheHierarchy aggregatedColumn="34"/>
        </ext>
      </extLst>
    </cacheHierarchy>
    <cacheHierarchy uniqueName="[Measures].[Sum of Year]" caption="Sum of Year" measure="1" displayFolder="" measureGroup="Date_Dim" count="0">
      <extLst>
        <ext xmlns:x15="http://schemas.microsoft.com/office/spreadsheetml/2010/11/main" uri="{B97F6D7D-B522-45F9-BDA1-12C45D357490}">
          <x15:cacheHierarchy aggregatedColumn="2"/>
        </ext>
      </extLst>
    </cacheHierarchy>
    <cacheHierarchy uniqueName="[Measures].[#Admission]" caption="#Admission" measure="1" displayFolder="" measureGroup="All Measures" count="0"/>
    <cacheHierarchy uniqueName="[Measures].[measure 1]" caption="measure 1" measure="1" displayFolder="" measureGroup="All Measures" count="0"/>
    <cacheHierarchy uniqueName="[Measures].[Long Stay Rate]" caption="Long Stay Rate" measure="1" displayFolder="" measureGroup="All Measures" count="0"/>
    <cacheHierarchy uniqueName="[Measures].[ABN Test Rate]" caption="ABN Test Rate" measure="1" displayFolder="" measureGroup="All Measures" count="0"/>
    <cacheHierarchy uniqueName="[Measures].[PY Admissions]" caption="PY Admissions" measure="1" displayFolder="" measureGroup="All Measures" count="0" oneField="1">
      <fieldsUsage count="1">
        <fieldUsage x="0"/>
      </fieldsUsage>
    </cacheHierarchy>
    <cacheHierarchy uniqueName="[Measures].[YoY Admission %]" caption="YoY Admission %" measure="1" displayFolder="" measureGroup="All Measures" count="0"/>
    <cacheHierarchy uniqueName="[Measures].[PY Total Billing]" caption="PY Total Billing" measure="1" displayFolder="" measureGroup="All Measures" count="0" oneField="1">
      <fieldsUsage count="1">
        <fieldUsage x="1"/>
      </fieldsUsage>
    </cacheHierarchy>
    <cacheHierarchy uniqueName="[Measures].[Total Billing YoY %]" caption="Total Billing YoY %" measure="1" displayFolder="" measureGroup="All Measures" count="0"/>
    <cacheHierarchy uniqueName="[Measures].[PY Average Stay]" caption="PY Average Stay" measure="1" displayFolder="" measureGroup="All Measures" count="0" oneField="1">
      <fieldsUsage count="1">
        <fieldUsage x="2"/>
      </fieldsUsage>
    </cacheHierarchy>
    <cacheHierarchy uniqueName="[Measures].[Average Stay YoY %]" caption="Average Stay YoY %" measure="1" displayFolder="" measureGroup="All Measures" count="0"/>
    <cacheHierarchy uniqueName="[Measures].[PY Doctors]" caption="PY Doctors" measure="1" displayFolder="" measureGroup="All Measures" count="0" oneField="1">
      <fieldsUsage count="1">
        <fieldUsage x="3"/>
      </fieldsUsage>
    </cacheHierarchy>
    <cacheHierarchy uniqueName="[Measures].[YoY Doctors %]" caption="YoY Doctors %" measure="1" displayFolder="" measureGroup="All Measures" count="0"/>
    <cacheHierarchy uniqueName="[Measures].[PY Hospitals]" caption="PY Hospitals" measure="1" displayFolder="" measureGroup="All Measures" count="0" oneField="1">
      <fieldsUsage count="1">
        <fieldUsage x="4"/>
      </fieldsUsage>
    </cacheHierarchy>
    <cacheHierarchy uniqueName="[Measures].[YoY Hospitals %]" caption="YoY Hospitals %" measure="1" displayFolder="" measureGroup="All Measures" count="0"/>
    <cacheHierarchy uniqueName="[Measures].[PY EMR Rate]" caption="PY EMR Rate" measure="1" displayFolder="" measureGroup="All Measures" count="0" oneField="1">
      <fieldsUsage count="1">
        <fieldUsage x="5"/>
      </fieldsUsage>
    </cacheHierarchy>
    <cacheHierarchy uniqueName="[Measures].[EMR Rate YoY %]" caption="EMR Rate YoY %" measure="1" displayFolder="" measureGroup="All Measures" count="0"/>
    <cacheHierarchy uniqueName="[Measures].[PY Long Stay Rate]" caption="PY Long Stay Rate" measure="1" displayFolder="" measureGroup="All Measures" count="0" oneField="1">
      <fieldsUsage count="1">
        <fieldUsage x="6"/>
      </fieldsUsage>
    </cacheHierarchy>
    <cacheHierarchy uniqueName="[Measures].[Long Stay Rate YoY %]" caption="Long Stay Rate YoY %" measure="1" displayFolder="" measureGroup="All Measures" count="0"/>
    <cacheHierarchy uniqueName="[Measures].[PY ABN Test Rate]" caption="PY ABN Test Rate" measure="1" displayFolder="" measureGroup="All Measures" count="0" oneField="1">
      <fieldsUsage count="1">
        <fieldUsage x="7"/>
      </fieldsUsage>
    </cacheHierarchy>
    <cacheHierarchy uniqueName="[Measures].[ABN Test Rate YoY %]" caption="ABN Test Rate YoY %" measure="1" displayFolder="" measureGroup="All Measures" count="0"/>
    <cacheHierarchy uniqueName="[Measures].[Average Admissions per Day]" caption="Average Admissions per Day" measure="1" displayFolder="" measureGroup="All Measures" count="0"/>
    <cacheHierarchy uniqueName="[Measures].[Net Admission Rate/ Day]" caption="Net Admission Rate/ Day" measure="1" displayFolder="" measureGroup="All Measures" count="0"/>
    <cacheHierarchy uniqueName="[Measures].[Average Discharges per Day]" caption="Average Discharges per Day" measure="1" displayFolder="" measureGroup="All Measures" count="0"/>
    <cacheHierarchy uniqueName="[Measures].[#Doctors]" caption="#Doctors" measure="1" displayFolder="" measureGroup="All Measures" count="0"/>
    <cacheHierarchy uniqueName="[Measures].[#Hospitals]" caption="#Hospitals" measure="1" displayFolder="" measureGroup="All Measures" count="0"/>
    <cacheHierarchy uniqueName="[Measures].[__XL_Count Date_Dim]" caption="__XL_Count Date_Dim" measure="1" displayFolder="" measureGroup="Date_Dim" count="0" hidden="1"/>
    <cacheHierarchy uniqueName="[Measures].[__XL_Count healthcare_dataset]" caption="__XL_Count healthcare_dataset" measure="1" displayFolder="" measureGroup="healthcare_dataset" count="0" hidden="1"/>
    <cacheHierarchy uniqueName="[Measures].[__XL_Count Patients_Data]" caption="__XL_Count Patients_Data" measure="1" displayFolder="" measureGroup="Patients_Data" count="0" hidden="1"/>
    <cacheHierarchy uniqueName="[Measures].[__XL_Count Patients_details]" caption="__XL_Count Patients_details" measure="1" displayFolder="" measureGroup="Patients_details" count="0" hidden="1"/>
    <cacheHierarchy uniqueName="[Measures].[__XL_Count Hospital_Details]" caption="__XL_Count Hospital_Details" measure="1" displayFolder="" measureGroup="Hospital_Details" count="0" hidden="1"/>
    <cacheHierarchy uniqueName="[Measures].[__XL_Count Insurence Providers]" caption="__XL_Count Insurence Providers" measure="1" displayFolder="" measureGroup="Insurence Providers" count="0" hidden="1"/>
    <cacheHierarchy uniqueName="[Measures].[__XL_Count All Measures]" caption="__XL_Count All Measures" measure="1" displayFolder="" measureGroup="All Measures" count="0" hidden="1"/>
    <cacheHierarchy uniqueName="[Measures].[__XL_Count Doctor_Details]" caption="__XL_Count Doctor_Details" measure="1" displayFolder="" measureGroup="Doctor_Details" count="0" hidden="1"/>
    <cacheHierarchy uniqueName="[Measures].[__XL_Count Discharge Date]" caption="__XL_Count Discharge Date" measure="1" displayFolder="" measureGroup="Discharge Date" count="0" hidden="1"/>
    <cacheHierarchy uniqueName="[Measures].[__XL_Count Insurence_Providers]" caption="__XL_Count Insurence_Providers" measure="1" displayFolder="" measureGroup="Insurence_Providers" count="0" hidden="1"/>
    <cacheHierarchy uniqueName="[Measures].[__No measures defined]" caption="__No measures defined" measure="1" displayFolder="" count="0" hidden="1"/>
  </cacheHierarchies>
  <kpis count="0"/>
  <dimensions count="11">
    <dimension name="All Measures" uniqueName="[All Measures]" caption="All Measures"/>
    <dimension name="Date_Dim" uniqueName="[Date_Dim]" caption="Date_Dim"/>
    <dimension name="Discharge Date" uniqueName="[Discharge Date]" caption="Discharge Date"/>
    <dimension name="Doctor_Details" uniqueName="[Doctor_Details]" caption="Doctor_Details"/>
    <dimension name="healthcare_dataset" uniqueName="[healthcare_dataset]" caption="healthcare_dataset"/>
    <dimension name="Hospital_Details" uniqueName="[Hospital_Details]" caption="Hospital_Details"/>
    <dimension name="Insurence Providers" uniqueName="[Insurence Providers]" caption="Insurence Providers"/>
    <dimension name="Insurence_Providers" uniqueName="[Insurence_Providers]" caption="Insurence_Providers"/>
    <dimension measure="1" name="Measures" uniqueName="[Measures]" caption="Measures"/>
    <dimension name="Patients_Data" uniqueName="[Patients_Data]" caption="Patients_Data"/>
    <dimension name="Patients_details" uniqueName="[Patients_details]" caption="Patients_details"/>
  </dimensions>
  <measureGroups count="10">
    <measureGroup name="All Measures" caption="All Measures"/>
    <measureGroup name="Date_Dim" caption="Date_Dim"/>
    <measureGroup name="Discharge Date" caption="Discharge Date"/>
    <measureGroup name="Doctor_Details" caption="Doctor_Details"/>
    <measureGroup name="healthcare_dataset" caption="healthcare_dataset"/>
    <measureGroup name="Hospital_Details" caption="Hospital_Details"/>
    <measureGroup name="Insurence Providers" caption="Insurence Providers"/>
    <measureGroup name="Insurence_Providers" caption="Insurence_Providers"/>
    <measureGroup name="Patients_Data" caption="Patients_Data"/>
    <measureGroup name="Patients_details" caption="Patients_details"/>
  </measureGroups>
  <maps count="21">
    <map measureGroup="0" dimension="0"/>
    <map measureGroup="1" dimension="1"/>
    <map measureGroup="2" dimension="2"/>
    <map measureGroup="3" dimension="3"/>
    <map measureGroup="4" dimension="1"/>
    <map measureGroup="4" dimension="2"/>
    <map measureGroup="4" dimension="4"/>
    <map measureGroup="4" dimension="6"/>
    <map measureGroup="4" dimension="10"/>
    <map measureGroup="5" dimension="5"/>
    <map measureGroup="6" dimension="6"/>
    <map measureGroup="7" dimension="7"/>
    <map measureGroup="8" dimension="1"/>
    <map measureGroup="8" dimension="2"/>
    <map measureGroup="8" dimension="3"/>
    <map measureGroup="8" dimension="5"/>
    <map measureGroup="8" dimension="6"/>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ston Nyabeze" refreshedDate="46281.902602199072" backgroundQuery="1" createdVersion="8" refreshedVersion="8" minRefreshableVersion="3" recordCount="0" supportSubquery="1" supportAdvancedDrill="1" xr:uid="{109A2465-5A05-4307-8D7F-B648548B7AC9}">
  <cacheSource type="external" connectionId="10"/>
  <cacheFields count="16">
    <cacheField name="[Measures].[#Admission]" caption="#Admission" numFmtId="0" hierarchy="72" level="32767"/>
    <cacheField name="[Measures].[Sum of Billing Amount 2]" caption="Sum of Billing Amount 2" numFmtId="0" hierarchy="64" level="32767"/>
    <cacheField name="[Measures].[Average of Length of Stay]" caption="Average of Length of Stay" numFmtId="0" hierarchy="66" level="32767"/>
    <cacheField name="[Measures].[Count of D_ID]" caption="Count of D_ID" numFmtId="0" hierarchy="68" level="32767"/>
    <cacheField name="[Measures].[Count of H_id]" caption="Count of H_id" numFmtId="0" hierarchy="70" level="32767"/>
    <cacheField name="[Measures].[measure 1]" caption="measure 1" numFmtId="0" hierarchy="73" level="32767"/>
    <cacheField name="[Measures].[Long Stay Rate]" caption="Long Stay Rate" numFmtId="0" hierarchy="74" level="32767"/>
    <cacheField name="[Measures].[ABN Test Rate]" caption="ABN Test Rate" numFmtId="0" hierarchy="75" level="32767"/>
    <cacheField name="[healthcare_dataset].[Year].[Year]" caption="Year" numFmtId="0" hierarchy="30" level="1">
      <sharedItems containsSemiMixedTypes="0" containsNonDate="0" containsString="0"/>
    </cacheField>
    <cacheField name="[Measures].[Average Admissions per Day]" caption="Average Admissions per Day" numFmtId="0" hierarchy="92" level="32767"/>
    <cacheField name="[Measures].[Net Admission Rate/ Day]" caption="Net Admission Rate/ Day" numFmtId="0" hierarchy="93" level="32767"/>
    <cacheField name="[Measures].[Average Discharges per Day]" caption="Average Discharges per Day" numFmtId="0" hierarchy="94" level="32767"/>
    <cacheField name="[Patients_details].[Blood Type].[Blood Type]" caption="Blood Type" numFmtId="0" hierarchy="58" level="1">
      <sharedItems containsSemiMixedTypes="0" containsNonDate="0" containsString="0"/>
    </cacheField>
    <cacheField name="[Measures].[#Doctors]" caption="#Doctors" numFmtId="0" hierarchy="95" level="32767"/>
    <cacheField name="[Measures].[#Hospitals]" caption="#Hospitals" numFmtId="0" hierarchy="96" level="32767"/>
    <cacheField name="[Date_Dim].[Year].[Year]" caption="Year" numFmtId="0" hierarchy="2" level="1">
      <sharedItems containsSemiMixedTypes="0" containsNonDate="0" containsString="0"/>
    </cacheField>
  </cacheFields>
  <cacheHierarchies count="108">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ate_Dim].[Date of Admission]" caption="Date of Admission" attribute="1" time="1" defaultMemberUniqueName="[Date_Dim].[Date of Admission].[All]" allUniqueName="[Date_Dim].[Date of Admission].[All]" dimensionUniqueName="[Date_Dim]" displayFolder="" count="0" memberValueDatatype="7" unbalanced="0"/>
    <cacheHierarchy uniqueName="[Date_Dim].[Year]" caption="Year" attribute="1" defaultMemberUniqueName="[Date_Dim].[Year].[All]" allUniqueName="[Date_Dim].[Year].[All]" dimensionUniqueName="[Date_Dim]" displayFolder="" count="2" memberValueDatatype="20" unbalanced="0">
      <fieldsUsage count="2">
        <fieldUsage x="-1"/>
        <fieldUsage x="15"/>
      </fieldsUsage>
    </cacheHierarchy>
    <cacheHierarchy uniqueName="[Date_Dim].[Quarters]" caption="Quarters" attribute="1" defaultMemberUniqueName="[Date_Dim].[Quarters].[All]" allUniqueName="[Date_Dim].[Quarters].[All]" dimensionUniqueName="[Date_Dim]" displayFolder="" count="0" memberValueDatatype="130" unbalanced="0"/>
    <cacheHierarchy uniqueName="[Date_Dim].[Month]" caption="Month" attribute="1" defaultMemberUniqueName="[Date_Dim].[Month].[All]" allUniqueName="[Date_Dim].[Month].[All]" dimensionUniqueName="[Date_Dim]" displayFolder="" count="2" memberValueDatatype="130" unbalanced="0"/>
    <cacheHierarchy uniqueName="[Date_Dim].[Day]" caption="Day" attribute="1" defaultMemberUniqueName="[Date_Dim].[Day].[All]" allUniqueName="[Date_Dim].[Day].[All]" dimensionUniqueName="[Date_Dim]" displayFolder="" count="0" memberValueDatatype="130" unbalanced="0"/>
    <cacheHierarchy uniqueName="[Date_Dim].[Day Type]" caption="Day Type" attribute="1" defaultMemberUniqueName="[Date_Dim].[Day Type].[All]" allUniqueName="[Date_Dim].[Day Type].[All]" dimensionUniqueName="[Date_Dim]" displayFolder="" count="0" memberValueDatatype="130" unbalanced="0"/>
    <cacheHierarchy uniqueName="[Date_Dim].[Month Number]" caption="Month Number" attribute="1" defaultMemberUniqueName="[Date_Dim].[Month Number].[All]" allUniqueName="[Date_Dim].[Month Number].[All]" dimensionUniqueName="[Date_Dim]" displayFolder="" count="0" memberValueDatatype="20" unbalanced="0"/>
    <cacheHierarchy uniqueName="[Date_Dim].[Day Number]" caption="Day Number" attribute="1" defaultMemberUniqueName="[Date_Dim].[Day Number].[All]" allUniqueName="[Date_Dim].[Day Number].[All]" dimensionUniqueName="[Date_Dim]" displayFolder="" count="0" memberValueDatatype="20" unbalanced="0"/>
    <cacheHierarchy uniqueName="[Discharge Date].[Discharge Date]" caption="Discharge Date" attribute="1" time="1" defaultMemberUniqueName="[Discharge Date].[Discharge Date].[All]" allUniqueName="[Discharge Date].[Discharge Date].[All]" dimensionUniqueName="[Discharge Date]" displayFolder="" count="0" memberValueDatatype="7" unbalanced="0"/>
    <cacheHierarchy uniqueName="[Discharge Date].[Year]" caption="Year" attribute="1" defaultMemberUniqueName="[Discharge Date].[Year].[All]" allUniqueName="[Discharge Date].[Year].[All]" dimensionUniqueName="[Discharge Date]" displayFolder="" count="0" memberValueDatatype="20" unbalanced="0"/>
    <cacheHierarchy uniqueName="[Discharge Date].[Quarter]" caption="Quarter" attribute="1" defaultMemberUniqueName="[Discharge Date].[Quarter].[All]" allUniqueName="[Discharge Date].[Quarter].[All]" dimensionUniqueName="[Discharge Date]" displayFolder="" count="0" memberValueDatatype="130" unbalanced="0"/>
    <cacheHierarchy uniqueName="[Discharge Date].[Month]" caption="Month" attribute="1" defaultMemberUniqueName="[Discharge Date].[Month].[All]" allUniqueName="[Discharge Date].[Month].[All]" dimensionUniqueName="[Discharge Date]" displayFolder="" count="0" memberValueDatatype="130" unbalanced="0"/>
    <cacheHierarchy uniqueName="[Discharge Date].[Day]" caption="Day" attribute="1" defaultMemberUniqueName="[Discharge Date].[Day].[All]" allUniqueName="[Discharge Date].[Day].[All]" dimensionUniqueName="[Discharge Date]" displayFolder="" count="0" memberValueDatatype="130" unbalanced="0"/>
    <cacheHierarchy uniqueName="[Discharge Date].[Date Type]" caption="Date Type" attribute="1" defaultMemberUniqueName="[Discharge Date].[Date Type].[All]" allUniqueName="[Discharge Date].[Date Type].[All]" dimensionUniqueName="[Discharge Date]" displayFolder="" count="0" memberValueDatatype="130" unbalanced="0"/>
    <cacheHierarchy uniqueName="[Doctor_Details].[D_ID]" caption="D_ID" attribute="1" defaultMemberUniqueName="[Doctor_Details].[D_ID].[All]" allUniqueName="[Doctor_Details].[D_ID].[All]" dimensionUniqueName="[Doctor_Details]" displayFolder="" count="0" memberValueDatatype="20" unbalanced="0"/>
    <cacheHierarchy uniqueName="[Doctor_Details].[Doctor]" caption="Doctor" attribute="1" defaultMemberUniqueName="[Doctor_Details].[Doctor].[All]" allUniqueName="[Doctor_Details].[Doctor].[All]" dimensionUniqueName="[Doctor_Details]" displayFolder="" count="0" memberValueDatatype="130" unbalanced="0"/>
    <cacheHierarchy uniqueName="[healthcare_dataset].[ID]" caption="ID" attribute="1" defaultMemberUniqueName="[healthcare_dataset].[ID].[All]" allUniqueName="[healthcare_dataset].[ID].[All]" dimensionUniqueName="[healthcare_dataset]" displayFolder="" count="0" memberValueDatatype="20" unbalanced="0"/>
    <cacheHierarchy uniqueName="[healthcare_dataset].[Medical Condition]" caption="Medical Condition" attribute="1" defaultMemberUniqueName="[healthcare_dataset].[Medical Condition].[All]" allUniqueName="[healthcare_dataset].[Medical Condition].[All]" dimensionUniqueName="[healthcare_dataset]" displayFolder="" count="0" memberValueDatatype="130" unbalanced="0"/>
    <cacheHierarchy uniqueName="[healthcare_dataset].[Date of Admission]" caption="Date of Admission" attribute="1" time="1" defaultMemberUniqueName="[healthcare_dataset].[Date of Admission].[All]" allUniqueName="[healthcare_dataset].[Date of Admission].[All]" dimensionUniqueName="[healthcare_dataset]" displayFolder="" count="0" memberValueDatatype="7" unbalanced="0"/>
    <cacheHierarchy uniqueName="[healthcare_dataset].[Doctor]" caption="Doctor" attribute="1" defaultMemberUniqueName="[healthcare_dataset].[Doctor].[All]" allUniqueName="[healthcare_dataset].[Doctor].[All]" dimensionUniqueName="[healthcare_dataset]" displayFolder="" count="0" memberValueDatatype="130" unbalanced="0"/>
    <cacheHierarchy uniqueName="[healthcare_dataset].[Hospital]" caption="Hospital" attribute="1" defaultMemberUniqueName="[healthcare_dataset].[Hospital].[All]" allUniqueName="[healthcare_dataset].[Hospital].[All]" dimensionUniqueName="[healthcare_dataset]" displayFolder="" count="0" memberValueDatatype="130" unbalanced="0"/>
    <cacheHierarchy uniqueName="[healthcare_dataset].[Insurance Provider]" caption="Insurance Provider" attribute="1" defaultMemberUniqueName="[healthcare_dataset].[Insurance Provider].[All]" allUniqueName="[healthcare_dataset].[Insurance Provider].[All]" dimensionUniqueName="[healthcare_dataset]" displayFolder="" count="0" memberValueDatatype="130" unbalanced="0"/>
    <cacheHierarchy uniqueName="[healthcare_dataset].[Billing Amount]" caption="Billing Amount" attribute="1" defaultMemberUniqueName="[healthcare_dataset].[Billing Amount].[All]" allUniqueName="[healthcare_dataset].[Billing Amount].[All]" dimensionUniqueName="[healthcare_dataset]" displayFolder="" count="0" memberValueDatatype="5" unbalanced="0"/>
    <cacheHierarchy uniqueName="[healthcare_dataset].[Room Number]" caption="Room Number" attribute="1" defaultMemberUniqueName="[healthcare_dataset].[Room Number].[All]" allUniqueName="[healthcare_dataset].[Room Number].[All]" dimensionUniqueName="[healthcare_dataset]" displayFolder="" count="0" memberValueDatatype="20" unbalanced="0"/>
    <cacheHierarchy uniqueName="[healthcare_dataset].[Admission Type]" caption="Admission Type" attribute="1" defaultMemberUniqueName="[healthcare_dataset].[Admission Type].[All]" allUniqueName="[healthcare_dataset].[Admission Type].[All]" dimensionUniqueName="[healthcare_dataset]" displayFolder="" count="0" memberValueDatatype="130" unbalanced="0"/>
    <cacheHierarchy uniqueName="[healthcare_dataset].[Discharge Date]" caption="Discharge Date" attribute="1" time="1" defaultMemberUniqueName="[healthcare_dataset].[Discharge Date].[All]" allUniqueName="[healthcare_dataset].[Discharge Date].[All]" dimensionUniqueName="[healthcare_dataset]" displayFolder="" count="0" memberValueDatatype="7" unbalanced="0"/>
    <cacheHierarchy uniqueName="[healthcare_dataset].[Medication]" caption="Medication" attribute="1" defaultMemberUniqueName="[healthcare_dataset].[Medication].[All]" allUniqueName="[healthcare_dataset].[Medication].[All]" dimensionUniqueName="[healthcare_dataset]" displayFolder="" count="0" memberValueDatatype="130" unbalanced="0"/>
    <cacheHierarchy uniqueName="[healthcare_dataset].[Test Results]" caption="Test Results" attribute="1" defaultMemberUniqueName="[healthcare_dataset].[Test Results].[All]" allUniqueName="[healthcare_dataset].[Test Results].[All]" dimensionUniqueName="[healthcare_dataset]" displayFolder="" count="0" memberValueDatatype="130" unbalanced="0"/>
    <cacheHierarchy uniqueName="[healthcare_dataset].[Length of Stay]" caption="Length of Stay" attribute="1" defaultMemberUniqueName="[healthcare_dataset].[Length of Stay].[All]" allUniqueName="[healthcare_dataset].[Length of Stay].[All]" dimensionUniqueName="[healthcare_dataset]" displayFolder="" count="0" memberValueDatatype="20" unbalanced="0"/>
    <cacheHierarchy uniqueName="[healthcare_dataset].[Year]" caption="Year" attribute="1" defaultMemberUniqueName="[healthcare_dataset].[Year].[All]" allUniqueName="[healthcare_dataset].[Year].[All]" dimensionUniqueName="[healthcare_dataset]" displayFolder="" count="2" memberValueDatatype="20" unbalanced="0">
      <fieldsUsage count="2">
        <fieldUsage x="-1"/>
        <fieldUsage x="8"/>
      </fieldsUsage>
    </cacheHierarchy>
    <cacheHierarchy uniqueName="[healthcare_dataset].[Month Start]" caption="Month Start" attribute="1" time="1" defaultMemberUniqueName="[healthcare_dataset].[Month Start].[All]" allUniqueName="[healthcare_dataset].[Month Start].[All]" dimensionUniqueName="[healthcare_dataset]" displayFolder="" count="0" memberValueDatatype="7" unbalanced="0"/>
    <cacheHierarchy uniqueName="[healthcare_dataset].[Age Group]" caption="Age Group" attribute="1" defaultMemberUniqueName="[healthcare_dataset].[Age Group].[All]" allUniqueName="[healthcare_dataset].[Age Group].[All]" dimensionUniqueName="[healthcare_dataset]" displayFolder="" count="0" memberValueDatatype="130" unbalanced="0"/>
    <cacheHierarchy uniqueName="[healthcare_dataset].[Provider Key]" caption="Provider Key" attribute="1" defaultMemberUniqueName="[healthcare_dataset].[Provider Key].[All]" allUniqueName="[healthcare_dataset].[Provider Key].[All]" dimensionUniqueName="[healthcare_dataset]" displayFolder="" count="0" memberValueDatatype="130" unbalanced="0"/>
    <cacheHierarchy uniqueName="[Hospital_Details].[H_id]" caption="H_id" attribute="1" defaultMemberUniqueName="[Hospital_Details].[H_id].[All]" allUniqueName="[Hospital_Details].[H_id].[All]" dimensionUniqueName="[Hospital_Details]" displayFolder="" count="0" memberValueDatatype="20" unbalanced="0"/>
    <cacheHierarchy uniqueName="[Hospital_Details].[Hospital]" caption="Hospital" attribute="1" defaultMemberUniqueName="[Hospital_Details].[Hospital].[All]" allUniqueName="[Hospital_Details].[Hospital].[All]" dimensionUniqueName="[Hospital_Details]" displayFolder="" count="0" memberValueDatatype="130" unbalanced="0"/>
    <cacheHierarchy uniqueName="[Insurence Providers].[Provider key]" caption="Provider key" attribute="1" defaultMemberUniqueName="[Insurence Providers].[Provider key].[All]" allUniqueName="[Insurence Providers].[Provider key].[All]" dimensionUniqueName="[Insurence Providers]" displayFolder="" count="0" memberValueDatatype="130" unbalanced="0"/>
    <cacheHierarchy uniqueName="[Insurence Providers].[Insurance Provider]" caption="Insurance Provider" attribute="1" defaultMemberUniqueName="[Insurence Providers].[Insurance Provider].[All]" allUniqueName="[Insurence Providers].[Insurance Provider].[All]" dimensionUniqueName="[Insurence Providers]" displayFolder="" count="0" memberValueDatatype="130" unbalanced="0"/>
    <cacheHierarchy uniqueName="[Insurence_Providers].[Provider key]" caption="Provider key" attribute="1" defaultMemberUniqueName="[Insurence_Providers].[Provider key].[All]" allUniqueName="[Insurence_Providers].[Provider key].[All]" dimensionUniqueName="[Insurence_Providers]" displayFolder="" count="0" memberValueDatatype="130" unbalanced="0"/>
    <cacheHierarchy uniqueName="[Insurence_Providers].[Insurance Provider]" caption="Insurance Provider" attribute="1" defaultMemberUniqueName="[Insurence_Providers].[Insurance Provider].[All]" allUniqueName="[Insurence_Providers].[Insurance Provider].[All]" dimensionUniqueName="[Insurence_Providers]" displayFolder="" count="0" memberValueDatatype="130" unbalanced="0"/>
    <cacheHierarchy uniqueName="[Patients_Data].[P_ID]" caption="P_ID" attribute="1" defaultMemberUniqueName="[Patients_Data].[P_ID].[All]" allUniqueName="[Patients_Data].[P_ID].[All]" dimensionUniqueName="[Patients_Data]" displayFolder="" count="0" memberValueDatatype="20" unbalanced="0"/>
    <cacheHierarchy uniqueName="[Patients_Data].[D_ID]" caption="D_ID" attribute="1" defaultMemberUniqueName="[Patients_Data].[D_ID].[All]" allUniqueName="[Patients_Data].[D_ID].[All]" dimensionUniqueName="[Patients_Data]" displayFolder="" count="0" memberValueDatatype="20" unbalanced="0"/>
    <cacheHierarchy uniqueName="[Patients_Data].[H_ID]" caption="H_ID" attribute="1" defaultMemberUniqueName="[Patients_Data].[H_ID].[All]" allUniqueName="[Patients_Data].[H_ID].[All]" dimensionUniqueName="[Patients_Data]" displayFolder="" count="0" memberValueDatatype="20" unbalanced="0"/>
    <cacheHierarchy uniqueName="[Patients_Data].[Medical Condition]" caption="Medical Condition" attribute="1" defaultMemberUniqueName="[Patients_Data].[Medical Condition].[All]" allUniqueName="[Patients_Data].[Medical Condition].[All]" dimensionUniqueName="[Patients_Data]" displayFolder="" count="0" memberValueDatatype="130" unbalanced="0"/>
    <cacheHierarchy uniqueName="[Patients_Data].[Date of Admission]" caption="Date of Admission" attribute="1" time="1" defaultMemberUniqueName="[Patients_Data].[Date of Admission].[All]" allUniqueName="[Patients_Data].[Date of Admission].[All]" dimensionUniqueName="[Patients_Data]" displayFolder="" count="0" memberValueDatatype="7" unbalanced="0"/>
    <cacheHierarchy uniqueName="[Patients_Data].[Insurance Provider]" caption="Insurance Provider" attribute="1" defaultMemberUniqueName="[Patients_Data].[Insurance Provider].[All]" allUniqueName="[Patients_Data].[Insurance Provider].[All]" dimensionUniqueName="[Patients_Data]" displayFolder="" count="0" memberValueDatatype="130" unbalanced="0"/>
    <cacheHierarchy uniqueName="[Patients_Data].[Billing Amount]" caption="Billing Amount" attribute="1" defaultMemberUniqueName="[Patients_Data].[Billing Amount].[All]" allUniqueName="[Patients_Data].[Billing Amount].[All]" dimensionUniqueName="[Patients_Data]" displayFolder="" count="0" memberValueDatatype="5" unbalanced="0"/>
    <cacheHierarchy uniqueName="[Patients_Data].[Room Number]" caption="Room Number" attribute="1" defaultMemberUniqueName="[Patients_Data].[Room Number].[All]" allUniqueName="[Patients_Data].[Room Number].[All]" dimensionUniqueName="[Patients_Data]" displayFolder="" count="0" memberValueDatatype="20" unbalanced="0"/>
    <cacheHierarchy uniqueName="[Patients_Data].[Admission Type]" caption="Admission Type" attribute="1" defaultMemberUniqueName="[Patients_Data].[Admission Type].[All]" allUniqueName="[Patients_Data].[Admission Type].[All]" dimensionUniqueName="[Patients_Data]" displayFolder="" count="0" memberValueDatatype="130" unbalanced="0"/>
    <cacheHierarchy uniqueName="[Patients_Data].[Discharge Date]" caption="Discharge Date" attribute="1" time="1" defaultMemberUniqueName="[Patients_Data].[Discharge Date].[All]" allUniqueName="[Patients_Data].[Discharge Date].[All]" dimensionUniqueName="[Patients_Data]" displayFolder="" count="0" memberValueDatatype="7" unbalanced="0"/>
    <cacheHierarchy uniqueName="[Patients_Data].[Medication]" caption="Medication" attribute="1" defaultMemberUniqueName="[Patients_Data].[Medication].[All]" allUniqueName="[Patients_Data].[Medication].[All]" dimensionUniqueName="[Patients_Data]" displayFolder="" count="0" memberValueDatatype="130" unbalanced="0"/>
    <cacheHierarchy uniqueName="[Patients_Data].[Test Results]" caption="Test Results" attribute="1" defaultMemberUniqueName="[Patients_Data].[Test Results].[All]" allUniqueName="[Patients_Data].[Test Results].[All]" dimensionUniqueName="[Patients_Data]" displayFolder="" count="0" memberValueDatatype="130" unbalanced="0"/>
    <cacheHierarchy uniqueName="[Patients_Data].[Year]" caption="Year" attribute="1" defaultMemberUniqueName="[Patients_Data].[Year].[All]" allUniqueName="[Patients_Data].[Year].[All]" dimensionUniqueName="[Patients_Data]" displayFolder="" count="0" memberValueDatatype="20" unbalanced="0"/>
    <cacheHierarchy uniqueName="[Patients_Data].[Provider Key]" caption="Provider Key" attribute="1" defaultMemberUniqueName="[Patients_Data].[Provider Key].[All]" allUniqueName="[Patients_Data].[Provider Key].[All]" dimensionUniqueName="[Patients_Data]" displayFolder="" count="0" memberValueDatatype="130" unbalanced="0"/>
    <cacheHierarchy uniqueName="[Patients_details].[P_ID]" caption="P_ID" attribute="1" defaultMemberUniqueName="[Patients_details].[P_ID].[All]" allUniqueName="[Patients_details].[P_ID].[All]" dimensionUniqueName="[Patients_details]" displayFolder="" count="0" memberValueDatatype="20" unbalanced="0"/>
    <cacheHierarchy uniqueName="[Patients_details].[Name]" caption="Name" attribute="1" defaultMemberUniqueName="[Patients_details].[Name].[All]" allUniqueName="[Patients_details].[Name].[All]" dimensionUniqueName="[Patients_details]" displayFolder="" count="0" memberValueDatatype="130" unbalanced="0"/>
    <cacheHierarchy uniqueName="[Patients_details].[Age]" caption="Age" attribute="1" defaultMemberUniqueName="[Patients_details].[Age].[All]" allUniqueName="[Patients_details].[Age].[All]" dimensionUniqueName="[Patients_details]" displayFolder="" count="0" memberValueDatatype="20" unbalanced="0"/>
    <cacheHierarchy uniqueName="[Patients_details].[Gender]" caption="Gender" attribute="1" defaultMemberUniqueName="[Patients_details].[Gender].[All]" allUniqueName="[Patients_details].[Gender].[All]" dimensionUniqueName="[Patients_details]" displayFolder="" count="0" memberValueDatatype="130" unbalanced="0"/>
    <cacheHierarchy uniqueName="[Patients_details].[Blood Type]" caption="Blood Type" attribute="1" defaultMemberUniqueName="[Patients_details].[Blood Type].[All]" allUniqueName="[Patients_details].[Blood Type].[All]" dimensionUniqueName="[Patients_details]" displayFolder="" count="2" memberValueDatatype="130" unbalanced="0">
      <fieldsUsage count="2">
        <fieldUsage x="-1"/>
        <fieldUsage x="12"/>
      </fieldsUsage>
    </cacheHierarchy>
    <cacheHierarchy uniqueName="[Measures].[Sum of P_ID]" caption="Sum of P_ID" measure="1" displayFolder="" measureGroup="Patients_Data" count="0">
      <extLst>
        <ext xmlns:x15="http://schemas.microsoft.com/office/spreadsheetml/2010/11/main" uri="{B97F6D7D-B522-45F9-BDA1-12C45D357490}">
          <x15:cacheHierarchy aggregatedColumn="40"/>
        </ext>
      </extLst>
    </cacheHierarchy>
    <cacheHierarchy uniqueName="[Measures].[Count of P_ID]" caption="Count of P_ID" measure="1" displayFolder="" measureGroup="Patients_Data" count="0">
      <extLst>
        <ext xmlns:x15="http://schemas.microsoft.com/office/spreadsheetml/2010/11/main" uri="{B97F6D7D-B522-45F9-BDA1-12C45D357490}">
          <x15:cacheHierarchy aggregatedColumn="40"/>
        </ext>
      </extLst>
    </cacheHierarchy>
    <cacheHierarchy uniqueName="[Measures].[Sum of Billing Amount]" caption="Sum of Billing Amount" measure="1" displayFolder="" measureGroup="Patients_Data" count="0">
      <extLst>
        <ext xmlns:x15="http://schemas.microsoft.com/office/spreadsheetml/2010/11/main" uri="{B97F6D7D-B522-45F9-BDA1-12C45D357490}">
          <x15:cacheHierarchy aggregatedColumn="46"/>
        </ext>
      </extLst>
    </cacheHierarchy>
    <cacheHierarchy uniqueName="[Measures].[Sum of ID]" caption="Sum of ID" measure="1" displayFolder="" measureGroup="healthcare_dataset" count="0">
      <extLst>
        <ext xmlns:x15="http://schemas.microsoft.com/office/spreadsheetml/2010/11/main" uri="{B97F6D7D-B522-45F9-BDA1-12C45D357490}">
          <x15:cacheHierarchy aggregatedColumn="17"/>
        </ext>
      </extLst>
    </cacheHierarchy>
    <cacheHierarchy uniqueName="[Measures].[Count of ID]" caption="Count of ID" measure="1" displayFolder="" measureGroup="healthcare_dataset" count="0">
      <extLst>
        <ext xmlns:x15="http://schemas.microsoft.com/office/spreadsheetml/2010/11/main" uri="{B97F6D7D-B522-45F9-BDA1-12C45D357490}">
          <x15:cacheHierarchy aggregatedColumn="17"/>
        </ext>
      </extLst>
    </cacheHierarchy>
    <cacheHierarchy uniqueName="[Measures].[Sum of Billing Amount 2]" caption="Sum of Billing Amount 2" measure="1" displayFolder="" measureGroup="healthcare_dataset" count="0" oneField="1">
      <fieldsUsage count="1">
        <fieldUsage x="1"/>
      </fieldsUsage>
      <extLst>
        <ext xmlns:x15="http://schemas.microsoft.com/office/spreadsheetml/2010/11/main" uri="{B97F6D7D-B522-45F9-BDA1-12C45D357490}">
          <x15:cacheHierarchy aggregatedColumn="23"/>
        </ext>
      </extLst>
    </cacheHierarchy>
    <cacheHierarchy uniqueName="[Measures].[Sum of Length of Stay]" caption="Sum of Length of Stay" measure="1" displayFolder="" measureGroup="healthcare_dataset" count="0">
      <extLst>
        <ext xmlns:x15="http://schemas.microsoft.com/office/spreadsheetml/2010/11/main" uri="{B97F6D7D-B522-45F9-BDA1-12C45D357490}">
          <x15:cacheHierarchy aggregatedColumn="29"/>
        </ext>
      </extLst>
    </cacheHierarchy>
    <cacheHierarchy uniqueName="[Measures].[Average of Length of Stay]" caption="Average of Length of Stay" measure="1" displayFolder="" measureGroup="healthcare_dataset" count="0" oneField="1">
      <fieldsUsage count="1">
        <fieldUsage x="2"/>
      </fieldsUsage>
      <extLst>
        <ext xmlns:x15="http://schemas.microsoft.com/office/spreadsheetml/2010/11/main" uri="{B97F6D7D-B522-45F9-BDA1-12C45D357490}">
          <x15:cacheHierarchy aggregatedColumn="29"/>
        </ext>
      </extLst>
    </cacheHierarchy>
    <cacheHierarchy uniqueName="[Measures].[Sum of D_ID]" caption="Sum of D_ID" measure="1" displayFolder="" measureGroup="Doctor_Details" count="0">
      <extLst>
        <ext xmlns:x15="http://schemas.microsoft.com/office/spreadsheetml/2010/11/main" uri="{B97F6D7D-B522-45F9-BDA1-12C45D357490}">
          <x15:cacheHierarchy aggregatedColumn="15"/>
        </ext>
      </extLst>
    </cacheHierarchy>
    <cacheHierarchy uniqueName="[Measures].[Count of D_ID]" caption="Count of D_ID" measure="1" displayFolder="" measureGroup="Doctor_Details" count="0" oneField="1">
      <fieldsUsage count="1">
        <fieldUsage x="3"/>
      </fieldsUsage>
      <extLst>
        <ext xmlns:x15="http://schemas.microsoft.com/office/spreadsheetml/2010/11/main" uri="{B97F6D7D-B522-45F9-BDA1-12C45D357490}">
          <x15:cacheHierarchy aggregatedColumn="15"/>
        </ext>
      </extLst>
    </cacheHierarchy>
    <cacheHierarchy uniqueName="[Measures].[Sum of H_id]" caption="Sum of H_id" measure="1" displayFolder="" measureGroup="Hospital_Details" count="0">
      <extLst>
        <ext xmlns:x15="http://schemas.microsoft.com/office/spreadsheetml/2010/11/main" uri="{B97F6D7D-B522-45F9-BDA1-12C45D357490}">
          <x15:cacheHierarchy aggregatedColumn="34"/>
        </ext>
      </extLst>
    </cacheHierarchy>
    <cacheHierarchy uniqueName="[Measures].[Count of H_id]" caption="Count of H_id" measure="1" displayFolder="" measureGroup="Hospital_Details" count="0" oneField="1">
      <fieldsUsage count="1">
        <fieldUsage x="4"/>
      </fieldsUsage>
      <extLst>
        <ext xmlns:x15="http://schemas.microsoft.com/office/spreadsheetml/2010/11/main" uri="{B97F6D7D-B522-45F9-BDA1-12C45D357490}">
          <x15:cacheHierarchy aggregatedColumn="34"/>
        </ext>
      </extLst>
    </cacheHierarchy>
    <cacheHierarchy uniqueName="[Measures].[Sum of Year]" caption="Sum of Year" measure="1" displayFolder="" measureGroup="Date_Dim" count="0">
      <extLst>
        <ext xmlns:x15="http://schemas.microsoft.com/office/spreadsheetml/2010/11/main" uri="{B97F6D7D-B522-45F9-BDA1-12C45D357490}">
          <x15:cacheHierarchy aggregatedColumn="2"/>
        </ext>
      </extLst>
    </cacheHierarchy>
    <cacheHierarchy uniqueName="[Measures].[#Admission]" caption="#Admission" measure="1" displayFolder="" measureGroup="All Measures" count="0" oneField="1">
      <fieldsUsage count="1">
        <fieldUsage x="0"/>
      </fieldsUsage>
    </cacheHierarchy>
    <cacheHierarchy uniqueName="[Measures].[measure 1]" caption="measure 1" measure="1" displayFolder="" measureGroup="All Measures" count="0" oneField="1">
      <fieldsUsage count="1">
        <fieldUsage x="5"/>
      </fieldsUsage>
    </cacheHierarchy>
    <cacheHierarchy uniqueName="[Measures].[Long Stay Rate]" caption="Long Stay Rate" measure="1" displayFolder="" measureGroup="All Measures" count="0" oneField="1">
      <fieldsUsage count="1">
        <fieldUsage x="6"/>
      </fieldsUsage>
    </cacheHierarchy>
    <cacheHierarchy uniqueName="[Measures].[ABN Test Rate]" caption="ABN Test Rate" measure="1" displayFolder="" measureGroup="All Measures" count="0" oneField="1">
      <fieldsUsage count="1">
        <fieldUsage x="7"/>
      </fieldsUsage>
    </cacheHierarchy>
    <cacheHierarchy uniqueName="[Measures].[PY Admissions]" caption="PY Admissions" measure="1" displayFolder="" measureGroup="All Measures" count="0"/>
    <cacheHierarchy uniqueName="[Measures].[YoY Admission %]" caption="YoY Admission %" measure="1" displayFolder="" measureGroup="All Measures" count="0"/>
    <cacheHierarchy uniqueName="[Measures].[PY Total Billing]" caption="PY Total Billing" measure="1" displayFolder="" measureGroup="All Measures" count="0"/>
    <cacheHierarchy uniqueName="[Measures].[Total Billing YoY %]" caption="Total Billing YoY %" measure="1" displayFolder="" measureGroup="All Measures" count="0"/>
    <cacheHierarchy uniqueName="[Measures].[PY Average Stay]" caption="PY Average Stay" measure="1" displayFolder="" measureGroup="All Measures" count="0"/>
    <cacheHierarchy uniqueName="[Measures].[Average Stay YoY %]" caption="Average Stay YoY %" measure="1" displayFolder="" measureGroup="All Measures" count="0"/>
    <cacheHierarchy uniqueName="[Measures].[PY Doctors]" caption="PY Doctors" measure="1" displayFolder="" measureGroup="All Measures" count="0"/>
    <cacheHierarchy uniqueName="[Measures].[YoY Doctors %]" caption="YoY Doctors %" measure="1" displayFolder="" measureGroup="All Measures" count="0"/>
    <cacheHierarchy uniqueName="[Measures].[PY Hospitals]" caption="PY Hospitals" measure="1" displayFolder="" measureGroup="All Measures" count="0"/>
    <cacheHierarchy uniqueName="[Measures].[YoY Hospitals %]" caption="YoY Hospitals %" measure="1" displayFolder="" measureGroup="All Measures" count="0"/>
    <cacheHierarchy uniqueName="[Measures].[PY EMR Rate]" caption="PY EMR Rate" measure="1" displayFolder="" measureGroup="All Measures" count="0"/>
    <cacheHierarchy uniqueName="[Measures].[EMR Rate YoY %]" caption="EMR Rate YoY %" measure="1" displayFolder="" measureGroup="All Measures" count="0"/>
    <cacheHierarchy uniqueName="[Measures].[PY Long Stay Rate]" caption="PY Long Stay Rate" measure="1" displayFolder="" measureGroup="All Measures" count="0"/>
    <cacheHierarchy uniqueName="[Measures].[Long Stay Rate YoY %]" caption="Long Stay Rate YoY %" measure="1" displayFolder="" measureGroup="All Measures" count="0"/>
    <cacheHierarchy uniqueName="[Measures].[PY ABN Test Rate]" caption="PY ABN Test Rate" measure="1" displayFolder="" measureGroup="All Measures" count="0"/>
    <cacheHierarchy uniqueName="[Measures].[ABN Test Rate YoY %]" caption="ABN Test Rate YoY %" measure="1" displayFolder="" measureGroup="All Measures" count="0"/>
    <cacheHierarchy uniqueName="[Measures].[Average Admissions per Day]" caption="Average Admissions per Day" measure="1" displayFolder="" measureGroup="All Measures" count="0" oneField="1">
      <fieldsUsage count="1">
        <fieldUsage x="9"/>
      </fieldsUsage>
    </cacheHierarchy>
    <cacheHierarchy uniqueName="[Measures].[Net Admission Rate/ Day]" caption="Net Admission Rate/ Day" measure="1" displayFolder="" measureGroup="All Measures" count="0" oneField="1">
      <fieldsUsage count="1">
        <fieldUsage x="10"/>
      </fieldsUsage>
    </cacheHierarchy>
    <cacheHierarchy uniqueName="[Measures].[Average Discharges per Day]" caption="Average Discharges per Day" measure="1" displayFolder="" measureGroup="All Measures" count="0" oneField="1">
      <fieldsUsage count="1">
        <fieldUsage x="11"/>
      </fieldsUsage>
    </cacheHierarchy>
    <cacheHierarchy uniqueName="[Measures].[#Doctors]" caption="#Doctors" measure="1" displayFolder="" measureGroup="All Measures" count="0" oneField="1">
      <fieldsUsage count="1">
        <fieldUsage x="13"/>
      </fieldsUsage>
    </cacheHierarchy>
    <cacheHierarchy uniqueName="[Measures].[#Hospitals]" caption="#Hospitals" measure="1" displayFolder="" measureGroup="All Measures" count="0" oneField="1">
      <fieldsUsage count="1">
        <fieldUsage x="14"/>
      </fieldsUsage>
    </cacheHierarchy>
    <cacheHierarchy uniqueName="[Measures].[__XL_Count Date_Dim]" caption="__XL_Count Date_Dim" measure="1" displayFolder="" measureGroup="Date_Dim" count="0" hidden="1"/>
    <cacheHierarchy uniqueName="[Measures].[__XL_Count healthcare_dataset]" caption="__XL_Count healthcare_dataset" measure="1" displayFolder="" measureGroup="healthcare_dataset" count="0" hidden="1"/>
    <cacheHierarchy uniqueName="[Measures].[__XL_Count Patients_Data]" caption="__XL_Count Patients_Data" measure="1" displayFolder="" measureGroup="Patients_Data" count="0" hidden="1"/>
    <cacheHierarchy uniqueName="[Measures].[__XL_Count Patients_details]" caption="__XL_Count Patients_details" measure="1" displayFolder="" measureGroup="Patients_details" count="0" hidden="1"/>
    <cacheHierarchy uniqueName="[Measures].[__XL_Count Hospital_Details]" caption="__XL_Count Hospital_Details" measure="1" displayFolder="" measureGroup="Hospital_Details" count="0" hidden="1"/>
    <cacheHierarchy uniqueName="[Measures].[__XL_Count Insurence Providers]" caption="__XL_Count Insurence Providers" measure="1" displayFolder="" measureGroup="Insurence Providers" count="0" hidden="1"/>
    <cacheHierarchy uniqueName="[Measures].[__XL_Count All Measures]" caption="__XL_Count All Measures" measure="1" displayFolder="" measureGroup="All Measures" count="0" hidden="1"/>
    <cacheHierarchy uniqueName="[Measures].[__XL_Count Doctor_Details]" caption="__XL_Count Doctor_Details" measure="1" displayFolder="" measureGroup="Doctor_Details" count="0" hidden="1"/>
    <cacheHierarchy uniqueName="[Measures].[__XL_Count Discharge Date]" caption="__XL_Count Discharge Date" measure="1" displayFolder="" measureGroup="Discharge Date" count="0" hidden="1"/>
    <cacheHierarchy uniqueName="[Measures].[__XL_Count Insurence_Providers]" caption="__XL_Count Insurence_Providers" measure="1" displayFolder="" measureGroup="Insurence_Providers" count="0" hidden="1"/>
    <cacheHierarchy uniqueName="[Measures].[__No measures defined]" caption="__No measures defined" measure="1" displayFolder="" count="0" hidden="1"/>
  </cacheHierarchies>
  <kpis count="0"/>
  <dimensions count="11">
    <dimension name="All Measures" uniqueName="[All Measures]" caption="All Measures"/>
    <dimension name="Date_Dim" uniqueName="[Date_Dim]" caption="Date_Dim"/>
    <dimension name="Discharge Date" uniqueName="[Discharge Date]" caption="Discharge Date"/>
    <dimension name="Doctor_Details" uniqueName="[Doctor_Details]" caption="Doctor_Details"/>
    <dimension name="healthcare_dataset" uniqueName="[healthcare_dataset]" caption="healthcare_dataset"/>
    <dimension name="Hospital_Details" uniqueName="[Hospital_Details]" caption="Hospital_Details"/>
    <dimension name="Insurence Providers" uniqueName="[Insurence Providers]" caption="Insurence Providers"/>
    <dimension name="Insurence_Providers" uniqueName="[Insurence_Providers]" caption="Insurence_Providers"/>
    <dimension measure="1" name="Measures" uniqueName="[Measures]" caption="Measures"/>
    <dimension name="Patients_Data" uniqueName="[Patients_Data]" caption="Patients_Data"/>
    <dimension name="Patients_details" uniqueName="[Patients_details]" caption="Patients_details"/>
  </dimensions>
  <measureGroups count="10">
    <measureGroup name="All Measures" caption="All Measures"/>
    <measureGroup name="Date_Dim" caption="Date_Dim"/>
    <measureGroup name="Discharge Date" caption="Discharge Date"/>
    <measureGroup name="Doctor_Details" caption="Doctor_Details"/>
    <measureGroup name="healthcare_dataset" caption="healthcare_dataset"/>
    <measureGroup name="Hospital_Details" caption="Hospital_Details"/>
    <measureGroup name="Insurence Providers" caption="Insurence Providers"/>
    <measureGroup name="Insurence_Providers" caption="Insurence_Providers"/>
    <measureGroup name="Patients_Data" caption="Patients_Data"/>
    <measureGroup name="Patients_details" caption="Patients_details"/>
  </measureGroups>
  <maps count="21">
    <map measureGroup="0" dimension="0"/>
    <map measureGroup="1" dimension="1"/>
    <map measureGroup="2" dimension="2"/>
    <map measureGroup="3" dimension="3"/>
    <map measureGroup="4" dimension="1"/>
    <map measureGroup="4" dimension="2"/>
    <map measureGroup="4" dimension="4"/>
    <map measureGroup="4" dimension="6"/>
    <map measureGroup="4" dimension="10"/>
    <map measureGroup="5" dimension="5"/>
    <map measureGroup="6" dimension="6"/>
    <map measureGroup="7" dimension="7"/>
    <map measureGroup="8" dimension="1"/>
    <map measureGroup="8" dimension="2"/>
    <map measureGroup="8" dimension="3"/>
    <map measureGroup="8" dimension="5"/>
    <map measureGroup="8" dimension="6"/>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ston Nyabeze" refreshedDate="46281.902603819442" backgroundQuery="1" createdVersion="8" refreshedVersion="8" minRefreshableVersion="3" recordCount="0" supportSubquery="1" supportAdvancedDrill="1" xr:uid="{F107F790-1F93-49DF-ACAB-B8D63DA66FBF}">
  <cacheSource type="external" connectionId="10"/>
  <cacheFields count="10">
    <cacheField name="[Measures].[YoY Admission %]" caption="YoY Admission %" numFmtId="0" hierarchy="77" level="32767"/>
    <cacheField name="[Measures].[Total Billing YoY %]" caption="Total Billing YoY %" numFmtId="0" hierarchy="79" level="32767"/>
    <cacheField name="[Measures].[Average Stay YoY %]" caption="Average Stay YoY %" numFmtId="0" hierarchy="81" level="32767"/>
    <cacheField name="[Measures].[YoY Doctors %]" caption="YoY Doctors %" numFmtId="0" hierarchy="83" level="32767"/>
    <cacheField name="[Measures].[YoY Hospitals %]" caption="YoY Hospitals %" numFmtId="0" hierarchy="85" level="32767"/>
    <cacheField name="[Measures].[EMR Rate YoY %]" caption="EMR Rate YoY %" numFmtId="0" hierarchy="87" level="32767"/>
    <cacheField name="[Measures].[Long Stay Rate YoY %]" caption="Long Stay Rate YoY %" numFmtId="0" hierarchy="89" level="32767"/>
    <cacheField name="[Measures].[ABN Test Rate YoY %]" caption="ABN Test Rate YoY %" numFmtId="0" hierarchy="91" level="32767"/>
    <cacheField name="[Patients_details].[Blood Type].[Blood Type]" caption="Blood Type" numFmtId="0" hierarchy="58" level="1">
      <sharedItems containsSemiMixedTypes="0" containsNonDate="0" containsString="0"/>
    </cacheField>
    <cacheField name="[Date_Dim].[Year].[Year]" caption="Year" numFmtId="0" hierarchy="2" level="1">
      <sharedItems containsSemiMixedTypes="0" containsNonDate="0" containsString="0"/>
    </cacheField>
  </cacheFields>
  <cacheHierarchies count="108">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ate_Dim].[Date of Admission]" caption="Date of Admission" attribute="1" time="1" defaultMemberUniqueName="[Date_Dim].[Date of Admission].[All]" allUniqueName="[Date_Dim].[Date of Admission].[All]" dimensionUniqueName="[Date_Dim]" displayFolder="" count="0" memberValueDatatype="7" unbalanced="0"/>
    <cacheHierarchy uniqueName="[Date_Dim].[Year]" caption="Year" attribute="1" defaultMemberUniqueName="[Date_Dim].[Year].[All]" allUniqueName="[Date_Dim].[Year].[All]" dimensionUniqueName="[Date_Dim]" displayFolder="" count="2" memberValueDatatype="20" unbalanced="0">
      <fieldsUsage count="2">
        <fieldUsage x="-1"/>
        <fieldUsage x="9"/>
      </fieldsUsage>
    </cacheHierarchy>
    <cacheHierarchy uniqueName="[Date_Dim].[Quarters]" caption="Quarters" attribute="1" defaultMemberUniqueName="[Date_Dim].[Quarters].[All]" allUniqueName="[Date_Dim].[Quarters].[All]" dimensionUniqueName="[Date_Dim]" displayFolder="" count="0" memberValueDatatype="130" unbalanced="0"/>
    <cacheHierarchy uniqueName="[Date_Dim].[Month]" caption="Month" attribute="1" defaultMemberUniqueName="[Date_Dim].[Month].[All]" allUniqueName="[Date_Dim].[Month].[All]" dimensionUniqueName="[Date_Dim]" displayFolder="" count="2" memberValueDatatype="130" unbalanced="0"/>
    <cacheHierarchy uniqueName="[Date_Dim].[Day]" caption="Day" attribute="1" defaultMemberUniqueName="[Date_Dim].[Day].[All]" allUniqueName="[Date_Dim].[Day].[All]" dimensionUniqueName="[Date_Dim]" displayFolder="" count="0" memberValueDatatype="130" unbalanced="0"/>
    <cacheHierarchy uniqueName="[Date_Dim].[Day Type]" caption="Day Type" attribute="1" defaultMemberUniqueName="[Date_Dim].[Day Type].[All]" allUniqueName="[Date_Dim].[Day Type].[All]" dimensionUniqueName="[Date_Dim]" displayFolder="" count="0" memberValueDatatype="130" unbalanced="0"/>
    <cacheHierarchy uniqueName="[Date_Dim].[Month Number]" caption="Month Number" attribute="1" defaultMemberUniqueName="[Date_Dim].[Month Number].[All]" allUniqueName="[Date_Dim].[Month Number].[All]" dimensionUniqueName="[Date_Dim]" displayFolder="" count="0" memberValueDatatype="20" unbalanced="0"/>
    <cacheHierarchy uniqueName="[Date_Dim].[Day Number]" caption="Day Number" attribute="1" defaultMemberUniqueName="[Date_Dim].[Day Number].[All]" allUniqueName="[Date_Dim].[Day Number].[All]" dimensionUniqueName="[Date_Dim]" displayFolder="" count="0" memberValueDatatype="20" unbalanced="0"/>
    <cacheHierarchy uniqueName="[Discharge Date].[Discharge Date]" caption="Discharge Date" attribute="1" time="1" defaultMemberUniqueName="[Discharge Date].[Discharge Date].[All]" allUniqueName="[Discharge Date].[Discharge Date].[All]" dimensionUniqueName="[Discharge Date]" displayFolder="" count="0" memberValueDatatype="7" unbalanced="0"/>
    <cacheHierarchy uniqueName="[Discharge Date].[Year]" caption="Year" attribute="1" defaultMemberUniqueName="[Discharge Date].[Year].[All]" allUniqueName="[Discharge Date].[Year].[All]" dimensionUniqueName="[Discharge Date]" displayFolder="" count="0" memberValueDatatype="20" unbalanced="0"/>
    <cacheHierarchy uniqueName="[Discharge Date].[Quarter]" caption="Quarter" attribute="1" defaultMemberUniqueName="[Discharge Date].[Quarter].[All]" allUniqueName="[Discharge Date].[Quarter].[All]" dimensionUniqueName="[Discharge Date]" displayFolder="" count="0" memberValueDatatype="130" unbalanced="0"/>
    <cacheHierarchy uniqueName="[Discharge Date].[Month]" caption="Month" attribute="1" defaultMemberUniqueName="[Discharge Date].[Month].[All]" allUniqueName="[Discharge Date].[Month].[All]" dimensionUniqueName="[Discharge Date]" displayFolder="" count="0" memberValueDatatype="130" unbalanced="0"/>
    <cacheHierarchy uniqueName="[Discharge Date].[Day]" caption="Day" attribute="1" defaultMemberUniqueName="[Discharge Date].[Day].[All]" allUniqueName="[Discharge Date].[Day].[All]" dimensionUniqueName="[Discharge Date]" displayFolder="" count="0" memberValueDatatype="130" unbalanced="0"/>
    <cacheHierarchy uniqueName="[Discharge Date].[Date Type]" caption="Date Type" attribute="1" defaultMemberUniqueName="[Discharge Date].[Date Type].[All]" allUniqueName="[Discharge Date].[Date Type].[All]" dimensionUniqueName="[Discharge Date]" displayFolder="" count="0" memberValueDatatype="130" unbalanced="0"/>
    <cacheHierarchy uniqueName="[Doctor_Details].[D_ID]" caption="D_ID" attribute="1" defaultMemberUniqueName="[Doctor_Details].[D_ID].[All]" allUniqueName="[Doctor_Details].[D_ID].[All]" dimensionUniqueName="[Doctor_Details]" displayFolder="" count="0" memberValueDatatype="20" unbalanced="0"/>
    <cacheHierarchy uniqueName="[Doctor_Details].[Doctor]" caption="Doctor" attribute="1" defaultMemberUniqueName="[Doctor_Details].[Doctor].[All]" allUniqueName="[Doctor_Details].[Doctor].[All]" dimensionUniqueName="[Doctor_Details]" displayFolder="" count="0" memberValueDatatype="130" unbalanced="0"/>
    <cacheHierarchy uniqueName="[healthcare_dataset].[ID]" caption="ID" attribute="1" defaultMemberUniqueName="[healthcare_dataset].[ID].[All]" allUniqueName="[healthcare_dataset].[ID].[All]" dimensionUniqueName="[healthcare_dataset]" displayFolder="" count="0" memberValueDatatype="20" unbalanced="0"/>
    <cacheHierarchy uniqueName="[healthcare_dataset].[Medical Condition]" caption="Medical Condition" attribute="1" defaultMemberUniqueName="[healthcare_dataset].[Medical Condition].[All]" allUniqueName="[healthcare_dataset].[Medical Condition].[All]" dimensionUniqueName="[healthcare_dataset]" displayFolder="" count="0" memberValueDatatype="130" unbalanced="0"/>
    <cacheHierarchy uniqueName="[healthcare_dataset].[Date of Admission]" caption="Date of Admission" attribute="1" time="1" defaultMemberUniqueName="[healthcare_dataset].[Date of Admission].[All]" allUniqueName="[healthcare_dataset].[Date of Admission].[All]" dimensionUniqueName="[healthcare_dataset]" displayFolder="" count="0" memberValueDatatype="7" unbalanced="0"/>
    <cacheHierarchy uniqueName="[healthcare_dataset].[Doctor]" caption="Doctor" attribute="1" defaultMemberUniqueName="[healthcare_dataset].[Doctor].[All]" allUniqueName="[healthcare_dataset].[Doctor].[All]" dimensionUniqueName="[healthcare_dataset]" displayFolder="" count="0" memberValueDatatype="130" unbalanced="0"/>
    <cacheHierarchy uniqueName="[healthcare_dataset].[Hospital]" caption="Hospital" attribute="1" defaultMemberUniqueName="[healthcare_dataset].[Hospital].[All]" allUniqueName="[healthcare_dataset].[Hospital].[All]" dimensionUniqueName="[healthcare_dataset]" displayFolder="" count="0" memberValueDatatype="130" unbalanced="0"/>
    <cacheHierarchy uniqueName="[healthcare_dataset].[Insurance Provider]" caption="Insurance Provider" attribute="1" defaultMemberUniqueName="[healthcare_dataset].[Insurance Provider].[All]" allUniqueName="[healthcare_dataset].[Insurance Provider].[All]" dimensionUniqueName="[healthcare_dataset]" displayFolder="" count="0" memberValueDatatype="130" unbalanced="0"/>
    <cacheHierarchy uniqueName="[healthcare_dataset].[Billing Amount]" caption="Billing Amount" attribute="1" defaultMemberUniqueName="[healthcare_dataset].[Billing Amount].[All]" allUniqueName="[healthcare_dataset].[Billing Amount].[All]" dimensionUniqueName="[healthcare_dataset]" displayFolder="" count="0" memberValueDatatype="5" unbalanced="0"/>
    <cacheHierarchy uniqueName="[healthcare_dataset].[Room Number]" caption="Room Number" attribute="1" defaultMemberUniqueName="[healthcare_dataset].[Room Number].[All]" allUniqueName="[healthcare_dataset].[Room Number].[All]" dimensionUniqueName="[healthcare_dataset]" displayFolder="" count="0" memberValueDatatype="20" unbalanced="0"/>
    <cacheHierarchy uniqueName="[healthcare_dataset].[Admission Type]" caption="Admission Type" attribute="1" defaultMemberUniqueName="[healthcare_dataset].[Admission Type].[All]" allUniqueName="[healthcare_dataset].[Admission Type].[All]" dimensionUniqueName="[healthcare_dataset]" displayFolder="" count="0" memberValueDatatype="130" unbalanced="0"/>
    <cacheHierarchy uniqueName="[healthcare_dataset].[Discharge Date]" caption="Discharge Date" attribute="1" time="1" defaultMemberUniqueName="[healthcare_dataset].[Discharge Date].[All]" allUniqueName="[healthcare_dataset].[Discharge Date].[All]" dimensionUniqueName="[healthcare_dataset]" displayFolder="" count="0" memberValueDatatype="7" unbalanced="0"/>
    <cacheHierarchy uniqueName="[healthcare_dataset].[Medication]" caption="Medication" attribute="1" defaultMemberUniqueName="[healthcare_dataset].[Medication].[All]" allUniqueName="[healthcare_dataset].[Medication].[All]" dimensionUniqueName="[healthcare_dataset]" displayFolder="" count="0" memberValueDatatype="130" unbalanced="0"/>
    <cacheHierarchy uniqueName="[healthcare_dataset].[Test Results]" caption="Test Results" attribute="1" defaultMemberUniqueName="[healthcare_dataset].[Test Results].[All]" allUniqueName="[healthcare_dataset].[Test Results].[All]" dimensionUniqueName="[healthcare_dataset]" displayFolder="" count="0" memberValueDatatype="130" unbalanced="0"/>
    <cacheHierarchy uniqueName="[healthcare_dataset].[Length of Stay]" caption="Length of Stay" attribute="1" defaultMemberUniqueName="[healthcare_dataset].[Length of Stay].[All]" allUniqueName="[healthcare_dataset].[Length of Stay].[All]" dimensionUniqueName="[healthcare_dataset]" displayFolder="" count="0" memberValueDatatype="20" unbalanced="0"/>
    <cacheHierarchy uniqueName="[healthcare_dataset].[Year]" caption="Year" attribute="1" defaultMemberUniqueName="[healthcare_dataset].[Year].[All]" allUniqueName="[healthcare_dataset].[Year].[All]" dimensionUniqueName="[healthcare_dataset]" displayFolder="" count="0" memberValueDatatype="20" unbalanced="0"/>
    <cacheHierarchy uniqueName="[healthcare_dataset].[Month Start]" caption="Month Start" attribute="1" time="1" defaultMemberUniqueName="[healthcare_dataset].[Month Start].[All]" allUniqueName="[healthcare_dataset].[Month Start].[All]" dimensionUniqueName="[healthcare_dataset]" displayFolder="" count="0" memberValueDatatype="7" unbalanced="0"/>
    <cacheHierarchy uniqueName="[healthcare_dataset].[Age Group]" caption="Age Group" attribute="1" defaultMemberUniqueName="[healthcare_dataset].[Age Group].[All]" allUniqueName="[healthcare_dataset].[Age Group].[All]" dimensionUniqueName="[healthcare_dataset]" displayFolder="" count="0" memberValueDatatype="130" unbalanced="0"/>
    <cacheHierarchy uniqueName="[healthcare_dataset].[Provider Key]" caption="Provider Key" attribute="1" defaultMemberUniqueName="[healthcare_dataset].[Provider Key].[All]" allUniqueName="[healthcare_dataset].[Provider Key].[All]" dimensionUniqueName="[healthcare_dataset]" displayFolder="" count="0" memberValueDatatype="130" unbalanced="0"/>
    <cacheHierarchy uniqueName="[Hospital_Details].[H_id]" caption="H_id" attribute="1" defaultMemberUniqueName="[Hospital_Details].[H_id].[All]" allUniqueName="[Hospital_Details].[H_id].[All]" dimensionUniqueName="[Hospital_Details]" displayFolder="" count="0" memberValueDatatype="20" unbalanced="0"/>
    <cacheHierarchy uniqueName="[Hospital_Details].[Hospital]" caption="Hospital" attribute="1" defaultMemberUniqueName="[Hospital_Details].[Hospital].[All]" allUniqueName="[Hospital_Details].[Hospital].[All]" dimensionUniqueName="[Hospital_Details]" displayFolder="" count="0" memberValueDatatype="130" unbalanced="0"/>
    <cacheHierarchy uniqueName="[Insurence Providers].[Provider key]" caption="Provider key" attribute="1" defaultMemberUniqueName="[Insurence Providers].[Provider key].[All]" allUniqueName="[Insurence Providers].[Provider key].[All]" dimensionUniqueName="[Insurence Providers]" displayFolder="" count="0" memberValueDatatype="130" unbalanced="0"/>
    <cacheHierarchy uniqueName="[Insurence Providers].[Insurance Provider]" caption="Insurance Provider" attribute="1" defaultMemberUniqueName="[Insurence Providers].[Insurance Provider].[All]" allUniqueName="[Insurence Providers].[Insurance Provider].[All]" dimensionUniqueName="[Insurence Providers]" displayFolder="" count="0" memberValueDatatype="130" unbalanced="0"/>
    <cacheHierarchy uniqueName="[Insurence_Providers].[Provider key]" caption="Provider key" attribute="1" defaultMemberUniqueName="[Insurence_Providers].[Provider key].[All]" allUniqueName="[Insurence_Providers].[Provider key].[All]" dimensionUniqueName="[Insurence_Providers]" displayFolder="" count="0" memberValueDatatype="130" unbalanced="0"/>
    <cacheHierarchy uniqueName="[Insurence_Providers].[Insurance Provider]" caption="Insurance Provider" attribute="1" defaultMemberUniqueName="[Insurence_Providers].[Insurance Provider].[All]" allUniqueName="[Insurence_Providers].[Insurance Provider].[All]" dimensionUniqueName="[Insurence_Providers]" displayFolder="" count="0" memberValueDatatype="130" unbalanced="0"/>
    <cacheHierarchy uniqueName="[Patients_Data].[P_ID]" caption="P_ID" attribute="1" defaultMemberUniqueName="[Patients_Data].[P_ID].[All]" allUniqueName="[Patients_Data].[P_ID].[All]" dimensionUniqueName="[Patients_Data]" displayFolder="" count="0" memberValueDatatype="20" unbalanced="0"/>
    <cacheHierarchy uniqueName="[Patients_Data].[D_ID]" caption="D_ID" attribute="1" defaultMemberUniqueName="[Patients_Data].[D_ID].[All]" allUniqueName="[Patients_Data].[D_ID].[All]" dimensionUniqueName="[Patients_Data]" displayFolder="" count="0" memberValueDatatype="20" unbalanced="0"/>
    <cacheHierarchy uniqueName="[Patients_Data].[H_ID]" caption="H_ID" attribute="1" defaultMemberUniqueName="[Patients_Data].[H_ID].[All]" allUniqueName="[Patients_Data].[H_ID].[All]" dimensionUniqueName="[Patients_Data]" displayFolder="" count="0" memberValueDatatype="20" unbalanced="0"/>
    <cacheHierarchy uniqueName="[Patients_Data].[Medical Condition]" caption="Medical Condition" attribute="1" defaultMemberUniqueName="[Patients_Data].[Medical Condition].[All]" allUniqueName="[Patients_Data].[Medical Condition].[All]" dimensionUniqueName="[Patients_Data]" displayFolder="" count="0" memberValueDatatype="130" unbalanced="0"/>
    <cacheHierarchy uniqueName="[Patients_Data].[Date of Admission]" caption="Date of Admission" attribute="1" time="1" defaultMemberUniqueName="[Patients_Data].[Date of Admission].[All]" allUniqueName="[Patients_Data].[Date of Admission].[All]" dimensionUniqueName="[Patients_Data]" displayFolder="" count="0" memberValueDatatype="7" unbalanced="0"/>
    <cacheHierarchy uniqueName="[Patients_Data].[Insurance Provider]" caption="Insurance Provider" attribute="1" defaultMemberUniqueName="[Patients_Data].[Insurance Provider].[All]" allUniqueName="[Patients_Data].[Insurance Provider].[All]" dimensionUniqueName="[Patients_Data]" displayFolder="" count="0" memberValueDatatype="130" unbalanced="0"/>
    <cacheHierarchy uniqueName="[Patients_Data].[Billing Amount]" caption="Billing Amount" attribute="1" defaultMemberUniqueName="[Patients_Data].[Billing Amount].[All]" allUniqueName="[Patients_Data].[Billing Amount].[All]" dimensionUniqueName="[Patients_Data]" displayFolder="" count="0" memberValueDatatype="5" unbalanced="0"/>
    <cacheHierarchy uniqueName="[Patients_Data].[Room Number]" caption="Room Number" attribute="1" defaultMemberUniqueName="[Patients_Data].[Room Number].[All]" allUniqueName="[Patients_Data].[Room Number].[All]" dimensionUniqueName="[Patients_Data]" displayFolder="" count="0" memberValueDatatype="20" unbalanced="0"/>
    <cacheHierarchy uniqueName="[Patients_Data].[Admission Type]" caption="Admission Type" attribute="1" defaultMemberUniqueName="[Patients_Data].[Admission Type].[All]" allUniqueName="[Patients_Data].[Admission Type].[All]" dimensionUniqueName="[Patients_Data]" displayFolder="" count="0" memberValueDatatype="130" unbalanced="0"/>
    <cacheHierarchy uniqueName="[Patients_Data].[Discharge Date]" caption="Discharge Date" attribute="1" time="1" defaultMemberUniqueName="[Patients_Data].[Discharge Date].[All]" allUniqueName="[Patients_Data].[Discharge Date].[All]" dimensionUniqueName="[Patients_Data]" displayFolder="" count="0" memberValueDatatype="7" unbalanced="0"/>
    <cacheHierarchy uniqueName="[Patients_Data].[Medication]" caption="Medication" attribute="1" defaultMemberUniqueName="[Patients_Data].[Medication].[All]" allUniqueName="[Patients_Data].[Medication].[All]" dimensionUniqueName="[Patients_Data]" displayFolder="" count="0" memberValueDatatype="130" unbalanced="0"/>
    <cacheHierarchy uniqueName="[Patients_Data].[Test Results]" caption="Test Results" attribute="1" defaultMemberUniqueName="[Patients_Data].[Test Results].[All]" allUniqueName="[Patients_Data].[Test Results].[All]" dimensionUniqueName="[Patients_Data]" displayFolder="" count="0" memberValueDatatype="130" unbalanced="0"/>
    <cacheHierarchy uniqueName="[Patients_Data].[Year]" caption="Year" attribute="1" defaultMemberUniqueName="[Patients_Data].[Year].[All]" allUniqueName="[Patients_Data].[Year].[All]" dimensionUniqueName="[Patients_Data]" displayFolder="" count="0" memberValueDatatype="20" unbalanced="0"/>
    <cacheHierarchy uniqueName="[Patients_Data].[Provider Key]" caption="Provider Key" attribute="1" defaultMemberUniqueName="[Patients_Data].[Provider Key].[All]" allUniqueName="[Patients_Data].[Provider Key].[All]" dimensionUniqueName="[Patients_Data]" displayFolder="" count="0" memberValueDatatype="130" unbalanced="0"/>
    <cacheHierarchy uniqueName="[Patients_details].[P_ID]" caption="P_ID" attribute="1" defaultMemberUniqueName="[Patients_details].[P_ID].[All]" allUniqueName="[Patients_details].[P_ID].[All]" dimensionUniqueName="[Patients_details]" displayFolder="" count="0" memberValueDatatype="20" unbalanced="0"/>
    <cacheHierarchy uniqueName="[Patients_details].[Name]" caption="Name" attribute="1" defaultMemberUniqueName="[Patients_details].[Name].[All]" allUniqueName="[Patients_details].[Name].[All]" dimensionUniqueName="[Patients_details]" displayFolder="" count="0" memberValueDatatype="130" unbalanced="0"/>
    <cacheHierarchy uniqueName="[Patients_details].[Age]" caption="Age" attribute="1" defaultMemberUniqueName="[Patients_details].[Age].[All]" allUniqueName="[Patients_details].[Age].[All]" dimensionUniqueName="[Patients_details]" displayFolder="" count="0" memberValueDatatype="20" unbalanced="0"/>
    <cacheHierarchy uniqueName="[Patients_details].[Gender]" caption="Gender" attribute="1" defaultMemberUniqueName="[Patients_details].[Gender].[All]" allUniqueName="[Patients_details].[Gender].[All]" dimensionUniqueName="[Patients_details]" displayFolder="" count="0" memberValueDatatype="130" unbalanced="0"/>
    <cacheHierarchy uniqueName="[Patients_details].[Blood Type]" caption="Blood Type" attribute="1" defaultMemberUniqueName="[Patients_details].[Blood Type].[All]" allUniqueName="[Patients_details].[Blood Type].[All]" dimensionUniqueName="[Patients_details]" displayFolder="" count="2" memberValueDatatype="130" unbalanced="0">
      <fieldsUsage count="2">
        <fieldUsage x="-1"/>
        <fieldUsage x="8"/>
      </fieldsUsage>
    </cacheHierarchy>
    <cacheHierarchy uniqueName="[Measures].[Sum of P_ID]" caption="Sum of P_ID" measure="1" displayFolder="" measureGroup="Patients_Data" count="0">
      <extLst>
        <ext xmlns:x15="http://schemas.microsoft.com/office/spreadsheetml/2010/11/main" uri="{B97F6D7D-B522-45F9-BDA1-12C45D357490}">
          <x15:cacheHierarchy aggregatedColumn="40"/>
        </ext>
      </extLst>
    </cacheHierarchy>
    <cacheHierarchy uniqueName="[Measures].[Count of P_ID]" caption="Count of P_ID" measure="1" displayFolder="" measureGroup="Patients_Data" count="0">
      <extLst>
        <ext xmlns:x15="http://schemas.microsoft.com/office/spreadsheetml/2010/11/main" uri="{B97F6D7D-B522-45F9-BDA1-12C45D357490}">
          <x15:cacheHierarchy aggregatedColumn="40"/>
        </ext>
      </extLst>
    </cacheHierarchy>
    <cacheHierarchy uniqueName="[Measures].[Sum of Billing Amount]" caption="Sum of Billing Amount" measure="1" displayFolder="" measureGroup="Patients_Data" count="0">
      <extLst>
        <ext xmlns:x15="http://schemas.microsoft.com/office/spreadsheetml/2010/11/main" uri="{B97F6D7D-B522-45F9-BDA1-12C45D357490}">
          <x15:cacheHierarchy aggregatedColumn="46"/>
        </ext>
      </extLst>
    </cacheHierarchy>
    <cacheHierarchy uniqueName="[Measures].[Sum of ID]" caption="Sum of ID" measure="1" displayFolder="" measureGroup="healthcare_dataset" count="0">
      <extLst>
        <ext xmlns:x15="http://schemas.microsoft.com/office/spreadsheetml/2010/11/main" uri="{B97F6D7D-B522-45F9-BDA1-12C45D357490}">
          <x15:cacheHierarchy aggregatedColumn="17"/>
        </ext>
      </extLst>
    </cacheHierarchy>
    <cacheHierarchy uniqueName="[Measures].[Count of ID]" caption="Count of ID" measure="1" displayFolder="" measureGroup="healthcare_dataset" count="0">
      <extLst>
        <ext xmlns:x15="http://schemas.microsoft.com/office/spreadsheetml/2010/11/main" uri="{B97F6D7D-B522-45F9-BDA1-12C45D357490}">
          <x15:cacheHierarchy aggregatedColumn="17"/>
        </ext>
      </extLst>
    </cacheHierarchy>
    <cacheHierarchy uniqueName="[Measures].[Sum of Billing Amount 2]" caption="Sum of Billing Amount 2" measure="1" displayFolder="" measureGroup="healthcare_dataset" count="0">
      <extLst>
        <ext xmlns:x15="http://schemas.microsoft.com/office/spreadsheetml/2010/11/main" uri="{B97F6D7D-B522-45F9-BDA1-12C45D357490}">
          <x15:cacheHierarchy aggregatedColumn="23"/>
        </ext>
      </extLst>
    </cacheHierarchy>
    <cacheHierarchy uniqueName="[Measures].[Sum of Length of Stay]" caption="Sum of Length of Stay" measure="1" displayFolder="" measureGroup="healthcare_dataset" count="0">
      <extLst>
        <ext xmlns:x15="http://schemas.microsoft.com/office/spreadsheetml/2010/11/main" uri="{B97F6D7D-B522-45F9-BDA1-12C45D357490}">
          <x15:cacheHierarchy aggregatedColumn="29"/>
        </ext>
      </extLst>
    </cacheHierarchy>
    <cacheHierarchy uniqueName="[Measures].[Average of Length of Stay]" caption="Average of Length of Stay" measure="1" displayFolder="" measureGroup="healthcare_dataset" count="0">
      <extLst>
        <ext xmlns:x15="http://schemas.microsoft.com/office/spreadsheetml/2010/11/main" uri="{B97F6D7D-B522-45F9-BDA1-12C45D357490}">
          <x15:cacheHierarchy aggregatedColumn="29"/>
        </ext>
      </extLst>
    </cacheHierarchy>
    <cacheHierarchy uniqueName="[Measures].[Sum of D_ID]" caption="Sum of D_ID" measure="1" displayFolder="" measureGroup="Doctor_Details" count="0">
      <extLst>
        <ext xmlns:x15="http://schemas.microsoft.com/office/spreadsheetml/2010/11/main" uri="{B97F6D7D-B522-45F9-BDA1-12C45D357490}">
          <x15:cacheHierarchy aggregatedColumn="15"/>
        </ext>
      </extLst>
    </cacheHierarchy>
    <cacheHierarchy uniqueName="[Measures].[Count of D_ID]" caption="Count of D_ID" measure="1" displayFolder="" measureGroup="Doctor_Details" count="0">
      <extLst>
        <ext xmlns:x15="http://schemas.microsoft.com/office/spreadsheetml/2010/11/main" uri="{B97F6D7D-B522-45F9-BDA1-12C45D357490}">
          <x15:cacheHierarchy aggregatedColumn="15"/>
        </ext>
      </extLst>
    </cacheHierarchy>
    <cacheHierarchy uniqueName="[Measures].[Sum of H_id]" caption="Sum of H_id" measure="1" displayFolder="" measureGroup="Hospital_Details" count="0">
      <extLst>
        <ext xmlns:x15="http://schemas.microsoft.com/office/spreadsheetml/2010/11/main" uri="{B97F6D7D-B522-45F9-BDA1-12C45D357490}">
          <x15:cacheHierarchy aggregatedColumn="34"/>
        </ext>
      </extLst>
    </cacheHierarchy>
    <cacheHierarchy uniqueName="[Measures].[Count of H_id]" caption="Count of H_id" measure="1" displayFolder="" measureGroup="Hospital_Details" count="0">
      <extLst>
        <ext xmlns:x15="http://schemas.microsoft.com/office/spreadsheetml/2010/11/main" uri="{B97F6D7D-B522-45F9-BDA1-12C45D357490}">
          <x15:cacheHierarchy aggregatedColumn="34"/>
        </ext>
      </extLst>
    </cacheHierarchy>
    <cacheHierarchy uniqueName="[Measures].[Sum of Year]" caption="Sum of Year" measure="1" displayFolder="" measureGroup="Date_Dim" count="0">
      <extLst>
        <ext xmlns:x15="http://schemas.microsoft.com/office/spreadsheetml/2010/11/main" uri="{B97F6D7D-B522-45F9-BDA1-12C45D357490}">
          <x15:cacheHierarchy aggregatedColumn="2"/>
        </ext>
      </extLst>
    </cacheHierarchy>
    <cacheHierarchy uniqueName="[Measures].[#Admission]" caption="#Admission" measure="1" displayFolder="" measureGroup="All Measures" count="0"/>
    <cacheHierarchy uniqueName="[Measures].[measure 1]" caption="measure 1" measure="1" displayFolder="" measureGroup="All Measures" count="0"/>
    <cacheHierarchy uniqueName="[Measures].[Long Stay Rate]" caption="Long Stay Rate" measure="1" displayFolder="" measureGroup="All Measures" count="0"/>
    <cacheHierarchy uniqueName="[Measures].[ABN Test Rate]" caption="ABN Test Rate" measure="1" displayFolder="" measureGroup="All Measures" count="0"/>
    <cacheHierarchy uniqueName="[Measures].[PY Admissions]" caption="PY Admissions" measure="1" displayFolder="" measureGroup="All Measures" count="0"/>
    <cacheHierarchy uniqueName="[Measures].[YoY Admission %]" caption="YoY Admission %" measure="1" displayFolder="" measureGroup="All Measures" count="0" oneField="1">
      <fieldsUsage count="1">
        <fieldUsage x="0"/>
      </fieldsUsage>
    </cacheHierarchy>
    <cacheHierarchy uniqueName="[Measures].[PY Total Billing]" caption="PY Total Billing" measure="1" displayFolder="" measureGroup="All Measures" count="0"/>
    <cacheHierarchy uniqueName="[Measures].[Total Billing YoY %]" caption="Total Billing YoY %" measure="1" displayFolder="" measureGroup="All Measures" count="0" oneField="1">
      <fieldsUsage count="1">
        <fieldUsage x="1"/>
      </fieldsUsage>
    </cacheHierarchy>
    <cacheHierarchy uniqueName="[Measures].[PY Average Stay]" caption="PY Average Stay" measure="1" displayFolder="" measureGroup="All Measures" count="0"/>
    <cacheHierarchy uniqueName="[Measures].[Average Stay YoY %]" caption="Average Stay YoY %" measure="1" displayFolder="" measureGroup="All Measures" count="0" oneField="1">
      <fieldsUsage count="1">
        <fieldUsage x="2"/>
      </fieldsUsage>
    </cacheHierarchy>
    <cacheHierarchy uniqueName="[Measures].[PY Doctors]" caption="PY Doctors" measure="1" displayFolder="" measureGroup="All Measures" count="0"/>
    <cacheHierarchy uniqueName="[Measures].[YoY Doctors %]" caption="YoY Doctors %" measure="1" displayFolder="" measureGroup="All Measures" count="0" oneField="1">
      <fieldsUsage count="1">
        <fieldUsage x="3"/>
      </fieldsUsage>
    </cacheHierarchy>
    <cacheHierarchy uniqueName="[Measures].[PY Hospitals]" caption="PY Hospitals" measure="1" displayFolder="" measureGroup="All Measures" count="0"/>
    <cacheHierarchy uniqueName="[Measures].[YoY Hospitals %]" caption="YoY Hospitals %" measure="1" displayFolder="" measureGroup="All Measures" count="0" oneField="1">
      <fieldsUsage count="1">
        <fieldUsage x="4"/>
      </fieldsUsage>
    </cacheHierarchy>
    <cacheHierarchy uniqueName="[Measures].[PY EMR Rate]" caption="PY EMR Rate" measure="1" displayFolder="" measureGroup="All Measures" count="0"/>
    <cacheHierarchy uniqueName="[Measures].[EMR Rate YoY %]" caption="EMR Rate YoY %" measure="1" displayFolder="" measureGroup="All Measures" count="0" oneField="1">
      <fieldsUsage count="1">
        <fieldUsage x="5"/>
      </fieldsUsage>
    </cacheHierarchy>
    <cacheHierarchy uniqueName="[Measures].[PY Long Stay Rate]" caption="PY Long Stay Rate" measure="1" displayFolder="" measureGroup="All Measures" count="0"/>
    <cacheHierarchy uniqueName="[Measures].[Long Stay Rate YoY %]" caption="Long Stay Rate YoY %" measure="1" displayFolder="" measureGroup="All Measures" count="0" oneField="1">
      <fieldsUsage count="1">
        <fieldUsage x="6"/>
      </fieldsUsage>
    </cacheHierarchy>
    <cacheHierarchy uniqueName="[Measures].[PY ABN Test Rate]" caption="PY ABN Test Rate" measure="1" displayFolder="" measureGroup="All Measures" count="0"/>
    <cacheHierarchy uniqueName="[Measures].[ABN Test Rate YoY %]" caption="ABN Test Rate YoY %" measure="1" displayFolder="" measureGroup="All Measures" count="0" oneField="1">
      <fieldsUsage count="1">
        <fieldUsage x="7"/>
      </fieldsUsage>
    </cacheHierarchy>
    <cacheHierarchy uniqueName="[Measures].[Average Admissions per Day]" caption="Average Admissions per Day" measure="1" displayFolder="" measureGroup="All Measures" count="0"/>
    <cacheHierarchy uniqueName="[Measures].[Net Admission Rate/ Day]" caption="Net Admission Rate/ Day" measure="1" displayFolder="" measureGroup="All Measures" count="0"/>
    <cacheHierarchy uniqueName="[Measures].[Average Discharges per Day]" caption="Average Discharges per Day" measure="1" displayFolder="" measureGroup="All Measures" count="0"/>
    <cacheHierarchy uniqueName="[Measures].[#Doctors]" caption="#Doctors" measure="1" displayFolder="" measureGroup="All Measures" count="0"/>
    <cacheHierarchy uniqueName="[Measures].[#Hospitals]" caption="#Hospitals" measure="1" displayFolder="" measureGroup="All Measures" count="0"/>
    <cacheHierarchy uniqueName="[Measures].[__XL_Count Date_Dim]" caption="__XL_Count Date_Dim" measure="1" displayFolder="" measureGroup="Date_Dim" count="0" hidden="1"/>
    <cacheHierarchy uniqueName="[Measures].[__XL_Count healthcare_dataset]" caption="__XL_Count healthcare_dataset" measure="1" displayFolder="" measureGroup="healthcare_dataset" count="0" hidden="1"/>
    <cacheHierarchy uniqueName="[Measures].[__XL_Count Patients_Data]" caption="__XL_Count Patients_Data" measure="1" displayFolder="" measureGroup="Patients_Data" count="0" hidden="1"/>
    <cacheHierarchy uniqueName="[Measures].[__XL_Count Patients_details]" caption="__XL_Count Patients_details" measure="1" displayFolder="" measureGroup="Patients_details" count="0" hidden="1"/>
    <cacheHierarchy uniqueName="[Measures].[__XL_Count Hospital_Details]" caption="__XL_Count Hospital_Details" measure="1" displayFolder="" measureGroup="Hospital_Details" count="0" hidden="1"/>
    <cacheHierarchy uniqueName="[Measures].[__XL_Count Insurence Providers]" caption="__XL_Count Insurence Providers" measure="1" displayFolder="" measureGroup="Insurence Providers" count="0" hidden="1"/>
    <cacheHierarchy uniqueName="[Measures].[__XL_Count All Measures]" caption="__XL_Count All Measures" measure="1" displayFolder="" measureGroup="All Measures" count="0" hidden="1"/>
    <cacheHierarchy uniqueName="[Measures].[__XL_Count Doctor_Details]" caption="__XL_Count Doctor_Details" measure="1" displayFolder="" measureGroup="Doctor_Details" count="0" hidden="1"/>
    <cacheHierarchy uniqueName="[Measures].[__XL_Count Discharge Date]" caption="__XL_Count Discharge Date" measure="1" displayFolder="" measureGroup="Discharge Date" count="0" hidden="1"/>
    <cacheHierarchy uniqueName="[Measures].[__XL_Count Insurence_Providers]" caption="__XL_Count Insurence_Providers" measure="1" displayFolder="" measureGroup="Insurence_Providers" count="0" hidden="1"/>
    <cacheHierarchy uniqueName="[Measures].[__No measures defined]" caption="__No measures defined" measure="1" displayFolder="" count="0" hidden="1"/>
  </cacheHierarchies>
  <kpis count="0"/>
  <dimensions count="11">
    <dimension name="All Measures" uniqueName="[All Measures]" caption="All Measures"/>
    <dimension name="Date_Dim" uniqueName="[Date_Dim]" caption="Date_Dim"/>
    <dimension name="Discharge Date" uniqueName="[Discharge Date]" caption="Discharge Date"/>
    <dimension name="Doctor_Details" uniqueName="[Doctor_Details]" caption="Doctor_Details"/>
    <dimension name="healthcare_dataset" uniqueName="[healthcare_dataset]" caption="healthcare_dataset"/>
    <dimension name="Hospital_Details" uniqueName="[Hospital_Details]" caption="Hospital_Details"/>
    <dimension name="Insurence Providers" uniqueName="[Insurence Providers]" caption="Insurence Providers"/>
    <dimension name="Insurence_Providers" uniqueName="[Insurence_Providers]" caption="Insurence_Providers"/>
    <dimension measure="1" name="Measures" uniqueName="[Measures]" caption="Measures"/>
    <dimension name="Patients_Data" uniqueName="[Patients_Data]" caption="Patients_Data"/>
    <dimension name="Patients_details" uniqueName="[Patients_details]" caption="Patients_details"/>
  </dimensions>
  <measureGroups count="10">
    <measureGroup name="All Measures" caption="All Measures"/>
    <measureGroup name="Date_Dim" caption="Date_Dim"/>
    <measureGroup name="Discharge Date" caption="Discharge Date"/>
    <measureGroup name="Doctor_Details" caption="Doctor_Details"/>
    <measureGroup name="healthcare_dataset" caption="healthcare_dataset"/>
    <measureGroup name="Hospital_Details" caption="Hospital_Details"/>
    <measureGroup name="Insurence Providers" caption="Insurence Providers"/>
    <measureGroup name="Insurence_Providers" caption="Insurence_Providers"/>
    <measureGroup name="Patients_Data" caption="Patients_Data"/>
    <measureGroup name="Patients_details" caption="Patients_details"/>
  </measureGroups>
  <maps count="21">
    <map measureGroup="0" dimension="0"/>
    <map measureGroup="1" dimension="1"/>
    <map measureGroup="2" dimension="2"/>
    <map measureGroup="3" dimension="3"/>
    <map measureGroup="4" dimension="1"/>
    <map measureGroup="4" dimension="2"/>
    <map measureGroup="4" dimension="4"/>
    <map measureGroup="4" dimension="6"/>
    <map measureGroup="4" dimension="10"/>
    <map measureGroup="5" dimension="5"/>
    <map measureGroup="6" dimension="6"/>
    <map measureGroup="7" dimension="7"/>
    <map measureGroup="8" dimension="1"/>
    <map measureGroup="8" dimension="2"/>
    <map measureGroup="8" dimension="3"/>
    <map measureGroup="8" dimension="5"/>
    <map measureGroup="8" dimension="6"/>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ston Nyabeze" refreshedDate="46281.902606828706" backgroundQuery="1" createdVersion="8" refreshedVersion="8" minRefreshableVersion="3" recordCount="0" supportSubquery="1" supportAdvancedDrill="1" xr:uid="{FFC1FCC3-8793-4795-B928-853EA4A1B29C}">
  <cacheSource type="external" connectionId="10"/>
  <cacheFields count="4">
    <cacheField name="[Date_Dim].[Day Type].[Day Type]" caption="Day Type" numFmtId="0" hierarchy="6" level="1">
      <sharedItems count="2">
        <s v="Weekday"/>
        <s v="Weekend"/>
      </sharedItems>
    </cacheField>
    <cacheField name="[Measures].[Sum of Billing Amount]" caption="Sum of Billing Amount" numFmtId="0" hierarchy="61" level="32767"/>
    <cacheField name="[Patients_details].[Blood Type].[Blood Type]" caption="Blood Type" numFmtId="0" hierarchy="58" level="1">
      <sharedItems containsSemiMixedTypes="0" containsNonDate="0" containsString="0"/>
    </cacheField>
    <cacheField name="[Date_Dim].[Year].[Year]" caption="Year" numFmtId="0" hierarchy="2" level="1">
      <sharedItems containsSemiMixedTypes="0" containsNonDate="0" containsString="0"/>
    </cacheField>
  </cacheFields>
  <cacheHierarchies count="108">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ate_Dim].[Date of Admission]" caption="Date of Admission" attribute="1" time="1" defaultMemberUniqueName="[Date_Dim].[Date of Admission].[All]" allUniqueName="[Date_Dim].[Date of Admission].[All]" dimensionUniqueName="[Date_Dim]" displayFolder="" count="0" memberValueDatatype="7" unbalanced="0"/>
    <cacheHierarchy uniqueName="[Date_Dim].[Year]" caption="Year" attribute="1" defaultMemberUniqueName="[Date_Dim].[Year].[All]" allUniqueName="[Date_Dim].[Year].[All]" dimensionUniqueName="[Date_Dim]" displayFolder="" count="2" memberValueDatatype="20" unbalanced="0">
      <fieldsUsage count="2">
        <fieldUsage x="-1"/>
        <fieldUsage x="3"/>
      </fieldsUsage>
    </cacheHierarchy>
    <cacheHierarchy uniqueName="[Date_Dim].[Quarters]" caption="Quarters" attribute="1" defaultMemberUniqueName="[Date_Dim].[Quarters].[All]" allUniqueName="[Date_Dim].[Quarters].[All]" dimensionUniqueName="[Date_Dim]" displayFolder="" count="0" memberValueDatatype="130" unbalanced="0"/>
    <cacheHierarchy uniqueName="[Date_Dim].[Month]" caption="Month" attribute="1" defaultMemberUniqueName="[Date_Dim].[Month].[All]" allUniqueName="[Date_Dim].[Month].[All]" dimensionUniqueName="[Date_Dim]" displayFolder="" count="2" memberValueDatatype="130" unbalanced="0"/>
    <cacheHierarchy uniqueName="[Date_Dim].[Day]" caption="Day" attribute="1" defaultMemberUniqueName="[Date_Dim].[Day].[All]" allUniqueName="[Date_Dim].[Day].[All]" dimensionUniqueName="[Date_Dim]" displayFolder="" count="0" memberValueDatatype="130" unbalanced="0"/>
    <cacheHierarchy uniqueName="[Date_Dim].[Day Type]" caption="Day Type" attribute="1" defaultMemberUniqueName="[Date_Dim].[Day Type].[All]" allUniqueName="[Date_Dim].[Day Type].[All]" dimensionUniqueName="[Date_Dim]" displayFolder="" count="2" memberValueDatatype="130" unbalanced="0">
      <fieldsUsage count="2">
        <fieldUsage x="-1"/>
        <fieldUsage x="0"/>
      </fieldsUsage>
    </cacheHierarchy>
    <cacheHierarchy uniqueName="[Date_Dim].[Month Number]" caption="Month Number" attribute="1" defaultMemberUniqueName="[Date_Dim].[Month Number].[All]" allUniqueName="[Date_Dim].[Month Number].[All]" dimensionUniqueName="[Date_Dim]" displayFolder="" count="0" memberValueDatatype="20" unbalanced="0"/>
    <cacheHierarchy uniqueName="[Date_Dim].[Day Number]" caption="Day Number" attribute="1" defaultMemberUniqueName="[Date_Dim].[Day Number].[All]" allUniqueName="[Date_Dim].[Day Number].[All]" dimensionUniqueName="[Date_Dim]" displayFolder="" count="0" memberValueDatatype="20" unbalanced="0"/>
    <cacheHierarchy uniqueName="[Discharge Date].[Discharge Date]" caption="Discharge Date" attribute="1" time="1" defaultMemberUniqueName="[Discharge Date].[Discharge Date].[All]" allUniqueName="[Discharge Date].[Discharge Date].[All]" dimensionUniqueName="[Discharge Date]" displayFolder="" count="0" memberValueDatatype="7" unbalanced="0"/>
    <cacheHierarchy uniqueName="[Discharge Date].[Year]" caption="Year" attribute="1" defaultMemberUniqueName="[Discharge Date].[Year].[All]" allUniqueName="[Discharge Date].[Year].[All]" dimensionUniqueName="[Discharge Date]" displayFolder="" count="0" memberValueDatatype="20" unbalanced="0"/>
    <cacheHierarchy uniqueName="[Discharge Date].[Quarter]" caption="Quarter" attribute="1" defaultMemberUniqueName="[Discharge Date].[Quarter].[All]" allUniqueName="[Discharge Date].[Quarter].[All]" dimensionUniqueName="[Discharge Date]" displayFolder="" count="0" memberValueDatatype="130" unbalanced="0"/>
    <cacheHierarchy uniqueName="[Discharge Date].[Month]" caption="Month" attribute="1" defaultMemberUniqueName="[Discharge Date].[Month].[All]" allUniqueName="[Discharge Date].[Month].[All]" dimensionUniqueName="[Discharge Date]" displayFolder="" count="0" memberValueDatatype="130" unbalanced="0"/>
    <cacheHierarchy uniqueName="[Discharge Date].[Day]" caption="Day" attribute="1" defaultMemberUniqueName="[Discharge Date].[Day].[All]" allUniqueName="[Discharge Date].[Day].[All]" dimensionUniqueName="[Discharge Date]" displayFolder="" count="0" memberValueDatatype="130" unbalanced="0"/>
    <cacheHierarchy uniqueName="[Discharge Date].[Date Type]" caption="Date Type" attribute="1" defaultMemberUniqueName="[Discharge Date].[Date Type].[All]" allUniqueName="[Discharge Date].[Date Type].[All]" dimensionUniqueName="[Discharge Date]" displayFolder="" count="0" memberValueDatatype="130" unbalanced="0"/>
    <cacheHierarchy uniqueName="[Doctor_Details].[D_ID]" caption="D_ID" attribute="1" defaultMemberUniqueName="[Doctor_Details].[D_ID].[All]" allUniqueName="[Doctor_Details].[D_ID].[All]" dimensionUniqueName="[Doctor_Details]" displayFolder="" count="0" memberValueDatatype="20" unbalanced="0"/>
    <cacheHierarchy uniqueName="[Doctor_Details].[Doctor]" caption="Doctor" attribute="1" defaultMemberUniqueName="[Doctor_Details].[Doctor].[All]" allUniqueName="[Doctor_Details].[Doctor].[All]" dimensionUniqueName="[Doctor_Details]" displayFolder="" count="0" memberValueDatatype="130" unbalanced="0"/>
    <cacheHierarchy uniqueName="[healthcare_dataset].[ID]" caption="ID" attribute="1" defaultMemberUniqueName="[healthcare_dataset].[ID].[All]" allUniqueName="[healthcare_dataset].[ID].[All]" dimensionUniqueName="[healthcare_dataset]" displayFolder="" count="0" memberValueDatatype="20" unbalanced="0"/>
    <cacheHierarchy uniqueName="[healthcare_dataset].[Medical Condition]" caption="Medical Condition" attribute="1" defaultMemberUniqueName="[healthcare_dataset].[Medical Condition].[All]" allUniqueName="[healthcare_dataset].[Medical Condition].[All]" dimensionUniqueName="[healthcare_dataset]" displayFolder="" count="0" memberValueDatatype="130" unbalanced="0"/>
    <cacheHierarchy uniqueName="[healthcare_dataset].[Date of Admission]" caption="Date of Admission" attribute="1" time="1" defaultMemberUniqueName="[healthcare_dataset].[Date of Admission].[All]" allUniqueName="[healthcare_dataset].[Date of Admission].[All]" dimensionUniqueName="[healthcare_dataset]" displayFolder="" count="0" memberValueDatatype="7" unbalanced="0"/>
    <cacheHierarchy uniqueName="[healthcare_dataset].[Doctor]" caption="Doctor" attribute="1" defaultMemberUniqueName="[healthcare_dataset].[Doctor].[All]" allUniqueName="[healthcare_dataset].[Doctor].[All]" dimensionUniqueName="[healthcare_dataset]" displayFolder="" count="0" memberValueDatatype="130" unbalanced="0"/>
    <cacheHierarchy uniqueName="[healthcare_dataset].[Hospital]" caption="Hospital" attribute="1" defaultMemberUniqueName="[healthcare_dataset].[Hospital].[All]" allUniqueName="[healthcare_dataset].[Hospital].[All]" dimensionUniqueName="[healthcare_dataset]" displayFolder="" count="0" memberValueDatatype="130" unbalanced="0"/>
    <cacheHierarchy uniqueName="[healthcare_dataset].[Insurance Provider]" caption="Insurance Provider" attribute="1" defaultMemberUniqueName="[healthcare_dataset].[Insurance Provider].[All]" allUniqueName="[healthcare_dataset].[Insurance Provider].[All]" dimensionUniqueName="[healthcare_dataset]" displayFolder="" count="0" memberValueDatatype="130" unbalanced="0"/>
    <cacheHierarchy uniqueName="[healthcare_dataset].[Billing Amount]" caption="Billing Amount" attribute="1" defaultMemberUniqueName="[healthcare_dataset].[Billing Amount].[All]" allUniqueName="[healthcare_dataset].[Billing Amount].[All]" dimensionUniqueName="[healthcare_dataset]" displayFolder="" count="0" memberValueDatatype="5" unbalanced="0"/>
    <cacheHierarchy uniqueName="[healthcare_dataset].[Room Number]" caption="Room Number" attribute="1" defaultMemberUniqueName="[healthcare_dataset].[Room Number].[All]" allUniqueName="[healthcare_dataset].[Room Number].[All]" dimensionUniqueName="[healthcare_dataset]" displayFolder="" count="0" memberValueDatatype="20" unbalanced="0"/>
    <cacheHierarchy uniqueName="[healthcare_dataset].[Admission Type]" caption="Admission Type" attribute="1" defaultMemberUniqueName="[healthcare_dataset].[Admission Type].[All]" allUniqueName="[healthcare_dataset].[Admission Type].[All]" dimensionUniqueName="[healthcare_dataset]" displayFolder="" count="0" memberValueDatatype="130" unbalanced="0"/>
    <cacheHierarchy uniqueName="[healthcare_dataset].[Discharge Date]" caption="Discharge Date" attribute="1" time="1" defaultMemberUniqueName="[healthcare_dataset].[Discharge Date].[All]" allUniqueName="[healthcare_dataset].[Discharge Date].[All]" dimensionUniqueName="[healthcare_dataset]" displayFolder="" count="0" memberValueDatatype="7" unbalanced="0"/>
    <cacheHierarchy uniqueName="[healthcare_dataset].[Medication]" caption="Medication" attribute="1" defaultMemberUniqueName="[healthcare_dataset].[Medication].[All]" allUniqueName="[healthcare_dataset].[Medication].[All]" dimensionUniqueName="[healthcare_dataset]" displayFolder="" count="0" memberValueDatatype="130" unbalanced="0"/>
    <cacheHierarchy uniqueName="[healthcare_dataset].[Test Results]" caption="Test Results" attribute="1" defaultMemberUniqueName="[healthcare_dataset].[Test Results].[All]" allUniqueName="[healthcare_dataset].[Test Results].[All]" dimensionUniqueName="[healthcare_dataset]" displayFolder="" count="0" memberValueDatatype="130" unbalanced="0"/>
    <cacheHierarchy uniqueName="[healthcare_dataset].[Length of Stay]" caption="Length of Stay" attribute="1" defaultMemberUniqueName="[healthcare_dataset].[Length of Stay].[All]" allUniqueName="[healthcare_dataset].[Length of Stay].[All]" dimensionUniqueName="[healthcare_dataset]" displayFolder="" count="0" memberValueDatatype="20" unbalanced="0"/>
    <cacheHierarchy uniqueName="[healthcare_dataset].[Year]" caption="Year" attribute="1" defaultMemberUniqueName="[healthcare_dataset].[Year].[All]" allUniqueName="[healthcare_dataset].[Year].[All]" dimensionUniqueName="[healthcare_dataset]" displayFolder="" count="0" memberValueDatatype="20" unbalanced="0"/>
    <cacheHierarchy uniqueName="[healthcare_dataset].[Month Start]" caption="Month Start" attribute="1" time="1" defaultMemberUniqueName="[healthcare_dataset].[Month Start].[All]" allUniqueName="[healthcare_dataset].[Month Start].[All]" dimensionUniqueName="[healthcare_dataset]" displayFolder="" count="0" memberValueDatatype="7" unbalanced="0"/>
    <cacheHierarchy uniqueName="[healthcare_dataset].[Age Group]" caption="Age Group" attribute="1" defaultMemberUniqueName="[healthcare_dataset].[Age Group].[All]" allUniqueName="[healthcare_dataset].[Age Group].[All]" dimensionUniqueName="[healthcare_dataset]" displayFolder="" count="0" memberValueDatatype="130" unbalanced="0"/>
    <cacheHierarchy uniqueName="[healthcare_dataset].[Provider Key]" caption="Provider Key" attribute="1" defaultMemberUniqueName="[healthcare_dataset].[Provider Key].[All]" allUniqueName="[healthcare_dataset].[Provider Key].[All]" dimensionUniqueName="[healthcare_dataset]" displayFolder="" count="0" memberValueDatatype="130" unbalanced="0"/>
    <cacheHierarchy uniqueName="[Hospital_Details].[H_id]" caption="H_id" attribute="1" defaultMemberUniqueName="[Hospital_Details].[H_id].[All]" allUniqueName="[Hospital_Details].[H_id].[All]" dimensionUniqueName="[Hospital_Details]" displayFolder="" count="0" memberValueDatatype="20" unbalanced="0"/>
    <cacheHierarchy uniqueName="[Hospital_Details].[Hospital]" caption="Hospital" attribute="1" defaultMemberUniqueName="[Hospital_Details].[Hospital].[All]" allUniqueName="[Hospital_Details].[Hospital].[All]" dimensionUniqueName="[Hospital_Details]" displayFolder="" count="0" memberValueDatatype="130" unbalanced="0"/>
    <cacheHierarchy uniqueName="[Insurence Providers].[Provider key]" caption="Provider key" attribute="1" defaultMemberUniqueName="[Insurence Providers].[Provider key].[All]" allUniqueName="[Insurence Providers].[Provider key].[All]" dimensionUniqueName="[Insurence Providers]" displayFolder="" count="0" memberValueDatatype="130" unbalanced="0"/>
    <cacheHierarchy uniqueName="[Insurence Providers].[Insurance Provider]" caption="Insurance Provider" attribute="1" defaultMemberUniqueName="[Insurence Providers].[Insurance Provider].[All]" allUniqueName="[Insurence Providers].[Insurance Provider].[All]" dimensionUniqueName="[Insurence Providers]" displayFolder="" count="0" memberValueDatatype="130" unbalanced="0"/>
    <cacheHierarchy uniqueName="[Insurence_Providers].[Provider key]" caption="Provider key" attribute="1" defaultMemberUniqueName="[Insurence_Providers].[Provider key].[All]" allUniqueName="[Insurence_Providers].[Provider key].[All]" dimensionUniqueName="[Insurence_Providers]" displayFolder="" count="0" memberValueDatatype="130" unbalanced="0"/>
    <cacheHierarchy uniqueName="[Insurence_Providers].[Insurance Provider]" caption="Insurance Provider" attribute="1" defaultMemberUniqueName="[Insurence_Providers].[Insurance Provider].[All]" allUniqueName="[Insurence_Providers].[Insurance Provider].[All]" dimensionUniqueName="[Insurence_Providers]" displayFolder="" count="0" memberValueDatatype="130" unbalanced="0"/>
    <cacheHierarchy uniqueName="[Patients_Data].[P_ID]" caption="P_ID" attribute="1" defaultMemberUniqueName="[Patients_Data].[P_ID].[All]" allUniqueName="[Patients_Data].[P_ID].[All]" dimensionUniqueName="[Patients_Data]" displayFolder="" count="0" memberValueDatatype="20" unbalanced="0"/>
    <cacheHierarchy uniqueName="[Patients_Data].[D_ID]" caption="D_ID" attribute="1" defaultMemberUniqueName="[Patients_Data].[D_ID].[All]" allUniqueName="[Patients_Data].[D_ID].[All]" dimensionUniqueName="[Patients_Data]" displayFolder="" count="0" memberValueDatatype="20" unbalanced="0"/>
    <cacheHierarchy uniqueName="[Patients_Data].[H_ID]" caption="H_ID" attribute="1" defaultMemberUniqueName="[Patients_Data].[H_ID].[All]" allUniqueName="[Patients_Data].[H_ID].[All]" dimensionUniqueName="[Patients_Data]" displayFolder="" count="0" memberValueDatatype="20" unbalanced="0"/>
    <cacheHierarchy uniqueName="[Patients_Data].[Medical Condition]" caption="Medical Condition" attribute="1" defaultMemberUniqueName="[Patients_Data].[Medical Condition].[All]" allUniqueName="[Patients_Data].[Medical Condition].[All]" dimensionUniqueName="[Patients_Data]" displayFolder="" count="0" memberValueDatatype="130" unbalanced="0"/>
    <cacheHierarchy uniqueName="[Patients_Data].[Date of Admission]" caption="Date of Admission" attribute="1" time="1" defaultMemberUniqueName="[Patients_Data].[Date of Admission].[All]" allUniqueName="[Patients_Data].[Date of Admission].[All]" dimensionUniqueName="[Patients_Data]" displayFolder="" count="0" memberValueDatatype="7" unbalanced="0"/>
    <cacheHierarchy uniqueName="[Patients_Data].[Insurance Provider]" caption="Insurance Provider" attribute="1" defaultMemberUniqueName="[Patients_Data].[Insurance Provider].[All]" allUniqueName="[Patients_Data].[Insurance Provider].[All]" dimensionUniqueName="[Patients_Data]" displayFolder="" count="0" memberValueDatatype="130" unbalanced="0"/>
    <cacheHierarchy uniqueName="[Patients_Data].[Billing Amount]" caption="Billing Amount" attribute="1" defaultMemberUniqueName="[Patients_Data].[Billing Amount].[All]" allUniqueName="[Patients_Data].[Billing Amount].[All]" dimensionUniqueName="[Patients_Data]" displayFolder="" count="0" memberValueDatatype="5" unbalanced="0"/>
    <cacheHierarchy uniqueName="[Patients_Data].[Room Number]" caption="Room Number" attribute="1" defaultMemberUniqueName="[Patients_Data].[Room Number].[All]" allUniqueName="[Patients_Data].[Room Number].[All]" dimensionUniqueName="[Patients_Data]" displayFolder="" count="0" memberValueDatatype="20" unbalanced="0"/>
    <cacheHierarchy uniqueName="[Patients_Data].[Admission Type]" caption="Admission Type" attribute="1" defaultMemberUniqueName="[Patients_Data].[Admission Type].[All]" allUniqueName="[Patients_Data].[Admission Type].[All]" dimensionUniqueName="[Patients_Data]" displayFolder="" count="0" memberValueDatatype="130" unbalanced="0"/>
    <cacheHierarchy uniqueName="[Patients_Data].[Discharge Date]" caption="Discharge Date" attribute="1" time="1" defaultMemberUniqueName="[Patients_Data].[Discharge Date].[All]" allUniqueName="[Patients_Data].[Discharge Date].[All]" dimensionUniqueName="[Patients_Data]" displayFolder="" count="0" memberValueDatatype="7" unbalanced="0"/>
    <cacheHierarchy uniqueName="[Patients_Data].[Medication]" caption="Medication" attribute="1" defaultMemberUniqueName="[Patients_Data].[Medication].[All]" allUniqueName="[Patients_Data].[Medication].[All]" dimensionUniqueName="[Patients_Data]" displayFolder="" count="0" memberValueDatatype="130" unbalanced="0"/>
    <cacheHierarchy uniqueName="[Patients_Data].[Test Results]" caption="Test Results" attribute="1" defaultMemberUniqueName="[Patients_Data].[Test Results].[All]" allUniqueName="[Patients_Data].[Test Results].[All]" dimensionUniqueName="[Patients_Data]" displayFolder="" count="0" memberValueDatatype="130" unbalanced="0"/>
    <cacheHierarchy uniqueName="[Patients_Data].[Year]" caption="Year" attribute="1" defaultMemberUniqueName="[Patients_Data].[Year].[All]" allUniqueName="[Patients_Data].[Year].[All]" dimensionUniqueName="[Patients_Data]" displayFolder="" count="0" memberValueDatatype="20" unbalanced="0"/>
    <cacheHierarchy uniqueName="[Patients_Data].[Provider Key]" caption="Provider Key" attribute="1" defaultMemberUniqueName="[Patients_Data].[Provider Key].[All]" allUniqueName="[Patients_Data].[Provider Key].[All]" dimensionUniqueName="[Patients_Data]" displayFolder="" count="0" memberValueDatatype="130" unbalanced="0"/>
    <cacheHierarchy uniqueName="[Patients_details].[P_ID]" caption="P_ID" attribute="1" defaultMemberUniqueName="[Patients_details].[P_ID].[All]" allUniqueName="[Patients_details].[P_ID].[All]" dimensionUniqueName="[Patients_details]" displayFolder="" count="0" memberValueDatatype="20" unbalanced="0"/>
    <cacheHierarchy uniqueName="[Patients_details].[Name]" caption="Name" attribute="1" defaultMemberUniqueName="[Patients_details].[Name].[All]" allUniqueName="[Patients_details].[Name].[All]" dimensionUniqueName="[Patients_details]" displayFolder="" count="0" memberValueDatatype="130" unbalanced="0"/>
    <cacheHierarchy uniqueName="[Patients_details].[Age]" caption="Age" attribute="1" defaultMemberUniqueName="[Patients_details].[Age].[All]" allUniqueName="[Patients_details].[Age].[All]" dimensionUniqueName="[Patients_details]" displayFolder="" count="0" memberValueDatatype="20" unbalanced="0"/>
    <cacheHierarchy uniqueName="[Patients_details].[Gender]" caption="Gender" attribute="1" defaultMemberUniqueName="[Patients_details].[Gender].[All]" allUniqueName="[Patients_details].[Gender].[All]" dimensionUniqueName="[Patients_details]" displayFolder="" count="0" memberValueDatatype="130" unbalanced="0"/>
    <cacheHierarchy uniqueName="[Patients_details].[Blood Type]" caption="Blood Type" attribute="1" defaultMemberUniqueName="[Patients_details].[Blood Type].[All]" allUniqueName="[Patients_details].[Blood Type].[All]" dimensionUniqueName="[Patients_details]" displayFolder="" count="2" memberValueDatatype="130" unbalanced="0">
      <fieldsUsage count="2">
        <fieldUsage x="-1"/>
        <fieldUsage x="2"/>
      </fieldsUsage>
    </cacheHierarchy>
    <cacheHierarchy uniqueName="[Measures].[Sum of P_ID]" caption="Sum of P_ID" measure="1" displayFolder="" measureGroup="Patients_Data" count="0">
      <extLst>
        <ext xmlns:x15="http://schemas.microsoft.com/office/spreadsheetml/2010/11/main" uri="{B97F6D7D-B522-45F9-BDA1-12C45D357490}">
          <x15:cacheHierarchy aggregatedColumn="40"/>
        </ext>
      </extLst>
    </cacheHierarchy>
    <cacheHierarchy uniqueName="[Measures].[Count of P_ID]" caption="Count of P_ID" measure="1" displayFolder="" measureGroup="Patients_Data" count="0">
      <extLst>
        <ext xmlns:x15="http://schemas.microsoft.com/office/spreadsheetml/2010/11/main" uri="{B97F6D7D-B522-45F9-BDA1-12C45D357490}">
          <x15:cacheHierarchy aggregatedColumn="40"/>
        </ext>
      </extLst>
    </cacheHierarchy>
    <cacheHierarchy uniqueName="[Measures].[Sum of Billing Amount]" caption="Sum of Billing Amount" measure="1" displayFolder="" measureGroup="Patients_Data" count="0" oneField="1">
      <fieldsUsage count="1">
        <fieldUsage x="1"/>
      </fieldsUsage>
      <extLst>
        <ext xmlns:x15="http://schemas.microsoft.com/office/spreadsheetml/2010/11/main" uri="{B97F6D7D-B522-45F9-BDA1-12C45D357490}">
          <x15:cacheHierarchy aggregatedColumn="46"/>
        </ext>
      </extLst>
    </cacheHierarchy>
    <cacheHierarchy uniqueName="[Measures].[Sum of ID]" caption="Sum of ID" measure="1" displayFolder="" measureGroup="healthcare_dataset" count="0">
      <extLst>
        <ext xmlns:x15="http://schemas.microsoft.com/office/spreadsheetml/2010/11/main" uri="{B97F6D7D-B522-45F9-BDA1-12C45D357490}">
          <x15:cacheHierarchy aggregatedColumn="17"/>
        </ext>
      </extLst>
    </cacheHierarchy>
    <cacheHierarchy uniqueName="[Measures].[Count of ID]" caption="Count of ID" measure="1" displayFolder="" measureGroup="healthcare_dataset" count="0">
      <extLst>
        <ext xmlns:x15="http://schemas.microsoft.com/office/spreadsheetml/2010/11/main" uri="{B97F6D7D-B522-45F9-BDA1-12C45D357490}">
          <x15:cacheHierarchy aggregatedColumn="17"/>
        </ext>
      </extLst>
    </cacheHierarchy>
    <cacheHierarchy uniqueName="[Measures].[Sum of Billing Amount 2]" caption="Sum of Billing Amount 2" measure="1" displayFolder="" measureGroup="healthcare_dataset" count="0">
      <extLst>
        <ext xmlns:x15="http://schemas.microsoft.com/office/spreadsheetml/2010/11/main" uri="{B97F6D7D-B522-45F9-BDA1-12C45D357490}">
          <x15:cacheHierarchy aggregatedColumn="23"/>
        </ext>
      </extLst>
    </cacheHierarchy>
    <cacheHierarchy uniqueName="[Measures].[Sum of Length of Stay]" caption="Sum of Length of Stay" measure="1" displayFolder="" measureGroup="healthcare_dataset" count="0">
      <extLst>
        <ext xmlns:x15="http://schemas.microsoft.com/office/spreadsheetml/2010/11/main" uri="{B97F6D7D-B522-45F9-BDA1-12C45D357490}">
          <x15:cacheHierarchy aggregatedColumn="29"/>
        </ext>
      </extLst>
    </cacheHierarchy>
    <cacheHierarchy uniqueName="[Measures].[Average of Length of Stay]" caption="Average of Length of Stay" measure="1" displayFolder="" measureGroup="healthcare_dataset" count="0">
      <extLst>
        <ext xmlns:x15="http://schemas.microsoft.com/office/spreadsheetml/2010/11/main" uri="{B97F6D7D-B522-45F9-BDA1-12C45D357490}">
          <x15:cacheHierarchy aggregatedColumn="29"/>
        </ext>
      </extLst>
    </cacheHierarchy>
    <cacheHierarchy uniqueName="[Measures].[Sum of D_ID]" caption="Sum of D_ID" measure="1" displayFolder="" measureGroup="Doctor_Details" count="0">
      <extLst>
        <ext xmlns:x15="http://schemas.microsoft.com/office/spreadsheetml/2010/11/main" uri="{B97F6D7D-B522-45F9-BDA1-12C45D357490}">
          <x15:cacheHierarchy aggregatedColumn="15"/>
        </ext>
      </extLst>
    </cacheHierarchy>
    <cacheHierarchy uniqueName="[Measures].[Count of D_ID]" caption="Count of D_ID" measure="1" displayFolder="" measureGroup="Doctor_Details" count="0">
      <extLst>
        <ext xmlns:x15="http://schemas.microsoft.com/office/spreadsheetml/2010/11/main" uri="{B97F6D7D-B522-45F9-BDA1-12C45D357490}">
          <x15:cacheHierarchy aggregatedColumn="15"/>
        </ext>
      </extLst>
    </cacheHierarchy>
    <cacheHierarchy uniqueName="[Measures].[Sum of H_id]" caption="Sum of H_id" measure="1" displayFolder="" measureGroup="Hospital_Details" count="0">
      <extLst>
        <ext xmlns:x15="http://schemas.microsoft.com/office/spreadsheetml/2010/11/main" uri="{B97F6D7D-B522-45F9-BDA1-12C45D357490}">
          <x15:cacheHierarchy aggregatedColumn="34"/>
        </ext>
      </extLst>
    </cacheHierarchy>
    <cacheHierarchy uniqueName="[Measures].[Count of H_id]" caption="Count of H_id" measure="1" displayFolder="" measureGroup="Hospital_Details" count="0">
      <extLst>
        <ext xmlns:x15="http://schemas.microsoft.com/office/spreadsheetml/2010/11/main" uri="{B97F6D7D-B522-45F9-BDA1-12C45D357490}">
          <x15:cacheHierarchy aggregatedColumn="34"/>
        </ext>
      </extLst>
    </cacheHierarchy>
    <cacheHierarchy uniqueName="[Measures].[Sum of Year]" caption="Sum of Year" measure="1" displayFolder="" measureGroup="Date_Dim" count="0">
      <extLst>
        <ext xmlns:x15="http://schemas.microsoft.com/office/spreadsheetml/2010/11/main" uri="{B97F6D7D-B522-45F9-BDA1-12C45D357490}">
          <x15:cacheHierarchy aggregatedColumn="2"/>
        </ext>
      </extLst>
    </cacheHierarchy>
    <cacheHierarchy uniqueName="[Measures].[#Admission]" caption="#Admission" measure="1" displayFolder="" measureGroup="All Measures" count="0"/>
    <cacheHierarchy uniqueName="[Measures].[measure 1]" caption="measure 1" measure="1" displayFolder="" measureGroup="All Measures" count="0"/>
    <cacheHierarchy uniqueName="[Measures].[Long Stay Rate]" caption="Long Stay Rate" measure="1" displayFolder="" measureGroup="All Measures" count="0"/>
    <cacheHierarchy uniqueName="[Measures].[ABN Test Rate]" caption="ABN Test Rate" measure="1" displayFolder="" measureGroup="All Measures" count="0"/>
    <cacheHierarchy uniqueName="[Measures].[PY Admissions]" caption="PY Admissions" measure="1" displayFolder="" measureGroup="All Measures" count="0"/>
    <cacheHierarchy uniqueName="[Measures].[YoY Admission %]" caption="YoY Admission %" measure="1" displayFolder="" measureGroup="All Measures" count="0"/>
    <cacheHierarchy uniqueName="[Measures].[PY Total Billing]" caption="PY Total Billing" measure="1" displayFolder="" measureGroup="All Measures" count="0"/>
    <cacheHierarchy uniqueName="[Measures].[Total Billing YoY %]" caption="Total Billing YoY %" measure="1" displayFolder="" measureGroup="All Measures" count="0"/>
    <cacheHierarchy uniqueName="[Measures].[PY Average Stay]" caption="PY Average Stay" measure="1" displayFolder="" measureGroup="All Measures" count="0"/>
    <cacheHierarchy uniqueName="[Measures].[Average Stay YoY %]" caption="Average Stay YoY %" measure="1" displayFolder="" measureGroup="All Measures" count="0"/>
    <cacheHierarchy uniqueName="[Measures].[PY Doctors]" caption="PY Doctors" measure="1" displayFolder="" measureGroup="All Measures" count="0"/>
    <cacheHierarchy uniqueName="[Measures].[YoY Doctors %]" caption="YoY Doctors %" measure="1" displayFolder="" measureGroup="All Measures" count="0"/>
    <cacheHierarchy uniqueName="[Measures].[PY Hospitals]" caption="PY Hospitals" measure="1" displayFolder="" measureGroup="All Measures" count="0"/>
    <cacheHierarchy uniqueName="[Measures].[YoY Hospitals %]" caption="YoY Hospitals %" measure="1" displayFolder="" measureGroup="All Measures" count="0"/>
    <cacheHierarchy uniqueName="[Measures].[PY EMR Rate]" caption="PY EMR Rate" measure="1" displayFolder="" measureGroup="All Measures" count="0"/>
    <cacheHierarchy uniqueName="[Measures].[EMR Rate YoY %]" caption="EMR Rate YoY %" measure="1" displayFolder="" measureGroup="All Measures" count="0"/>
    <cacheHierarchy uniqueName="[Measures].[PY Long Stay Rate]" caption="PY Long Stay Rate" measure="1" displayFolder="" measureGroup="All Measures" count="0"/>
    <cacheHierarchy uniqueName="[Measures].[Long Stay Rate YoY %]" caption="Long Stay Rate YoY %" measure="1" displayFolder="" measureGroup="All Measures" count="0"/>
    <cacheHierarchy uniqueName="[Measures].[PY ABN Test Rate]" caption="PY ABN Test Rate" measure="1" displayFolder="" measureGroup="All Measures" count="0"/>
    <cacheHierarchy uniqueName="[Measures].[ABN Test Rate YoY %]" caption="ABN Test Rate YoY %" measure="1" displayFolder="" measureGroup="All Measures" count="0"/>
    <cacheHierarchy uniqueName="[Measures].[Average Admissions per Day]" caption="Average Admissions per Day" measure="1" displayFolder="" measureGroup="All Measures" count="0"/>
    <cacheHierarchy uniqueName="[Measures].[Net Admission Rate/ Day]" caption="Net Admission Rate/ Day" measure="1" displayFolder="" measureGroup="All Measures" count="0"/>
    <cacheHierarchy uniqueName="[Measures].[Average Discharges per Day]" caption="Average Discharges per Day" measure="1" displayFolder="" measureGroup="All Measures" count="0"/>
    <cacheHierarchy uniqueName="[Measures].[#Doctors]" caption="#Doctors" measure="1" displayFolder="" measureGroup="All Measures" count="0"/>
    <cacheHierarchy uniqueName="[Measures].[#Hospitals]" caption="#Hospitals" measure="1" displayFolder="" measureGroup="All Measures" count="0"/>
    <cacheHierarchy uniqueName="[Measures].[__XL_Count Date_Dim]" caption="__XL_Count Date_Dim" measure="1" displayFolder="" measureGroup="Date_Dim" count="0" hidden="1"/>
    <cacheHierarchy uniqueName="[Measures].[__XL_Count healthcare_dataset]" caption="__XL_Count healthcare_dataset" measure="1" displayFolder="" measureGroup="healthcare_dataset" count="0" hidden="1"/>
    <cacheHierarchy uniqueName="[Measures].[__XL_Count Patients_Data]" caption="__XL_Count Patients_Data" measure="1" displayFolder="" measureGroup="Patients_Data" count="0" hidden="1"/>
    <cacheHierarchy uniqueName="[Measures].[__XL_Count Patients_details]" caption="__XL_Count Patients_details" measure="1" displayFolder="" measureGroup="Patients_details" count="0" hidden="1"/>
    <cacheHierarchy uniqueName="[Measures].[__XL_Count Hospital_Details]" caption="__XL_Count Hospital_Details" measure="1" displayFolder="" measureGroup="Hospital_Details" count="0" hidden="1"/>
    <cacheHierarchy uniqueName="[Measures].[__XL_Count Insurence Providers]" caption="__XL_Count Insurence Providers" measure="1" displayFolder="" measureGroup="Insurence Providers" count="0" hidden="1"/>
    <cacheHierarchy uniqueName="[Measures].[__XL_Count All Measures]" caption="__XL_Count All Measures" measure="1" displayFolder="" measureGroup="All Measures" count="0" hidden="1"/>
    <cacheHierarchy uniqueName="[Measures].[__XL_Count Doctor_Details]" caption="__XL_Count Doctor_Details" measure="1" displayFolder="" measureGroup="Doctor_Details" count="0" hidden="1"/>
    <cacheHierarchy uniqueName="[Measures].[__XL_Count Discharge Date]" caption="__XL_Count Discharge Date" measure="1" displayFolder="" measureGroup="Discharge Date" count="0" hidden="1"/>
    <cacheHierarchy uniqueName="[Measures].[__XL_Count Insurence_Providers]" caption="__XL_Count Insurence_Providers" measure="1" displayFolder="" measureGroup="Insurence_Providers" count="0" hidden="1"/>
    <cacheHierarchy uniqueName="[Measures].[__No measures defined]" caption="__No measures defined" measure="1" displayFolder="" count="0" hidden="1"/>
  </cacheHierarchies>
  <kpis count="0"/>
  <dimensions count="11">
    <dimension name="All Measures" uniqueName="[All Measures]" caption="All Measures"/>
    <dimension name="Date_Dim" uniqueName="[Date_Dim]" caption="Date_Dim"/>
    <dimension name="Discharge Date" uniqueName="[Discharge Date]" caption="Discharge Date"/>
    <dimension name="Doctor_Details" uniqueName="[Doctor_Details]" caption="Doctor_Details"/>
    <dimension name="healthcare_dataset" uniqueName="[healthcare_dataset]" caption="healthcare_dataset"/>
    <dimension name="Hospital_Details" uniqueName="[Hospital_Details]" caption="Hospital_Details"/>
    <dimension name="Insurence Providers" uniqueName="[Insurence Providers]" caption="Insurence Providers"/>
    <dimension name="Insurence_Providers" uniqueName="[Insurence_Providers]" caption="Insurence_Providers"/>
    <dimension measure="1" name="Measures" uniqueName="[Measures]" caption="Measures"/>
    <dimension name="Patients_Data" uniqueName="[Patients_Data]" caption="Patients_Data"/>
    <dimension name="Patients_details" uniqueName="[Patients_details]" caption="Patients_details"/>
  </dimensions>
  <measureGroups count="10">
    <measureGroup name="All Measures" caption="All Measures"/>
    <measureGroup name="Date_Dim" caption="Date_Dim"/>
    <measureGroup name="Discharge Date" caption="Discharge Date"/>
    <measureGroup name="Doctor_Details" caption="Doctor_Details"/>
    <measureGroup name="healthcare_dataset" caption="healthcare_dataset"/>
    <measureGroup name="Hospital_Details" caption="Hospital_Details"/>
    <measureGroup name="Insurence Providers" caption="Insurence Providers"/>
    <measureGroup name="Insurence_Providers" caption="Insurence_Providers"/>
    <measureGroup name="Patients_Data" caption="Patients_Data"/>
    <measureGroup name="Patients_details" caption="Patients_details"/>
  </measureGroups>
  <maps count="21">
    <map measureGroup="0" dimension="0"/>
    <map measureGroup="1" dimension="1"/>
    <map measureGroup="2" dimension="2"/>
    <map measureGroup="3" dimension="3"/>
    <map measureGroup="4" dimension="1"/>
    <map measureGroup="4" dimension="2"/>
    <map measureGroup="4" dimension="4"/>
    <map measureGroup="4" dimension="6"/>
    <map measureGroup="4" dimension="10"/>
    <map measureGroup="5" dimension="5"/>
    <map measureGroup="6" dimension="6"/>
    <map measureGroup="7" dimension="7"/>
    <map measureGroup="8" dimension="1"/>
    <map measureGroup="8" dimension="2"/>
    <map measureGroup="8" dimension="3"/>
    <map measureGroup="8" dimension="5"/>
    <map measureGroup="8" dimension="6"/>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ston Nyabeze" refreshedDate="46281.902607407406" backgroundQuery="1" createdVersion="8" refreshedVersion="8" minRefreshableVersion="3" recordCount="0" supportSubquery="1" supportAdvancedDrill="1" xr:uid="{78AC4576-474E-4F8F-9E9A-B94621C435AD}">
  <cacheSource type="external" connectionId="10"/>
  <cacheFields count="4">
    <cacheField name="[Measures].[Sum of Billing Amount]" caption="Sum of Billing Amount" numFmtId="0" hierarchy="61" level="32767"/>
    <cacheField name="[Insurence_Providers].[Insurance Provider].[Insurance Provider]" caption="Insurance Provider" numFmtId="0" hierarchy="39" level="1">
      <sharedItems count="5">
        <s v="Aetna"/>
        <s v="Blue Cross"/>
        <s v="Cigna"/>
        <s v="Medicare"/>
        <s v="UnitedHealthcare"/>
      </sharedItems>
    </cacheField>
    <cacheField name="[Patients_details].[Blood Type].[Blood Type]" caption="Blood Type" numFmtId="0" hierarchy="58" level="1">
      <sharedItems containsSemiMixedTypes="0" containsNonDate="0" containsString="0"/>
    </cacheField>
    <cacheField name="[Date_Dim].[Year].[Year]" caption="Year" numFmtId="0" hierarchy="2" level="1">
      <sharedItems containsSemiMixedTypes="0" containsNonDate="0" containsString="0"/>
    </cacheField>
  </cacheFields>
  <cacheHierarchies count="108">
    <cacheHierarchy uniqueName="[All Measures].[All Measures]" caption="All Measures" attribute="1" defaultMemberUniqueName="[All Measures].[All Measures].[All]" allUniqueName="[All Measures].[All Measures].[All]" dimensionUniqueName="[All Measures]" displayFolder="" count="2" memberValueDatatype="130" unbalanced="0"/>
    <cacheHierarchy uniqueName="[Date_Dim].[Date of Admission]" caption="Date of Admission" attribute="1" time="1" defaultMemberUniqueName="[Date_Dim].[Date of Admission].[All]" allUniqueName="[Date_Dim].[Date of Admission].[All]" dimensionUniqueName="[Date_Dim]" displayFolder="" count="2" memberValueDatatype="7" unbalanced="0"/>
    <cacheHierarchy uniqueName="[Date_Dim].[Year]" caption="Year" attribute="1" defaultMemberUniqueName="[Date_Dim].[Year].[All]" allUniqueName="[Date_Dim].[Year].[All]" dimensionUniqueName="[Date_Dim]" displayFolder="" count="2" memberValueDatatype="20" unbalanced="0">
      <fieldsUsage count="2">
        <fieldUsage x="-1"/>
        <fieldUsage x="3"/>
      </fieldsUsage>
    </cacheHierarchy>
    <cacheHierarchy uniqueName="[Date_Dim].[Quarters]" caption="Quarters" attribute="1" defaultMemberUniqueName="[Date_Dim].[Quarters].[All]" allUniqueName="[Date_Dim].[Quarters].[All]" dimensionUniqueName="[Date_Dim]" displayFolder="" count="2" memberValueDatatype="130" unbalanced="0"/>
    <cacheHierarchy uniqueName="[Date_Dim].[Month]" caption="Month" attribute="1" defaultMemberUniqueName="[Date_Dim].[Month].[All]" allUniqueName="[Date_Dim].[Month].[All]" dimensionUniqueName="[Date_Dim]" displayFolder="" count="2" memberValueDatatype="130" unbalanced="0"/>
    <cacheHierarchy uniqueName="[Date_Dim].[Day]" caption="Day" attribute="1" defaultMemberUniqueName="[Date_Dim].[Day].[All]" allUniqueName="[Date_Dim].[Day].[All]" dimensionUniqueName="[Date_Dim]" displayFolder="" count="2" memberValueDatatype="130" unbalanced="0"/>
    <cacheHierarchy uniqueName="[Date_Dim].[Day Type]" caption="Day Type" attribute="1" defaultMemberUniqueName="[Date_Dim].[Day Type].[All]" allUniqueName="[Date_Dim].[Day Type].[All]" dimensionUniqueName="[Date_Dim]" displayFolder="" count="2" memberValueDatatype="130" unbalanced="0"/>
    <cacheHierarchy uniqueName="[Date_Dim].[Month Number]" caption="Month Number" attribute="1" defaultMemberUniqueName="[Date_Dim].[Month Number].[All]" allUniqueName="[Date_Dim].[Month Number].[All]" dimensionUniqueName="[Date_Dim]" displayFolder="" count="2" memberValueDatatype="20" unbalanced="0"/>
    <cacheHierarchy uniqueName="[Date_Dim].[Day Number]" caption="Day Number" attribute="1" defaultMemberUniqueName="[Date_Dim].[Day Number].[All]" allUniqueName="[Date_Dim].[Day Number].[All]" dimensionUniqueName="[Date_Dim]" displayFolder="" count="2" memberValueDatatype="20" unbalanced="0"/>
    <cacheHierarchy uniqueName="[Discharge Date].[Discharge Date]" caption="Discharge Date" attribute="1" time="1" defaultMemberUniqueName="[Discharge Date].[Discharge Date].[All]" allUniqueName="[Discharge Date].[Discharge Date].[All]" dimensionUniqueName="[Discharge Date]" displayFolder="" count="2" memberValueDatatype="7" unbalanced="0"/>
    <cacheHierarchy uniqueName="[Discharge Date].[Year]" caption="Year" attribute="1" defaultMemberUniqueName="[Discharge Date].[Year].[All]" allUniqueName="[Discharge Date].[Year].[All]" dimensionUniqueName="[Discharge Date]" displayFolder="" count="2" memberValueDatatype="20" unbalanced="0"/>
    <cacheHierarchy uniqueName="[Discharge Date].[Quarter]" caption="Quarter" attribute="1" defaultMemberUniqueName="[Discharge Date].[Quarter].[All]" allUniqueName="[Discharge Date].[Quarter].[All]" dimensionUniqueName="[Discharge Date]" displayFolder="" count="2" memberValueDatatype="130" unbalanced="0"/>
    <cacheHierarchy uniqueName="[Discharge Date].[Month]" caption="Month" attribute="1" defaultMemberUniqueName="[Discharge Date].[Month].[All]" allUniqueName="[Discharge Date].[Month].[All]" dimensionUniqueName="[Discharge Date]" displayFolder="" count="2" memberValueDatatype="130" unbalanced="0"/>
    <cacheHierarchy uniqueName="[Discharge Date].[Day]" caption="Day" attribute="1" defaultMemberUniqueName="[Discharge Date].[Day].[All]" allUniqueName="[Discharge Date].[Day].[All]" dimensionUniqueName="[Discharge Date]" displayFolder="" count="2" memberValueDatatype="130" unbalanced="0"/>
    <cacheHierarchy uniqueName="[Discharge Date].[Date Type]" caption="Date Type" attribute="1" defaultMemberUniqueName="[Discharge Date].[Date Type].[All]" allUniqueName="[Discharge Date].[Date Type].[All]" dimensionUniqueName="[Discharge Date]" displayFolder="" count="2" memberValueDatatype="130" unbalanced="0"/>
    <cacheHierarchy uniqueName="[Doctor_Details].[D_ID]" caption="D_ID" attribute="1" defaultMemberUniqueName="[Doctor_Details].[D_ID].[All]" allUniqueName="[Doctor_Details].[D_ID].[All]" dimensionUniqueName="[Doctor_Details]" displayFolder="" count="2" memberValueDatatype="20" unbalanced="0"/>
    <cacheHierarchy uniqueName="[Doctor_Details].[Doctor]" caption="Doctor" attribute="1" defaultMemberUniqueName="[Doctor_Details].[Doctor].[All]" allUniqueName="[Doctor_Details].[Doctor].[All]" dimensionUniqueName="[Doctor_Details]" displayFolder="" count="2" memberValueDatatype="130" unbalanced="0"/>
    <cacheHierarchy uniqueName="[healthcare_dataset].[ID]" caption="ID" attribute="1" defaultMemberUniqueName="[healthcare_dataset].[ID].[All]" allUniqueName="[healthcare_dataset].[ID].[All]" dimensionUniqueName="[healthcare_dataset]" displayFolder="" count="2" memberValueDatatype="20" unbalanced="0"/>
    <cacheHierarchy uniqueName="[healthcare_dataset].[Medical Condition]" caption="Medical Condition" attribute="1" defaultMemberUniqueName="[healthcare_dataset].[Medical Condition].[All]" allUniqueName="[healthcare_dataset].[Medical Condition].[All]" dimensionUniqueName="[healthcare_dataset]" displayFolder="" count="2" memberValueDatatype="130" unbalanced="0"/>
    <cacheHierarchy uniqueName="[healthcare_dataset].[Date of Admission]" caption="Date of Admission" attribute="1" time="1" defaultMemberUniqueName="[healthcare_dataset].[Date of Admission].[All]" allUniqueName="[healthcare_dataset].[Date of Admission].[All]" dimensionUniqueName="[healthcare_dataset]" displayFolder="" count="2" memberValueDatatype="7" unbalanced="0"/>
    <cacheHierarchy uniqueName="[healthcare_dataset].[Doctor]" caption="Doctor" attribute="1" defaultMemberUniqueName="[healthcare_dataset].[Doctor].[All]" allUniqueName="[healthcare_dataset].[Doctor].[All]" dimensionUniqueName="[healthcare_dataset]" displayFolder="" count="2" memberValueDatatype="130" unbalanced="0"/>
    <cacheHierarchy uniqueName="[healthcare_dataset].[Hospital]" caption="Hospital" attribute="1" defaultMemberUniqueName="[healthcare_dataset].[Hospital].[All]" allUniqueName="[healthcare_dataset].[Hospital].[All]" dimensionUniqueName="[healthcare_dataset]" displayFolder="" count="2" memberValueDatatype="130" unbalanced="0"/>
    <cacheHierarchy uniqueName="[healthcare_dataset].[Insurance Provider]" caption="Insurance Provider" attribute="1" defaultMemberUniqueName="[healthcare_dataset].[Insurance Provider].[All]" allUniqueName="[healthcare_dataset].[Insurance Provider].[All]" dimensionUniqueName="[healthcare_dataset]" displayFolder="" count="2" memberValueDatatype="130" unbalanced="0"/>
    <cacheHierarchy uniqueName="[healthcare_dataset].[Billing Amount]" caption="Billing Amount" attribute="1" defaultMemberUniqueName="[healthcare_dataset].[Billing Amount].[All]" allUniqueName="[healthcare_dataset].[Billing Amount].[All]" dimensionUniqueName="[healthcare_dataset]" displayFolder="" count="2" memberValueDatatype="5" unbalanced="0"/>
    <cacheHierarchy uniqueName="[healthcare_dataset].[Room Number]" caption="Room Number" attribute="1" defaultMemberUniqueName="[healthcare_dataset].[Room Number].[All]" allUniqueName="[healthcare_dataset].[Room Number].[All]" dimensionUniqueName="[healthcare_dataset]" displayFolder="" count="2" memberValueDatatype="20" unbalanced="0"/>
    <cacheHierarchy uniqueName="[healthcare_dataset].[Admission Type]" caption="Admission Type" attribute="1" defaultMemberUniqueName="[healthcare_dataset].[Admission Type].[All]" allUniqueName="[healthcare_dataset].[Admission Type].[All]" dimensionUniqueName="[healthcare_dataset]" displayFolder="" count="2" memberValueDatatype="130" unbalanced="0"/>
    <cacheHierarchy uniqueName="[healthcare_dataset].[Discharge Date]" caption="Discharge Date" attribute="1" time="1" defaultMemberUniqueName="[healthcare_dataset].[Discharge Date].[All]" allUniqueName="[healthcare_dataset].[Discharge Date].[All]" dimensionUniqueName="[healthcare_dataset]" displayFolder="" count="2" memberValueDatatype="7" unbalanced="0"/>
    <cacheHierarchy uniqueName="[healthcare_dataset].[Medication]" caption="Medication" attribute="1" defaultMemberUniqueName="[healthcare_dataset].[Medication].[All]" allUniqueName="[healthcare_dataset].[Medication].[All]" dimensionUniqueName="[healthcare_dataset]" displayFolder="" count="2" memberValueDatatype="130" unbalanced="0"/>
    <cacheHierarchy uniqueName="[healthcare_dataset].[Test Results]" caption="Test Results" attribute="1" defaultMemberUniqueName="[healthcare_dataset].[Test Results].[All]" allUniqueName="[healthcare_dataset].[Test Results].[All]" dimensionUniqueName="[healthcare_dataset]" displayFolder="" count="2" memberValueDatatype="130" unbalanced="0"/>
    <cacheHierarchy uniqueName="[healthcare_dataset].[Length of Stay]" caption="Length of Stay" attribute="1" defaultMemberUniqueName="[healthcare_dataset].[Length of Stay].[All]" allUniqueName="[healthcare_dataset].[Length of Stay].[All]" dimensionUniqueName="[healthcare_dataset]" displayFolder="" count="2" memberValueDatatype="20" unbalanced="0"/>
    <cacheHierarchy uniqueName="[healthcare_dataset].[Year]" caption="Year" attribute="1" defaultMemberUniqueName="[healthcare_dataset].[Year].[All]" allUniqueName="[healthcare_dataset].[Year].[All]" dimensionUniqueName="[healthcare_dataset]" displayFolder="" count="2" memberValueDatatype="20" unbalanced="0"/>
    <cacheHierarchy uniqueName="[healthcare_dataset].[Month Start]" caption="Month Start" attribute="1" time="1" defaultMemberUniqueName="[healthcare_dataset].[Month Start].[All]" allUniqueName="[healthcare_dataset].[Month Start].[All]" dimensionUniqueName="[healthcare_dataset]" displayFolder="" count="2" memberValueDatatype="7" unbalanced="0"/>
    <cacheHierarchy uniqueName="[healthcare_dataset].[Age Group]" caption="Age Group" attribute="1" defaultMemberUniqueName="[healthcare_dataset].[Age Group].[All]" allUniqueName="[healthcare_dataset].[Age Group].[All]" dimensionUniqueName="[healthcare_dataset]" displayFolder="" count="2" memberValueDatatype="130" unbalanced="0"/>
    <cacheHierarchy uniqueName="[healthcare_dataset].[Provider Key]" caption="Provider Key" attribute="1" defaultMemberUniqueName="[healthcare_dataset].[Provider Key].[All]" allUniqueName="[healthcare_dataset].[Provider Key].[All]" dimensionUniqueName="[healthcare_dataset]" displayFolder="" count="2" memberValueDatatype="130" unbalanced="0"/>
    <cacheHierarchy uniqueName="[Hospital_Details].[H_id]" caption="H_id" attribute="1" defaultMemberUniqueName="[Hospital_Details].[H_id].[All]" allUniqueName="[Hospital_Details].[H_id].[All]" dimensionUniqueName="[Hospital_Details]" displayFolder="" count="2" memberValueDatatype="20" unbalanced="0"/>
    <cacheHierarchy uniqueName="[Hospital_Details].[Hospital]" caption="Hospital" attribute="1" defaultMemberUniqueName="[Hospital_Details].[Hospital].[All]" allUniqueName="[Hospital_Details].[Hospital].[All]" dimensionUniqueName="[Hospital_Details]" displayFolder="" count="2" memberValueDatatype="130" unbalanced="0"/>
    <cacheHierarchy uniqueName="[Insurence Providers].[Provider key]" caption="Provider key" attribute="1" defaultMemberUniqueName="[Insurence Providers].[Provider key].[All]" allUniqueName="[Insurence Providers].[Provider key].[All]" dimensionUniqueName="[Insurence Providers]" displayFolder="" count="2" memberValueDatatype="130" unbalanced="0"/>
    <cacheHierarchy uniqueName="[Insurence Providers].[Insurance Provider]" caption="Insurance Provider" attribute="1" defaultMemberUniqueName="[Insurence Providers].[Insurance Provider].[All]" allUniqueName="[Insurence Providers].[Insurance Provider].[All]" dimensionUniqueName="[Insurence Providers]" displayFolder="" count="2" memberValueDatatype="130" unbalanced="0"/>
    <cacheHierarchy uniqueName="[Insurence_Providers].[Provider key]" caption="Provider key" attribute="1" defaultMemberUniqueName="[Insurence_Providers].[Provider key].[All]" allUniqueName="[Insurence_Providers].[Provider key].[All]" dimensionUniqueName="[Insurence_Providers]" displayFolder="" count="2" memberValueDatatype="130" unbalanced="0"/>
    <cacheHierarchy uniqueName="[Insurence_Providers].[Insurance Provider]" caption="Insurance Provider" attribute="1" defaultMemberUniqueName="[Insurence_Providers].[Insurance Provider].[All]" allUniqueName="[Insurence_Providers].[Insurance Provider].[All]" dimensionUniqueName="[Insurence_Providers]" displayFolder="" count="2" memberValueDatatype="130" unbalanced="0">
      <fieldsUsage count="2">
        <fieldUsage x="-1"/>
        <fieldUsage x="1"/>
      </fieldsUsage>
    </cacheHierarchy>
    <cacheHierarchy uniqueName="[Patients_Data].[P_ID]" caption="P_ID" attribute="1" defaultMemberUniqueName="[Patients_Data].[P_ID].[All]" allUniqueName="[Patients_Data].[P_ID].[All]" dimensionUniqueName="[Patients_Data]" displayFolder="" count="2" memberValueDatatype="20" unbalanced="0"/>
    <cacheHierarchy uniqueName="[Patients_Data].[D_ID]" caption="D_ID" attribute="1" defaultMemberUniqueName="[Patients_Data].[D_ID].[All]" allUniqueName="[Patients_Data].[D_ID].[All]" dimensionUniqueName="[Patients_Data]" displayFolder="" count="2" memberValueDatatype="20" unbalanced="0"/>
    <cacheHierarchy uniqueName="[Patients_Data].[H_ID]" caption="H_ID" attribute="1" defaultMemberUniqueName="[Patients_Data].[H_ID].[All]" allUniqueName="[Patients_Data].[H_ID].[All]" dimensionUniqueName="[Patients_Data]" displayFolder="" count="2" memberValueDatatype="20" unbalanced="0"/>
    <cacheHierarchy uniqueName="[Patients_Data].[Medical Condition]" caption="Medical Condition" attribute="1" defaultMemberUniqueName="[Patients_Data].[Medical Condition].[All]" allUniqueName="[Patients_Data].[Medical Condition].[All]" dimensionUniqueName="[Patients_Data]" displayFolder="" count="2" memberValueDatatype="130" unbalanced="0"/>
    <cacheHierarchy uniqueName="[Patients_Data].[Date of Admission]" caption="Date of Admission" attribute="1" time="1" defaultMemberUniqueName="[Patients_Data].[Date of Admission].[All]" allUniqueName="[Patients_Data].[Date of Admission].[All]" dimensionUniqueName="[Patients_Data]" displayFolder="" count="2" memberValueDatatype="7" unbalanced="0"/>
    <cacheHierarchy uniqueName="[Patients_Data].[Insurance Provider]" caption="Insurance Provider" attribute="1" defaultMemberUniqueName="[Patients_Data].[Insurance Provider].[All]" allUniqueName="[Patients_Data].[Insurance Provider].[All]" dimensionUniqueName="[Patients_Data]" displayFolder="" count="2" memberValueDatatype="130" unbalanced="0"/>
    <cacheHierarchy uniqueName="[Patients_Data].[Billing Amount]" caption="Billing Amount" attribute="1" defaultMemberUniqueName="[Patients_Data].[Billing Amount].[All]" allUniqueName="[Patients_Data].[Billing Amount].[All]" dimensionUniqueName="[Patients_Data]" displayFolder="" count="2" memberValueDatatype="5" unbalanced="0"/>
    <cacheHierarchy uniqueName="[Patients_Data].[Room Number]" caption="Room Number" attribute="1" defaultMemberUniqueName="[Patients_Data].[Room Number].[All]" allUniqueName="[Patients_Data].[Room Number].[All]" dimensionUniqueName="[Patients_Data]" displayFolder="" count="2" memberValueDatatype="20" unbalanced="0"/>
    <cacheHierarchy uniqueName="[Patients_Data].[Admission Type]" caption="Admission Type" attribute="1" defaultMemberUniqueName="[Patients_Data].[Admission Type].[All]" allUniqueName="[Patients_Data].[Admission Type].[All]" dimensionUniqueName="[Patients_Data]" displayFolder="" count="2" memberValueDatatype="130" unbalanced="0"/>
    <cacheHierarchy uniqueName="[Patients_Data].[Discharge Date]" caption="Discharge Date" attribute="1" time="1" defaultMemberUniqueName="[Patients_Data].[Discharge Date].[All]" allUniqueName="[Patients_Data].[Discharge Date].[All]" dimensionUniqueName="[Patients_Data]" displayFolder="" count="2" memberValueDatatype="7" unbalanced="0"/>
    <cacheHierarchy uniqueName="[Patients_Data].[Medication]" caption="Medication" attribute="1" defaultMemberUniqueName="[Patients_Data].[Medication].[All]" allUniqueName="[Patients_Data].[Medication].[All]" dimensionUniqueName="[Patients_Data]" displayFolder="" count="2" memberValueDatatype="130" unbalanced="0"/>
    <cacheHierarchy uniqueName="[Patients_Data].[Test Results]" caption="Test Results" attribute="1" defaultMemberUniqueName="[Patients_Data].[Test Results].[All]" allUniqueName="[Patients_Data].[Test Results].[All]" dimensionUniqueName="[Patients_Data]" displayFolder="" count="2" memberValueDatatype="130" unbalanced="0"/>
    <cacheHierarchy uniqueName="[Patients_Data].[Year]" caption="Year" attribute="1" defaultMemberUniqueName="[Patients_Data].[Year].[All]" allUniqueName="[Patients_Data].[Year].[All]" dimensionUniqueName="[Patients_Data]" displayFolder="" count="2" memberValueDatatype="20" unbalanced="0"/>
    <cacheHierarchy uniqueName="[Patients_Data].[Provider Key]" caption="Provider Key" attribute="1" defaultMemberUniqueName="[Patients_Data].[Provider Key].[All]" allUniqueName="[Patients_Data].[Provider Key].[All]" dimensionUniqueName="[Patients_Data]" displayFolder="" count="2" memberValueDatatype="130" unbalanced="0"/>
    <cacheHierarchy uniqueName="[Patients_details].[P_ID]" caption="P_ID" attribute="1" defaultMemberUniqueName="[Patients_details].[P_ID].[All]" allUniqueName="[Patients_details].[P_ID].[All]" dimensionUniqueName="[Patients_details]" displayFolder="" count="2" memberValueDatatype="20" unbalanced="0"/>
    <cacheHierarchy uniqueName="[Patients_details].[Name]" caption="Name" attribute="1" defaultMemberUniqueName="[Patients_details].[Name].[All]" allUniqueName="[Patients_details].[Name].[All]" dimensionUniqueName="[Patients_details]" displayFolder="" count="2" memberValueDatatype="130" unbalanced="0"/>
    <cacheHierarchy uniqueName="[Patients_details].[Age]" caption="Age" attribute="1" defaultMemberUniqueName="[Patients_details].[Age].[All]" allUniqueName="[Patients_details].[Age].[All]" dimensionUniqueName="[Patients_details]" displayFolder="" count="2" memberValueDatatype="20" unbalanced="0"/>
    <cacheHierarchy uniqueName="[Patients_details].[Gender]" caption="Gender" attribute="1" defaultMemberUniqueName="[Patients_details].[Gender].[All]" allUniqueName="[Patients_details].[Gender].[All]" dimensionUniqueName="[Patients_details]" displayFolder="" count="2" memberValueDatatype="130" unbalanced="0"/>
    <cacheHierarchy uniqueName="[Patients_details].[Blood Type]" caption="Blood Type" attribute="1" defaultMemberUniqueName="[Patients_details].[Blood Type].[All]" allUniqueName="[Patients_details].[Blood Type].[All]" dimensionUniqueName="[Patients_details]" displayFolder="" count="2" memberValueDatatype="130" unbalanced="0">
      <fieldsUsage count="2">
        <fieldUsage x="-1"/>
        <fieldUsage x="2"/>
      </fieldsUsage>
    </cacheHierarchy>
    <cacheHierarchy uniqueName="[Measures].[Sum of P_ID]" caption="Sum of P_ID" measure="1" displayFolder="" measureGroup="Patients_Data" count="0">
      <extLst>
        <ext xmlns:x15="http://schemas.microsoft.com/office/spreadsheetml/2010/11/main" uri="{B97F6D7D-B522-45F9-BDA1-12C45D357490}">
          <x15:cacheHierarchy aggregatedColumn="40"/>
        </ext>
      </extLst>
    </cacheHierarchy>
    <cacheHierarchy uniqueName="[Measures].[Count of P_ID]" caption="Count of P_ID" measure="1" displayFolder="" measureGroup="Patients_Data" count="0">
      <extLst>
        <ext xmlns:x15="http://schemas.microsoft.com/office/spreadsheetml/2010/11/main" uri="{B97F6D7D-B522-45F9-BDA1-12C45D357490}">
          <x15:cacheHierarchy aggregatedColumn="40"/>
        </ext>
      </extLst>
    </cacheHierarchy>
    <cacheHierarchy uniqueName="[Measures].[Sum of Billing Amount]" caption="Sum of Billing Amount" measure="1" displayFolder="" measureGroup="Patients_Data" count="0" oneField="1">
      <fieldsUsage count="1">
        <fieldUsage x="0"/>
      </fieldsUsage>
      <extLst>
        <ext xmlns:x15="http://schemas.microsoft.com/office/spreadsheetml/2010/11/main" uri="{B97F6D7D-B522-45F9-BDA1-12C45D357490}">
          <x15:cacheHierarchy aggregatedColumn="46"/>
        </ext>
      </extLst>
    </cacheHierarchy>
    <cacheHierarchy uniqueName="[Measures].[Sum of ID]" caption="Sum of ID" measure="1" displayFolder="" measureGroup="healthcare_dataset" count="0">
      <extLst>
        <ext xmlns:x15="http://schemas.microsoft.com/office/spreadsheetml/2010/11/main" uri="{B97F6D7D-B522-45F9-BDA1-12C45D357490}">
          <x15:cacheHierarchy aggregatedColumn="17"/>
        </ext>
      </extLst>
    </cacheHierarchy>
    <cacheHierarchy uniqueName="[Measures].[Count of ID]" caption="Count of ID" measure="1" displayFolder="" measureGroup="healthcare_dataset" count="0">
      <extLst>
        <ext xmlns:x15="http://schemas.microsoft.com/office/spreadsheetml/2010/11/main" uri="{B97F6D7D-B522-45F9-BDA1-12C45D357490}">
          <x15:cacheHierarchy aggregatedColumn="17"/>
        </ext>
      </extLst>
    </cacheHierarchy>
    <cacheHierarchy uniqueName="[Measures].[Sum of Billing Amount 2]" caption="Sum of Billing Amount 2" measure="1" displayFolder="" measureGroup="healthcare_dataset" count="0">
      <extLst>
        <ext xmlns:x15="http://schemas.microsoft.com/office/spreadsheetml/2010/11/main" uri="{B97F6D7D-B522-45F9-BDA1-12C45D357490}">
          <x15:cacheHierarchy aggregatedColumn="23"/>
        </ext>
      </extLst>
    </cacheHierarchy>
    <cacheHierarchy uniqueName="[Measures].[Sum of Length of Stay]" caption="Sum of Length of Stay" measure="1" displayFolder="" measureGroup="healthcare_dataset" count="0">
      <extLst>
        <ext xmlns:x15="http://schemas.microsoft.com/office/spreadsheetml/2010/11/main" uri="{B97F6D7D-B522-45F9-BDA1-12C45D357490}">
          <x15:cacheHierarchy aggregatedColumn="29"/>
        </ext>
      </extLst>
    </cacheHierarchy>
    <cacheHierarchy uniqueName="[Measures].[Average of Length of Stay]" caption="Average of Length of Stay" measure="1" displayFolder="" measureGroup="healthcare_dataset" count="0">
      <extLst>
        <ext xmlns:x15="http://schemas.microsoft.com/office/spreadsheetml/2010/11/main" uri="{B97F6D7D-B522-45F9-BDA1-12C45D357490}">
          <x15:cacheHierarchy aggregatedColumn="29"/>
        </ext>
      </extLst>
    </cacheHierarchy>
    <cacheHierarchy uniqueName="[Measures].[Sum of D_ID]" caption="Sum of D_ID" measure="1" displayFolder="" measureGroup="Doctor_Details" count="0">
      <extLst>
        <ext xmlns:x15="http://schemas.microsoft.com/office/spreadsheetml/2010/11/main" uri="{B97F6D7D-B522-45F9-BDA1-12C45D357490}">
          <x15:cacheHierarchy aggregatedColumn="15"/>
        </ext>
      </extLst>
    </cacheHierarchy>
    <cacheHierarchy uniqueName="[Measures].[Count of D_ID]" caption="Count of D_ID" measure="1" displayFolder="" measureGroup="Doctor_Details" count="0">
      <extLst>
        <ext xmlns:x15="http://schemas.microsoft.com/office/spreadsheetml/2010/11/main" uri="{B97F6D7D-B522-45F9-BDA1-12C45D357490}">
          <x15:cacheHierarchy aggregatedColumn="15"/>
        </ext>
      </extLst>
    </cacheHierarchy>
    <cacheHierarchy uniqueName="[Measures].[Sum of H_id]" caption="Sum of H_id" measure="1" displayFolder="" measureGroup="Hospital_Details" count="0">
      <extLst>
        <ext xmlns:x15="http://schemas.microsoft.com/office/spreadsheetml/2010/11/main" uri="{B97F6D7D-B522-45F9-BDA1-12C45D357490}">
          <x15:cacheHierarchy aggregatedColumn="34"/>
        </ext>
      </extLst>
    </cacheHierarchy>
    <cacheHierarchy uniqueName="[Measures].[Count of H_id]" caption="Count of H_id" measure="1" displayFolder="" measureGroup="Hospital_Details" count="0">
      <extLst>
        <ext xmlns:x15="http://schemas.microsoft.com/office/spreadsheetml/2010/11/main" uri="{B97F6D7D-B522-45F9-BDA1-12C45D357490}">
          <x15:cacheHierarchy aggregatedColumn="34"/>
        </ext>
      </extLst>
    </cacheHierarchy>
    <cacheHierarchy uniqueName="[Measures].[Sum of Year]" caption="Sum of Year" measure="1" displayFolder="" measureGroup="Date_Dim" count="0">
      <extLst>
        <ext xmlns:x15="http://schemas.microsoft.com/office/spreadsheetml/2010/11/main" uri="{B97F6D7D-B522-45F9-BDA1-12C45D357490}">
          <x15:cacheHierarchy aggregatedColumn="2"/>
        </ext>
      </extLst>
    </cacheHierarchy>
    <cacheHierarchy uniqueName="[Measures].[#Admission]" caption="#Admission" measure="1" displayFolder="" measureGroup="All Measures" count="0"/>
    <cacheHierarchy uniqueName="[Measures].[measure 1]" caption="measure 1" measure="1" displayFolder="" measureGroup="All Measures" count="0"/>
    <cacheHierarchy uniqueName="[Measures].[Long Stay Rate]" caption="Long Stay Rate" measure="1" displayFolder="" measureGroup="All Measures" count="0"/>
    <cacheHierarchy uniqueName="[Measures].[ABN Test Rate]" caption="ABN Test Rate" measure="1" displayFolder="" measureGroup="All Measures" count="0"/>
    <cacheHierarchy uniqueName="[Measures].[PY Admissions]" caption="PY Admissions" measure="1" displayFolder="" measureGroup="All Measures" count="0"/>
    <cacheHierarchy uniqueName="[Measures].[YoY Admission %]" caption="YoY Admission %" measure="1" displayFolder="" measureGroup="All Measures" count="0"/>
    <cacheHierarchy uniqueName="[Measures].[PY Total Billing]" caption="PY Total Billing" measure="1" displayFolder="" measureGroup="All Measures" count="0"/>
    <cacheHierarchy uniqueName="[Measures].[Total Billing YoY %]" caption="Total Billing YoY %" measure="1" displayFolder="" measureGroup="All Measures" count="0"/>
    <cacheHierarchy uniqueName="[Measures].[PY Average Stay]" caption="PY Average Stay" measure="1" displayFolder="" measureGroup="All Measures" count="0"/>
    <cacheHierarchy uniqueName="[Measures].[Average Stay YoY %]" caption="Average Stay YoY %" measure="1" displayFolder="" measureGroup="All Measures" count="0"/>
    <cacheHierarchy uniqueName="[Measures].[PY Doctors]" caption="PY Doctors" measure="1" displayFolder="" measureGroup="All Measures" count="0"/>
    <cacheHierarchy uniqueName="[Measures].[YoY Doctors %]" caption="YoY Doctors %" measure="1" displayFolder="" measureGroup="All Measures" count="0"/>
    <cacheHierarchy uniqueName="[Measures].[PY Hospitals]" caption="PY Hospitals" measure="1" displayFolder="" measureGroup="All Measures" count="0"/>
    <cacheHierarchy uniqueName="[Measures].[YoY Hospitals %]" caption="YoY Hospitals %" measure="1" displayFolder="" measureGroup="All Measures" count="0"/>
    <cacheHierarchy uniqueName="[Measures].[PY EMR Rate]" caption="PY EMR Rate" measure="1" displayFolder="" measureGroup="All Measures" count="0"/>
    <cacheHierarchy uniqueName="[Measures].[EMR Rate YoY %]" caption="EMR Rate YoY %" measure="1" displayFolder="" measureGroup="All Measures" count="0"/>
    <cacheHierarchy uniqueName="[Measures].[PY Long Stay Rate]" caption="PY Long Stay Rate" measure="1" displayFolder="" measureGroup="All Measures" count="0"/>
    <cacheHierarchy uniqueName="[Measures].[Long Stay Rate YoY %]" caption="Long Stay Rate YoY %" measure="1" displayFolder="" measureGroup="All Measures" count="0"/>
    <cacheHierarchy uniqueName="[Measures].[PY ABN Test Rate]" caption="PY ABN Test Rate" measure="1" displayFolder="" measureGroup="All Measures" count="0"/>
    <cacheHierarchy uniqueName="[Measures].[ABN Test Rate YoY %]" caption="ABN Test Rate YoY %" measure="1" displayFolder="" measureGroup="All Measures" count="0"/>
    <cacheHierarchy uniqueName="[Measures].[Average Admissions per Day]" caption="Average Admissions per Day" measure="1" displayFolder="" measureGroup="All Measures" count="0"/>
    <cacheHierarchy uniqueName="[Measures].[Net Admission Rate/ Day]" caption="Net Admission Rate/ Day" measure="1" displayFolder="" measureGroup="All Measures" count="0"/>
    <cacheHierarchy uniqueName="[Measures].[Average Discharges per Day]" caption="Average Discharges per Day" measure="1" displayFolder="" measureGroup="All Measures" count="0"/>
    <cacheHierarchy uniqueName="[Measures].[#Doctors]" caption="#Doctors" measure="1" displayFolder="" measureGroup="All Measures" count="0"/>
    <cacheHierarchy uniqueName="[Measures].[#Hospitals]" caption="#Hospitals" measure="1" displayFolder="" measureGroup="All Measures" count="0"/>
    <cacheHierarchy uniqueName="[Measures].[__XL_Count Date_Dim]" caption="__XL_Count Date_Dim" measure="1" displayFolder="" measureGroup="Date_Dim" count="0" hidden="1"/>
    <cacheHierarchy uniqueName="[Measures].[__XL_Count healthcare_dataset]" caption="__XL_Count healthcare_dataset" measure="1" displayFolder="" measureGroup="healthcare_dataset" count="0" hidden="1"/>
    <cacheHierarchy uniqueName="[Measures].[__XL_Count Patients_Data]" caption="__XL_Count Patients_Data" measure="1" displayFolder="" measureGroup="Patients_Data" count="0" hidden="1"/>
    <cacheHierarchy uniqueName="[Measures].[__XL_Count Patients_details]" caption="__XL_Count Patients_details" measure="1" displayFolder="" measureGroup="Patients_details" count="0" hidden="1"/>
    <cacheHierarchy uniqueName="[Measures].[__XL_Count Hospital_Details]" caption="__XL_Count Hospital_Details" measure="1" displayFolder="" measureGroup="Hospital_Details" count="0" hidden="1"/>
    <cacheHierarchy uniqueName="[Measures].[__XL_Count Insurence Providers]" caption="__XL_Count Insurence Providers" measure="1" displayFolder="" measureGroup="Insurence Providers" count="0" hidden="1"/>
    <cacheHierarchy uniqueName="[Measures].[__XL_Count All Measures]" caption="__XL_Count All Measures" measure="1" displayFolder="" measureGroup="All Measures" count="0" hidden="1"/>
    <cacheHierarchy uniqueName="[Measures].[__XL_Count Doctor_Details]" caption="__XL_Count Doctor_Details" measure="1" displayFolder="" measureGroup="Doctor_Details" count="0" hidden="1"/>
    <cacheHierarchy uniqueName="[Measures].[__XL_Count Discharge Date]" caption="__XL_Count Discharge Date" measure="1" displayFolder="" measureGroup="Discharge Date" count="0" hidden="1"/>
    <cacheHierarchy uniqueName="[Measures].[__XL_Count Insurence_Providers]" caption="__XL_Count Insurence_Providers" measure="1" displayFolder="" measureGroup="Insurence_Providers" count="0" hidden="1"/>
    <cacheHierarchy uniqueName="[Measures].[__No measures defined]" caption="__No measures defined" measure="1" displayFolder="" count="0" hidden="1"/>
  </cacheHierarchies>
  <kpis count="0"/>
  <dimensions count="11">
    <dimension name="All Measures" uniqueName="[All Measures]" caption="All Measures"/>
    <dimension name="Date_Dim" uniqueName="[Date_Dim]" caption="Date_Dim"/>
    <dimension name="Discharge Date" uniqueName="[Discharge Date]" caption="Discharge Date"/>
    <dimension name="Doctor_Details" uniqueName="[Doctor_Details]" caption="Doctor_Details"/>
    <dimension name="healthcare_dataset" uniqueName="[healthcare_dataset]" caption="healthcare_dataset"/>
    <dimension name="Hospital_Details" uniqueName="[Hospital_Details]" caption="Hospital_Details"/>
    <dimension name="Insurence Providers" uniqueName="[Insurence Providers]" caption="Insurence Providers"/>
    <dimension name="Insurence_Providers" uniqueName="[Insurence_Providers]" caption="Insurence_Providers"/>
    <dimension measure="1" name="Measures" uniqueName="[Measures]" caption="Measures"/>
    <dimension name="Patients_Data" uniqueName="[Patients_Data]" caption="Patients_Data"/>
    <dimension name="Patients_details" uniqueName="[Patients_details]" caption="Patients_details"/>
  </dimensions>
  <measureGroups count="10">
    <measureGroup name="All Measures" caption="All Measures"/>
    <measureGroup name="Date_Dim" caption="Date_Dim"/>
    <measureGroup name="Discharge Date" caption="Discharge Date"/>
    <measureGroup name="Doctor_Details" caption="Doctor_Details"/>
    <measureGroup name="healthcare_dataset" caption="healthcare_dataset"/>
    <measureGroup name="Hospital_Details" caption="Hospital_Details"/>
    <measureGroup name="Insurence Providers" caption="Insurence Providers"/>
    <measureGroup name="Insurence_Providers" caption="Insurence_Providers"/>
    <measureGroup name="Patients_Data" caption="Patients_Data"/>
    <measureGroup name="Patients_details" caption="Patients_details"/>
  </measureGroups>
  <maps count="21">
    <map measureGroup="0" dimension="0"/>
    <map measureGroup="1" dimension="1"/>
    <map measureGroup="2" dimension="2"/>
    <map measureGroup="3" dimension="3"/>
    <map measureGroup="4" dimension="1"/>
    <map measureGroup="4" dimension="2"/>
    <map measureGroup="4" dimension="4"/>
    <map measureGroup="4" dimension="6"/>
    <map measureGroup="4" dimension="10"/>
    <map measureGroup="5" dimension="5"/>
    <map measureGroup="6" dimension="6"/>
    <map measureGroup="7" dimension="7"/>
    <map measureGroup="8" dimension="1"/>
    <map measureGroup="8" dimension="2"/>
    <map measureGroup="8" dimension="3"/>
    <map measureGroup="8" dimension="5"/>
    <map measureGroup="8" dimension="6"/>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ston Nyabeze" refreshedDate="46281.902603009257" backgroundQuery="1" createdVersion="8" refreshedVersion="8" minRefreshableVersion="3" recordCount="0" supportSubquery="1" supportAdvancedDrill="1" xr:uid="{BE3690AF-0C0B-4FEE-8BF7-560E5EEED3E6}">
  <cacheSource type="external" connectionId="10"/>
  <cacheFields count="4">
    <cacheField name="[Measures].[#Admission]" caption="#Admission" numFmtId="0" hierarchy="72" level="32767"/>
    <cacheField name="[Date_Dim].[Month].[Month]" caption="Month" numFmtId="0" hierarchy="4" level="1">
      <sharedItems count="12">
        <s v="Apr"/>
        <s v="Aug"/>
        <s v="Dec"/>
        <s v="Feb"/>
        <s v="Jan"/>
        <s v="Jul"/>
        <s v="Jun"/>
        <s v="Mar"/>
        <s v="May"/>
        <s v="Nov"/>
        <s v="Oct"/>
        <s v="Sep"/>
      </sharedItems>
    </cacheField>
    <cacheField name="[Date_Dim].[Year].[Year]" caption="Year" numFmtId="0" hierarchy="2" level="1">
      <sharedItems containsSemiMixedTypes="0" containsNonDate="0" containsString="0"/>
    </cacheField>
    <cacheField name="[Patients_details].[Blood Type].[Blood Type]" caption="Blood Type" numFmtId="0" hierarchy="58" level="1">
      <sharedItems containsSemiMixedTypes="0" containsNonDate="0" containsString="0"/>
    </cacheField>
  </cacheFields>
  <cacheHierarchies count="108">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ate_Dim].[Date of Admission]" caption="Date of Admission" attribute="1" time="1" defaultMemberUniqueName="[Date_Dim].[Date of Admission].[All]" allUniqueName="[Date_Dim].[Date of Admission].[All]" dimensionUniqueName="[Date_Dim]" displayFolder="" count="0" memberValueDatatype="7" unbalanced="0"/>
    <cacheHierarchy uniqueName="[Date_Dim].[Year]" caption="Year" attribute="1" defaultMemberUniqueName="[Date_Dim].[Year].[All]" allUniqueName="[Date_Dim].[Year].[All]" dimensionUniqueName="[Date_Dim]" displayFolder="" count="2" memberValueDatatype="20" unbalanced="0">
      <fieldsUsage count="2">
        <fieldUsage x="-1"/>
        <fieldUsage x="2"/>
      </fieldsUsage>
    </cacheHierarchy>
    <cacheHierarchy uniqueName="[Date_Dim].[Quarters]" caption="Quarters" attribute="1" defaultMemberUniqueName="[Date_Dim].[Quarters].[All]" allUniqueName="[Date_Dim].[Quarters].[All]" dimensionUniqueName="[Date_Dim]" displayFolder="" count="0" memberValueDatatype="130" unbalanced="0"/>
    <cacheHierarchy uniqueName="[Date_Dim].[Month]" caption="Month" attribute="1" defaultMemberUniqueName="[Date_Dim].[Month].[All]" allUniqueName="[Date_Dim].[Month].[All]" dimensionUniqueName="[Date_Dim]" displayFolder="" count="2" memberValueDatatype="130" unbalanced="0">
      <fieldsUsage count="2">
        <fieldUsage x="-1"/>
        <fieldUsage x="1"/>
      </fieldsUsage>
    </cacheHierarchy>
    <cacheHierarchy uniqueName="[Date_Dim].[Day]" caption="Day" attribute="1" defaultMemberUniqueName="[Date_Dim].[Day].[All]" allUniqueName="[Date_Dim].[Day].[All]" dimensionUniqueName="[Date_Dim]" displayFolder="" count="0" memberValueDatatype="130" unbalanced="0"/>
    <cacheHierarchy uniqueName="[Date_Dim].[Day Type]" caption="Day Type" attribute="1" defaultMemberUniqueName="[Date_Dim].[Day Type].[All]" allUniqueName="[Date_Dim].[Day Type].[All]" dimensionUniqueName="[Date_Dim]" displayFolder="" count="0" memberValueDatatype="130" unbalanced="0"/>
    <cacheHierarchy uniqueName="[Date_Dim].[Month Number]" caption="Month Number" attribute="1" defaultMemberUniqueName="[Date_Dim].[Month Number].[All]" allUniqueName="[Date_Dim].[Month Number].[All]" dimensionUniqueName="[Date_Dim]" displayFolder="" count="0" memberValueDatatype="20" unbalanced="0"/>
    <cacheHierarchy uniqueName="[Date_Dim].[Day Number]" caption="Day Number" attribute="1" defaultMemberUniqueName="[Date_Dim].[Day Number].[All]" allUniqueName="[Date_Dim].[Day Number].[All]" dimensionUniqueName="[Date_Dim]" displayFolder="" count="0" memberValueDatatype="20" unbalanced="0"/>
    <cacheHierarchy uniqueName="[Discharge Date].[Discharge Date]" caption="Discharge Date" attribute="1" time="1" defaultMemberUniqueName="[Discharge Date].[Discharge Date].[All]" allUniqueName="[Discharge Date].[Discharge Date].[All]" dimensionUniqueName="[Discharge Date]" displayFolder="" count="0" memberValueDatatype="7" unbalanced="0"/>
    <cacheHierarchy uniqueName="[Discharge Date].[Year]" caption="Year" attribute="1" defaultMemberUniqueName="[Discharge Date].[Year].[All]" allUniqueName="[Discharge Date].[Year].[All]" dimensionUniqueName="[Discharge Date]" displayFolder="" count="0" memberValueDatatype="20" unbalanced="0"/>
    <cacheHierarchy uniqueName="[Discharge Date].[Quarter]" caption="Quarter" attribute="1" defaultMemberUniqueName="[Discharge Date].[Quarter].[All]" allUniqueName="[Discharge Date].[Quarter].[All]" dimensionUniqueName="[Discharge Date]" displayFolder="" count="0" memberValueDatatype="130" unbalanced="0"/>
    <cacheHierarchy uniqueName="[Discharge Date].[Month]" caption="Month" attribute="1" defaultMemberUniqueName="[Discharge Date].[Month].[All]" allUniqueName="[Discharge Date].[Month].[All]" dimensionUniqueName="[Discharge Date]" displayFolder="" count="0" memberValueDatatype="130" unbalanced="0"/>
    <cacheHierarchy uniqueName="[Discharge Date].[Day]" caption="Day" attribute="1" defaultMemberUniqueName="[Discharge Date].[Day].[All]" allUniqueName="[Discharge Date].[Day].[All]" dimensionUniqueName="[Discharge Date]" displayFolder="" count="0" memberValueDatatype="130" unbalanced="0"/>
    <cacheHierarchy uniqueName="[Discharge Date].[Date Type]" caption="Date Type" attribute="1" defaultMemberUniqueName="[Discharge Date].[Date Type].[All]" allUniqueName="[Discharge Date].[Date Type].[All]" dimensionUniqueName="[Discharge Date]" displayFolder="" count="0" memberValueDatatype="130" unbalanced="0"/>
    <cacheHierarchy uniqueName="[Doctor_Details].[D_ID]" caption="D_ID" attribute="1" defaultMemberUniqueName="[Doctor_Details].[D_ID].[All]" allUniqueName="[Doctor_Details].[D_ID].[All]" dimensionUniqueName="[Doctor_Details]" displayFolder="" count="0" memberValueDatatype="20" unbalanced="0"/>
    <cacheHierarchy uniqueName="[Doctor_Details].[Doctor]" caption="Doctor" attribute="1" defaultMemberUniqueName="[Doctor_Details].[Doctor].[All]" allUniqueName="[Doctor_Details].[Doctor].[All]" dimensionUniqueName="[Doctor_Details]" displayFolder="" count="0" memberValueDatatype="130" unbalanced="0"/>
    <cacheHierarchy uniqueName="[healthcare_dataset].[ID]" caption="ID" attribute="1" defaultMemberUniqueName="[healthcare_dataset].[ID].[All]" allUniqueName="[healthcare_dataset].[ID].[All]" dimensionUniqueName="[healthcare_dataset]" displayFolder="" count="0" memberValueDatatype="20" unbalanced="0"/>
    <cacheHierarchy uniqueName="[healthcare_dataset].[Medical Condition]" caption="Medical Condition" attribute="1" defaultMemberUniqueName="[healthcare_dataset].[Medical Condition].[All]" allUniqueName="[healthcare_dataset].[Medical Condition].[All]" dimensionUniqueName="[healthcare_dataset]" displayFolder="" count="0" memberValueDatatype="130" unbalanced="0"/>
    <cacheHierarchy uniqueName="[healthcare_dataset].[Date of Admission]" caption="Date of Admission" attribute="1" time="1" defaultMemberUniqueName="[healthcare_dataset].[Date of Admission].[All]" allUniqueName="[healthcare_dataset].[Date of Admission].[All]" dimensionUniqueName="[healthcare_dataset]" displayFolder="" count="0" memberValueDatatype="7" unbalanced="0"/>
    <cacheHierarchy uniqueName="[healthcare_dataset].[Doctor]" caption="Doctor" attribute="1" defaultMemberUniqueName="[healthcare_dataset].[Doctor].[All]" allUniqueName="[healthcare_dataset].[Doctor].[All]" dimensionUniqueName="[healthcare_dataset]" displayFolder="" count="0" memberValueDatatype="130" unbalanced="0"/>
    <cacheHierarchy uniqueName="[healthcare_dataset].[Hospital]" caption="Hospital" attribute="1" defaultMemberUniqueName="[healthcare_dataset].[Hospital].[All]" allUniqueName="[healthcare_dataset].[Hospital].[All]" dimensionUniqueName="[healthcare_dataset]" displayFolder="" count="0" memberValueDatatype="130" unbalanced="0"/>
    <cacheHierarchy uniqueName="[healthcare_dataset].[Insurance Provider]" caption="Insurance Provider" attribute="1" defaultMemberUniqueName="[healthcare_dataset].[Insurance Provider].[All]" allUniqueName="[healthcare_dataset].[Insurance Provider].[All]" dimensionUniqueName="[healthcare_dataset]" displayFolder="" count="0" memberValueDatatype="130" unbalanced="0"/>
    <cacheHierarchy uniqueName="[healthcare_dataset].[Billing Amount]" caption="Billing Amount" attribute="1" defaultMemberUniqueName="[healthcare_dataset].[Billing Amount].[All]" allUniqueName="[healthcare_dataset].[Billing Amount].[All]" dimensionUniqueName="[healthcare_dataset]" displayFolder="" count="0" memberValueDatatype="5" unbalanced="0"/>
    <cacheHierarchy uniqueName="[healthcare_dataset].[Room Number]" caption="Room Number" attribute="1" defaultMemberUniqueName="[healthcare_dataset].[Room Number].[All]" allUniqueName="[healthcare_dataset].[Room Number].[All]" dimensionUniqueName="[healthcare_dataset]" displayFolder="" count="0" memberValueDatatype="20" unbalanced="0"/>
    <cacheHierarchy uniqueName="[healthcare_dataset].[Admission Type]" caption="Admission Type" attribute="1" defaultMemberUniqueName="[healthcare_dataset].[Admission Type].[All]" allUniqueName="[healthcare_dataset].[Admission Type].[All]" dimensionUniqueName="[healthcare_dataset]" displayFolder="" count="0" memberValueDatatype="130" unbalanced="0"/>
    <cacheHierarchy uniqueName="[healthcare_dataset].[Discharge Date]" caption="Discharge Date" attribute="1" time="1" defaultMemberUniqueName="[healthcare_dataset].[Discharge Date].[All]" allUniqueName="[healthcare_dataset].[Discharge Date].[All]" dimensionUniqueName="[healthcare_dataset]" displayFolder="" count="0" memberValueDatatype="7" unbalanced="0"/>
    <cacheHierarchy uniqueName="[healthcare_dataset].[Medication]" caption="Medication" attribute="1" defaultMemberUniqueName="[healthcare_dataset].[Medication].[All]" allUniqueName="[healthcare_dataset].[Medication].[All]" dimensionUniqueName="[healthcare_dataset]" displayFolder="" count="0" memberValueDatatype="130" unbalanced="0"/>
    <cacheHierarchy uniqueName="[healthcare_dataset].[Test Results]" caption="Test Results" attribute="1" defaultMemberUniqueName="[healthcare_dataset].[Test Results].[All]" allUniqueName="[healthcare_dataset].[Test Results].[All]" dimensionUniqueName="[healthcare_dataset]" displayFolder="" count="0" memberValueDatatype="130" unbalanced="0"/>
    <cacheHierarchy uniqueName="[healthcare_dataset].[Length of Stay]" caption="Length of Stay" attribute="1" defaultMemberUniqueName="[healthcare_dataset].[Length of Stay].[All]" allUniqueName="[healthcare_dataset].[Length of Stay].[All]" dimensionUniqueName="[healthcare_dataset]" displayFolder="" count="0" memberValueDatatype="20" unbalanced="0"/>
    <cacheHierarchy uniqueName="[healthcare_dataset].[Year]" caption="Year" attribute="1" defaultMemberUniqueName="[healthcare_dataset].[Year].[All]" allUniqueName="[healthcare_dataset].[Year].[All]" dimensionUniqueName="[healthcare_dataset]" displayFolder="" count="0" memberValueDatatype="20" unbalanced="0"/>
    <cacheHierarchy uniqueName="[healthcare_dataset].[Month Start]" caption="Month Start" attribute="1" time="1" defaultMemberUniqueName="[healthcare_dataset].[Month Start].[All]" allUniqueName="[healthcare_dataset].[Month Start].[All]" dimensionUniqueName="[healthcare_dataset]" displayFolder="" count="0" memberValueDatatype="7" unbalanced="0"/>
    <cacheHierarchy uniqueName="[healthcare_dataset].[Age Group]" caption="Age Group" attribute="1" defaultMemberUniqueName="[healthcare_dataset].[Age Group].[All]" allUniqueName="[healthcare_dataset].[Age Group].[All]" dimensionUniqueName="[healthcare_dataset]" displayFolder="" count="0" memberValueDatatype="130" unbalanced="0"/>
    <cacheHierarchy uniqueName="[healthcare_dataset].[Provider Key]" caption="Provider Key" attribute="1" defaultMemberUniqueName="[healthcare_dataset].[Provider Key].[All]" allUniqueName="[healthcare_dataset].[Provider Key].[All]" dimensionUniqueName="[healthcare_dataset]" displayFolder="" count="0" memberValueDatatype="130" unbalanced="0"/>
    <cacheHierarchy uniqueName="[Hospital_Details].[H_id]" caption="H_id" attribute="1" defaultMemberUniqueName="[Hospital_Details].[H_id].[All]" allUniqueName="[Hospital_Details].[H_id].[All]" dimensionUniqueName="[Hospital_Details]" displayFolder="" count="0" memberValueDatatype="20" unbalanced="0"/>
    <cacheHierarchy uniqueName="[Hospital_Details].[Hospital]" caption="Hospital" attribute="1" defaultMemberUniqueName="[Hospital_Details].[Hospital].[All]" allUniqueName="[Hospital_Details].[Hospital].[All]" dimensionUniqueName="[Hospital_Details]" displayFolder="" count="0" memberValueDatatype="130" unbalanced="0"/>
    <cacheHierarchy uniqueName="[Insurence Providers].[Provider key]" caption="Provider key" attribute="1" defaultMemberUniqueName="[Insurence Providers].[Provider key].[All]" allUniqueName="[Insurence Providers].[Provider key].[All]" dimensionUniqueName="[Insurence Providers]" displayFolder="" count="0" memberValueDatatype="130" unbalanced="0"/>
    <cacheHierarchy uniqueName="[Insurence Providers].[Insurance Provider]" caption="Insurance Provider" attribute="1" defaultMemberUniqueName="[Insurence Providers].[Insurance Provider].[All]" allUniqueName="[Insurence Providers].[Insurance Provider].[All]" dimensionUniqueName="[Insurence Providers]" displayFolder="" count="0" memberValueDatatype="130" unbalanced="0"/>
    <cacheHierarchy uniqueName="[Insurence_Providers].[Provider key]" caption="Provider key" attribute="1" defaultMemberUniqueName="[Insurence_Providers].[Provider key].[All]" allUniqueName="[Insurence_Providers].[Provider key].[All]" dimensionUniqueName="[Insurence_Providers]" displayFolder="" count="0" memberValueDatatype="130" unbalanced="0"/>
    <cacheHierarchy uniqueName="[Insurence_Providers].[Insurance Provider]" caption="Insurance Provider" attribute="1" defaultMemberUniqueName="[Insurence_Providers].[Insurance Provider].[All]" allUniqueName="[Insurence_Providers].[Insurance Provider].[All]" dimensionUniqueName="[Insurence_Providers]" displayFolder="" count="0" memberValueDatatype="130" unbalanced="0"/>
    <cacheHierarchy uniqueName="[Patients_Data].[P_ID]" caption="P_ID" attribute="1" defaultMemberUniqueName="[Patients_Data].[P_ID].[All]" allUniqueName="[Patients_Data].[P_ID].[All]" dimensionUniqueName="[Patients_Data]" displayFolder="" count="0" memberValueDatatype="20" unbalanced="0"/>
    <cacheHierarchy uniqueName="[Patients_Data].[D_ID]" caption="D_ID" attribute="1" defaultMemberUniqueName="[Patients_Data].[D_ID].[All]" allUniqueName="[Patients_Data].[D_ID].[All]" dimensionUniqueName="[Patients_Data]" displayFolder="" count="0" memberValueDatatype="20" unbalanced="0"/>
    <cacheHierarchy uniqueName="[Patients_Data].[H_ID]" caption="H_ID" attribute="1" defaultMemberUniqueName="[Patients_Data].[H_ID].[All]" allUniqueName="[Patients_Data].[H_ID].[All]" dimensionUniqueName="[Patients_Data]" displayFolder="" count="0" memberValueDatatype="20" unbalanced="0"/>
    <cacheHierarchy uniqueName="[Patients_Data].[Medical Condition]" caption="Medical Condition" attribute="1" defaultMemberUniqueName="[Patients_Data].[Medical Condition].[All]" allUniqueName="[Patients_Data].[Medical Condition].[All]" dimensionUniqueName="[Patients_Data]" displayFolder="" count="0" memberValueDatatype="130" unbalanced="0"/>
    <cacheHierarchy uniqueName="[Patients_Data].[Date of Admission]" caption="Date of Admission" attribute="1" time="1" defaultMemberUniqueName="[Patients_Data].[Date of Admission].[All]" allUniqueName="[Patients_Data].[Date of Admission].[All]" dimensionUniqueName="[Patients_Data]" displayFolder="" count="0" memberValueDatatype="7" unbalanced="0"/>
    <cacheHierarchy uniqueName="[Patients_Data].[Insurance Provider]" caption="Insurance Provider" attribute="1" defaultMemberUniqueName="[Patients_Data].[Insurance Provider].[All]" allUniqueName="[Patients_Data].[Insurance Provider].[All]" dimensionUniqueName="[Patients_Data]" displayFolder="" count="0" memberValueDatatype="130" unbalanced="0"/>
    <cacheHierarchy uniqueName="[Patients_Data].[Billing Amount]" caption="Billing Amount" attribute="1" defaultMemberUniqueName="[Patients_Data].[Billing Amount].[All]" allUniqueName="[Patients_Data].[Billing Amount].[All]" dimensionUniqueName="[Patients_Data]" displayFolder="" count="0" memberValueDatatype="5" unbalanced="0"/>
    <cacheHierarchy uniqueName="[Patients_Data].[Room Number]" caption="Room Number" attribute="1" defaultMemberUniqueName="[Patients_Data].[Room Number].[All]" allUniqueName="[Patients_Data].[Room Number].[All]" dimensionUniqueName="[Patients_Data]" displayFolder="" count="0" memberValueDatatype="20" unbalanced="0"/>
    <cacheHierarchy uniqueName="[Patients_Data].[Admission Type]" caption="Admission Type" attribute="1" defaultMemberUniqueName="[Patients_Data].[Admission Type].[All]" allUniqueName="[Patients_Data].[Admission Type].[All]" dimensionUniqueName="[Patients_Data]" displayFolder="" count="0" memberValueDatatype="130" unbalanced="0"/>
    <cacheHierarchy uniqueName="[Patients_Data].[Discharge Date]" caption="Discharge Date" attribute="1" time="1" defaultMemberUniqueName="[Patients_Data].[Discharge Date].[All]" allUniqueName="[Patients_Data].[Discharge Date].[All]" dimensionUniqueName="[Patients_Data]" displayFolder="" count="0" memberValueDatatype="7" unbalanced="0"/>
    <cacheHierarchy uniqueName="[Patients_Data].[Medication]" caption="Medication" attribute="1" defaultMemberUniqueName="[Patients_Data].[Medication].[All]" allUniqueName="[Patients_Data].[Medication].[All]" dimensionUniqueName="[Patients_Data]" displayFolder="" count="0" memberValueDatatype="130" unbalanced="0"/>
    <cacheHierarchy uniqueName="[Patients_Data].[Test Results]" caption="Test Results" attribute="1" defaultMemberUniqueName="[Patients_Data].[Test Results].[All]" allUniqueName="[Patients_Data].[Test Results].[All]" dimensionUniqueName="[Patients_Data]" displayFolder="" count="0" memberValueDatatype="130" unbalanced="0"/>
    <cacheHierarchy uniqueName="[Patients_Data].[Year]" caption="Year" attribute="1" defaultMemberUniqueName="[Patients_Data].[Year].[All]" allUniqueName="[Patients_Data].[Year].[All]" dimensionUniqueName="[Patients_Data]" displayFolder="" count="0" memberValueDatatype="20" unbalanced="0"/>
    <cacheHierarchy uniqueName="[Patients_Data].[Provider Key]" caption="Provider Key" attribute="1" defaultMemberUniqueName="[Patients_Data].[Provider Key].[All]" allUniqueName="[Patients_Data].[Provider Key].[All]" dimensionUniqueName="[Patients_Data]" displayFolder="" count="0" memberValueDatatype="130" unbalanced="0"/>
    <cacheHierarchy uniqueName="[Patients_details].[P_ID]" caption="P_ID" attribute="1" defaultMemberUniqueName="[Patients_details].[P_ID].[All]" allUniqueName="[Patients_details].[P_ID].[All]" dimensionUniqueName="[Patients_details]" displayFolder="" count="0" memberValueDatatype="20" unbalanced="0"/>
    <cacheHierarchy uniqueName="[Patients_details].[Name]" caption="Name" attribute="1" defaultMemberUniqueName="[Patients_details].[Name].[All]" allUniqueName="[Patients_details].[Name].[All]" dimensionUniqueName="[Patients_details]" displayFolder="" count="0" memberValueDatatype="130" unbalanced="0"/>
    <cacheHierarchy uniqueName="[Patients_details].[Age]" caption="Age" attribute="1" defaultMemberUniqueName="[Patients_details].[Age].[All]" allUniqueName="[Patients_details].[Age].[All]" dimensionUniqueName="[Patients_details]" displayFolder="" count="0" memberValueDatatype="20" unbalanced="0"/>
    <cacheHierarchy uniqueName="[Patients_details].[Gender]" caption="Gender" attribute="1" defaultMemberUniqueName="[Patients_details].[Gender].[All]" allUniqueName="[Patients_details].[Gender].[All]" dimensionUniqueName="[Patients_details]" displayFolder="" count="0" memberValueDatatype="130" unbalanced="0"/>
    <cacheHierarchy uniqueName="[Patients_details].[Blood Type]" caption="Blood Type" attribute="1" defaultMemberUniqueName="[Patients_details].[Blood Type].[All]" allUniqueName="[Patients_details].[Blood Type].[All]" dimensionUniqueName="[Patients_details]" displayFolder="" count="2" memberValueDatatype="130" unbalanced="0">
      <fieldsUsage count="2">
        <fieldUsage x="-1"/>
        <fieldUsage x="3"/>
      </fieldsUsage>
    </cacheHierarchy>
    <cacheHierarchy uniqueName="[Measures].[Sum of P_ID]" caption="Sum of P_ID" measure="1" displayFolder="" measureGroup="Patients_Data" count="0">
      <extLst>
        <ext xmlns:x15="http://schemas.microsoft.com/office/spreadsheetml/2010/11/main" uri="{B97F6D7D-B522-45F9-BDA1-12C45D357490}">
          <x15:cacheHierarchy aggregatedColumn="40"/>
        </ext>
      </extLst>
    </cacheHierarchy>
    <cacheHierarchy uniqueName="[Measures].[Count of P_ID]" caption="Count of P_ID" measure="1" displayFolder="" measureGroup="Patients_Data" count="0">
      <extLst>
        <ext xmlns:x15="http://schemas.microsoft.com/office/spreadsheetml/2010/11/main" uri="{B97F6D7D-B522-45F9-BDA1-12C45D357490}">
          <x15:cacheHierarchy aggregatedColumn="40"/>
        </ext>
      </extLst>
    </cacheHierarchy>
    <cacheHierarchy uniqueName="[Measures].[Sum of Billing Amount]" caption="Sum of Billing Amount" measure="1" displayFolder="" measureGroup="Patients_Data" count="0">
      <extLst>
        <ext xmlns:x15="http://schemas.microsoft.com/office/spreadsheetml/2010/11/main" uri="{B97F6D7D-B522-45F9-BDA1-12C45D357490}">
          <x15:cacheHierarchy aggregatedColumn="46"/>
        </ext>
      </extLst>
    </cacheHierarchy>
    <cacheHierarchy uniqueName="[Measures].[Sum of ID]" caption="Sum of ID" measure="1" displayFolder="" measureGroup="healthcare_dataset" count="0">
      <extLst>
        <ext xmlns:x15="http://schemas.microsoft.com/office/spreadsheetml/2010/11/main" uri="{B97F6D7D-B522-45F9-BDA1-12C45D357490}">
          <x15:cacheHierarchy aggregatedColumn="17"/>
        </ext>
      </extLst>
    </cacheHierarchy>
    <cacheHierarchy uniqueName="[Measures].[Count of ID]" caption="Count of ID" measure="1" displayFolder="" measureGroup="healthcare_dataset" count="0">
      <extLst>
        <ext xmlns:x15="http://schemas.microsoft.com/office/spreadsheetml/2010/11/main" uri="{B97F6D7D-B522-45F9-BDA1-12C45D357490}">
          <x15:cacheHierarchy aggregatedColumn="17"/>
        </ext>
      </extLst>
    </cacheHierarchy>
    <cacheHierarchy uniqueName="[Measures].[Sum of Billing Amount 2]" caption="Sum of Billing Amount 2" measure="1" displayFolder="" measureGroup="healthcare_dataset" count="0">
      <extLst>
        <ext xmlns:x15="http://schemas.microsoft.com/office/spreadsheetml/2010/11/main" uri="{B97F6D7D-B522-45F9-BDA1-12C45D357490}">
          <x15:cacheHierarchy aggregatedColumn="23"/>
        </ext>
      </extLst>
    </cacheHierarchy>
    <cacheHierarchy uniqueName="[Measures].[Sum of Length of Stay]" caption="Sum of Length of Stay" measure="1" displayFolder="" measureGroup="healthcare_dataset" count="0">
      <extLst>
        <ext xmlns:x15="http://schemas.microsoft.com/office/spreadsheetml/2010/11/main" uri="{B97F6D7D-B522-45F9-BDA1-12C45D357490}">
          <x15:cacheHierarchy aggregatedColumn="29"/>
        </ext>
      </extLst>
    </cacheHierarchy>
    <cacheHierarchy uniqueName="[Measures].[Average of Length of Stay]" caption="Average of Length of Stay" measure="1" displayFolder="" measureGroup="healthcare_dataset" count="0">
      <extLst>
        <ext xmlns:x15="http://schemas.microsoft.com/office/spreadsheetml/2010/11/main" uri="{B97F6D7D-B522-45F9-BDA1-12C45D357490}">
          <x15:cacheHierarchy aggregatedColumn="29"/>
        </ext>
      </extLst>
    </cacheHierarchy>
    <cacheHierarchy uniqueName="[Measures].[Sum of D_ID]" caption="Sum of D_ID" measure="1" displayFolder="" measureGroup="Doctor_Details" count="0">
      <extLst>
        <ext xmlns:x15="http://schemas.microsoft.com/office/spreadsheetml/2010/11/main" uri="{B97F6D7D-B522-45F9-BDA1-12C45D357490}">
          <x15:cacheHierarchy aggregatedColumn="15"/>
        </ext>
      </extLst>
    </cacheHierarchy>
    <cacheHierarchy uniqueName="[Measures].[Count of D_ID]" caption="Count of D_ID" measure="1" displayFolder="" measureGroup="Doctor_Details" count="0">
      <extLst>
        <ext xmlns:x15="http://schemas.microsoft.com/office/spreadsheetml/2010/11/main" uri="{B97F6D7D-B522-45F9-BDA1-12C45D357490}">
          <x15:cacheHierarchy aggregatedColumn="15"/>
        </ext>
      </extLst>
    </cacheHierarchy>
    <cacheHierarchy uniqueName="[Measures].[Sum of H_id]" caption="Sum of H_id" measure="1" displayFolder="" measureGroup="Hospital_Details" count="0">
      <extLst>
        <ext xmlns:x15="http://schemas.microsoft.com/office/spreadsheetml/2010/11/main" uri="{B97F6D7D-B522-45F9-BDA1-12C45D357490}">
          <x15:cacheHierarchy aggregatedColumn="34"/>
        </ext>
      </extLst>
    </cacheHierarchy>
    <cacheHierarchy uniqueName="[Measures].[Count of H_id]" caption="Count of H_id" measure="1" displayFolder="" measureGroup="Hospital_Details" count="0">
      <extLst>
        <ext xmlns:x15="http://schemas.microsoft.com/office/spreadsheetml/2010/11/main" uri="{B97F6D7D-B522-45F9-BDA1-12C45D357490}">
          <x15:cacheHierarchy aggregatedColumn="34"/>
        </ext>
      </extLst>
    </cacheHierarchy>
    <cacheHierarchy uniqueName="[Measures].[Sum of Year]" caption="Sum of Year" measure="1" displayFolder="" measureGroup="Date_Dim" count="0">
      <extLst>
        <ext xmlns:x15="http://schemas.microsoft.com/office/spreadsheetml/2010/11/main" uri="{B97F6D7D-B522-45F9-BDA1-12C45D357490}">
          <x15:cacheHierarchy aggregatedColumn="2"/>
        </ext>
      </extLst>
    </cacheHierarchy>
    <cacheHierarchy uniqueName="[Measures].[#Admission]" caption="#Admission" measure="1" displayFolder="" measureGroup="All Measures" count="0" oneField="1">
      <fieldsUsage count="1">
        <fieldUsage x="0"/>
      </fieldsUsage>
    </cacheHierarchy>
    <cacheHierarchy uniqueName="[Measures].[measure 1]" caption="measure 1" measure="1" displayFolder="" measureGroup="All Measures" count="0"/>
    <cacheHierarchy uniqueName="[Measures].[Long Stay Rate]" caption="Long Stay Rate" measure="1" displayFolder="" measureGroup="All Measures" count="0"/>
    <cacheHierarchy uniqueName="[Measures].[ABN Test Rate]" caption="ABN Test Rate" measure="1" displayFolder="" measureGroup="All Measures" count="0"/>
    <cacheHierarchy uniqueName="[Measures].[PY Admissions]" caption="PY Admissions" measure="1" displayFolder="" measureGroup="All Measures" count="0"/>
    <cacheHierarchy uniqueName="[Measures].[YoY Admission %]" caption="YoY Admission %" measure="1" displayFolder="" measureGroup="All Measures" count="0"/>
    <cacheHierarchy uniqueName="[Measures].[PY Total Billing]" caption="PY Total Billing" measure="1" displayFolder="" measureGroup="All Measures" count="0"/>
    <cacheHierarchy uniqueName="[Measures].[Total Billing YoY %]" caption="Total Billing YoY %" measure="1" displayFolder="" measureGroup="All Measures" count="0"/>
    <cacheHierarchy uniqueName="[Measures].[PY Average Stay]" caption="PY Average Stay" measure="1" displayFolder="" measureGroup="All Measures" count="0"/>
    <cacheHierarchy uniqueName="[Measures].[Average Stay YoY %]" caption="Average Stay YoY %" measure="1" displayFolder="" measureGroup="All Measures" count="0"/>
    <cacheHierarchy uniqueName="[Measures].[PY Doctors]" caption="PY Doctors" measure="1" displayFolder="" measureGroup="All Measures" count="0"/>
    <cacheHierarchy uniqueName="[Measures].[YoY Doctors %]" caption="YoY Doctors %" measure="1" displayFolder="" measureGroup="All Measures" count="0"/>
    <cacheHierarchy uniqueName="[Measures].[PY Hospitals]" caption="PY Hospitals" measure="1" displayFolder="" measureGroup="All Measures" count="0"/>
    <cacheHierarchy uniqueName="[Measures].[YoY Hospitals %]" caption="YoY Hospitals %" measure="1" displayFolder="" measureGroup="All Measures" count="0"/>
    <cacheHierarchy uniqueName="[Measures].[PY EMR Rate]" caption="PY EMR Rate" measure="1" displayFolder="" measureGroup="All Measures" count="0"/>
    <cacheHierarchy uniqueName="[Measures].[EMR Rate YoY %]" caption="EMR Rate YoY %" measure="1" displayFolder="" measureGroup="All Measures" count="0"/>
    <cacheHierarchy uniqueName="[Measures].[PY Long Stay Rate]" caption="PY Long Stay Rate" measure="1" displayFolder="" measureGroup="All Measures" count="0"/>
    <cacheHierarchy uniqueName="[Measures].[Long Stay Rate YoY %]" caption="Long Stay Rate YoY %" measure="1" displayFolder="" measureGroup="All Measures" count="0"/>
    <cacheHierarchy uniqueName="[Measures].[PY ABN Test Rate]" caption="PY ABN Test Rate" measure="1" displayFolder="" measureGroup="All Measures" count="0"/>
    <cacheHierarchy uniqueName="[Measures].[ABN Test Rate YoY %]" caption="ABN Test Rate YoY %" measure="1" displayFolder="" measureGroup="All Measures" count="0"/>
    <cacheHierarchy uniqueName="[Measures].[Average Admissions per Day]" caption="Average Admissions per Day" measure="1" displayFolder="" measureGroup="All Measures" count="0"/>
    <cacheHierarchy uniqueName="[Measures].[Net Admission Rate/ Day]" caption="Net Admission Rate/ Day" measure="1" displayFolder="" measureGroup="All Measures" count="0"/>
    <cacheHierarchy uniqueName="[Measures].[Average Discharges per Day]" caption="Average Discharges per Day" measure="1" displayFolder="" measureGroup="All Measures" count="0"/>
    <cacheHierarchy uniqueName="[Measures].[#Doctors]" caption="#Doctors" measure="1" displayFolder="" measureGroup="All Measures" count="0"/>
    <cacheHierarchy uniqueName="[Measures].[#Hospitals]" caption="#Hospitals" measure="1" displayFolder="" measureGroup="All Measures" count="0"/>
    <cacheHierarchy uniqueName="[Measures].[__XL_Count Date_Dim]" caption="__XL_Count Date_Dim" measure="1" displayFolder="" measureGroup="Date_Dim" count="0" hidden="1"/>
    <cacheHierarchy uniqueName="[Measures].[__XL_Count healthcare_dataset]" caption="__XL_Count healthcare_dataset" measure="1" displayFolder="" measureGroup="healthcare_dataset" count="0" hidden="1"/>
    <cacheHierarchy uniqueName="[Measures].[__XL_Count Patients_Data]" caption="__XL_Count Patients_Data" measure="1" displayFolder="" measureGroup="Patients_Data" count="0" hidden="1"/>
    <cacheHierarchy uniqueName="[Measures].[__XL_Count Patients_details]" caption="__XL_Count Patients_details" measure="1" displayFolder="" measureGroup="Patients_details" count="0" hidden="1"/>
    <cacheHierarchy uniqueName="[Measures].[__XL_Count Hospital_Details]" caption="__XL_Count Hospital_Details" measure="1" displayFolder="" measureGroup="Hospital_Details" count="0" hidden="1"/>
    <cacheHierarchy uniqueName="[Measures].[__XL_Count Insurence Providers]" caption="__XL_Count Insurence Providers" measure="1" displayFolder="" measureGroup="Insurence Providers" count="0" hidden="1"/>
    <cacheHierarchy uniqueName="[Measures].[__XL_Count All Measures]" caption="__XL_Count All Measures" measure="1" displayFolder="" measureGroup="All Measures" count="0" hidden="1"/>
    <cacheHierarchy uniqueName="[Measures].[__XL_Count Doctor_Details]" caption="__XL_Count Doctor_Details" measure="1" displayFolder="" measureGroup="Doctor_Details" count="0" hidden="1"/>
    <cacheHierarchy uniqueName="[Measures].[__XL_Count Discharge Date]" caption="__XL_Count Discharge Date" measure="1" displayFolder="" measureGroup="Discharge Date" count="0" hidden="1"/>
    <cacheHierarchy uniqueName="[Measures].[__XL_Count Insurence_Providers]" caption="__XL_Count Insurence_Providers" measure="1" displayFolder="" measureGroup="Insurence_Providers" count="0" hidden="1"/>
    <cacheHierarchy uniqueName="[Measures].[__No measures defined]" caption="__No measures defined" measure="1" displayFolder="" count="0" hidden="1"/>
  </cacheHierarchies>
  <kpis count="0"/>
  <dimensions count="11">
    <dimension name="All Measures" uniqueName="[All Measures]" caption="All Measures"/>
    <dimension name="Date_Dim" uniqueName="[Date_Dim]" caption="Date_Dim"/>
    <dimension name="Discharge Date" uniqueName="[Discharge Date]" caption="Discharge Date"/>
    <dimension name="Doctor_Details" uniqueName="[Doctor_Details]" caption="Doctor_Details"/>
    <dimension name="healthcare_dataset" uniqueName="[healthcare_dataset]" caption="healthcare_dataset"/>
    <dimension name="Hospital_Details" uniqueName="[Hospital_Details]" caption="Hospital_Details"/>
    <dimension name="Insurence Providers" uniqueName="[Insurence Providers]" caption="Insurence Providers"/>
    <dimension name="Insurence_Providers" uniqueName="[Insurence_Providers]" caption="Insurence_Providers"/>
    <dimension measure="1" name="Measures" uniqueName="[Measures]" caption="Measures"/>
    <dimension name="Patients_Data" uniqueName="[Patients_Data]" caption="Patients_Data"/>
    <dimension name="Patients_details" uniqueName="[Patients_details]" caption="Patients_details"/>
  </dimensions>
  <measureGroups count="10">
    <measureGroup name="All Measures" caption="All Measures"/>
    <measureGroup name="Date_Dim" caption="Date_Dim"/>
    <measureGroup name="Discharge Date" caption="Discharge Date"/>
    <measureGroup name="Doctor_Details" caption="Doctor_Details"/>
    <measureGroup name="healthcare_dataset" caption="healthcare_dataset"/>
    <measureGroup name="Hospital_Details" caption="Hospital_Details"/>
    <measureGroup name="Insurence Providers" caption="Insurence Providers"/>
    <measureGroup name="Insurence_Providers" caption="Insurence_Providers"/>
    <measureGroup name="Patients_Data" caption="Patients_Data"/>
    <measureGroup name="Patients_details" caption="Patients_details"/>
  </measureGroups>
  <maps count="21">
    <map measureGroup="0" dimension="0"/>
    <map measureGroup="1" dimension="1"/>
    <map measureGroup="2" dimension="2"/>
    <map measureGroup="3" dimension="3"/>
    <map measureGroup="4" dimension="1"/>
    <map measureGroup="4" dimension="2"/>
    <map measureGroup="4" dimension="4"/>
    <map measureGroup="4" dimension="6"/>
    <map measureGroup="4" dimension="10"/>
    <map measureGroup="5" dimension="5"/>
    <map measureGroup="6" dimension="6"/>
    <map measureGroup="7" dimension="7"/>
    <map measureGroup="8" dimension="1"/>
    <map measureGroup="8" dimension="2"/>
    <map measureGroup="8" dimension="3"/>
    <map measureGroup="8" dimension="5"/>
    <map measureGroup="8" dimension="6"/>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ston Nyabeze" refreshedDate="46281.902604513889" backgroundQuery="1" createdVersion="8" refreshedVersion="8" minRefreshableVersion="3" recordCount="0" supportSubquery="1" supportAdvancedDrill="1" xr:uid="{204A255D-0A12-444B-A948-6977B9D8BF33}">
  <cacheSource type="external" connectionId="10"/>
  <cacheFields count="2">
    <cacheField name="[Date_Dim].[Year].[Year]" caption="Year" numFmtId="0" hierarchy="2" level="1">
      <sharedItems containsSemiMixedTypes="0" containsString="0" containsNumber="1" containsInteger="1" minValue="2019" maxValue="2024" count="6">
        <n v="2019"/>
        <n v="2020"/>
        <n v="2021"/>
        <n v="2022"/>
        <n v="2023"/>
        <n v="2024"/>
      </sharedItems>
      <extLst>
        <ext xmlns:x15="http://schemas.microsoft.com/office/spreadsheetml/2010/11/main" uri="{4F2E5C28-24EA-4eb8-9CBF-B6C8F9C3D259}">
          <x15:cachedUniqueNames>
            <x15:cachedUniqueName index="0" name="[Date_Dim].[Year].&amp;[2019]"/>
            <x15:cachedUniqueName index="1" name="[Date_Dim].[Year].&amp;[2020]"/>
            <x15:cachedUniqueName index="2" name="[Date_Dim].[Year].&amp;[2021]"/>
            <x15:cachedUniqueName index="3" name="[Date_Dim].[Year].&amp;[2022]"/>
            <x15:cachedUniqueName index="4" name="[Date_Dim].[Year].&amp;[2023]"/>
            <x15:cachedUniqueName index="5" name="[Date_Dim].[Year].&amp;[2024]"/>
          </x15:cachedUniqueNames>
        </ext>
      </extLst>
    </cacheField>
    <cacheField name="[Patients_details].[Blood Type].[Blood Type]" caption="Blood Type" numFmtId="0" hierarchy="58" level="1">
      <sharedItems containsSemiMixedTypes="0" containsNonDate="0" containsString="0"/>
    </cacheField>
  </cacheFields>
  <cacheHierarchies count="108">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ate_Dim].[Date of Admission]" caption="Date of Admission" attribute="1" time="1" defaultMemberUniqueName="[Date_Dim].[Date of Admission].[All]" allUniqueName="[Date_Dim].[Date of Admission].[All]" dimensionUniqueName="[Date_Dim]" displayFolder="" count="0" memberValueDatatype="7" unbalanced="0"/>
    <cacheHierarchy uniqueName="[Date_Dim].[Year]" caption="Year" attribute="1" defaultMemberUniqueName="[Date_Dim].[Year].[All]" allUniqueName="[Date_Dim].[Year].[All]" dimensionUniqueName="[Date_Dim]" displayFolder="" count="2" memberValueDatatype="20" unbalanced="0">
      <fieldsUsage count="2">
        <fieldUsage x="-1"/>
        <fieldUsage x="0"/>
      </fieldsUsage>
    </cacheHierarchy>
    <cacheHierarchy uniqueName="[Date_Dim].[Quarters]" caption="Quarters" attribute="1" defaultMemberUniqueName="[Date_Dim].[Quarters].[All]" allUniqueName="[Date_Dim].[Quarters].[All]" dimensionUniqueName="[Date_Dim]" displayFolder="" count="0" memberValueDatatype="130" unbalanced="0"/>
    <cacheHierarchy uniqueName="[Date_Dim].[Month]" caption="Month" attribute="1" defaultMemberUniqueName="[Date_Dim].[Month].[All]" allUniqueName="[Date_Dim].[Month].[All]" dimensionUniqueName="[Date_Dim]" displayFolder="" count="0" memberValueDatatype="130" unbalanced="0"/>
    <cacheHierarchy uniqueName="[Date_Dim].[Day]" caption="Day" attribute="1" defaultMemberUniqueName="[Date_Dim].[Day].[All]" allUniqueName="[Date_Dim].[Day].[All]" dimensionUniqueName="[Date_Dim]" displayFolder="" count="0" memberValueDatatype="130" unbalanced="0"/>
    <cacheHierarchy uniqueName="[Date_Dim].[Day Type]" caption="Day Type" attribute="1" defaultMemberUniqueName="[Date_Dim].[Day Type].[All]" allUniqueName="[Date_Dim].[Day Type].[All]" dimensionUniqueName="[Date_Dim]" displayFolder="" count="0" memberValueDatatype="130" unbalanced="0"/>
    <cacheHierarchy uniqueName="[Date_Dim].[Month Number]" caption="Month Number" attribute="1" defaultMemberUniqueName="[Date_Dim].[Month Number].[All]" allUniqueName="[Date_Dim].[Month Number].[All]" dimensionUniqueName="[Date_Dim]" displayFolder="" count="0" memberValueDatatype="20" unbalanced="0"/>
    <cacheHierarchy uniqueName="[Date_Dim].[Day Number]" caption="Day Number" attribute="1" defaultMemberUniqueName="[Date_Dim].[Day Number].[All]" allUniqueName="[Date_Dim].[Day Number].[All]" dimensionUniqueName="[Date_Dim]" displayFolder="" count="0" memberValueDatatype="20" unbalanced="0"/>
    <cacheHierarchy uniqueName="[Discharge Date].[Discharge Date]" caption="Discharge Date" attribute="1" time="1" defaultMemberUniqueName="[Discharge Date].[Discharge Date].[All]" allUniqueName="[Discharge Date].[Discharge Date].[All]" dimensionUniqueName="[Discharge Date]" displayFolder="" count="0" memberValueDatatype="7" unbalanced="0"/>
    <cacheHierarchy uniqueName="[Discharge Date].[Year]" caption="Year" attribute="1" defaultMemberUniqueName="[Discharge Date].[Year].[All]" allUniqueName="[Discharge Date].[Year].[All]" dimensionUniqueName="[Discharge Date]" displayFolder="" count="0" memberValueDatatype="20" unbalanced="0"/>
    <cacheHierarchy uniqueName="[Discharge Date].[Quarter]" caption="Quarter" attribute="1" defaultMemberUniqueName="[Discharge Date].[Quarter].[All]" allUniqueName="[Discharge Date].[Quarter].[All]" dimensionUniqueName="[Discharge Date]" displayFolder="" count="0" memberValueDatatype="130" unbalanced="0"/>
    <cacheHierarchy uniqueName="[Discharge Date].[Month]" caption="Month" attribute="1" defaultMemberUniqueName="[Discharge Date].[Month].[All]" allUniqueName="[Discharge Date].[Month].[All]" dimensionUniqueName="[Discharge Date]" displayFolder="" count="0" memberValueDatatype="130" unbalanced="0"/>
    <cacheHierarchy uniqueName="[Discharge Date].[Day]" caption="Day" attribute="1" defaultMemberUniqueName="[Discharge Date].[Day].[All]" allUniqueName="[Discharge Date].[Day].[All]" dimensionUniqueName="[Discharge Date]" displayFolder="" count="0" memberValueDatatype="130" unbalanced="0"/>
    <cacheHierarchy uniqueName="[Discharge Date].[Date Type]" caption="Date Type" attribute="1" defaultMemberUniqueName="[Discharge Date].[Date Type].[All]" allUniqueName="[Discharge Date].[Date Type].[All]" dimensionUniqueName="[Discharge Date]" displayFolder="" count="0" memberValueDatatype="130" unbalanced="0"/>
    <cacheHierarchy uniqueName="[Doctor_Details].[D_ID]" caption="D_ID" attribute="1" defaultMemberUniqueName="[Doctor_Details].[D_ID].[All]" allUniqueName="[Doctor_Details].[D_ID].[All]" dimensionUniqueName="[Doctor_Details]" displayFolder="" count="0" memberValueDatatype="20" unbalanced="0"/>
    <cacheHierarchy uniqueName="[Doctor_Details].[Doctor]" caption="Doctor" attribute="1" defaultMemberUniqueName="[Doctor_Details].[Doctor].[All]" allUniqueName="[Doctor_Details].[Doctor].[All]" dimensionUniqueName="[Doctor_Details]" displayFolder="" count="0" memberValueDatatype="130" unbalanced="0"/>
    <cacheHierarchy uniqueName="[healthcare_dataset].[ID]" caption="ID" attribute="1" defaultMemberUniqueName="[healthcare_dataset].[ID].[All]" allUniqueName="[healthcare_dataset].[ID].[All]" dimensionUniqueName="[healthcare_dataset]" displayFolder="" count="0" memberValueDatatype="20" unbalanced="0"/>
    <cacheHierarchy uniqueName="[healthcare_dataset].[Medical Condition]" caption="Medical Condition" attribute="1" defaultMemberUniqueName="[healthcare_dataset].[Medical Condition].[All]" allUniqueName="[healthcare_dataset].[Medical Condition].[All]" dimensionUniqueName="[healthcare_dataset]" displayFolder="" count="0" memberValueDatatype="130" unbalanced="0"/>
    <cacheHierarchy uniqueName="[healthcare_dataset].[Date of Admission]" caption="Date of Admission" attribute="1" time="1" defaultMemberUniqueName="[healthcare_dataset].[Date of Admission].[All]" allUniqueName="[healthcare_dataset].[Date of Admission].[All]" dimensionUniqueName="[healthcare_dataset]" displayFolder="" count="0" memberValueDatatype="7" unbalanced="0"/>
    <cacheHierarchy uniqueName="[healthcare_dataset].[Doctor]" caption="Doctor" attribute="1" defaultMemberUniqueName="[healthcare_dataset].[Doctor].[All]" allUniqueName="[healthcare_dataset].[Doctor].[All]" dimensionUniqueName="[healthcare_dataset]" displayFolder="" count="0" memberValueDatatype="130" unbalanced="0"/>
    <cacheHierarchy uniqueName="[healthcare_dataset].[Hospital]" caption="Hospital" attribute="1" defaultMemberUniqueName="[healthcare_dataset].[Hospital].[All]" allUniqueName="[healthcare_dataset].[Hospital].[All]" dimensionUniqueName="[healthcare_dataset]" displayFolder="" count="0" memberValueDatatype="130" unbalanced="0"/>
    <cacheHierarchy uniqueName="[healthcare_dataset].[Insurance Provider]" caption="Insurance Provider" attribute="1" defaultMemberUniqueName="[healthcare_dataset].[Insurance Provider].[All]" allUniqueName="[healthcare_dataset].[Insurance Provider].[All]" dimensionUniqueName="[healthcare_dataset]" displayFolder="" count="0" memberValueDatatype="130" unbalanced="0"/>
    <cacheHierarchy uniqueName="[healthcare_dataset].[Billing Amount]" caption="Billing Amount" attribute="1" defaultMemberUniqueName="[healthcare_dataset].[Billing Amount].[All]" allUniqueName="[healthcare_dataset].[Billing Amount].[All]" dimensionUniqueName="[healthcare_dataset]" displayFolder="" count="0" memberValueDatatype="5" unbalanced="0"/>
    <cacheHierarchy uniqueName="[healthcare_dataset].[Room Number]" caption="Room Number" attribute="1" defaultMemberUniqueName="[healthcare_dataset].[Room Number].[All]" allUniqueName="[healthcare_dataset].[Room Number].[All]" dimensionUniqueName="[healthcare_dataset]" displayFolder="" count="0" memberValueDatatype="20" unbalanced="0"/>
    <cacheHierarchy uniqueName="[healthcare_dataset].[Admission Type]" caption="Admission Type" attribute="1" defaultMemberUniqueName="[healthcare_dataset].[Admission Type].[All]" allUniqueName="[healthcare_dataset].[Admission Type].[All]" dimensionUniqueName="[healthcare_dataset]" displayFolder="" count="0" memberValueDatatype="130" unbalanced="0"/>
    <cacheHierarchy uniqueName="[healthcare_dataset].[Discharge Date]" caption="Discharge Date" attribute="1" time="1" defaultMemberUniqueName="[healthcare_dataset].[Discharge Date].[All]" allUniqueName="[healthcare_dataset].[Discharge Date].[All]" dimensionUniqueName="[healthcare_dataset]" displayFolder="" count="0" memberValueDatatype="7" unbalanced="0"/>
    <cacheHierarchy uniqueName="[healthcare_dataset].[Medication]" caption="Medication" attribute="1" defaultMemberUniqueName="[healthcare_dataset].[Medication].[All]" allUniqueName="[healthcare_dataset].[Medication].[All]" dimensionUniqueName="[healthcare_dataset]" displayFolder="" count="0" memberValueDatatype="130" unbalanced="0"/>
    <cacheHierarchy uniqueName="[healthcare_dataset].[Test Results]" caption="Test Results" attribute="1" defaultMemberUniqueName="[healthcare_dataset].[Test Results].[All]" allUniqueName="[healthcare_dataset].[Test Results].[All]" dimensionUniqueName="[healthcare_dataset]" displayFolder="" count="0" memberValueDatatype="130" unbalanced="0"/>
    <cacheHierarchy uniqueName="[healthcare_dataset].[Length of Stay]" caption="Length of Stay" attribute="1" defaultMemberUniqueName="[healthcare_dataset].[Length of Stay].[All]" allUniqueName="[healthcare_dataset].[Length of Stay].[All]" dimensionUniqueName="[healthcare_dataset]" displayFolder="" count="0" memberValueDatatype="20" unbalanced="0"/>
    <cacheHierarchy uniqueName="[healthcare_dataset].[Year]" caption="Year" attribute="1" defaultMemberUniqueName="[healthcare_dataset].[Year].[All]" allUniqueName="[healthcare_dataset].[Year].[All]" dimensionUniqueName="[healthcare_dataset]" displayFolder="" count="0" memberValueDatatype="20" unbalanced="0"/>
    <cacheHierarchy uniqueName="[healthcare_dataset].[Month Start]" caption="Month Start" attribute="1" time="1" defaultMemberUniqueName="[healthcare_dataset].[Month Start].[All]" allUniqueName="[healthcare_dataset].[Month Start].[All]" dimensionUniqueName="[healthcare_dataset]" displayFolder="" count="0" memberValueDatatype="7" unbalanced="0"/>
    <cacheHierarchy uniqueName="[healthcare_dataset].[Age Group]" caption="Age Group" attribute="1" defaultMemberUniqueName="[healthcare_dataset].[Age Group].[All]" allUniqueName="[healthcare_dataset].[Age Group].[All]" dimensionUniqueName="[healthcare_dataset]" displayFolder="" count="0" memberValueDatatype="130" unbalanced="0"/>
    <cacheHierarchy uniqueName="[healthcare_dataset].[Provider Key]" caption="Provider Key" attribute="1" defaultMemberUniqueName="[healthcare_dataset].[Provider Key].[All]" allUniqueName="[healthcare_dataset].[Provider Key].[All]" dimensionUniqueName="[healthcare_dataset]" displayFolder="" count="0" memberValueDatatype="130" unbalanced="0"/>
    <cacheHierarchy uniqueName="[Hospital_Details].[H_id]" caption="H_id" attribute="1" defaultMemberUniqueName="[Hospital_Details].[H_id].[All]" allUniqueName="[Hospital_Details].[H_id].[All]" dimensionUniqueName="[Hospital_Details]" displayFolder="" count="0" memberValueDatatype="20" unbalanced="0"/>
    <cacheHierarchy uniqueName="[Hospital_Details].[Hospital]" caption="Hospital" attribute="1" defaultMemberUniqueName="[Hospital_Details].[Hospital].[All]" allUniqueName="[Hospital_Details].[Hospital].[All]" dimensionUniqueName="[Hospital_Details]" displayFolder="" count="0" memberValueDatatype="130" unbalanced="0"/>
    <cacheHierarchy uniqueName="[Insurence Providers].[Provider key]" caption="Provider key" attribute="1" defaultMemberUniqueName="[Insurence Providers].[Provider key].[All]" allUniqueName="[Insurence Providers].[Provider key].[All]" dimensionUniqueName="[Insurence Providers]" displayFolder="" count="0" memberValueDatatype="130" unbalanced="0"/>
    <cacheHierarchy uniqueName="[Insurence Providers].[Insurance Provider]" caption="Insurance Provider" attribute="1" defaultMemberUniqueName="[Insurence Providers].[Insurance Provider].[All]" allUniqueName="[Insurence Providers].[Insurance Provider].[All]" dimensionUniqueName="[Insurence Providers]" displayFolder="" count="0" memberValueDatatype="130" unbalanced="0"/>
    <cacheHierarchy uniqueName="[Insurence_Providers].[Provider key]" caption="Provider key" attribute="1" defaultMemberUniqueName="[Insurence_Providers].[Provider key].[All]" allUniqueName="[Insurence_Providers].[Provider key].[All]" dimensionUniqueName="[Insurence_Providers]" displayFolder="" count="0" memberValueDatatype="130" unbalanced="0"/>
    <cacheHierarchy uniqueName="[Insurence_Providers].[Insurance Provider]" caption="Insurance Provider" attribute="1" defaultMemberUniqueName="[Insurence_Providers].[Insurance Provider].[All]" allUniqueName="[Insurence_Providers].[Insurance Provider].[All]" dimensionUniqueName="[Insurence_Providers]" displayFolder="" count="0" memberValueDatatype="130" unbalanced="0"/>
    <cacheHierarchy uniqueName="[Patients_Data].[P_ID]" caption="P_ID" attribute="1" defaultMemberUniqueName="[Patients_Data].[P_ID].[All]" allUniqueName="[Patients_Data].[P_ID].[All]" dimensionUniqueName="[Patients_Data]" displayFolder="" count="0" memberValueDatatype="20" unbalanced="0"/>
    <cacheHierarchy uniqueName="[Patients_Data].[D_ID]" caption="D_ID" attribute="1" defaultMemberUniqueName="[Patients_Data].[D_ID].[All]" allUniqueName="[Patients_Data].[D_ID].[All]" dimensionUniqueName="[Patients_Data]" displayFolder="" count="0" memberValueDatatype="20" unbalanced="0"/>
    <cacheHierarchy uniqueName="[Patients_Data].[H_ID]" caption="H_ID" attribute="1" defaultMemberUniqueName="[Patients_Data].[H_ID].[All]" allUniqueName="[Patients_Data].[H_ID].[All]" dimensionUniqueName="[Patients_Data]" displayFolder="" count="0" memberValueDatatype="20" unbalanced="0"/>
    <cacheHierarchy uniqueName="[Patients_Data].[Medical Condition]" caption="Medical Condition" attribute="1" defaultMemberUniqueName="[Patients_Data].[Medical Condition].[All]" allUniqueName="[Patients_Data].[Medical Condition].[All]" dimensionUniqueName="[Patients_Data]" displayFolder="" count="0" memberValueDatatype="130" unbalanced="0"/>
    <cacheHierarchy uniqueName="[Patients_Data].[Date of Admission]" caption="Date of Admission" attribute="1" time="1" defaultMemberUniqueName="[Patients_Data].[Date of Admission].[All]" allUniqueName="[Patients_Data].[Date of Admission].[All]" dimensionUniqueName="[Patients_Data]" displayFolder="" count="0" memberValueDatatype="7" unbalanced="0"/>
    <cacheHierarchy uniqueName="[Patients_Data].[Insurance Provider]" caption="Insurance Provider" attribute="1" defaultMemberUniqueName="[Patients_Data].[Insurance Provider].[All]" allUniqueName="[Patients_Data].[Insurance Provider].[All]" dimensionUniqueName="[Patients_Data]" displayFolder="" count="0" memberValueDatatype="130" unbalanced="0"/>
    <cacheHierarchy uniqueName="[Patients_Data].[Billing Amount]" caption="Billing Amount" attribute="1" defaultMemberUniqueName="[Patients_Data].[Billing Amount].[All]" allUniqueName="[Patients_Data].[Billing Amount].[All]" dimensionUniqueName="[Patients_Data]" displayFolder="" count="0" memberValueDatatype="5" unbalanced="0"/>
    <cacheHierarchy uniqueName="[Patients_Data].[Room Number]" caption="Room Number" attribute="1" defaultMemberUniqueName="[Patients_Data].[Room Number].[All]" allUniqueName="[Patients_Data].[Room Number].[All]" dimensionUniqueName="[Patients_Data]" displayFolder="" count="0" memberValueDatatype="20" unbalanced="0"/>
    <cacheHierarchy uniqueName="[Patients_Data].[Admission Type]" caption="Admission Type" attribute="1" defaultMemberUniqueName="[Patients_Data].[Admission Type].[All]" allUniqueName="[Patients_Data].[Admission Type].[All]" dimensionUniqueName="[Patients_Data]" displayFolder="" count="0" memberValueDatatype="130" unbalanced="0"/>
    <cacheHierarchy uniqueName="[Patients_Data].[Discharge Date]" caption="Discharge Date" attribute="1" time="1" defaultMemberUniqueName="[Patients_Data].[Discharge Date].[All]" allUniqueName="[Patients_Data].[Discharge Date].[All]" dimensionUniqueName="[Patients_Data]" displayFolder="" count="0" memberValueDatatype="7" unbalanced="0"/>
    <cacheHierarchy uniqueName="[Patients_Data].[Medication]" caption="Medication" attribute="1" defaultMemberUniqueName="[Patients_Data].[Medication].[All]" allUniqueName="[Patients_Data].[Medication].[All]" dimensionUniqueName="[Patients_Data]" displayFolder="" count="0" memberValueDatatype="130" unbalanced="0"/>
    <cacheHierarchy uniqueName="[Patients_Data].[Test Results]" caption="Test Results" attribute="1" defaultMemberUniqueName="[Patients_Data].[Test Results].[All]" allUniqueName="[Patients_Data].[Test Results].[All]" dimensionUniqueName="[Patients_Data]" displayFolder="" count="0" memberValueDatatype="130" unbalanced="0"/>
    <cacheHierarchy uniqueName="[Patients_Data].[Year]" caption="Year" attribute="1" defaultMemberUniqueName="[Patients_Data].[Year].[All]" allUniqueName="[Patients_Data].[Year].[All]" dimensionUniqueName="[Patients_Data]" displayFolder="" count="0" memberValueDatatype="20" unbalanced="0"/>
    <cacheHierarchy uniqueName="[Patients_Data].[Provider Key]" caption="Provider Key" attribute="1" defaultMemberUniqueName="[Patients_Data].[Provider Key].[All]" allUniqueName="[Patients_Data].[Provider Key].[All]" dimensionUniqueName="[Patients_Data]" displayFolder="" count="0" memberValueDatatype="130" unbalanced="0"/>
    <cacheHierarchy uniqueName="[Patients_details].[P_ID]" caption="P_ID" attribute="1" defaultMemberUniqueName="[Patients_details].[P_ID].[All]" allUniqueName="[Patients_details].[P_ID].[All]" dimensionUniqueName="[Patients_details]" displayFolder="" count="0" memberValueDatatype="20" unbalanced="0"/>
    <cacheHierarchy uniqueName="[Patients_details].[Name]" caption="Name" attribute="1" defaultMemberUniqueName="[Patients_details].[Name].[All]" allUniqueName="[Patients_details].[Name].[All]" dimensionUniqueName="[Patients_details]" displayFolder="" count="0" memberValueDatatype="130" unbalanced="0"/>
    <cacheHierarchy uniqueName="[Patients_details].[Age]" caption="Age" attribute="1" defaultMemberUniqueName="[Patients_details].[Age].[All]" allUniqueName="[Patients_details].[Age].[All]" dimensionUniqueName="[Patients_details]" displayFolder="" count="0" memberValueDatatype="20" unbalanced="0"/>
    <cacheHierarchy uniqueName="[Patients_details].[Gender]" caption="Gender" attribute="1" defaultMemberUniqueName="[Patients_details].[Gender].[All]" allUniqueName="[Patients_details].[Gender].[All]" dimensionUniqueName="[Patients_details]" displayFolder="" count="0" memberValueDatatype="130" unbalanced="0"/>
    <cacheHierarchy uniqueName="[Patients_details].[Blood Type]" caption="Blood Type" attribute="1" defaultMemberUniqueName="[Patients_details].[Blood Type].[All]" allUniqueName="[Patients_details].[Blood Type].[All]" dimensionUniqueName="[Patients_details]" displayFolder="" count="2" memberValueDatatype="130" unbalanced="0">
      <fieldsUsage count="2">
        <fieldUsage x="-1"/>
        <fieldUsage x="1"/>
      </fieldsUsage>
    </cacheHierarchy>
    <cacheHierarchy uniqueName="[Measures].[Sum of P_ID]" caption="Sum of P_ID" measure="1" displayFolder="" measureGroup="Patients_Data" count="0">
      <extLst>
        <ext xmlns:x15="http://schemas.microsoft.com/office/spreadsheetml/2010/11/main" uri="{B97F6D7D-B522-45F9-BDA1-12C45D357490}">
          <x15:cacheHierarchy aggregatedColumn="40"/>
        </ext>
      </extLst>
    </cacheHierarchy>
    <cacheHierarchy uniqueName="[Measures].[Count of P_ID]" caption="Count of P_ID" measure="1" displayFolder="" measureGroup="Patients_Data" count="0">
      <extLst>
        <ext xmlns:x15="http://schemas.microsoft.com/office/spreadsheetml/2010/11/main" uri="{B97F6D7D-B522-45F9-BDA1-12C45D357490}">
          <x15:cacheHierarchy aggregatedColumn="40"/>
        </ext>
      </extLst>
    </cacheHierarchy>
    <cacheHierarchy uniqueName="[Measures].[Sum of Billing Amount]" caption="Sum of Billing Amount" measure="1" displayFolder="" measureGroup="Patients_Data" count="0">
      <extLst>
        <ext xmlns:x15="http://schemas.microsoft.com/office/spreadsheetml/2010/11/main" uri="{B97F6D7D-B522-45F9-BDA1-12C45D357490}">
          <x15:cacheHierarchy aggregatedColumn="46"/>
        </ext>
      </extLst>
    </cacheHierarchy>
    <cacheHierarchy uniqueName="[Measures].[Sum of ID]" caption="Sum of ID" measure="1" displayFolder="" measureGroup="healthcare_dataset" count="0">
      <extLst>
        <ext xmlns:x15="http://schemas.microsoft.com/office/spreadsheetml/2010/11/main" uri="{B97F6D7D-B522-45F9-BDA1-12C45D357490}">
          <x15:cacheHierarchy aggregatedColumn="17"/>
        </ext>
      </extLst>
    </cacheHierarchy>
    <cacheHierarchy uniqueName="[Measures].[Count of ID]" caption="Count of ID" measure="1" displayFolder="" measureGroup="healthcare_dataset" count="0">
      <extLst>
        <ext xmlns:x15="http://schemas.microsoft.com/office/spreadsheetml/2010/11/main" uri="{B97F6D7D-B522-45F9-BDA1-12C45D357490}">
          <x15:cacheHierarchy aggregatedColumn="17"/>
        </ext>
      </extLst>
    </cacheHierarchy>
    <cacheHierarchy uniqueName="[Measures].[Sum of Billing Amount 2]" caption="Sum of Billing Amount 2" measure="1" displayFolder="" measureGroup="healthcare_dataset" count="0">
      <extLst>
        <ext xmlns:x15="http://schemas.microsoft.com/office/spreadsheetml/2010/11/main" uri="{B97F6D7D-B522-45F9-BDA1-12C45D357490}">
          <x15:cacheHierarchy aggregatedColumn="23"/>
        </ext>
      </extLst>
    </cacheHierarchy>
    <cacheHierarchy uniqueName="[Measures].[Sum of Length of Stay]" caption="Sum of Length of Stay" measure="1" displayFolder="" measureGroup="healthcare_dataset" count="0">
      <extLst>
        <ext xmlns:x15="http://schemas.microsoft.com/office/spreadsheetml/2010/11/main" uri="{B97F6D7D-B522-45F9-BDA1-12C45D357490}">
          <x15:cacheHierarchy aggregatedColumn="29"/>
        </ext>
      </extLst>
    </cacheHierarchy>
    <cacheHierarchy uniqueName="[Measures].[Average of Length of Stay]" caption="Average of Length of Stay" measure="1" displayFolder="" measureGroup="healthcare_dataset" count="0">
      <extLst>
        <ext xmlns:x15="http://schemas.microsoft.com/office/spreadsheetml/2010/11/main" uri="{B97F6D7D-B522-45F9-BDA1-12C45D357490}">
          <x15:cacheHierarchy aggregatedColumn="29"/>
        </ext>
      </extLst>
    </cacheHierarchy>
    <cacheHierarchy uniqueName="[Measures].[Sum of D_ID]" caption="Sum of D_ID" measure="1" displayFolder="" measureGroup="Doctor_Details" count="0">
      <extLst>
        <ext xmlns:x15="http://schemas.microsoft.com/office/spreadsheetml/2010/11/main" uri="{B97F6D7D-B522-45F9-BDA1-12C45D357490}">
          <x15:cacheHierarchy aggregatedColumn="15"/>
        </ext>
      </extLst>
    </cacheHierarchy>
    <cacheHierarchy uniqueName="[Measures].[Count of D_ID]" caption="Count of D_ID" measure="1" displayFolder="" measureGroup="Doctor_Details" count="0">
      <extLst>
        <ext xmlns:x15="http://schemas.microsoft.com/office/spreadsheetml/2010/11/main" uri="{B97F6D7D-B522-45F9-BDA1-12C45D357490}">
          <x15:cacheHierarchy aggregatedColumn="15"/>
        </ext>
      </extLst>
    </cacheHierarchy>
    <cacheHierarchy uniqueName="[Measures].[Sum of H_id]" caption="Sum of H_id" measure="1" displayFolder="" measureGroup="Hospital_Details" count="0">
      <extLst>
        <ext xmlns:x15="http://schemas.microsoft.com/office/spreadsheetml/2010/11/main" uri="{B97F6D7D-B522-45F9-BDA1-12C45D357490}">
          <x15:cacheHierarchy aggregatedColumn="34"/>
        </ext>
      </extLst>
    </cacheHierarchy>
    <cacheHierarchy uniqueName="[Measures].[Count of H_id]" caption="Count of H_id" measure="1" displayFolder="" measureGroup="Hospital_Details" count="0">
      <extLst>
        <ext xmlns:x15="http://schemas.microsoft.com/office/spreadsheetml/2010/11/main" uri="{B97F6D7D-B522-45F9-BDA1-12C45D357490}">
          <x15:cacheHierarchy aggregatedColumn="34"/>
        </ext>
      </extLst>
    </cacheHierarchy>
    <cacheHierarchy uniqueName="[Measures].[Sum of Year]" caption="Sum of Year" measure="1" displayFolder="" measureGroup="Date_Dim" count="0">
      <extLst>
        <ext xmlns:x15="http://schemas.microsoft.com/office/spreadsheetml/2010/11/main" uri="{B97F6D7D-B522-45F9-BDA1-12C45D357490}">
          <x15:cacheHierarchy aggregatedColumn="2"/>
        </ext>
      </extLst>
    </cacheHierarchy>
    <cacheHierarchy uniqueName="[Measures].[#Admission]" caption="#Admission" measure="1" displayFolder="" measureGroup="All Measures" count="0"/>
    <cacheHierarchy uniqueName="[Measures].[measure 1]" caption="measure 1" measure="1" displayFolder="" measureGroup="All Measures" count="0"/>
    <cacheHierarchy uniqueName="[Measures].[Long Stay Rate]" caption="Long Stay Rate" measure="1" displayFolder="" measureGroup="All Measures" count="0"/>
    <cacheHierarchy uniqueName="[Measures].[ABN Test Rate]" caption="ABN Test Rate" measure="1" displayFolder="" measureGroup="All Measures" count="0"/>
    <cacheHierarchy uniqueName="[Measures].[PY Admissions]" caption="PY Admissions" measure="1" displayFolder="" measureGroup="All Measures" count="0"/>
    <cacheHierarchy uniqueName="[Measures].[YoY Admission %]" caption="YoY Admission %" measure="1" displayFolder="" measureGroup="All Measures" count="0"/>
    <cacheHierarchy uniqueName="[Measures].[PY Total Billing]" caption="PY Total Billing" measure="1" displayFolder="" measureGroup="All Measures" count="0"/>
    <cacheHierarchy uniqueName="[Measures].[Total Billing YoY %]" caption="Total Billing YoY %" measure="1" displayFolder="" measureGroup="All Measures" count="0"/>
    <cacheHierarchy uniqueName="[Measures].[PY Average Stay]" caption="PY Average Stay" measure="1" displayFolder="" measureGroup="All Measures" count="0"/>
    <cacheHierarchy uniqueName="[Measures].[Average Stay YoY %]" caption="Average Stay YoY %" measure="1" displayFolder="" measureGroup="All Measures" count="0"/>
    <cacheHierarchy uniqueName="[Measures].[PY Doctors]" caption="PY Doctors" measure="1" displayFolder="" measureGroup="All Measures" count="0"/>
    <cacheHierarchy uniqueName="[Measures].[YoY Doctors %]" caption="YoY Doctors %" measure="1" displayFolder="" measureGroup="All Measures" count="0"/>
    <cacheHierarchy uniqueName="[Measures].[PY Hospitals]" caption="PY Hospitals" measure="1" displayFolder="" measureGroup="All Measures" count="0"/>
    <cacheHierarchy uniqueName="[Measures].[YoY Hospitals %]" caption="YoY Hospitals %" measure="1" displayFolder="" measureGroup="All Measures" count="0"/>
    <cacheHierarchy uniqueName="[Measures].[PY EMR Rate]" caption="PY EMR Rate" measure="1" displayFolder="" measureGroup="All Measures" count="0"/>
    <cacheHierarchy uniqueName="[Measures].[EMR Rate YoY %]" caption="EMR Rate YoY %" measure="1" displayFolder="" measureGroup="All Measures" count="0"/>
    <cacheHierarchy uniqueName="[Measures].[PY Long Stay Rate]" caption="PY Long Stay Rate" measure="1" displayFolder="" measureGroup="All Measures" count="0"/>
    <cacheHierarchy uniqueName="[Measures].[Long Stay Rate YoY %]" caption="Long Stay Rate YoY %" measure="1" displayFolder="" measureGroup="All Measures" count="0"/>
    <cacheHierarchy uniqueName="[Measures].[PY ABN Test Rate]" caption="PY ABN Test Rate" measure="1" displayFolder="" measureGroup="All Measures" count="0"/>
    <cacheHierarchy uniqueName="[Measures].[ABN Test Rate YoY %]" caption="ABN Test Rate YoY %" measure="1" displayFolder="" measureGroup="All Measures" count="0"/>
    <cacheHierarchy uniqueName="[Measures].[Average Admissions per Day]" caption="Average Admissions per Day" measure="1" displayFolder="" measureGroup="All Measures" count="0"/>
    <cacheHierarchy uniqueName="[Measures].[Net Admission Rate/ Day]" caption="Net Admission Rate/ Day" measure="1" displayFolder="" measureGroup="All Measures" count="0"/>
    <cacheHierarchy uniqueName="[Measures].[Average Discharges per Day]" caption="Average Discharges per Day" measure="1" displayFolder="" measureGroup="All Measures" count="0"/>
    <cacheHierarchy uniqueName="[Measures].[#Doctors]" caption="#Doctors" measure="1" displayFolder="" measureGroup="All Measures" count="0"/>
    <cacheHierarchy uniqueName="[Measures].[#Hospitals]" caption="#Hospitals" measure="1" displayFolder="" measureGroup="All Measures" count="0"/>
    <cacheHierarchy uniqueName="[Measures].[__XL_Count Date_Dim]" caption="__XL_Count Date_Dim" measure="1" displayFolder="" measureGroup="Date_Dim" count="0" hidden="1"/>
    <cacheHierarchy uniqueName="[Measures].[__XL_Count healthcare_dataset]" caption="__XL_Count healthcare_dataset" measure="1" displayFolder="" measureGroup="healthcare_dataset" count="0" hidden="1"/>
    <cacheHierarchy uniqueName="[Measures].[__XL_Count Patients_Data]" caption="__XL_Count Patients_Data" measure="1" displayFolder="" measureGroup="Patients_Data" count="0" hidden="1"/>
    <cacheHierarchy uniqueName="[Measures].[__XL_Count Patients_details]" caption="__XL_Count Patients_details" measure="1" displayFolder="" measureGroup="Patients_details" count="0" hidden="1"/>
    <cacheHierarchy uniqueName="[Measures].[__XL_Count Hospital_Details]" caption="__XL_Count Hospital_Details" measure="1" displayFolder="" measureGroup="Hospital_Details" count="0" hidden="1"/>
    <cacheHierarchy uniqueName="[Measures].[__XL_Count Insurence Providers]" caption="__XL_Count Insurence Providers" measure="1" displayFolder="" measureGroup="Insurence Providers" count="0" hidden="1"/>
    <cacheHierarchy uniqueName="[Measures].[__XL_Count All Measures]" caption="__XL_Count All Measures" measure="1" displayFolder="" measureGroup="All Measures" count="0" hidden="1"/>
    <cacheHierarchy uniqueName="[Measures].[__XL_Count Doctor_Details]" caption="__XL_Count Doctor_Details" measure="1" displayFolder="" measureGroup="Doctor_Details" count="0" hidden="1"/>
    <cacheHierarchy uniqueName="[Measures].[__XL_Count Discharge Date]" caption="__XL_Count Discharge Date" measure="1" displayFolder="" measureGroup="Discharge Date" count="0" hidden="1"/>
    <cacheHierarchy uniqueName="[Measures].[__XL_Count Insurence_Providers]" caption="__XL_Count Insurence_Providers" measure="1" displayFolder="" measureGroup="Insurence_Providers" count="0" hidden="1"/>
    <cacheHierarchy uniqueName="[Measures].[__No measures defined]" caption="__No measures defined" measure="1" displayFolder="" count="0" hidden="1"/>
  </cacheHierarchies>
  <kpis count="0"/>
  <dimensions count="11">
    <dimension name="All Measures" uniqueName="[All Measures]" caption="All Measures"/>
    <dimension name="Date_Dim" uniqueName="[Date_Dim]" caption="Date_Dim"/>
    <dimension name="Discharge Date" uniqueName="[Discharge Date]" caption="Discharge Date"/>
    <dimension name="Doctor_Details" uniqueName="[Doctor_Details]" caption="Doctor_Details"/>
    <dimension name="healthcare_dataset" uniqueName="[healthcare_dataset]" caption="healthcare_dataset"/>
    <dimension name="Hospital_Details" uniqueName="[Hospital_Details]" caption="Hospital_Details"/>
    <dimension name="Insurence Providers" uniqueName="[Insurence Providers]" caption="Insurence Providers"/>
    <dimension name="Insurence_Providers" uniqueName="[Insurence_Providers]" caption="Insurence_Providers"/>
    <dimension measure="1" name="Measures" uniqueName="[Measures]" caption="Measures"/>
    <dimension name="Patients_Data" uniqueName="[Patients_Data]" caption="Patients_Data"/>
    <dimension name="Patients_details" uniqueName="[Patients_details]" caption="Patients_details"/>
  </dimensions>
  <measureGroups count="10">
    <measureGroup name="All Measures" caption="All Measures"/>
    <measureGroup name="Date_Dim" caption="Date_Dim"/>
    <measureGroup name="Discharge Date" caption="Discharge Date"/>
    <measureGroup name="Doctor_Details" caption="Doctor_Details"/>
    <measureGroup name="healthcare_dataset" caption="healthcare_dataset"/>
    <measureGroup name="Hospital_Details" caption="Hospital_Details"/>
    <measureGroup name="Insurence Providers" caption="Insurence Providers"/>
    <measureGroup name="Insurence_Providers" caption="Insurence_Providers"/>
    <measureGroup name="Patients_Data" caption="Patients_Data"/>
    <measureGroup name="Patients_details" caption="Patients_details"/>
  </measureGroups>
  <maps count="21">
    <map measureGroup="0" dimension="0"/>
    <map measureGroup="1" dimension="1"/>
    <map measureGroup="2" dimension="2"/>
    <map measureGroup="3" dimension="3"/>
    <map measureGroup="4" dimension="1"/>
    <map measureGroup="4" dimension="2"/>
    <map measureGroup="4" dimension="4"/>
    <map measureGroup="4" dimension="6"/>
    <map measureGroup="4" dimension="10"/>
    <map measureGroup="5" dimension="5"/>
    <map measureGroup="6" dimension="6"/>
    <map measureGroup="7" dimension="7"/>
    <map measureGroup="8" dimension="1"/>
    <map measureGroup="8" dimension="2"/>
    <map measureGroup="8" dimension="3"/>
    <map measureGroup="8" dimension="5"/>
    <map measureGroup="8" dimension="6"/>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ston Nyabeze" refreshedDate="46281.902604976851" backgroundQuery="1" createdVersion="8" refreshedVersion="8" minRefreshableVersion="3" recordCount="0" supportSubquery="1" supportAdvancedDrill="1" xr:uid="{BEC61549-9702-4AA6-9A9D-A93F8F960D77}">
  <cacheSource type="external" connectionId="10"/>
  <cacheFields count="5">
    <cacheField name="[Measures].[#Admission]" caption="#Admission" numFmtId="0" hierarchy="72" level="32767"/>
    <cacheField name="[Date_Dim].[Month].[Month]" caption="Month" numFmtId="0" hierarchy="4" level="1">
      <sharedItems count="12">
        <s v="Apr"/>
        <s v="Aug"/>
        <s v="Dec"/>
        <s v="Feb"/>
        <s v="Jan"/>
        <s v="Jul"/>
        <s v="Jun"/>
        <s v="Mar"/>
        <s v="May"/>
        <s v="Nov"/>
        <s v="Oct"/>
        <s v="Sep"/>
      </sharedItems>
    </cacheField>
    <cacheField name="[Date_Dim].[Year].[Year]" caption="Year" numFmtId="0" hierarchy="2" level="1">
      <sharedItems containsSemiMixedTypes="0" containsNonDate="0" containsString="0"/>
    </cacheField>
    <cacheField name="[Date_Dim].[Day].[Day]" caption="Day" numFmtId="0" hierarchy="5" level="1">
      <sharedItems count="7">
        <s v="Fri"/>
        <s v="Mon"/>
        <s v="Sat"/>
        <s v="Sun"/>
        <s v="Thu"/>
        <s v="Tue"/>
        <s v="Wed"/>
      </sharedItems>
    </cacheField>
    <cacheField name="[Patients_details].[Blood Type].[Blood Type]" caption="Blood Type" numFmtId="0" hierarchy="58" level="1">
      <sharedItems containsSemiMixedTypes="0" containsNonDate="0" containsString="0"/>
    </cacheField>
  </cacheFields>
  <cacheHierarchies count="108">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ate_Dim].[Date of Admission]" caption="Date of Admission" attribute="1" time="1" defaultMemberUniqueName="[Date_Dim].[Date of Admission].[All]" allUniqueName="[Date_Dim].[Date of Admission].[All]" dimensionUniqueName="[Date_Dim]" displayFolder="" count="0" memberValueDatatype="7" unbalanced="0"/>
    <cacheHierarchy uniqueName="[Date_Dim].[Year]" caption="Year" attribute="1" defaultMemberUniqueName="[Date_Dim].[Year].[All]" allUniqueName="[Date_Dim].[Year].[All]" dimensionUniqueName="[Date_Dim]" displayFolder="" count="2" memberValueDatatype="20" unbalanced="0">
      <fieldsUsage count="2">
        <fieldUsage x="-1"/>
        <fieldUsage x="2"/>
      </fieldsUsage>
    </cacheHierarchy>
    <cacheHierarchy uniqueName="[Date_Dim].[Quarters]" caption="Quarters" attribute="1" defaultMemberUniqueName="[Date_Dim].[Quarters].[All]" allUniqueName="[Date_Dim].[Quarters].[All]" dimensionUniqueName="[Date_Dim]" displayFolder="" count="0" memberValueDatatype="130" unbalanced="0"/>
    <cacheHierarchy uniqueName="[Date_Dim].[Month]" caption="Month" attribute="1" defaultMemberUniqueName="[Date_Dim].[Month].[All]" allUniqueName="[Date_Dim].[Month].[All]" dimensionUniqueName="[Date_Dim]" displayFolder="" count="2" memberValueDatatype="130" unbalanced="0">
      <fieldsUsage count="2">
        <fieldUsage x="-1"/>
        <fieldUsage x="1"/>
      </fieldsUsage>
    </cacheHierarchy>
    <cacheHierarchy uniqueName="[Date_Dim].[Day]" caption="Day" attribute="1" defaultMemberUniqueName="[Date_Dim].[Day].[All]" allUniqueName="[Date_Dim].[Day].[All]" dimensionUniqueName="[Date_Dim]" displayFolder="" count="2" memberValueDatatype="130" unbalanced="0">
      <fieldsUsage count="2">
        <fieldUsage x="-1"/>
        <fieldUsage x="3"/>
      </fieldsUsage>
    </cacheHierarchy>
    <cacheHierarchy uniqueName="[Date_Dim].[Day Type]" caption="Day Type" attribute="1" defaultMemberUniqueName="[Date_Dim].[Day Type].[All]" allUniqueName="[Date_Dim].[Day Type].[All]" dimensionUniqueName="[Date_Dim]" displayFolder="" count="0" memberValueDatatype="130" unbalanced="0"/>
    <cacheHierarchy uniqueName="[Date_Dim].[Month Number]" caption="Month Number" attribute="1" defaultMemberUniqueName="[Date_Dim].[Month Number].[All]" allUniqueName="[Date_Dim].[Month Number].[All]" dimensionUniqueName="[Date_Dim]" displayFolder="" count="0" memberValueDatatype="20" unbalanced="0"/>
    <cacheHierarchy uniqueName="[Date_Dim].[Day Number]" caption="Day Number" attribute="1" defaultMemberUniqueName="[Date_Dim].[Day Number].[All]" allUniqueName="[Date_Dim].[Day Number].[All]" dimensionUniqueName="[Date_Dim]" displayFolder="" count="0" memberValueDatatype="20" unbalanced="0"/>
    <cacheHierarchy uniqueName="[Discharge Date].[Discharge Date]" caption="Discharge Date" attribute="1" time="1" defaultMemberUniqueName="[Discharge Date].[Discharge Date].[All]" allUniqueName="[Discharge Date].[Discharge Date].[All]" dimensionUniqueName="[Discharge Date]" displayFolder="" count="0" memberValueDatatype="7" unbalanced="0"/>
    <cacheHierarchy uniqueName="[Discharge Date].[Year]" caption="Year" attribute="1" defaultMemberUniqueName="[Discharge Date].[Year].[All]" allUniqueName="[Discharge Date].[Year].[All]" dimensionUniqueName="[Discharge Date]" displayFolder="" count="0" memberValueDatatype="20" unbalanced="0"/>
    <cacheHierarchy uniqueName="[Discharge Date].[Quarter]" caption="Quarter" attribute="1" defaultMemberUniqueName="[Discharge Date].[Quarter].[All]" allUniqueName="[Discharge Date].[Quarter].[All]" dimensionUniqueName="[Discharge Date]" displayFolder="" count="0" memberValueDatatype="130" unbalanced="0"/>
    <cacheHierarchy uniqueName="[Discharge Date].[Month]" caption="Month" attribute="1" defaultMemberUniqueName="[Discharge Date].[Month].[All]" allUniqueName="[Discharge Date].[Month].[All]" dimensionUniqueName="[Discharge Date]" displayFolder="" count="0" memberValueDatatype="130" unbalanced="0"/>
    <cacheHierarchy uniqueName="[Discharge Date].[Day]" caption="Day" attribute="1" defaultMemberUniqueName="[Discharge Date].[Day].[All]" allUniqueName="[Discharge Date].[Day].[All]" dimensionUniqueName="[Discharge Date]" displayFolder="" count="0" memberValueDatatype="130" unbalanced="0"/>
    <cacheHierarchy uniqueName="[Discharge Date].[Date Type]" caption="Date Type" attribute="1" defaultMemberUniqueName="[Discharge Date].[Date Type].[All]" allUniqueName="[Discharge Date].[Date Type].[All]" dimensionUniqueName="[Discharge Date]" displayFolder="" count="0" memberValueDatatype="130" unbalanced="0"/>
    <cacheHierarchy uniqueName="[Doctor_Details].[D_ID]" caption="D_ID" attribute="1" defaultMemberUniqueName="[Doctor_Details].[D_ID].[All]" allUniqueName="[Doctor_Details].[D_ID].[All]" dimensionUniqueName="[Doctor_Details]" displayFolder="" count="0" memberValueDatatype="20" unbalanced="0"/>
    <cacheHierarchy uniqueName="[Doctor_Details].[Doctor]" caption="Doctor" attribute="1" defaultMemberUniqueName="[Doctor_Details].[Doctor].[All]" allUniqueName="[Doctor_Details].[Doctor].[All]" dimensionUniqueName="[Doctor_Details]" displayFolder="" count="0" memberValueDatatype="130" unbalanced="0"/>
    <cacheHierarchy uniqueName="[healthcare_dataset].[ID]" caption="ID" attribute="1" defaultMemberUniqueName="[healthcare_dataset].[ID].[All]" allUniqueName="[healthcare_dataset].[ID].[All]" dimensionUniqueName="[healthcare_dataset]" displayFolder="" count="0" memberValueDatatype="20" unbalanced="0"/>
    <cacheHierarchy uniqueName="[healthcare_dataset].[Medical Condition]" caption="Medical Condition" attribute="1" defaultMemberUniqueName="[healthcare_dataset].[Medical Condition].[All]" allUniqueName="[healthcare_dataset].[Medical Condition].[All]" dimensionUniqueName="[healthcare_dataset]" displayFolder="" count="0" memberValueDatatype="130" unbalanced="0"/>
    <cacheHierarchy uniqueName="[healthcare_dataset].[Date of Admission]" caption="Date of Admission" attribute="1" time="1" defaultMemberUniqueName="[healthcare_dataset].[Date of Admission].[All]" allUniqueName="[healthcare_dataset].[Date of Admission].[All]" dimensionUniqueName="[healthcare_dataset]" displayFolder="" count="0" memberValueDatatype="7" unbalanced="0"/>
    <cacheHierarchy uniqueName="[healthcare_dataset].[Doctor]" caption="Doctor" attribute="1" defaultMemberUniqueName="[healthcare_dataset].[Doctor].[All]" allUniqueName="[healthcare_dataset].[Doctor].[All]" dimensionUniqueName="[healthcare_dataset]" displayFolder="" count="0" memberValueDatatype="130" unbalanced="0"/>
    <cacheHierarchy uniqueName="[healthcare_dataset].[Hospital]" caption="Hospital" attribute="1" defaultMemberUniqueName="[healthcare_dataset].[Hospital].[All]" allUniqueName="[healthcare_dataset].[Hospital].[All]" dimensionUniqueName="[healthcare_dataset]" displayFolder="" count="0" memberValueDatatype="130" unbalanced="0"/>
    <cacheHierarchy uniqueName="[healthcare_dataset].[Insurance Provider]" caption="Insurance Provider" attribute="1" defaultMemberUniqueName="[healthcare_dataset].[Insurance Provider].[All]" allUniqueName="[healthcare_dataset].[Insurance Provider].[All]" dimensionUniqueName="[healthcare_dataset]" displayFolder="" count="0" memberValueDatatype="130" unbalanced="0"/>
    <cacheHierarchy uniqueName="[healthcare_dataset].[Billing Amount]" caption="Billing Amount" attribute="1" defaultMemberUniqueName="[healthcare_dataset].[Billing Amount].[All]" allUniqueName="[healthcare_dataset].[Billing Amount].[All]" dimensionUniqueName="[healthcare_dataset]" displayFolder="" count="0" memberValueDatatype="5" unbalanced="0"/>
    <cacheHierarchy uniqueName="[healthcare_dataset].[Room Number]" caption="Room Number" attribute="1" defaultMemberUniqueName="[healthcare_dataset].[Room Number].[All]" allUniqueName="[healthcare_dataset].[Room Number].[All]" dimensionUniqueName="[healthcare_dataset]" displayFolder="" count="0" memberValueDatatype="20" unbalanced="0"/>
    <cacheHierarchy uniqueName="[healthcare_dataset].[Admission Type]" caption="Admission Type" attribute="1" defaultMemberUniqueName="[healthcare_dataset].[Admission Type].[All]" allUniqueName="[healthcare_dataset].[Admission Type].[All]" dimensionUniqueName="[healthcare_dataset]" displayFolder="" count="0" memberValueDatatype="130" unbalanced="0"/>
    <cacheHierarchy uniqueName="[healthcare_dataset].[Discharge Date]" caption="Discharge Date" attribute="1" time="1" defaultMemberUniqueName="[healthcare_dataset].[Discharge Date].[All]" allUniqueName="[healthcare_dataset].[Discharge Date].[All]" dimensionUniqueName="[healthcare_dataset]" displayFolder="" count="0" memberValueDatatype="7" unbalanced="0"/>
    <cacheHierarchy uniqueName="[healthcare_dataset].[Medication]" caption="Medication" attribute="1" defaultMemberUniqueName="[healthcare_dataset].[Medication].[All]" allUniqueName="[healthcare_dataset].[Medication].[All]" dimensionUniqueName="[healthcare_dataset]" displayFolder="" count="0" memberValueDatatype="130" unbalanced="0"/>
    <cacheHierarchy uniqueName="[healthcare_dataset].[Test Results]" caption="Test Results" attribute="1" defaultMemberUniqueName="[healthcare_dataset].[Test Results].[All]" allUniqueName="[healthcare_dataset].[Test Results].[All]" dimensionUniqueName="[healthcare_dataset]" displayFolder="" count="0" memberValueDatatype="130" unbalanced="0"/>
    <cacheHierarchy uniqueName="[healthcare_dataset].[Length of Stay]" caption="Length of Stay" attribute="1" defaultMemberUniqueName="[healthcare_dataset].[Length of Stay].[All]" allUniqueName="[healthcare_dataset].[Length of Stay].[All]" dimensionUniqueName="[healthcare_dataset]" displayFolder="" count="0" memberValueDatatype="20" unbalanced="0"/>
    <cacheHierarchy uniqueName="[healthcare_dataset].[Year]" caption="Year" attribute="1" defaultMemberUniqueName="[healthcare_dataset].[Year].[All]" allUniqueName="[healthcare_dataset].[Year].[All]" dimensionUniqueName="[healthcare_dataset]" displayFolder="" count="0" memberValueDatatype="20" unbalanced="0"/>
    <cacheHierarchy uniqueName="[healthcare_dataset].[Month Start]" caption="Month Start" attribute="1" time="1" defaultMemberUniqueName="[healthcare_dataset].[Month Start].[All]" allUniqueName="[healthcare_dataset].[Month Start].[All]" dimensionUniqueName="[healthcare_dataset]" displayFolder="" count="0" memberValueDatatype="7" unbalanced="0"/>
    <cacheHierarchy uniqueName="[healthcare_dataset].[Age Group]" caption="Age Group" attribute="1" defaultMemberUniqueName="[healthcare_dataset].[Age Group].[All]" allUniqueName="[healthcare_dataset].[Age Group].[All]" dimensionUniqueName="[healthcare_dataset]" displayFolder="" count="0" memberValueDatatype="130" unbalanced="0"/>
    <cacheHierarchy uniqueName="[healthcare_dataset].[Provider Key]" caption="Provider Key" attribute="1" defaultMemberUniqueName="[healthcare_dataset].[Provider Key].[All]" allUniqueName="[healthcare_dataset].[Provider Key].[All]" dimensionUniqueName="[healthcare_dataset]" displayFolder="" count="0" memberValueDatatype="130" unbalanced="0"/>
    <cacheHierarchy uniqueName="[Hospital_Details].[H_id]" caption="H_id" attribute="1" defaultMemberUniqueName="[Hospital_Details].[H_id].[All]" allUniqueName="[Hospital_Details].[H_id].[All]" dimensionUniqueName="[Hospital_Details]" displayFolder="" count="0" memberValueDatatype="20" unbalanced="0"/>
    <cacheHierarchy uniqueName="[Hospital_Details].[Hospital]" caption="Hospital" attribute="1" defaultMemberUniqueName="[Hospital_Details].[Hospital].[All]" allUniqueName="[Hospital_Details].[Hospital].[All]" dimensionUniqueName="[Hospital_Details]" displayFolder="" count="0" memberValueDatatype="130" unbalanced="0"/>
    <cacheHierarchy uniqueName="[Insurence Providers].[Provider key]" caption="Provider key" attribute="1" defaultMemberUniqueName="[Insurence Providers].[Provider key].[All]" allUniqueName="[Insurence Providers].[Provider key].[All]" dimensionUniqueName="[Insurence Providers]" displayFolder="" count="0" memberValueDatatype="130" unbalanced="0"/>
    <cacheHierarchy uniqueName="[Insurence Providers].[Insurance Provider]" caption="Insurance Provider" attribute="1" defaultMemberUniqueName="[Insurence Providers].[Insurance Provider].[All]" allUniqueName="[Insurence Providers].[Insurance Provider].[All]" dimensionUniqueName="[Insurence Providers]" displayFolder="" count="0" memberValueDatatype="130" unbalanced="0"/>
    <cacheHierarchy uniqueName="[Insurence_Providers].[Provider key]" caption="Provider key" attribute="1" defaultMemberUniqueName="[Insurence_Providers].[Provider key].[All]" allUniqueName="[Insurence_Providers].[Provider key].[All]" dimensionUniqueName="[Insurence_Providers]" displayFolder="" count="0" memberValueDatatype="130" unbalanced="0"/>
    <cacheHierarchy uniqueName="[Insurence_Providers].[Insurance Provider]" caption="Insurance Provider" attribute="1" defaultMemberUniqueName="[Insurence_Providers].[Insurance Provider].[All]" allUniqueName="[Insurence_Providers].[Insurance Provider].[All]" dimensionUniqueName="[Insurence_Providers]" displayFolder="" count="0" memberValueDatatype="130" unbalanced="0"/>
    <cacheHierarchy uniqueName="[Patients_Data].[P_ID]" caption="P_ID" attribute="1" defaultMemberUniqueName="[Patients_Data].[P_ID].[All]" allUniqueName="[Patients_Data].[P_ID].[All]" dimensionUniqueName="[Patients_Data]" displayFolder="" count="0" memberValueDatatype="20" unbalanced="0"/>
    <cacheHierarchy uniqueName="[Patients_Data].[D_ID]" caption="D_ID" attribute="1" defaultMemberUniqueName="[Patients_Data].[D_ID].[All]" allUniqueName="[Patients_Data].[D_ID].[All]" dimensionUniqueName="[Patients_Data]" displayFolder="" count="0" memberValueDatatype="20" unbalanced="0"/>
    <cacheHierarchy uniqueName="[Patients_Data].[H_ID]" caption="H_ID" attribute="1" defaultMemberUniqueName="[Patients_Data].[H_ID].[All]" allUniqueName="[Patients_Data].[H_ID].[All]" dimensionUniqueName="[Patients_Data]" displayFolder="" count="0" memberValueDatatype="20" unbalanced="0"/>
    <cacheHierarchy uniqueName="[Patients_Data].[Medical Condition]" caption="Medical Condition" attribute="1" defaultMemberUniqueName="[Patients_Data].[Medical Condition].[All]" allUniqueName="[Patients_Data].[Medical Condition].[All]" dimensionUniqueName="[Patients_Data]" displayFolder="" count="0" memberValueDatatype="130" unbalanced="0"/>
    <cacheHierarchy uniqueName="[Patients_Data].[Date of Admission]" caption="Date of Admission" attribute="1" time="1" defaultMemberUniqueName="[Patients_Data].[Date of Admission].[All]" allUniqueName="[Patients_Data].[Date of Admission].[All]" dimensionUniqueName="[Patients_Data]" displayFolder="" count="0" memberValueDatatype="7" unbalanced="0"/>
    <cacheHierarchy uniqueName="[Patients_Data].[Insurance Provider]" caption="Insurance Provider" attribute="1" defaultMemberUniqueName="[Patients_Data].[Insurance Provider].[All]" allUniqueName="[Patients_Data].[Insurance Provider].[All]" dimensionUniqueName="[Patients_Data]" displayFolder="" count="0" memberValueDatatype="130" unbalanced="0"/>
    <cacheHierarchy uniqueName="[Patients_Data].[Billing Amount]" caption="Billing Amount" attribute="1" defaultMemberUniqueName="[Patients_Data].[Billing Amount].[All]" allUniqueName="[Patients_Data].[Billing Amount].[All]" dimensionUniqueName="[Patients_Data]" displayFolder="" count="0" memberValueDatatype="5" unbalanced="0"/>
    <cacheHierarchy uniqueName="[Patients_Data].[Room Number]" caption="Room Number" attribute="1" defaultMemberUniqueName="[Patients_Data].[Room Number].[All]" allUniqueName="[Patients_Data].[Room Number].[All]" dimensionUniqueName="[Patients_Data]" displayFolder="" count="0" memberValueDatatype="20" unbalanced="0"/>
    <cacheHierarchy uniqueName="[Patients_Data].[Admission Type]" caption="Admission Type" attribute="1" defaultMemberUniqueName="[Patients_Data].[Admission Type].[All]" allUniqueName="[Patients_Data].[Admission Type].[All]" dimensionUniqueName="[Patients_Data]" displayFolder="" count="0" memberValueDatatype="130" unbalanced="0"/>
    <cacheHierarchy uniqueName="[Patients_Data].[Discharge Date]" caption="Discharge Date" attribute="1" time="1" defaultMemberUniqueName="[Patients_Data].[Discharge Date].[All]" allUniqueName="[Patients_Data].[Discharge Date].[All]" dimensionUniqueName="[Patients_Data]" displayFolder="" count="0" memberValueDatatype="7" unbalanced="0"/>
    <cacheHierarchy uniqueName="[Patients_Data].[Medication]" caption="Medication" attribute="1" defaultMemberUniqueName="[Patients_Data].[Medication].[All]" allUniqueName="[Patients_Data].[Medication].[All]" dimensionUniqueName="[Patients_Data]" displayFolder="" count="0" memberValueDatatype="130" unbalanced="0"/>
    <cacheHierarchy uniqueName="[Patients_Data].[Test Results]" caption="Test Results" attribute="1" defaultMemberUniqueName="[Patients_Data].[Test Results].[All]" allUniqueName="[Patients_Data].[Test Results].[All]" dimensionUniqueName="[Patients_Data]" displayFolder="" count="0" memberValueDatatype="130" unbalanced="0"/>
    <cacheHierarchy uniqueName="[Patients_Data].[Year]" caption="Year" attribute="1" defaultMemberUniqueName="[Patients_Data].[Year].[All]" allUniqueName="[Patients_Data].[Year].[All]" dimensionUniqueName="[Patients_Data]" displayFolder="" count="0" memberValueDatatype="20" unbalanced="0"/>
    <cacheHierarchy uniqueName="[Patients_Data].[Provider Key]" caption="Provider Key" attribute="1" defaultMemberUniqueName="[Patients_Data].[Provider Key].[All]" allUniqueName="[Patients_Data].[Provider Key].[All]" dimensionUniqueName="[Patients_Data]" displayFolder="" count="0" memberValueDatatype="130" unbalanced="0"/>
    <cacheHierarchy uniqueName="[Patients_details].[P_ID]" caption="P_ID" attribute="1" defaultMemberUniqueName="[Patients_details].[P_ID].[All]" allUniqueName="[Patients_details].[P_ID].[All]" dimensionUniqueName="[Patients_details]" displayFolder="" count="0" memberValueDatatype="20" unbalanced="0"/>
    <cacheHierarchy uniqueName="[Patients_details].[Name]" caption="Name" attribute="1" defaultMemberUniqueName="[Patients_details].[Name].[All]" allUniqueName="[Patients_details].[Name].[All]" dimensionUniqueName="[Patients_details]" displayFolder="" count="0" memberValueDatatype="130" unbalanced="0"/>
    <cacheHierarchy uniqueName="[Patients_details].[Age]" caption="Age" attribute="1" defaultMemberUniqueName="[Patients_details].[Age].[All]" allUniqueName="[Patients_details].[Age].[All]" dimensionUniqueName="[Patients_details]" displayFolder="" count="0" memberValueDatatype="20" unbalanced="0"/>
    <cacheHierarchy uniqueName="[Patients_details].[Gender]" caption="Gender" attribute="1" defaultMemberUniqueName="[Patients_details].[Gender].[All]" allUniqueName="[Patients_details].[Gender].[All]" dimensionUniqueName="[Patients_details]" displayFolder="" count="0" memberValueDatatype="130" unbalanced="0"/>
    <cacheHierarchy uniqueName="[Patients_details].[Blood Type]" caption="Blood Type" attribute="1" defaultMemberUniqueName="[Patients_details].[Blood Type].[All]" allUniqueName="[Patients_details].[Blood Type].[All]" dimensionUniqueName="[Patients_details]" displayFolder="" count="2" memberValueDatatype="130" unbalanced="0">
      <fieldsUsage count="2">
        <fieldUsage x="-1"/>
        <fieldUsage x="4"/>
      </fieldsUsage>
    </cacheHierarchy>
    <cacheHierarchy uniqueName="[Measures].[Sum of P_ID]" caption="Sum of P_ID" measure="1" displayFolder="" measureGroup="Patients_Data" count="0">
      <extLst>
        <ext xmlns:x15="http://schemas.microsoft.com/office/spreadsheetml/2010/11/main" uri="{B97F6D7D-B522-45F9-BDA1-12C45D357490}">
          <x15:cacheHierarchy aggregatedColumn="40"/>
        </ext>
      </extLst>
    </cacheHierarchy>
    <cacheHierarchy uniqueName="[Measures].[Count of P_ID]" caption="Count of P_ID" measure="1" displayFolder="" measureGroup="Patients_Data" count="0">
      <extLst>
        <ext xmlns:x15="http://schemas.microsoft.com/office/spreadsheetml/2010/11/main" uri="{B97F6D7D-B522-45F9-BDA1-12C45D357490}">
          <x15:cacheHierarchy aggregatedColumn="40"/>
        </ext>
      </extLst>
    </cacheHierarchy>
    <cacheHierarchy uniqueName="[Measures].[Sum of Billing Amount]" caption="Sum of Billing Amount" measure="1" displayFolder="" measureGroup="Patients_Data" count="0">
      <extLst>
        <ext xmlns:x15="http://schemas.microsoft.com/office/spreadsheetml/2010/11/main" uri="{B97F6D7D-B522-45F9-BDA1-12C45D357490}">
          <x15:cacheHierarchy aggregatedColumn="46"/>
        </ext>
      </extLst>
    </cacheHierarchy>
    <cacheHierarchy uniqueName="[Measures].[Sum of ID]" caption="Sum of ID" measure="1" displayFolder="" measureGroup="healthcare_dataset" count="0">
      <extLst>
        <ext xmlns:x15="http://schemas.microsoft.com/office/spreadsheetml/2010/11/main" uri="{B97F6D7D-B522-45F9-BDA1-12C45D357490}">
          <x15:cacheHierarchy aggregatedColumn="17"/>
        </ext>
      </extLst>
    </cacheHierarchy>
    <cacheHierarchy uniqueName="[Measures].[Count of ID]" caption="Count of ID" measure="1" displayFolder="" measureGroup="healthcare_dataset" count="0">
      <extLst>
        <ext xmlns:x15="http://schemas.microsoft.com/office/spreadsheetml/2010/11/main" uri="{B97F6D7D-B522-45F9-BDA1-12C45D357490}">
          <x15:cacheHierarchy aggregatedColumn="17"/>
        </ext>
      </extLst>
    </cacheHierarchy>
    <cacheHierarchy uniqueName="[Measures].[Sum of Billing Amount 2]" caption="Sum of Billing Amount 2" measure="1" displayFolder="" measureGroup="healthcare_dataset" count="0">
      <extLst>
        <ext xmlns:x15="http://schemas.microsoft.com/office/spreadsheetml/2010/11/main" uri="{B97F6D7D-B522-45F9-BDA1-12C45D357490}">
          <x15:cacheHierarchy aggregatedColumn="23"/>
        </ext>
      </extLst>
    </cacheHierarchy>
    <cacheHierarchy uniqueName="[Measures].[Sum of Length of Stay]" caption="Sum of Length of Stay" measure="1" displayFolder="" measureGroup="healthcare_dataset" count="0">
      <extLst>
        <ext xmlns:x15="http://schemas.microsoft.com/office/spreadsheetml/2010/11/main" uri="{B97F6D7D-B522-45F9-BDA1-12C45D357490}">
          <x15:cacheHierarchy aggregatedColumn="29"/>
        </ext>
      </extLst>
    </cacheHierarchy>
    <cacheHierarchy uniqueName="[Measures].[Average of Length of Stay]" caption="Average of Length of Stay" measure="1" displayFolder="" measureGroup="healthcare_dataset" count="0">
      <extLst>
        <ext xmlns:x15="http://schemas.microsoft.com/office/spreadsheetml/2010/11/main" uri="{B97F6D7D-B522-45F9-BDA1-12C45D357490}">
          <x15:cacheHierarchy aggregatedColumn="29"/>
        </ext>
      </extLst>
    </cacheHierarchy>
    <cacheHierarchy uniqueName="[Measures].[Sum of D_ID]" caption="Sum of D_ID" measure="1" displayFolder="" measureGroup="Doctor_Details" count="0">
      <extLst>
        <ext xmlns:x15="http://schemas.microsoft.com/office/spreadsheetml/2010/11/main" uri="{B97F6D7D-B522-45F9-BDA1-12C45D357490}">
          <x15:cacheHierarchy aggregatedColumn="15"/>
        </ext>
      </extLst>
    </cacheHierarchy>
    <cacheHierarchy uniqueName="[Measures].[Count of D_ID]" caption="Count of D_ID" measure="1" displayFolder="" measureGroup="Doctor_Details" count="0">
      <extLst>
        <ext xmlns:x15="http://schemas.microsoft.com/office/spreadsheetml/2010/11/main" uri="{B97F6D7D-B522-45F9-BDA1-12C45D357490}">
          <x15:cacheHierarchy aggregatedColumn="15"/>
        </ext>
      </extLst>
    </cacheHierarchy>
    <cacheHierarchy uniqueName="[Measures].[Sum of H_id]" caption="Sum of H_id" measure="1" displayFolder="" measureGroup="Hospital_Details" count="0">
      <extLst>
        <ext xmlns:x15="http://schemas.microsoft.com/office/spreadsheetml/2010/11/main" uri="{B97F6D7D-B522-45F9-BDA1-12C45D357490}">
          <x15:cacheHierarchy aggregatedColumn="34"/>
        </ext>
      </extLst>
    </cacheHierarchy>
    <cacheHierarchy uniqueName="[Measures].[Count of H_id]" caption="Count of H_id" measure="1" displayFolder="" measureGroup="Hospital_Details" count="0">
      <extLst>
        <ext xmlns:x15="http://schemas.microsoft.com/office/spreadsheetml/2010/11/main" uri="{B97F6D7D-B522-45F9-BDA1-12C45D357490}">
          <x15:cacheHierarchy aggregatedColumn="34"/>
        </ext>
      </extLst>
    </cacheHierarchy>
    <cacheHierarchy uniqueName="[Measures].[Sum of Year]" caption="Sum of Year" measure="1" displayFolder="" measureGroup="Date_Dim" count="0">
      <extLst>
        <ext xmlns:x15="http://schemas.microsoft.com/office/spreadsheetml/2010/11/main" uri="{B97F6D7D-B522-45F9-BDA1-12C45D357490}">
          <x15:cacheHierarchy aggregatedColumn="2"/>
        </ext>
      </extLst>
    </cacheHierarchy>
    <cacheHierarchy uniqueName="[Measures].[#Admission]" caption="#Admission" measure="1" displayFolder="" measureGroup="All Measures" count="0" oneField="1">
      <fieldsUsage count="1">
        <fieldUsage x="0"/>
      </fieldsUsage>
    </cacheHierarchy>
    <cacheHierarchy uniqueName="[Measures].[measure 1]" caption="measure 1" measure="1" displayFolder="" measureGroup="All Measures" count="0"/>
    <cacheHierarchy uniqueName="[Measures].[Long Stay Rate]" caption="Long Stay Rate" measure="1" displayFolder="" measureGroup="All Measures" count="0"/>
    <cacheHierarchy uniqueName="[Measures].[ABN Test Rate]" caption="ABN Test Rate" measure="1" displayFolder="" measureGroup="All Measures" count="0"/>
    <cacheHierarchy uniqueName="[Measures].[PY Admissions]" caption="PY Admissions" measure="1" displayFolder="" measureGroup="All Measures" count="0"/>
    <cacheHierarchy uniqueName="[Measures].[YoY Admission %]" caption="YoY Admission %" measure="1" displayFolder="" measureGroup="All Measures" count="0"/>
    <cacheHierarchy uniqueName="[Measures].[PY Total Billing]" caption="PY Total Billing" measure="1" displayFolder="" measureGroup="All Measures" count="0"/>
    <cacheHierarchy uniqueName="[Measures].[Total Billing YoY %]" caption="Total Billing YoY %" measure="1" displayFolder="" measureGroup="All Measures" count="0"/>
    <cacheHierarchy uniqueName="[Measures].[PY Average Stay]" caption="PY Average Stay" measure="1" displayFolder="" measureGroup="All Measures" count="0"/>
    <cacheHierarchy uniqueName="[Measures].[Average Stay YoY %]" caption="Average Stay YoY %" measure="1" displayFolder="" measureGroup="All Measures" count="0"/>
    <cacheHierarchy uniqueName="[Measures].[PY Doctors]" caption="PY Doctors" measure="1" displayFolder="" measureGroup="All Measures" count="0"/>
    <cacheHierarchy uniqueName="[Measures].[YoY Doctors %]" caption="YoY Doctors %" measure="1" displayFolder="" measureGroup="All Measures" count="0"/>
    <cacheHierarchy uniqueName="[Measures].[PY Hospitals]" caption="PY Hospitals" measure="1" displayFolder="" measureGroup="All Measures" count="0"/>
    <cacheHierarchy uniqueName="[Measures].[YoY Hospitals %]" caption="YoY Hospitals %" measure="1" displayFolder="" measureGroup="All Measures" count="0"/>
    <cacheHierarchy uniqueName="[Measures].[PY EMR Rate]" caption="PY EMR Rate" measure="1" displayFolder="" measureGroup="All Measures" count="0"/>
    <cacheHierarchy uniqueName="[Measures].[EMR Rate YoY %]" caption="EMR Rate YoY %" measure="1" displayFolder="" measureGroup="All Measures" count="0"/>
    <cacheHierarchy uniqueName="[Measures].[PY Long Stay Rate]" caption="PY Long Stay Rate" measure="1" displayFolder="" measureGroup="All Measures" count="0"/>
    <cacheHierarchy uniqueName="[Measures].[Long Stay Rate YoY %]" caption="Long Stay Rate YoY %" measure="1" displayFolder="" measureGroup="All Measures" count="0"/>
    <cacheHierarchy uniqueName="[Measures].[PY ABN Test Rate]" caption="PY ABN Test Rate" measure="1" displayFolder="" measureGroup="All Measures" count="0"/>
    <cacheHierarchy uniqueName="[Measures].[ABN Test Rate YoY %]" caption="ABN Test Rate YoY %" measure="1" displayFolder="" measureGroup="All Measures" count="0"/>
    <cacheHierarchy uniqueName="[Measures].[Average Admissions per Day]" caption="Average Admissions per Day" measure="1" displayFolder="" measureGroup="All Measures" count="0"/>
    <cacheHierarchy uniqueName="[Measures].[Net Admission Rate/ Day]" caption="Net Admission Rate/ Day" measure="1" displayFolder="" measureGroup="All Measures" count="0"/>
    <cacheHierarchy uniqueName="[Measures].[Average Discharges per Day]" caption="Average Discharges per Day" measure="1" displayFolder="" measureGroup="All Measures" count="0"/>
    <cacheHierarchy uniqueName="[Measures].[#Doctors]" caption="#Doctors" measure="1" displayFolder="" measureGroup="All Measures" count="0"/>
    <cacheHierarchy uniqueName="[Measures].[#Hospitals]" caption="#Hospitals" measure="1" displayFolder="" measureGroup="All Measures" count="0"/>
    <cacheHierarchy uniqueName="[Measures].[__XL_Count Date_Dim]" caption="__XL_Count Date_Dim" measure="1" displayFolder="" measureGroup="Date_Dim" count="0" hidden="1"/>
    <cacheHierarchy uniqueName="[Measures].[__XL_Count healthcare_dataset]" caption="__XL_Count healthcare_dataset" measure="1" displayFolder="" measureGroup="healthcare_dataset" count="0" hidden="1"/>
    <cacheHierarchy uniqueName="[Measures].[__XL_Count Patients_Data]" caption="__XL_Count Patients_Data" measure="1" displayFolder="" measureGroup="Patients_Data" count="0" hidden="1"/>
    <cacheHierarchy uniqueName="[Measures].[__XL_Count Patients_details]" caption="__XL_Count Patients_details" measure="1" displayFolder="" measureGroup="Patients_details" count="0" hidden="1"/>
    <cacheHierarchy uniqueName="[Measures].[__XL_Count Hospital_Details]" caption="__XL_Count Hospital_Details" measure="1" displayFolder="" measureGroup="Hospital_Details" count="0" hidden="1"/>
    <cacheHierarchy uniqueName="[Measures].[__XL_Count Insurence Providers]" caption="__XL_Count Insurence Providers" measure="1" displayFolder="" measureGroup="Insurence Providers" count="0" hidden="1"/>
    <cacheHierarchy uniqueName="[Measures].[__XL_Count All Measures]" caption="__XL_Count All Measures" measure="1" displayFolder="" measureGroup="All Measures" count="0" hidden="1"/>
    <cacheHierarchy uniqueName="[Measures].[__XL_Count Doctor_Details]" caption="__XL_Count Doctor_Details" measure="1" displayFolder="" measureGroup="Doctor_Details" count="0" hidden="1"/>
    <cacheHierarchy uniqueName="[Measures].[__XL_Count Discharge Date]" caption="__XL_Count Discharge Date" measure="1" displayFolder="" measureGroup="Discharge Date" count="0" hidden="1"/>
    <cacheHierarchy uniqueName="[Measures].[__XL_Count Insurence_Providers]" caption="__XL_Count Insurence_Providers" measure="1" displayFolder="" measureGroup="Insurence_Providers" count="0" hidden="1"/>
    <cacheHierarchy uniqueName="[Measures].[__No measures defined]" caption="__No measures defined" measure="1" displayFolder="" count="0" hidden="1"/>
  </cacheHierarchies>
  <kpis count="0"/>
  <dimensions count="11">
    <dimension name="All Measures" uniqueName="[All Measures]" caption="All Measures"/>
    <dimension name="Date_Dim" uniqueName="[Date_Dim]" caption="Date_Dim"/>
    <dimension name="Discharge Date" uniqueName="[Discharge Date]" caption="Discharge Date"/>
    <dimension name="Doctor_Details" uniqueName="[Doctor_Details]" caption="Doctor_Details"/>
    <dimension name="healthcare_dataset" uniqueName="[healthcare_dataset]" caption="healthcare_dataset"/>
    <dimension name="Hospital_Details" uniqueName="[Hospital_Details]" caption="Hospital_Details"/>
    <dimension name="Insurence Providers" uniqueName="[Insurence Providers]" caption="Insurence Providers"/>
    <dimension name="Insurence_Providers" uniqueName="[Insurence_Providers]" caption="Insurence_Providers"/>
    <dimension measure="1" name="Measures" uniqueName="[Measures]" caption="Measures"/>
    <dimension name="Patients_Data" uniqueName="[Patients_Data]" caption="Patients_Data"/>
    <dimension name="Patients_details" uniqueName="[Patients_details]" caption="Patients_details"/>
  </dimensions>
  <measureGroups count="10">
    <measureGroup name="All Measures" caption="All Measures"/>
    <measureGroup name="Date_Dim" caption="Date_Dim"/>
    <measureGroup name="Discharge Date" caption="Discharge Date"/>
    <measureGroup name="Doctor_Details" caption="Doctor_Details"/>
    <measureGroup name="healthcare_dataset" caption="healthcare_dataset"/>
    <measureGroup name="Hospital_Details" caption="Hospital_Details"/>
    <measureGroup name="Insurence Providers" caption="Insurence Providers"/>
    <measureGroup name="Insurence_Providers" caption="Insurence_Providers"/>
    <measureGroup name="Patients_Data" caption="Patients_Data"/>
    <measureGroup name="Patients_details" caption="Patients_details"/>
  </measureGroups>
  <maps count="21">
    <map measureGroup="0" dimension="0"/>
    <map measureGroup="1" dimension="1"/>
    <map measureGroup="2" dimension="2"/>
    <map measureGroup="3" dimension="3"/>
    <map measureGroup="4" dimension="1"/>
    <map measureGroup="4" dimension="2"/>
    <map measureGroup="4" dimension="4"/>
    <map measureGroup="4" dimension="6"/>
    <map measureGroup="4" dimension="10"/>
    <map measureGroup="5" dimension="5"/>
    <map measureGroup="6" dimension="6"/>
    <map measureGroup="7" dimension="7"/>
    <map measureGroup="8" dimension="1"/>
    <map measureGroup="8" dimension="2"/>
    <map measureGroup="8" dimension="3"/>
    <map measureGroup="8" dimension="5"/>
    <map measureGroup="8" dimension="6"/>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ston Nyabeze" refreshedDate="46281.902605671297" backgroundQuery="1" createdVersion="8" refreshedVersion="8" minRefreshableVersion="3" recordCount="0" supportSubquery="1" supportAdvancedDrill="1" xr:uid="{11062A3C-E213-49B2-8751-30D4B1517D81}">
  <cacheSource type="external" connectionId="10"/>
  <cacheFields count="5">
    <cacheField name="[Measures].[Sum of Billing Amount]" caption="Sum of Billing Amount" numFmtId="0" hierarchy="61" level="32767"/>
    <cacheField name="[Date_Dim].[Quarters].[Quarters]" caption="Quarters" numFmtId="0" hierarchy="3" level="1">
      <sharedItems count="4">
        <s v="Qtr1"/>
        <s v="Qtr2"/>
        <s v="Qtr3"/>
        <s v="Qtr4"/>
      </sharedItems>
    </cacheField>
    <cacheField name="[Date_Dim].[Year].[Year]" caption="Year" numFmtId="0" hierarchy="2" level="1">
      <sharedItems containsSemiMixedTypes="0" containsNonDate="0" containsString="0"/>
    </cacheField>
    <cacheField name="[Insurence_Providers].[Insurance Provider].[Insurance Provider]" caption="Insurance Provider" numFmtId="0" hierarchy="39" level="1">
      <sharedItems containsSemiMixedTypes="0" containsNonDate="0" containsString="0"/>
    </cacheField>
    <cacheField name="[Patients_details].[Blood Type].[Blood Type]" caption="Blood Type" numFmtId="0" hierarchy="58" level="1">
      <sharedItems containsSemiMixedTypes="0" containsNonDate="0" containsString="0"/>
    </cacheField>
  </cacheFields>
  <cacheHierarchies count="108">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ate_Dim].[Date of Admission]" caption="Date of Admission" attribute="1" time="1" defaultMemberUniqueName="[Date_Dim].[Date of Admission].[All]" allUniqueName="[Date_Dim].[Date of Admission].[All]" dimensionUniqueName="[Date_Dim]" displayFolder="" count="0" memberValueDatatype="7" unbalanced="0"/>
    <cacheHierarchy uniqueName="[Date_Dim].[Year]" caption="Year" attribute="1" defaultMemberUniqueName="[Date_Dim].[Year].[All]" allUniqueName="[Date_Dim].[Year].[All]" dimensionUniqueName="[Date_Dim]" displayFolder="" count="2" memberValueDatatype="20" unbalanced="0">
      <fieldsUsage count="2">
        <fieldUsage x="-1"/>
        <fieldUsage x="2"/>
      </fieldsUsage>
    </cacheHierarchy>
    <cacheHierarchy uniqueName="[Date_Dim].[Quarters]" caption="Quarters" attribute="1" defaultMemberUniqueName="[Date_Dim].[Quarters].[All]" allUniqueName="[Date_Dim].[Quarters].[All]" dimensionUniqueName="[Date_Dim]" displayFolder="" count="2" memberValueDatatype="130" unbalanced="0">
      <fieldsUsage count="2">
        <fieldUsage x="-1"/>
        <fieldUsage x="1"/>
      </fieldsUsage>
    </cacheHierarchy>
    <cacheHierarchy uniqueName="[Date_Dim].[Month]" caption="Month" attribute="1" defaultMemberUniqueName="[Date_Dim].[Month].[All]" allUniqueName="[Date_Dim].[Month].[All]" dimensionUniqueName="[Date_Dim]" displayFolder="" count="2" memberValueDatatype="130" unbalanced="0"/>
    <cacheHierarchy uniqueName="[Date_Dim].[Day]" caption="Day" attribute="1" defaultMemberUniqueName="[Date_Dim].[Day].[All]" allUniqueName="[Date_Dim].[Day].[All]" dimensionUniqueName="[Date_Dim]" displayFolder="" count="0" memberValueDatatype="130" unbalanced="0"/>
    <cacheHierarchy uniqueName="[Date_Dim].[Day Type]" caption="Day Type" attribute="1" defaultMemberUniqueName="[Date_Dim].[Day Type].[All]" allUniqueName="[Date_Dim].[Day Type].[All]" dimensionUniqueName="[Date_Dim]" displayFolder="" count="0" memberValueDatatype="130" unbalanced="0"/>
    <cacheHierarchy uniqueName="[Date_Dim].[Month Number]" caption="Month Number" attribute="1" defaultMemberUniqueName="[Date_Dim].[Month Number].[All]" allUniqueName="[Date_Dim].[Month Number].[All]" dimensionUniqueName="[Date_Dim]" displayFolder="" count="0" memberValueDatatype="20" unbalanced="0"/>
    <cacheHierarchy uniqueName="[Date_Dim].[Day Number]" caption="Day Number" attribute="1" defaultMemberUniqueName="[Date_Dim].[Day Number].[All]" allUniqueName="[Date_Dim].[Day Number].[All]" dimensionUniqueName="[Date_Dim]" displayFolder="" count="0" memberValueDatatype="20" unbalanced="0"/>
    <cacheHierarchy uniqueName="[Discharge Date].[Discharge Date]" caption="Discharge Date" attribute="1" time="1" defaultMemberUniqueName="[Discharge Date].[Discharge Date].[All]" allUniqueName="[Discharge Date].[Discharge Date].[All]" dimensionUniqueName="[Discharge Date]" displayFolder="" count="0" memberValueDatatype="7" unbalanced="0"/>
    <cacheHierarchy uniqueName="[Discharge Date].[Year]" caption="Year" attribute="1" defaultMemberUniqueName="[Discharge Date].[Year].[All]" allUniqueName="[Discharge Date].[Year].[All]" dimensionUniqueName="[Discharge Date]" displayFolder="" count="0" memberValueDatatype="20" unbalanced="0"/>
    <cacheHierarchy uniqueName="[Discharge Date].[Quarter]" caption="Quarter" attribute="1" defaultMemberUniqueName="[Discharge Date].[Quarter].[All]" allUniqueName="[Discharge Date].[Quarter].[All]" dimensionUniqueName="[Discharge Date]" displayFolder="" count="0" memberValueDatatype="130" unbalanced="0"/>
    <cacheHierarchy uniqueName="[Discharge Date].[Month]" caption="Month" attribute="1" defaultMemberUniqueName="[Discharge Date].[Month].[All]" allUniqueName="[Discharge Date].[Month].[All]" dimensionUniqueName="[Discharge Date]" displayFolder="" count="0" memberValueDatatype="130" unbalanced="0"/>
    <cacheHierarchy uniqueName="[Discharge Date].[Day]" caption="Day" attribute="1" defaultMemberUniqueName="[Discharge Date].[Day].[All]" allUniqueName="[Discharge Date].[Day].[All]" dimensionUniqueName="[Discharge Date]" displayFolder="" count="0" memberValueDatatype="130" unbalanced="0"/>
    <cacheHierarchy uniqueName="[Discharge Date].[Date Type]" caption="Date Type" attribute="1" defaultMemberUniqueName="[Discharge Date].[Date Type].[All]" allUniqueName="[Discharge Date].[Date Type].[All]" dimensionUniqueName="[Discharge Date]" displayFolder="" count="0" memberValueDatatype="130" unbalanced="0"/>
    <cacheHierarchy uniqueName="[Doctor_Details].[D_ID]" caption="D_ID" attribute="1" defaultMemberUniqueName="[Doctor_Details].[D_ID].[All]" allUniqueName="[Doctor_Details].[D_ID].[All]" dimensionUniqueName="[Doctor_Details]" displayFolder="" count="0" memberValueDatatype="20" unbalanced="0"/>
    <cacheHierarchy uniqueName="[Doctor_Details].[Doctor]" caption="Doctor" attribute="1" defaultMemberUniqueName="[Doctor_Details].[Doctor].[All]" allUniqueName="[Doctor_Details].[Doctor].[All]" dimensionUniqueName="[Doctor_Details]" displayFolder="" count="0" memberValueDatatype="130" unbalanced="0"/>
    <cacheHierarchy uniqueName="[healthcare_dataset].[ID]" caption="ID" attribute="1" defaultMemberUniqueName="[healthcare_dataset].[ID].[All]" allUniqueName="[healthcare_dataset].[ID].[All]" dimensionUniqueName="[healthcare_dataset]" displayFolder="" count="0" memberValueDatatype="20" unbalanced="0"/>
    <cacheHierarchy uniqueName="[healthcare_dataset].[Medical Condition]" caption="Medical Condition" attribute="1" defaultMemberUniqueName="[healthcare_dataset].[Medical Condition].[All]" allUniqueName="[healthcare_dataset].[Medical Condition].[All]" dimensionUniqueName="[healthcare_dataset]" displayFolder="" count="0" memberValueDatatype="130" unbalanced="0"/>
    <cacheHierarchy uniqueName="[healthcare_dataset].[Date of Admission]" caption="Date of Admission" attribute="1" time="1" defaultMemberUniqueName="[healthcare_dataset].[Date of Admission].[All]" allUniqueName="[healthcare_dataset].[Date of Admission].[All]" dimensionUniqueName="[healthcare_dataset]" displayFolder="" count="0" memberValueDatatype="7" unbalanced="0"/>
    <cacheHierarchy uniqueName="[healthcare_dataset].[Doctor]" caption="Doctor" attribute="1" defaultMemberUniqueName="[healthcare_dataset].[Doctor].[All]" allUniqueName="[healthcare_dataset].[Doctor].[All]" dimensionUniqueName="[healthcare_dataset]" displayFolder="" count="0" memberValueDatatype="130" unbalanced="0"/>
    <cacheHierarchy uniqueName="[healthcare_dataset].[Hospital]" caption="Hospital" attribute="1" defaultMemberUniqueName="[healthcare_dataset].[Hospital].[All]" allUniqueName="[healthcare_dataset].[Hospital].[All]" dimensionUniqueName="[healthcare_dataset]" displayFolder="" count="0" memberValueDatatype="130" unbalanced="0"/>
    <cacheHierarchy uniqueName="[healthcare_dataset].[Insurance Provider]" caption="Insurance Provider" attribute="1" defaultMemberUniqueName="[healthcare_dataset].[Insurance Provider].[All]" allUniqueName="[healthcare_dataset].[Insurance Provider].[All]" dimensionUniqueName="[healthcare_dataset]" displayFolder="" count="0" memberValueDatatype="130" unbalanced="0"/>
    <cacheHierarchy uniqueName="[healthcare_dataset].[Billing Amount]" caption="Billing Amount" attribute="1" defaultMemberUniqueName="[healthcare_dataset].[Billing Amount].[All]" allUniqueName="[healthcare_dataset].[Billing Amount].[All]" dimensionUniqueName="[healthcare_dataset]" displayFolder="" count="0" memberValueDatatype="5" unbalanced="0"/>
    <cacheHierarchy uniqueName="[healthcare_dataset].[Room Number]" caption="Room Number" attribute="1" defaultMemberUniqueName="[healthcare_dataset].[Room Number].[All]" allUniqueName="[healthcare_dataset].[Room Number].[All]" dimensionUniqueName="[healthcare_dataset]" displayFolder="" count="0" memberValueDatatype="20" unbalanced="0"/>
    <cacheHierarchy uniqueName="[healthcare_dataset].[Admission Type]" caption="Admission Type" attribute="1" defaultMemberUniqueName="[healthcare_dataset].[Admission Type].[All]" allUniqueName="[healthcare_dataset].[Admission Type].[All]" dimensionUniqueName="[healthcare_dataset]" displayFolder="" count="0" memberValueDatatype="130" unbalanced="0"/>
    <cacheHierarchy uniqueName="[healthcare_dataset].[Discharge Date]" caption="Discharge Date" attribute="1" time="1" defaultMemberUniqueName="[healthcare_dataset].[Discharge Date].[All]" allUniqueName="[healthcare_dataset].[Discharge Date].[All]" dimensionUniqueName="[healthcare_dataset]" displayFolder="" count="0" memberValueDatatype="7" unbalanced="0"/>
    <cacheHierarchy uniqueName="[healthcare_dataset].[Medication]" caption="Medication" attribute="1" defaultMemberUniqueName="[healthcare_dataset].[Medication].[All]" allUniqueName="[healthcare_dataset].[Medication].[All]" dimensionUniqueName="[healthcare_dataset]" displayFolder="" count="0" memberValueDatatype="130" unbalanced="0"/>
    <cacheHierarchy uniqueName="[healthcare_dataset].[Test Results]" caption="Test Results" attribute="1" defaultMemberUniqueName="[healthcare_dataset].[Test Results].[All]" allUniqueName="[healthcare_dataset].[Test Results].[All]" dimensionUniqueName="[healthcare_dataset]" displayFolder="" count="0" memberValueDatatype="130" unbalanced="0"/>
    <cacheHierarchy uniqueName="[healthcare_dataset].[Length of Stay]" caption="Length of Stay" attribute="1" defaultMemberUniqueName="[healthcare_dataset].[Length of Stay].[All]" allUniqueName="[healthcare_dataset].[Length of Stay].[All]" dimensionUniqueName="[healthcare_dataset]" displayFolder="" count="0" memberValueDatatype="20" unbalanced="0"/>
    <cacheHierarchy uniqueName="[healthcare_dataset].[Year]" caption="Year" attribute="1" defaultMemberUniqueName="[healthcare_dataset].[Year].[All]" allUniqueName="[healthcare_dataset].[Year].[All]" dimensionUniqueName="[healthcare_dataset]" displayFolder="" count="0" memberValueDatatype="20" unbalanced="0"/>
    <cacheHierarchy uniqueName="[healthcare_dataset].[Month Start]" caption="Month Start" attribute="1" time="1" defaultMemberUniqueName="[healthcare_dataset].[Month Start].[All]" allUniqueName="[healthcare_dataset].[Month Start].[All]" dimensionUniqueName="[healthcare_dataset]" displayFolder="" count="0" memberValueDatatype="7" unbalanced="0"/>
    <cacheHierarchy uniqueName="[healthcare_dataset].[Age Group]" caption="Age Group" attribute="1" defaultMemberUniqueName="[healthcare_dataset].[Age Group].[All]" allUniqueName="[healthcare_dataset].[Age Group].[All]" dimensionUniqueName="[healthcare_dataset]" displayFolder="" count="0" memberValueDatatype="130" unbalanced="0"/>
    <cacheHierarchy uniqueName="[healthcare_dataset].[Provider Key]" caption="Provider Key" attribute="1" defaultMemberUniqueName="[healthcare_dataset].[Provider Key].[All]" allUniqueName="[healthcare_dataset].[Provider Key].[All]" dimensionUniqueName="[healthcare_dataset]" displayFolder="" count="0" memberValueDatatype="130" unbalanced="0"/>
    <cacheHierarchy uniqueName="[Hospital_Details].[H_id]" caption="H_id" attribute="1" defaultMemberUniqueName="[Hospital_Details].[H_id].[All]" allUniqueName="[Hospital_Details].[H_id].[All]" dimensionUniqueName="[Hospital_Details]" displayFolder="" count="0" memberValueDatatype="20" unbalanced="0"/>
    <cacheHierarchy uniqueName="[Hospital_Details].[Hospital]" caption="Hospital" attribute="1" defaultMemberUniqueName="[Hospital_Details].[Hospital].[All]" allUniqueName="[Hospital_Details].[Hospital].[All]" dimensionUniqueName="[Hospital_Details]" displayFolder="" count="0" memberValueDatatype="130" unbalanced="0"/>
    <cacheHierarchy uniqueName="[Insurence Providers].[Provider key]" caption="Provider key" attribute="1" defaultMemberUniqueName="[Insurence Providers].[Provider key].[All]" allUniqueName="[Insurence Providers].[Provider key].[All]" dimensionUniqueName="[Insurence Providers]" displayFolder="" count="0" memberValueDatatype="130" unbalanced="0"/>
    <cacheHierarchy uniqueName="[Insurence Providers].[Insurance Provider]" caption="Insurance Provider" attribute="1" defaultMemberUniqueName="[Insurence Providers].[Insurance Provider].[All]" allUniqueName="[Insurence Providers].[Insurance Provider].[All]" dimensionUniqueName="[Insurence Providers]" displayFolder="" count="0" memberValueDatatype="130" unbalanced="0"/>
    <cacheHierarchy uniqueName="[Insurence_Providers].[Provider key]" caption="Provider key" attribute="1" defaultMemberUniqueName="[Insurence_Providers].[Provider key].[All]" allUniqueName="[Insurence_Providers].[Provider key].[All]" dimensionUniqueName="[Insurence_Providers]" displayFolder="" count="0" memberValueDatatype="130" unbalanced="0"/>
    <cacheHierarchy uniqueName="[Insurence_Providers].[Insurance Provider]" caption="Insurance Provider" attribute="1" defaultMemberUniqueName="[Insurence_Providers].[Insurance Provider].[All]" allUniqueName="[Insurence_Providers].[Insurance Provider].[All]" dimensionUniqueName="[Insurence_Providers]" displayFolder="" count="2" memberValueDatatype="130" unbalanced="0">
      <fieldsUsage count="2">
        <fieldUsage x="-1"/>
        <fieldUsage x="3"/>
      </fieldsUsage>
    </cacheHierarchy>
    <cacheHierarchy uniqueName="[Patients_Data].[P_ID]" caption="P_ID" attribute="1" defaultMemberUniqueName="[Patients_Data].[P_ID].[All]" allUniqueName="[Patients_Data].[P_ID].[All]" dimensionUniqueName="[Patients_Data]" displayFolder="" count="0" memberValueDatatype="20" unbalanced="0"/>
    <cacheHierarchy uniqueName="[Patients_Data].[D_ID]" caption="D_ID" attribute="1" defaultMemberUniqueName="[Patients_Data].[D_ID].[All]" allUniqueName="[Patients_Data].[D_ID].[All]" dimensionUniqueName="[Patients_Data]" displayFolder="" count="0" memberValueDatatype="20" unbalanced="0"/>
    <cacheHierarchy uniqueName="[Patients_Data].[H_ID]" caption="H_ID" attribute="1" defaultMemberUniqueName="[Patients_Data].[H_ID].[All]" allUniqueName="[Patients_Data].[H_ID].[All]" dimensionUniqueName="[Patients_Data]" displayFolder="" count="0" memberValueDatatype="20" unbalanced="0"/>
    <cacheHierarchy uniqueName="[Patients_Data].[Medical Condition]" caption="Medical Condition" attribute="1" defaultMemberUniqueName="[Patients_Data].[Medical Condition].[All]" allUniqueName="[Patients_Data].[Medical Condition].[All]" dimensionUniqueName="[Patients_Data]" displayFolder="" count="0" memberValueDatatype="130" unbalanced="0"/>
    <cacheHierarchy uniqueName="[Patients_Data].[Date of Admission]" caption="Date of Admission" attribute="1" time="1" defaultMemberUniqueName="[Patients_Data].[Date of Admission].[All]" allUniqueName="[Patients_Data].[Date of Admission].[All]" dimensionUniqueName="[Patients_Data]" displayFolder="" count="0" memberValueDatatype="7" unbalanced="0"/>
    <cacheHierarchy uniqueName="[Patients_Data].[Insurance Provider]" caption="Insurance Provider" attribute="1" defaultMemberUniqueName="[Patients_Data].[Insurance Provider].[All]" allUniqueName="[Patients_Data].[Insurance Provider].[All]" dimensionUniqueName="[Patients_Data]" displayFolder="" count="0" memberValueDatatype="130" unbalanced="0"/>
    <cacheHierarchy uniqueName="[Patients_Data].[Billing Amount]" caption="Billing Amount" attribute="1" defaultMemberUniqueName="[Patients_Data].[Billing Amount].[All]" allUniqueName="[Patients_Data].[Billing Amount].[All]" dimensionUniqueName="[Patients_Data]" displayFolder="" count="0" memberValueDatatype="5" unbalanced="0"/>
    <cacheHierarchy uniqueName="[Patients_Data].[Room Number]" caption="Room Number" attribute="1" defaultMemberUniqueName="[Patients_Data].[Room Number].[All]" allUniqueName="[Patients_Data].[Room Number].[All]" dimensionUniqueName="[Patients_Data]" displayFolder="" count="0" memberValueDatatype="20" unbalanced="0"/>
    <cacheHierarchy uniqueName="[Patients_Data].[Admission Type]" caption="Admission Type" attribute="1" defaultMemberUniqueName="[Patients_Data].[Admission Type].[All]" allUniqueName="[Patients_Data].[Admission Type].[All]" dimensionUniqueName="[Patients_Data]" displayFolder="" count="0" memberValueDatatype="130" unbalanced="0"/>
    <cacheHierarchy uniqueName="[Patients_Data].[Discharge Date]" caption="Discharge Date" attribute="1" time="1" defaultMemberUniqueName="[Patients_Data].[Discharge Date].[All]" allUniqueName="[Patients_Data].[Discharge Date].[All]" dimensionUniqueName="[Patients_Data]" displayFolder="" count="0" memberValueDatatype="7" unbalanced="0"/>
    <cacheHierarchy uniqueName="[Patients_Data].[Medication]" caption="Medication" attribute="1" defaultMemberUniqueName="[Patients_Data].[Medication].[All]" allUniqueName="[Patients_Data].[Medication].[All]" dimensionUniqueName="[Patients_Data]" displayFolder="" count="0" memberValueDatatype="130" unbalanced="0"/>
    <cacheHierarchy uniqueName="[Patients_Data].[Test Results]" caption="Test Results" attribute="1" defaultMemberUniqueName="[Patients_Data].[Test Results].[All]" allUniqueName="[Patients_Data].[Test Results].[All]" dimensionUniqueName="[Patients_Data]" displayFolder="" count="0" memberValueDatatype="130" unbalanced="0"/>
    <cacheHierarchy uniqueName="[Patients_Data].[Year]" caption="Year" attribute="1" defaultMemberUniqueName="[Patients_Data].[Year].[All]" allUniqueName="[Patients_Data].[Year].[All]" dimensionUniqueName="[Patients_Data]" displayFolder="" count="0" memberValueDatatype="20" unbalanced="0"/>
    <cacheHierarchy uniqueName="[Patients_Data].[Provider Key]" caption="Provider Key" attribute="1" defaultMemberUniqueName="[Patients_Data].[Provider Key].[All]" allUniqueName="[Patients_Data].[Provider Key].[All]" dimensionUniqueName="[Patients_Data]" displayFolder="" count="0" memberValueDatatype="130" unbalanced="0"/>
    <cacheHierarchy uniqueName="[Patients_details].[P_ID]" caption="P_ID" attribute="1" defaultMemberUniqueName="[Patients_details].[P_ID].[All]" allUniqueName="[Patients_details].[P_ID].[All]" dimensionUniqueName="[Patients_details]" displayFolder="" count="0" memberValueDatatype="20" unbalanced="0"/>
    <cacheHierarchy uniqueName="[Patients_details].[Name]" caption="Name" attribute="1" defaultMemberUniqueName="[Patients_details].[Name].[All]" allUniqueName="[Patients_details].[Name].[All]" dimensionUniqueName="[Patients_details]" displayFolder="" count="0" memberValueDatatype="130" unbalanced="0"/>
    <cacheHierarchy uniqueName="[Patients_details].[Age]" caption="Age" attribute="1" defaultMemberUniqueName="[Patients_details].[Age].[All]" allUniqueName="[Patients_details].[Age].[All]" dimensionUniqueName="[Patients_details]" displayFolder="" count="0" memberValueDatatype="20" unbalanced="0"/>
    <cacheHierarchy uniqueName="[Patients_details].[Gender]" caption="Gender" attribute="1" defaultMemberUniqueName="[Patients_details].[Gender].[All]" allUniqueName="[Patients_details].[Gender].[All]" dimensionUniqueName="[Patients_details]" displayFolder="" count="0" memberValueDatatype="130" unbalanced="0"/>
    <cacheHierarchy uniqueName="[Patients_details].[Blood Type]" caption="Blood Type" attribute="1" defaultMemberUniqueName="[Patients_details].[Blood Type].[All]" allUniqueName="[Patients_details].[Blood Type].[All]" dimensionUniqueName="[Patients_details]" displayFolder="" count="2" memberValueDatatype="130" unbalanced="0">
      <fieldsUsage count="2">
        <fieldUsage x="-1"/>
        <fieldUsage x="4"/>
      </fieldsUsage>
    </cacheHierarchy>
    <cacheHierarchy uniqueName="[Measures].[Sum of P_ID]" caption="Sum of P_ID" measure="1" displayFolder="" measureGroup="Patients_Data" count="0">
      <extLst>
        <ext xmlns:x15="http://schemas.microsoft.com/office/spreadsheetml/2010/11/main" uri="{B97F6D7D-B522-45F9-BDA1-12C45D357490}">
          <x15:cacheHierarchy aggregatedColumn="40"/>
        </ext>
      </extLst>
    </cacheHierarchy>
    <cacheHierarchy uniqueName="[Measures].[Count of P_ID]" caption="Count of P_ID" measure="1" displayFolder="" measureGroup="Patients_Data" count="0">
      <extLst>
        <ext xmlns:x15="http://schemas.microsoft.com/office/spreadsheetml/2010/11/main" uri="{B97F6D7D-B522-45F9-BDA1-12C45D357490}">
          <x15:cacheHierarchy aggregatedColumn="40"/>
        </ext>
      </extLst>
    </cacheHierarchy>
    <cacheHierarchy uniqueName="[Measures].[Sum of Billing Amount]" caption="Sum of Billing Amount" measure="1" displayFolder="" measureGroup="Patients_Data" count="0" oneField="1">
      <fieldsUsage count="1">
        <fieldUsage x="0"/>
      </fieldsUsage>
      <extLst>
        <ext xmlns:x15="http://schemas.microsoft.com/office/spreadsheetml/2010/11/main" uri="{B97F6D7D-B522-45F9-BDA1-12C45D357490}">
          <x15:cacheHierarchy aggregatedColumn="46"/>
        </ext>
      </extLst>
    </cacheHierarchy>
    <cacheHierarchy uniqueName="[Measures].[Sum of ID]" caption="Sum of ID" measure="1" displayFolder="" measureGroup="healthcare_dataset" count="0">
      <extLst>
        <ext xmlns:x15="http://schemas.microsoft.com/office/spreadsheetml/2010/11/main" uri="{B97F6D7D-B522-45F9-BDA1-12C45D357490}">
          <x15:cacheHierarchy aggregatedColumn="17"/>
        </ext>
      </extLst>
    </cacheHierarchy>
    <cacheHierarchy uniqueName="[Measures].[Count of ID]" caption="Count of ID" measure="1" displayFolder="" measureGroup="healthcare_dataset" count="0">
      <extLst>
        <ext xmlns:x15="http://schemas.microsoft.com/office/spreadsheetml/2010/11/main" uri="{B97F6D7D-B522-45F9-BDA1-12C45D357490}">
          <x15:cacheHierarchy aggregatedColumn="17"/>
        </ext>
      </extLst>
    </cacheHierarchy>
    <cacheHierarchy uniqueName="[Measures].[Sum of Billing Amount 2]" caption="Sum of Billing Amount 2" measure="1" displayFolder="" measureGroup="healthcare_dataset" count="0">
      <extLst>
        <ext xmlns:x15="http://schemas.microsoft.com/office/spreadsheetml/2010/11/main" uri="{B97F6D7D-B522-45F9-BDA1-12C45D357490}">
          <x15:cacheHierarchy aggregatedColumn="23"/>
        </ext>
      </extLst>
    </cacheHierarchy>
    <cacheHierarchy uniqueName="[Measures].[Sum of Length of Stay]" caption="Sum of Length of Stay" measure="1" displayFolder="" measureGroup="healthcare_dataset" count="0">
      <extLst>
        <ext xmlns:x15="http://schemas.microsoft.com/office/spreadsheetml/2010/11/main" uri="{B97F6D7D-B522-45F9-BDA1-12C45D357490}">
          <x15:cacheHierarchy aggregatedColumn="29"/>
        </ext>
      </extLst>
    </cacheHierarchy>
    <cacheHierarchy uniqueName="[Measures].[Average of Length of Stay]" caption="Average of Length of Stay" measure="1" displayFolder="" measureGroup="healthcare_dataset" count="0">
      <extLst>
        <ext xmlns:x15="http://schemas.microsoft.com/office/spreadsheetml/2010/11/main" uri="{B97F6D7D-B522-45F9-BDA1-12C45D357490}">
          <x15:cacheHierarchy aggregatedColumn="29"/>
        </ext>
      </extLst>
    </cacheHierarchy>
    <cacheHierarchy uniqueName="[Measures].[Sum of D_ID]" caption="Sum of D_ID" measure="1" displayFolder="" measureGroup="Doctor_Details" count="0">
      <extLst>
        <ext xmlns:x15="http://schemas.microsoft.com/office/spreadsheetml/2010/11/main" uri="{B97F6D7D-B522-45F9-BDA1-12C45D357490}">
          <x15:cacheHierarchy aggregatedColumn="15"/>
        </ext>
      </extLst>
    </cacheHierarchy>
    <cacheHierarchy uniqueName="[Measures].[Count of D_ID]" caption="Count of D_ID" measure="1" displayFolder="" measureGroup="Doctor_Details" count="0">
      <extLst>
        <ext xmlns:x15="http://schemas.microsoft.com/office/spreadsheetml/2010/11/main" uri="{B97F6D7D-B522-45F9-BDA1-12C45D357490}">
          <x15:cacheHierarchy aggregatedColumn="15"/>
        </ext>
      </extLst>
    </cacheHierarchy>
    <cacheHierarchy uniqueName="[Measures].[Sum of H_id]" caption="Sum of H_id" measure="1" displayFolder="" measureGroup="Hospital_Details" count="0">
      <extLst>
        <ext xmlns:x15="http://schemas.microsoft.com/office/spreadsheetml/2010/11/main" uri="{B97F6D7D-B522-45F9-BDA1-12C45D357490}">
          <x15:cacheHierarchy aggregatedColumn="34"/>
        </ext>
      </extLst>
    </cacheHierarchy>
    <cacheHierarchy uniqueName="[Measures].[Count of H_id]" caption="Count of H_id" measure="1" displayFolder="" measureGroup="Hospital_Details" count="0">
      <extLst>
        <ext xmlns:x15="http://schemas.microsoft.com/office/spreadsheetml/2010/11/main" uri="{B97F6D7D-B522-45F9-BDA1-12C45D357490}">
          <x15:cacheHierarchy aggregatedColumn="34"/>
        </ext>
      </extLst>
    </cacheHierarchy>
    <cacheHierarchy uniqueName="[Measures].[Sum of Year]" caption="Sum of Year" measure="1" displayFolder="" measureGroup="Date_Dim" count="0">
      <extLst>
        <ext xmlns:x15="http://schemas.microsoft.com/office/spreadsheetml/2010/11/main" uri="{B97F6D7D-B522-45F9-BDA1-12C45D357490}">
          <x15:cacheHierarchy aggregatedColumn="2"/>
        </ext>
      </extLst>
    </cacheHierarchy>
    <cacheHierarchy uniqueName="[Measures].[#Admission]" caption="#Admission" measure="1" displayFolder="" measureGroup="All Measures" count="0"/>
    <cacheHierarchy uniqueName="[Measures].[measure 1]" caption="measure 1" measure="1" displayFolder="" measureGroup="All Measures" count="0"/>
    <cacheHierarchy uniqueName="[Measures].[Long Stay Rate]" caption="Long Stay Rate" measure="1" displayFolder="" measureGroup="All Measures" count="0"/>
    <cacheHierarchy uniqueName="[Measures].[ABN Test Rate]" caption="ABN Test Rate" measure="1" displayFolder="" measureGroup="All Measures" count="0"/>
    <cacheHierarchy uniqueName="[Measures].[PY Admissions]" caption="PY Admissions" measure="1" displayFolder="" measureGroup="All Measures" count="0"/>
    <cacheHierarchy uniqueName="[Measures].[YoY Admission %]" caption="YoY Admission %" measure="1" displayFolder="" measureGroup="All Measures" count="0"/>
    <cacheHierarchy uniqueName="[Measures].[PY Total Billing]" caption="PY Total Billing" measure="1" displayFolder="" measureGroup="All Measures" count="0"/>
    <cacheHierarchy uniqueName="[Measures].[Total Billing YoY %]" caption="Total Billing YoY %" measure="1" displayFolder="" measureGroup="All Measures" count="0"/>
    <cacheHierarchy uniqueName="[Measures].[PY Average Stay]" caption="PY Average Stay" measure="1" displayFolder="" measureGroup="All Measures" count="0"/>
    <cacheHierarchy uniqueName="[Measures].[Average Stay YoY %]" caption="Average Stay YoY %" measure="1" displayFolder="" measureGroup="All Measures" count="0"/>
    <cacheHierarchy uniqueName="[Measures].[PY Doctors]" caption="PY Doctors" measure="1" displayFolder="" measureGroup="All Measures" count="0"/>
    <cacheHierarchy uniqueName="[Measures].[YoY Doctors %]" caption="YoY Doctors %" measure="1" displayFolder="" measureGroup="All Measures" count="0"/>
    <cacheHierarchy uniqueName="[Measures].[PY Hospitals]" caption="PY Hospitals" measure="1" displayFolder="" measureGroup="All Measures" count="0"/>
    <cacheHierarchy uniqueName="[Measures].[YoY Hospitals %]" caption="YoY Hospitals %" measure="1" displayFolder="" measureGroup="All Measures" count="0"/>
    <cacheHierarchy uniqueName="[Measures].[PY EMR Rate]" caption="PY EMR Rate" measure="1" displayFolder="" measureGroup="All Measures" count="0"/>
    <cacheHierarchy uniqueName="[Measures].[EMR Rate YoY %]" caption="EMR Rate YoY %" measure="1" displayFolder="" measureGroup="All Measures" count="0"/>
    <cacheHierarchy uniqueName="[Measures].[PY Long Stay Rate]" caption="PY Long Stay Rate" measure="1" displayFolder="" measureGroup="All Measures" count="0"/>
    <cacheHierarchy uniqueName="[Measures].[Long Stay Rate YoY %]" caption="Long Stay Rate YoY %" measure="1" displayFolder="" measureGroup="All Measures" count="0"/>
    <cacheHierarchy uniqueName="[Measures].[PY ABN Test Rate]" caption="PY ABN Test Rate" measure="1" displayFolder="" measureGroup="All Measures" count="0"/>
    <cacheHierarchy uniqueName="[Measures].[ABN Test Rate YoY %]" caption="ABN Test Rate YoY %" measure="1" displayFolder="" measureGroup="All Measures" count="0"/>
    <cacheHierarchy uniqueName="[Measures].[Average Admissions per Day]" caption="Average Admissions per Day" measure="1" displayFolder="" measureGroup="All Measures" count="0"/>
    <cacheHierarchy uniqueName="[Measures].[Net Admission Rate/ Day]" caption="Net Admission Rate/ Day" measure="1" displayFolder="" measureGroup="All Measures" count="0"/>
    <cacheHierarchy uniqueName="[Measures].[Average Discharges per Day]" caption="Average Discharges per Day" measure="1" displayFolder="" measureGroup="All Measures" count="0"/>
    <cacheHierarchy uniqueName="[Measures].[#Doctors]" caption="#Doctors" measure="1" displayFolder="" measureGroup="All Measures" count="0"/>
    <cacheHierarchy uniqueName="[Measures].[#Hospitals]" caption="#Hospitals" measure="1" displayFolder="" measureGroup="All Measures" count="0"/>
    <cacheHierarchy uniqueName="[Measures].[__XL_Count Date_Dim]" caption="__XL_Count Date_Dim" measure="1" displayFolder="" measureGroup="Date_Dim" count="0" hidden="1"/>
    <cacheHierarchy uniqueName="[Measures].[__XL_Count healthcare_dataset]" caption="__XL_Count healthcare_dataset" measure="1" displayFolder="" measureGroup="healthcare_dataset" count="0" hidden="1"/>
    <cacheHierarchy uniqueName="[Measures].[__XL_Count Patients_Data]" caption="__XL_Count Patients_Data" measure="1" displayFolder="" measureGroup="Patients_Data" count="0" hidden="1"/>
    <cacheHierarchy uniqueName="[Measures].[__XL_Count Patients_details]" caption="__XL_Count Patients_details" measure="1" displayFolder="" measureGroup="Patients_details" count="0" hidden="1"/>
    <cacheHierarchy uniqueName="[Measures].[__XL_Count Hospital_Details]" caption="__XL_Count Hospital_Details" measure="1" displayFolder="" measureGroup="Hospital_Details" count="0" hidden="1"/>
    <cacheHierarchy uniqueName="[Measures].[__XL_Count Insurence Providers]" caption="__XL_Count Insurence Providers" measure="1" displayFolder="" measureGroup="Insurence Providers" count="0" hidden="1"/>
    <cacheHierarchy uniqueName="[Measures].[__XL_Count All Measures]" caption="__XL_Count All Measures" measure="1" displayFolder="" measureGroup="All Measures" count="0" hidden="1"/>
    <cacheHierarchy uniqueName="[Measures].[__XL_Count Doctor_Details]" caption="__XL_Count Doctor_Details" measure="1" displayFolder="" measureGroup="Doctor_Details" count="0" hidden="1"/>
    <cacheHierarchy uniqueName="[Measures].[__XL_Count Discharge Date]" caption="__XL_Count Discharge Date" measure="1" displayFolder="" measureGroup="Discharge Date" count="0" hidden="1"/>
    <cacheHierarchy uniqueName="[Measures].[__XL_Count Insurence_Providers]" caption="__XL_Count Insurence_Providers" measure="1" displayFolder="" measureGroup="Insurence_Providers" count="0" hidden="1"/>
    <cacheHierarchy uniqueName="[Measures].[__No measures defined]" caption="__No measures defined" measure="1" displayFolder="" count="0" hidden="1"/>
  </cacheHierarchies>
  <kpis count="0"/>
  <dimensions count="11">
    <dimension name="All Measures" uniqueName="[All Measures]" caption="All Measures"/>
    <dimension name="Date_Dim" uniqueName="[Date_Dim]" caption="Date_Dim"/>
    <dimension name="Discharge Date" uniqueName="[Discharge Date]" caption="Discharge Date"/>
    <dimension name="Doctor_Details" uniqueName="[Doctor_Details]" caption="Doctor_Details"/>
    <dimension name="healthcare_dataset" uniqueName="[healthcare_dataset]" caption="healthcare_dataset"/>
    <dimension name="Hospital_Details" uniqueName="[Hospital_Details]" caption="Hospital_Details"/>
    <dimension name="Insurence Providers" uniqueName="[Insurence Providers]" caption="Insurence Providers"/>
    <dimension name="Insurence_Providers" uniqueName="[Insurence_Providers]" caption="Insurence_Providers"/>
    <dimension measure="1" name="Measures" uniqueName="[Measures]" caption="Measures"/>
    <dimension name="Patients_Data" uniqueName="[Patients_Data]" caption="Patients_Data"/>
    <dimension name="Patients_details" uniqueName="[Patients_details]" caption="Patients_details"/>
  </dimensions>
  <measureGroups count="10">
    <measureGroup name="All Measures" caption="All Measures"/>
    <measureGroup name="Date_Dim" caption="Date_Dim"/>
    <measureGroup name="Discharge Date" caption="Discharge Date"/>
    <measureGroup name="Doctor_Details" caption="Doctor_Details"/>
    <measureGroup name="healthcare_dataset" caption="healthcare_dataset"/>
    <measureGroup name="Hospital_Details" caption="Hospital_Details"/>
    <measureGroup name="Insurence Providers" caption="Insurence Providers"/>
    <measureGroup name="Insurence_Providers" caption="Insurence_Providers"/>
    <measureGroup name="Patients_Data" caption="Patients_Data"/>
    <measureGroup name="Patients_details" caption="Patients_details"/>
  </measureGroups>
  <maps count="21">
    <map measureGroup="0" dimension="0"/>
    <map measureGroup="1" dimension="1"/>
    <map measureGroup="2" dimension="2"/>
    <map measureGroup="3" dimension="3"/>
    <map measureGroup="4" dimension="1"/>
    <map measureGroup="4" dimension="2"/>
    <map measureGroup="4" dimension="4"/>
    <map measureGroup="4" dimension="6"/>
    <map measureGroup="4" dimension="10"/>
    <map measureGroup="5" dimension="5"/>
    <map measureGroup="6" dimension="6"/>
    <map measureGroup="7" dimension="7"/>
    <map measureGroup="8" dimension="1"/>
    <map measureGroup="8" dimension="2"/>
    <map measureGroup="8" dimension="3"/>
    <map measureGroup="8" dimension="5"/>
    <map measureGroup="8" dimension="6"/>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ston Nyabeze" refreshedDate="46281.493173379633" backgroundQuery="1" createdVersion="3" refreshedVersion="8" minRefreshableVersion="3" recordCount="0" supportSubquery="1" supportAdvancedDrill="1" xr:uid="{F0147A44-95D9-4629-AA44-3AE7D3667A9A}">
  <cacheSource type="external" connectionId="10">
    <extLst>
      <ext xmlns:x14="http://schemas.microsoft.com/office/spreadsheetml/2009/9/main" uri="{F057638F-6D5F-4e77-A914-E7F072B9BCA8}">
        <x14:sourceConnection name="ThisWorkbookDataModel"/>
      </ext>
    </extLst>
  </cacheSource>
  <cacheFields count="0"/>
  <cacheHierarchies count="108">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ate_Dim].[Date of Admission]" caption="Date of Admission" attribute="1" time="1" defaultMemberUniqueName="[Date_Dim].[Date of Admission].[All]" allUniqueName="[Date_Dim].[Date of Admission].[All]" dimensionUniqueName="[Date_Dim]" displayFolder="" count="0" memberValueDatatype="7" unbalanced="0"/>
    <cacheHierarchy uniqueName="[Date_Dim].[Year]" caption="Year" attribute="1" defaultMemberUniqueName="[Date_Dim].[Year].[All]" allUniqueName="[Date_Dim].[Year].[All]" dimensionUniqueName="[Date_Dim]" displayFolder="" count="2" memberValueDatatype="20" unbalanced="0"/>
    <cacheHierarchy uniqueName="[Date_Dim].[Quarters]" caption="Quarters" attribute="1" defaultMemberUniqueName="[Date_Dim].[Quarters].[All]" allUniqueName="[Date_Dim].[Quarters].[All]" dimensionUniqueName="[Date_Dim]" displayFolder="" count="0" memberValueDatatype="130" unbalanced="0"/>
    <cacheHierarchy uniqueName="[Date_Dim].[Month]" caption="Month" attribute="1" defaultMemberUniqueName="[Date_Dim].[Month].[All]" allUniqueName="[Date_Dim].[Month].[All]" dimensionUniqueName="[Date_Dim]" displayFolder="" count="2" memberValueDatatype="130" unbalanced="0"/>
    <cacheHierarchy uniqueName="[Date_Dim].[Day]" caption="Day" attribute="1" defaultMemberUniqueName="[Date_Dim].[Day].[All]" allUniqueName="[Date_Dim].[Day].[All]" dimensionUniqueName="[Date_Dim]" displayFolder="" count="0" memberValueDatatype="130" unbalanced="0"/>
    <cacheHierarchy uniqueName="[Date_Dim].[Day Type]" caption="Day Type" attribute="1" defaultMemberUniqueName="[Date_Dim].[Day Type].[All]" allUniqueName="[Date_Dim].[Day Type].[All]" dimensionUniqueName="[Date_Dim]" displayFolder="" count="0" memberValueDatatype="130" unbalanced="0"/>
    <cacheHierarchy uniqueName="[Date_Dim].[Month Number]" caption="Month Number" attribute="1" defaultMemberUniqueName="[Date_Dim].[Month Number].[All]" allUniqueName="[Date_Dim].[Month Number].[All]" dimensionUniqueName="[Date_Dim]" displayFolder="" count="0" memberValueDatatype="20" unbalanced="0"/>
    <cacheHierarchy uniqueName="[Date_Dim].[Day Number]" caption="Day Number" attribute="1" defaultMemberUniqueName="[Date_Dim].[Day Number].[All]" allUniqueName="[Date_Dim].[Day Number].[All]" dimensionUniqueName="[Date_Dim]" displayFolder="" count="0" memberValueDatatype="20" unbalanced="0"/>
    <cacheHierarchy uniqueName="[Discharge Date].[Discharge Date]" caption="Discharge Date" attribute="1" time="1" defaultMemberUniqueName="[Discharge Date].[Discharge Date].[All]" allUniqueName="[Discharge Date].[Discharge Date].[All]" dimensionUniqueName="[Discharge Date]" displayFolder="" count="0" memberValueDatatype="7" unbalanced="0"/>
    <cacheHierarchy uniqueName="[Discharge Date].[Year]" caption="Year" attribute="1" defaultMemberUniqueName="[Discharge Date].[Year].[All]" allUniqueName="[Discharge Date].[Year].[All]" dimensionUniqueName="[Discharge Date]" displayFolder="" count="0" memberValueDatatype="20" unbalanced="0"/>
    <cacheHierarchy uniqueName="[Discharge Date].[Quarter]" caption="Quarter" attribute="1" defaultMemberUniqueName="[Discharge Date].[Quarter].[All]" allUniqueName="[Discharge Date].[Quarter].[All]" dimensionUniqueName="[Discharge Date]" displayFolder="" count="0" memberValueDatatype="130" unbalanced="0"/>
    <cacheHierarchy uniqueName="[Discharge Date].[Month]" caption="Month" attribute="1" defaultMemberUniqueName="[Discharge Date].[Month].[All]" allUniqueName="[Discharge Date].[Month].[All]" dimensionUniqueName="[Discharge Date]" displayFolder="" count="0" memberValueDatatype="130" unbalanced="0"/>
    <cacheHierarchy uniqueName="[Discharge Date].[Day]" caption="Day" attribute="1" defaultMemberUniqueName="[Discharge Date].[Day].[All]" allUniqueName="[Discharge Date].[Day].[All]" dimensionUniqueName="[Discharge Date]" displayFolder="" count="0" memberValueDatatype="130" unbalanced="0"/>
    <cacheHierarchy uniqueName="[Discharge Date].[Date Type]" caption="Date Type" attribute="1" defaultMemberUniqueName="[Discharge Date].[Date Type].[All]" allUniqueName="[Discharge Date].[Date Type].[All]" dimensionUniqueName="[Discharge Date]" displayFolder="" count="0" memberValueDatatype="130" unbalanced="0"/>
    <cacheHierarchy uniqueName="[Doctor_Details].[D_ID]" caption="D_ID" attribute="1" defaultMemberUniqueName="[Doctor_Details].[D_ID].[All]" allUniqueName="[Doctor_Details].[D_ID].[All]" dimensionUniqueName="[Doctor_Details]" displayFolder="" count="0" memberValueDatatype="20" unbalanced="0"/>
    <cacheHierarchy uniqueName="[Doctor_Details].[Doctor]" caption="Doctor" attribute="1" defaultMemberUniqueName="[Doctor_Details].[Doctor].[All]" allUniqueName="[Doctor_Details].[Doctor].[All]" dimensionUniqueName="[Doctor_Details]" displayFolder="" count="0" memberValueDatatype="130" unbalanced="0"/>
    <cacheHierarchy uniqueName="[healthcare_dataset].[ID]" caption="ID" attribute="1" defaultMemberUniqueName="[healthcare_dataset].[ID].[All]" allUniqueName="[healthcare_dataset].[ID].[All]" dimensionUniqueName="[healthcare_dataset]" displayFolder="" count="0" memberValueDatatype="20" unbalanced="0"/>
    <cacheHierarchy uniqueName="[healthcare_dataset].[Medical Condition]" caption="Medical Condition" attribute="1" defaultMemberUniqueName="[healthcare_dataset].[Medical Condition].[All]" allUniqueName="[healthcare_dataset].[Medical Condition].[All]" dimensionUniqueName="[healthcare_dataset]" displayFolder="" count="0" memberValueDatatype="130" unbalanced="0"/>
    <cacheHierarchy uniqueName="[healthcare_dataset].[Date of Admission]" caption="Date of Admission" attribute="1" time="1" defaultMemberUniqueName="[healthcare_dataset].[Date of Admission].[All]" allUniqueName="[healthcare_dataset].[Date of Admission].[All]" dimensionUniqueName="[healthcare_dataset]" displayFolder="" count="0" memberValueDatatype="7" unbalanced="0"/>
    <cacheHierarchy uniqueName="[healthcare_dataset].[Doctor]" caption="Doctor" attribute="1" defaultMemberUniqueName="[healthcare_dataset].[Doctor].[All]" allUniqueName="[healthcare_dataset].[Doctor].[All]" dimensionUniqueName="[healthcare_dataset]" displayFolder="" count="0" memberValueDatatype="130" unbalanced="0"/>
    <cacheHierarchy uniqueName="[healthcare_dataset].[Hospital]" caption="Hospital" attribute="1" defaultMemberUniqueName="[healthcare_dataset].[Hospital].[All]" allUniqueName="[healthcare_dataset].[Hospital].[All]" dimensionUniqueName="[healthcare_dataset]" displayFolder="" count="0" memberValueDatatype="130" unbalanced="0"/>
    <cacheHierarchy uniqueName="[healthcare_dataset].[Insurance Provider]" caption="Insurance Provider" attribute="1" defaultMemberUniqueName="[healthcare_dataset].[Insurance Provider].[All]" allUniqueName="[healthcare_dataset].[Insurance Provider].[All]" dimensionUniqueName="[healthcare_dataset]" displayFolder="" count="0" memberValueDatatype="130" unbalanced="0"/>
    <cacheHierarchy uniqueName="[healthcare_dataset].[Billing Amount]" caption="Billing Amount" attribute="1" defaultMemberUniqueName="[healthcare_dataset].[Billing Amount].[All]" allUniqueName="[healthcare_dataset].[Billing Amount].[All]" dimensionUniqueName="[healthcare_dataset]" displayFolder="" count="0" memberValueDatatype="5" unbalanced="0"/>
    <cacheHierarchy uniqueName="[healthcare_dataset].[Room Number]" caption="Room Number" attribute="1" defaultMemberUniqueName="[healthcare_dataset].[Room Number].[All]" allUniqueName="[healthcare_dataset].[Room Number].[All]" dimensionUniqueName="[healthcare_dataset]" displayFolder="" count="0" memberValueDatatype="20" unbalanced="0"/>
    <cacheHierarchy uniqueName="[healthcare_dataset].[Admission Type]" caption="Admission Type" attribute="1" defaultMemberUniqueName="[healthcare_dataset].[Admission Type].[All]" allUniqueName="[healthcare_dataset].[Admission Type].[All]" dimensionUniqueName="[healthcare_dataset]" displayFolder="" count="0" memberValueDatatype="130" unbalanced="0"/>
    <cacheHierarchy uniqueName="[healthcare_dataset].[Discharge Date]" caption="Discharge Date" attribute="1" time="1" defaultMemberUniqueName="[healthcare_dataset].[Discharge Date].[All]" allUniqueName="[healthcare_dataset].[Discharge Date].[All]" dimensionUniqueName="[healthcare_dataset]" displayFolder="" count="0" memberValueDatatype="7" unbalanced="0"/>
    <cacheHierarchy uniqueName="[healthcare_dataset].[Medication]" caption="Medication" attribute="1" defaultMemberUniqueName="[healthcare_dataset].[Medication].[All]" allUniqueName="[healthcare_dataset].[Medication].[All]" dimensionUniqueName="[healthcare_dataset]" displayFolder="" count="0" memberValueDatatype="130" unbalanced="0"/>
    <cacheHierarchy uniqueName="[healthcare_dataset].[Test Results]" caption="Test Results" attribute="1" defaultMemberUniqueName="[healthcare_dataset].[Test Results].[All]" allUniqueName="[healthcare_dataset].[Test Results].[All]" dimensionUniqueName="[healthcare_dataset]" displayFolder="" count="0" memberValueDatatype="130" unbalanced="0"/>
    <cacheHierarchy uniqueName="[healthcare_dataset].[Length of Stay]" caption="Length of Stay" attribute="1" defaultMemberUniqueName="[healthcare_dataset].[Length of Stay].[All]" allUniqueName="[healthcare_dataset].[Length of Stay].[All]" dimensionUniqueName="[healthcare_dataset]" displayFolder="" count="0" memberValueDatatype="20" unbalanced="0"/>
    <cacheHierarchy uniqueName="[healthcare_dataset].[Year]" caption="Year" attribute="1" defaultMemberUniqueName="[healthcare_dataset].[Year].[All]" allUniqueName="[healthcare_dataset].[Year].[All]" dimensionUniqueName="[healthcare_dataset]" displayFolder="" count="0" memberValueDatatype="20" unbalanced="0"/>
    <cacheHierarchy uniqueName="[healthcare_dataset].[Month Start]" caption="Month Start" attribute="1" time="1" defaultMemberUniqueName="[healthcare_dataset].[Month Start].[All]" allUniqueName="[healthcare_dataset].[Month Start].[All]" dimensionUniqueName="[healthcare_dataset]" displayFolder="" count="0" memberValueDatatype="7" unbalanced="0"/>
    <cacheHierarchy uniqueName="[healthcare_dataset].[Age Group]" caption="Age Group" attribute="1" defaultMemberUniqueName="[healthcare_dataset].[Age Group].[All]" allUniqueName="[healthcare_dataset].[Age Group].[All]" dimensionUniqueName="[healthcare_dataset]" displayFolder="" count="0" memberValueDatatype="130" unbalanced="0"/>
    <cacheHierarchy uniqueName="[healthcare_dataset].[Provider Key]" caption="Provider Key" attribute="1" defaultMemberUniqueName="[healthcare_dataset].[Provider Key].[All]" allUniqueName="[healthcare_dataset].[Provider Key].[All]" dimensionUniqueName="[healthcare_dataset]" displayFolder="" count="0" memberValueDatatype="130" unbalanced="0"/>
    <cacheHierarchy uniqueName="[Hospital_Details].[H_id]" caption="H_id" attribute="1" defaultMemberUniqueName="[Hospital_Details].[H_id].[All]" allUniqueName="[Hospital_Details].[H_id].[All]" dimensionUniqueName="[Hospital_Details]" displayFolder="" count="0" memberValueDatatype="20" unbalanced="0"/>
    <cacheHierarchy uniqueName="[Hospital_Details].[Hospital]" caption="Hospital" attribute="1" defaultMemberUniqueName="[Hospital_Details].[Hospital].[All]" allUniqueName="[Hospital_Details].[Hospital].[All]" dimensionUniqueName="[Hospital_Details]" displayFolder="" count="0" memberValueDatatype="130" unbalanced="0"/>
    <cacheHierarchy uniqueName="[Insurence Providers].[Provider key]" caption="Provider key" attribute="1" defaultMemberUniqueName="[Insurence Providers].[Provider key].[All]" allUniqueName="[Insurence Providers].[Provider key].[All]" dimensionUniqueName="[Insurence Providers]" displayFolder="" count="0" memberValueDatatype="130" unbalanced="0"/>
    <cacheHierarchy uniqueName="[Insurence Providers].[Insurance Provider]" caption="Insurance Provider" attribute="1" defaultMemberUniqueName="[Insurence Providers].[Insurance Provider].[All]" allUniqueName="[Insurence Providers].[Insurance Provider].[All]" dimensionUniqueName="[Insurence Providers]" displayFolder="" count="0" memberValueDatatype="130" unbalanced="0"/>
    <cacheHierarchy uniqueName="[Insurence_Providers].[Provider key]" caption="Provider key" attribute="1" defaultMemberUniqueName="[Insurence_Providers].[Provider key].[All]" allUniqueName="[Insurence_Providers].[Provider key].[All]" dimensionUniqueName="[Insurence_Providers]" displayFolder="" count="0" memberValueDatatype="130" unbalanced="0"/>
    <cacheHierarchy uniqueName="[Insurence_Providers].[Insurance Provider]" caption="Insurance Provider" attribute="1" defaultMemberUniqueName="[Insurence_Providers].[Insurance Provider].[All]" allUniqueName="[Insurence_Providers].[Insurance Provider].[All]" dimensionUniqueName="[Insurence_Providers]" displayFolder="" count="0" memberValueDatatype="130" unbalanced="0"/>
    <cacheHierarchy uniqueName="[Patients_Data].[P_ID]" caption="P_ID" attribute="1" defaultMemberUniqueName="[Patients_Data].[P_ID].[All]" allUniqueName="[Patients_Data].[P_ID].[All]" dimensionUniqueName="[Patients_Data]" displayFolder="" count="0" memberValueDatatype="20" unbalanced="0"/>
    <cacheHierarchy uniqueName="[Patients_Data].[D_ID]" caption="D_ID" attribute="1" defaultMemberUniqueName="[Patients_Data].[D_ID].[All]" allUniqueName="[Patients_Data].[D_ID].[All]" dimensionUniqueName="[Patients_Data]" displayFolder="" count="0" memberValueDatatype="20" unbalanced="0"/>
    <cacheHierarchy uniqueName="[Patients_Data].[H_ID]" caption="H_ID" attribute="1" defaultMemberUniqueName="[Patients_Data].[H_ID].[All]" allUniqueName="[Patients_Data].[H_ID].[All]" dimensionUniqueName="[Patients_Data]" displayFolder="" count="0" memberValueDatatype="20" unbalanced="0"/>
    <cacheHierarchy uniqueName="[Patients_Data].[Medical Condition]" caption="Medical Condition" attribute="1" defaultMemberUniqueName="[Patients_Data].[Medical Condition].[All]" allUniqueName="[Patients_Data].[Medical Condition].[All]" dimensionUniqueName="[Patients_Data]" displayFolder="" count="0" memberValueDatatype="130" unbalanced="0"/>
    <cacheHierarchy uniqueName="[Patients_Data].[Date of Admission]" caption="Date of Admission" attribute="1" time="1" defaultMemberUniqueName="[Patients_Data].[Date of Admission].[All]" allUniqueName="[Patients_Data].[Date of Admission].[All]" dimensionUniqueName="[Patients_Data]" displayFolder="" count="0" memberValueDatatype="7" unbalanced="0"/>
    <cacheHierarchy uniqueName="[Patients_Data].[Insurance Provider]" caption="Insurance Provider" attribute="1" defaultMemberUniqueName="[Patients_Data].[Insurance Provider].[All]" allUniqueName="[Patients_Data].[Insurance Provider].[All]" dimensionUniqueName="[Patients_Data]" displayFolder="" count="0" memberValueDatatype="130" unbalanced="0"/>
    <cacheHierarchy uniqueName="[Patients_Data].[Billing Amount]" caption="Billing Amount" attribute="1" defaultMemberUniqueName="[Patients_Data].[Billing Amount].[All]" allUniqueName="[Patients_Data].[Billing Amount].[All]" dimensionUniqueName="[Patients_Data]" displayFolder="" count="0" memberValueDatatype="5" unbalanced="0"/>
    <cacheHierarchy uniqueName="[Patients_Data].[Room Number]" caption="Room Number" attribute="1" defaultMemberUniqueName="[Patients_Data].[Room Number].[All]" allUniqueName="[Patients_Data].[Room Number].[All]" dimensionUniqueName="[Patients_Data]" displayFolder="" count="0" memberValueDatatype="20" unbalanced="0"/>
    <cacheHierarchy uniqueName="[Patients_Data].[Admission Type]" caption="Admission Type" attribute="1" defaultMemberUniqueName="[Patients_Data].[Admission Type].[All]" allUniqueName="[Patients_Data].[Admission Type].[All]" dimensionUniqueName="[Patients_Data]" displayFolder="" count="0" memberValueDatatype="130" unbalanced="0"/>
    <cacheHierarchy uniqueName="[Patients_Data].[Discharge Date]" caption="Discharge Date" attribute="1" time="1" defaultMemberUniqueName="[Patients_Data].[Discharge Date].[All]" allUniqueName="[Patients_Data].[Discharge Date].[All]" dimensionUniqueName="[Patients_Data]" displayFolder="" count="0" memberValueDatatype="7" unbalanced="0"/>
    <cacheHierarchy uniqueName="[Patients_Data].[Medication]" caption="Medication" attribute="1" defaultMemberUniqueName="[Patients_Data].[Medication].[All]" allUniqueName="[Patients_Data].[Medication].[All]" dimensionUniqueName="[Patients_Data]" displayFolder="" count="0" memberValueDatatype="130" unbalanced="0"/>
    <cacheHierarchy uniqueName="[Patients_Data].[Test Results]" caption="Test Results" attribute="1" defaultMemberUniqueName="[Patients_Data].[Test Results].[All]" allUniqueName="[Patients_Data].[Test Results].[All]" dimensionUniqueName="[Patients_Data]" displayFolder="" count="0" memberValueDatatype="130" unbalanced="0"/>
    <cacheHierarchy uniqueName="[Patients_Data].[Year]" caption="Year" attribute="1" defaultMemberUniqueName="[Patients_Data].[Year].[All]" allUniqueName="[Patients_Data].[Year].[All]" dimensionUniqueName="[Patients_Data]" displayFolder="" count="0" memberValueDatatype="20" unbalanced="0"/>
    <cacheHierarchy uniqueName="[Patients_Data].[Provider Key]" caption="Provider Key" attribute="1" defaultMemberUniqueName="[Patients_Data].[Provider Key].[All]" allUniqueName="[Patients_Data].[Provider Key].[All]" dimensionUniqueName="[Patients_Data]" displayFolder="" count="0" memberValueDatatype="130" unbalanced="0"/>
    <cacheHierarchy uniqueName="[Patients_details].[P_ID]" caption="P_ID" attribute="1" defaultMemberUniqueName="[Patients_details].[P_ID].[All]" allUniqueName="[Patients_details].[P_ID].[All]" dimensionUniqueName="[Patients_details]" displayFolder="" count="0" memberValueDatatype="20" unbalanced="0"/>
    <cacheHierarchy uniqueName="[Patients_details].[Name]" caption="Name" attribute="1" defaultMemberUniqueName="[Patients_details].[Name].[All]" allUniqueName="[Patients_details].[Name].[All]" dimensionUniqueName="[Patients_details]" displayFolder="" count="0" memberValueDatatype="130" unbalanced="0"/>
    <cacheHierarchy uniqueName="[Patients_details].[Age]" caption="Age" attribute="1" defaultMemberUniqueName="[Patients_details].[Age].[All]" allUniqueName="[Patients_details].[Age].[All]" dimensionUniqueName="[Patients_details]" displayFolder="" count="0" memberValueDatatype="20" unbalanced="0"/>
    <cacheHierarchy uniqueName="[Patients_details].[Gender]" caption="Gender" attribute="1" defaultMemberUniqueName="[Patients_details].[Gender].[All]" allUniqueName="[Patients_details].[Gender].[All]" dimensionUniqueName="[Patients_details]" displayFolder="" count="0" memberValueDatatype="130" unbalanced="0"/>
    <cacheHierarchy uniqueName="[Patients_details].[Blood Type]" caption="Blood Type" attribute="1" defaultMemberUniqueName="[Patients_details].[Blood Type].[All]" allUniqueName="[Patients_details].[Blood Type].[All]" dimensionUniqueName="[Patients_details]" displayFolder="" count="0" memberValueDatatype="130" unbalanced="0"/>
    <cacheHierarchy uniqueName="[Measures].[Sum of P_ID]" caption="Sum of P_ID" measure="1" displayFolder="" measureGroup="Patients_Data" count="0">
      <extLst>
        <ext xmlns:x15="http://schemas.microsoft.com/office/spreadsheetml/2010/11/main" uri="{B97F6D7D-B522-45F9-BDA1-12C45D357490}">
          <x15:cacheHierarchy aggregatedColumn="40"/>
        </ext>
      </extLst>
    </cacheHierarchy>
    <cacheHierarchy uniqueName="[Measures].[Count of P_ID]" caption="Count of P_ID" measure="1" displayFolder="" measureGroup="Patients_Data" count="0">
      <extLst>
        <ext xmlns:x15="http://schemas.microsoft.com/office/spreadsheetml/2010/11/main" uri="{B97F6D7D-B522-45F9-BDA1-12C45D357490}">
          <x15:cacheHierarchy aggregatedColumn="40"/>
        </ext>
      </extLst>
    </cacheHierarchy>
    <cacheHierarchy uniqueName="[Measures].[Sum of Billing Amount]" caption="Sum of Billing Amount" measure="1" displayFolder="" measureGroup="Patients_Data" count="0">
      <extLst>
        <ext xmlns:x15="http://schemas.microsoft.com/office/spreadsheetml/2010/11/main" uri="{B97F6D7D-B522-45F9-BDA1-12C45D357490}">
          <x15:cacheHierarchy aggregatedColumn="46"/>
        </ext>
      </extLst>
    </cacheHierarchy>
    <cacheHierarchy uniqueName="[Measures].[Sum of ID]" caption="Sum of ID" measure="1" displayFolder="" measureGroup="healthcare_dataset" count="0">
      <extLst>
        <ext xmlns:x15="http://schemas.microsoft.com/office/spreadsheetml/2010/11/main" uri="{B97F6D7D-B522-45F9-BDA1-12C45D357490}">
          <x15:cacheHierarchy aggregatedColumn="17"/>
        </ext>
      </extLst>
    </cacheHierarchy>
    <cacheHierarchy uniqueName="[Measures].[Count of ID]" caption="Count of ID" measure="1" displayFolder="" measureGroup="healthcare_dataset" count="0">
      <extLst>
        <ext xmlns:x15="http://schemas.microsoft.com/office/spreadsheetml/2010/11/main" uri="{B97F6D7D-B522-45F9-BDA1-12C45D357490}">
          <x15:cacheHierarchy aggregatedColumn="17"/>
        </ext>
      </extLst>
    </cacheHierarchy>
    <cacheHierarchy uniqueName="[Measures].[Sum of Billing Amount 2]" caption="Sum of Billing Amount 2" measure="1" displayFolder="" measureGroup="healthcare_dataset" count="0">
      <extLst>
        <ext xmlns:x15="http://schemas.microsoft.com/office/spreadsheetml/2010/11/main" uri="{B97F6D7D-B522-45F9-BDA1-12C45D357490}">
          <x15:cacheHierarchy aggregatedColumn="23"/>
        </ext>
      </extLst>
    </cacheHierarchy>
    <cacheHierarchy uniqueName="[Measures].[Sum of Length of Stay]" caption="Sum of Length of Stay" measure="1" displayFolder="" measureGroup="healthcare_dataset" count="0">
      <extLst>
        <ext xmlns:x15="http://schemas.microsoft.com/office/spreadsheetml/2010/11/main" uri="{B97F6D7D-B522-45F9-BDA1-12C45D357490}">
          <x15:cacheHierarchy aggregatedColumn="29"/>
        </ext>
      </extLst>
    </cacheHierarchy>
    <cacheHierarchy uniqueName="[Measures].[Average of Length of Stay]" caption="Average of Length of Stay" measure="1" displayFolder="" measureGroup="healthcare_dataset" count="0">
      <extLst>
        <ext xmlns:x15="http://schemas.microsoft.com/office/spreadsheetml/2010/11/main" uri="{B97F6D7D-B522-45F9-BDA1-12C45D357490}">
          <x15:cacheHierarchy aggregatedColumn="29"/>
        </ext>
      </extLst>
    </cacheHierarchy>
    <cacheHierarchy uniqueName="[Measures].[Sum of D_ID]" caption="Sum of D_ID" measure="1" displayFolder="" measureGroup="Doctor_Details" count="0">
      <extLst>
        <ext xmlns:x15="http://schemas.microsoft.com/office/spreadsheetml/2010/11/main" uri="{B97F6D7D-B522-45F9-BDA1-12C45D357490}">
          <x15:cacheHierarchy aggregatedColumn="15"/>
        </ext>
      </extLst>
    </cacheHierarchy>
    <cacheHierarchy uniqueName="[Measures].[Count of D_ID]" caption="Count of D_ID" measure="1" displayFolder="" measureGroup="Doctor_Details" count="0">
      <extLst>
        <ext xmlns:x15="http://schemas.microsoft.com/office/spreadsheetml/2010/11/main" uri="{B97F6D7D-B522-45F9-BDA1-12C45D357490}">
          <x15:cacheHierarchy aggregatedColumn="15"/>
        </ext>
      </extLst>
    </cacheHierarchy>
    <cacheHierarchy uniqueName="[Measures].[Sum of H_id]" caption="Sum of H_id" measure="1" displayFolder="" measureGroup="Hospital_Details" count="0">
      <extLst>
        <ext xmlns:x15="http://schemas.microsoft.com/office/spreadsheetml/2010/11/main" uri="{B97F6D7D-B522-45F9-BDA1-12C45D357490}">
          <x15:cacheHierarchy aggregatedColumn="34"/>
        </ext>
      </extLst>
    </cacheHierarchy>
    <cacheHierarchy uniqueName="[Measures].[Count of H_id]" caption="Count of H_id" measure="1" displayFolder="" measureGroup="Hospital_Details" count="0">
      <extLst>
        <ext xmlns:x15="http://schemas.microsoft.com/office/spreadsheetml/2010/11/main" uri="{B97F6D7D-B522-45F9-BDA1-12C45D357490}">
          <x15:cacheHierarchy aggregatedColumn="34"/>
        </ext>
      </extLst>
    </cacheHierarchy>
    <cacheHierarchy uniqueName="[Measures].[Sum of Year]" caption="Sum of Year" measure="1" displayFolder="" measureGroup="Date_Dim" count="0">
      <extLst>
        <ext xmlns:x15="http://schemas.microsoft.com/office/spreadsheetml/2010/11/main" uri="{B97F6D7D-B522-45F9-BDA1-12C45D357490}">
          <x15:cacheHierarchy aggregatedColumn="2"/>
        </ext>
      </extLst>
    </cacheHierarchy>
    <cacheHierarchy uniqueName="[Measures].[#Admission]" caption="#Admission" measure="1" displayFolder="" measureGroup="All Measures" count="0"/>
    <cacheHierarchy uniqueName="[Measures].[measure 1]" caption="measure 1" measure="1" displayFolder="" measureGroup="All Measures" count="0"/>
    <cacheHierarchy uniqueName="[Measures].[Long Stay Rate]" caption="Long Stay Rate" measure="1" displayFolder="" measureGroup="All Measures" count="0"/>
    <cacheHierarchy uniqueName="[Measures].[ABN Test Rate]" caption="ABN Test Rate" measure="1" displayFolder="" measureGroup="All Measures" count="0"/>
    <cacheHierarchy uniqueName="[Measures].[PY Admissions]" caption="PY Admissions" measure="1" displayFolder="" measureGroup="All Measures" count="0"/>
    <cacheHierarchy uniqueName="[Measures].[YoY Admission %]" caption="YoY Admission %" measure="1" displayFolder="" measureGroup="All Measures" count="0"/>
    <cacheHierarchy uniqueName="[Measures].[PY Total Billing]" caption="PY Total Billing" measure="1" displayFolder="" measureGroup="All Measures" count="0"/>
    <cacheHierarchy uniqueName="[Measures].[Total Billing YoY %]" caption="Total Billing YoY %" measure="1" displayFolder="" measureGroup="All Measures" count="0"/>
    <cacheHierarchy uniqueName="[Measures].[PY Average Stay]" caption="PY Average Stay" measure="1" displayFolder="" measureGroup="All Measures" count="0"/>
    <cacheHierarchy uniqueName="[Measures].[Average Stay YoY %]" caption="Average Stay YoY %" measure="1" displayFolder="" measureGroup="All Measures" count="0"/>
    <cacheHierarchy uniqueName="[Measures].[PY Doctors]" caption="PY Doctors" measure="1" displayFolder="" measureGroup="All Measures" count="0"/>
    <cacheHierarchy uniqueName="[Measures].[YoY Doctors %]" caption="YoY Doctors %" measure="1" displayFolder="" measureGroup="All Measures" count="0"/>
    <cacheHierarchy uniqueName="[Measures].[PY Hospitals]" caption="PY Hospitals" measure="1" displayFolder="" measureGroup="All Measures" count="0"/>
    <cacheHierarchy uniqueName="[Measures].[YoY Hospitals %]" caption="YoY Hospitals %" measure="1" displayFolder="" measureGroup="All Measures" count="0"/>
    <cacheHierarchy uniqueName="[Measures].[PY EMR Rate]" caption="PY EMR Rate" measure="1" displayFolder="" measureGroup="All Measures" count="0"/>
    <cacheHierarchy uniqueName="[Measures].[EMR Rate YoY %]" caption="EMR Rate YoY %" measure="1" displayFolder="" measureGroup="All Measures" count="0"/>
    <cacheHierarchy uniqueName="[Measures].[PY Long Stay Rate]" caption="PY Long Stay Rate" measure="1" displayFolder="" measureGroup="All Measures" count="0"/>
    <cacheHierarchy uniqueName="[Measures].[Long Stay Rate YoY %]" caption="Long Stay Rate YoY %" measure="1" displayFolder="" measureGroup="All Measures" count="0"/>
    <cacheHierarchy uniqueName="[Measures].[PY ABN Test Rate]" caption="PY ABN Test Rate" measure="1" displayFolder="" measureGroup="All Measures" count="0"/>
    <cacheHierarchy uniqueName="[Measures].[ABN Test Rate YoY %]" caption="ABN Test Rate YoY %" measure="1" displayFolder="" measureGroup="All Measures" count="0"/>
    <cacheHierarchy uniqueName="[Measures].[Average Admissions per Day]" caption="Average Admissions per Day" measure="1" displayFolder="" measureGroup="All Measures" count="0"/>
    <cacheHierarchy uniqueName="[Measures].[Net Admission Rate/ Day]" caption="Net Admission Rate/ Day" measure="1" displayFolder="" measureGroup="All Measures" count="0"/>
    <cacheHierarchy uniqueName="[Measures].[Average Discharges per Day]" caption="Average Discharges per Day" measure="1" displayFolder="" measureGroup="All Measures" count="0"/>
    <cacheHierarchy uniqueName="[Measures].[#Doctors]" caption="#Doctors" measure="1" displayFolder="" measureGroup="All Measures" count="0"/>
    <cacheHierarchy uniqueName="[Measures].[#Hospitals]" caption="#Hospitals" measure="1" displayFolder="" measureGroup="All Measures" count="0"/>
    <cacheHierarchy uniqueName="[Measures].[__XL_Count Date_Dim]" caption="__XL_Count Date_Dim" measure="1" displayFolder="" measureGroup="Date_Dim" count="0" hidden="1"/>
    <cacheHierarchy uniqueName="[Measures].[__XL_Count healthcare_dataset]" caption="__XL_Count healthcare_dataset" measure="1" displayFolder="" measureGroup="healthcare_dataset" count="0" hidden="1"/>
    <cacheHierarchy uniqueName="[Measures].[__XL_Count Patients_Data]" caption="__XL_Count Patients_Data" measure="1" displayFolder="" measureGroup="Patients_Data" count="0" hidden="1"/>
    <cacheHierarchy uniqueName="[Measures].[__XL_Count Patients_details]" caption="__XL_Count Patients_details" measure="1" displayFolder="" measureGroup="Patients_details" count="0" hidden="1"/>
    <cacheHierarchy uniqueName="[Measures].[__XL_Count Hospital_Details]" caption="__XL_Count Hospital_Details" measure="1" displayFolder="" measureGroup="Hospital_Details" count="0" hidden="1"/>
    <cacheHierarchy uniqueName="[Measures].[__XL_Count Insurence Providers]" caption="__XL_Count Insurence Providers" measure="1" displayFolder="" measureGroup="Insurence Providers" count="0" hidden="1"/>
    <cacheHierarchy uniqueName="[Measures].[__XL_Count All Measures]" caption="__XL_Count All Measures" measure="1" displayFolder="" measureGroup="All Measures" count="0" hidden="1"/>
    <cacheHierarchy uniqueName="[Measures].[__XL_Count Doctor_Details]" caption="__XL_Count Doctor_Details" measure="1" displayFolder="" measureGroup="Doctor_Details" count="0" hidden="1"/>
    <cacheHierarchy uniqueName="[Measures].[__XL_Count Discharge Date]" caption="__XL_Count Discharge Date" measure="1" displayFolder="" measureGroup="Discharge Date" count="0" hidden="1"/>
    <cacheHierarchy uniqueName="[Measures].[__XL_Count Insurence_Providers]" caption="__XL_Count Insurence_Providers" measure="1" displayFolder="" measureGroup="Insurence_Provid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715343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850DD6-4854-4AE8-84B4-FD3F5CE3645F}" name="PivotTable3" cacheId="1" applyNumberFormats="0" applyBorderFormats="0" applyFontFormats="0" applyPatternFormats="0" applyAlignmentFormats="0" applyWidthHeightFormats="1" dataCaption="Values" tag="46ab0459-1694-48ee-9254-557f83327aea" updatedVersion="8" minRefreshableVersion="3" useAutoFormatting="1" subtotalHiddenItems="1" itemPrintTitles="1" createdVersion="8" indent="0" outline="1" outlineData="1" multipleFieldFilters="0">
  <location ref="D11:K12" firstHeaderRow="0" firstDataRow="1" firstDataCol="0"/>
  <pivotFields count="1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8">
    <i>
      <x/>
    </i>
    <i i="1">
      <x v="1"/>
    </i>
    <i i="2">
      <x v="2"/>
    </i>
    <i i="3">
      <x v="3"/>
    </i>
    <i i="4">
      <x v="4"/>
    </i>
    <i i="5">
      <x v="5"/>
    </i>
    <i i="6">
      <x v="6"/>
    </i>
    <i i="7">
      <x v="7"/>
    </i>
  </colItems>
  <dataFields count="8">
    <dataField name="PY Admissions" fld="0" subtotal="count" baseField="0" baseItem="0"/>
    <dataField fld="1" subtotal="count" baseField="0" baseItem="0"/>
    <dataField fld="2" subtotal="count" baseField="0" baseItem="0"/>
    <dataField name="PY Doctors" fld="3" subtotal="count" baseField="0" baseItem="3"/>
    <dataField fld="4" subtotal="count" baseField="0" baseItem="0"/>
    <dataField fld="5" subtotal="count" baseField="0" baseItem="0" numFmtId="164"/>
    <dataField fld="6" subtotal="count" baseField="0" baseItem="0" numFmtId="164"/>
    <dataField fld="7" subtotal="count" baseField="0" baseItem="0" numFmtId="164"/>
  </dataFields>
  <formats count="1">
    <format dxfId="3">
      <pivotArea outline="0" collapsedLevelsAreSubtotals="1" fieldPosition="0">
        <references count="1">
          <reference field="4294967294" count="3" selected="0">
            <x v="5"/>
            <x v="6"/>
            <x v="7"/>
          </reference>
        </references>
      </pivotArea>
    </format>
  </formats>
  <pivotHierarchies count="108">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tients_details].[Blood Type].&amp;[A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PY Admissio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PY Doctor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Date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EB0D28-7019-4E77-A88C-4DE6F1475AB9}" name="PivotTable2" cacheId="2" applyNumberFormats="0" applyBorderFormats="0" applyFontFormats="0" applyPatternFormats="0" applyAlignmentFormats="0" applyWidthHeightFormats="1" dataCaption="Values" tag="892f8f3b-f0bd-49bc-b9f4-1e542c0fa3e6" updatedVersion="8" minRefreshableVersion="3" useAutoFormatting="1" subtotalHiddenItems="1" itemPrintTitles="1" createdVersion="8" indent="0" outline="1" outlineData="1" multipleFieldFilters="0">
  <location ref="D4:P5" firstHeaderRow="0" firstDataRow="1" firstDataCol="0"/>
  <pivotFields count="1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13">
    <i>
      <x/>
    </i>
    <i i="1">
      <x v="1"/>
    </i>
    <i i="2">
      <x v="2"/>
    </i>
    <i i="3">
      <x v="3"/>
    </i>
    <i i="4">
      <x v="4"/>
    </i>
    <i i="5">
      <x v="5"/>
    </i>
    <i i="6">
      <x v="6"/>
    </i>
    <i i="7">
      <x v="7"/>
    </i>
    <i i="8">
      <x v="8"/>
    </i>
    <i i="9">
      <x v="9"/>
    </i>
    <i i="10">
      <x v="10"/>
    </i>
    <i i="11">
      <x v="11"/>
    </i>
    <i i="12">
      <x v="12"/>
    </i>
  </colItems>
  <dataFields count="13">
    <dataField name="\" fld="4" subtotal="count" baseField="0" baseItem="1" numFmtId="166"/>
    <dataField fld="0" subtotal="count" baseField="0" baseItem="0" numFmtId="166"/>
    <dataField name="Total Billing" fld="1" baseField="0" baseItem="1" numFmtId="165"/>
    <dataField name="Average Stay" fld="2" subtotal="average" baseField="0" baseItem="1" numFmtId="2"/>
    <dataField name="#Doctors" fld="3" subtotal="count" baseField="0" baseItem="2" numFmtId="166"/>
    <dataField fld="13" subtotal="count" baseField="0" baseItem="0" numFmtId="166"/>
    <dataField name="EMR Adm Rate" fld="5" subtotal="count" baseField="0" baseItem="5" numFmtId="164"/>
    <dataField fld="6" subtotal="count" baseField="0" baseItem="0" numFmtId="164"/>
    <dataField fld="7" subtotal="count" baseField="0" baseItem="0" numFmtId="164"/>
    <dataField fld="9" subtotal="count" baseField="0" baseItem="0" numFmtId="1"/>
    <dataField fld="11" subtotal="count" baseField="0" baseItem="0" numFmtId="1"/>
    <dataField fld="10" subtotal="count" baseField="0" baseItem="0" numFmtId="1"/>
    <dataField fld="14" subtotal="count" baseField="0" baseItem="0" numFmtId="166"/>
  </dataFields>
  <formats count="13">
    <format dxfId="16">
      <pivotArea outline="0" collapsedLevelsAreSubtotals="1" fieldPosition="0">
        <references count="1">
          <reference field="4294967294" count="3" selected="0">
            <x v="6"/>
            <x v="7"/>
            <x v="8"/>
          </reference>
        </references>
      </pivotArea>
    </format>
    <format dxfId="15">
      <pivotArea outline="0" collapsedLevelsAreSubtotals="1" fieldPosition="0">
        <references count="1">
          <reference field="4294967294" count="1" selected="0">
            <x v="9"/>
          </reference>
        </references>
      </pivotArea>
    </format>
    <format dxfId="14">
      <pivotArea outline="0" collapsedLevelsAreSubtotals="1" fieldPosition="0">
        <references count="1">
          <reference field="4294967294" count="1" selected="0">
            <x v="10"/>
          </reference>
        </references>
      </pivotArea>
    </format>
    <format dxfId="13">
      <pivotArea outline="0" collapsedLevelsAreSubtotals="1" fieldPosition="0">
        <references count="1">
          <reference field="4294967294" count="1" selected="0">
            <x v="11"/>
          </reference>
        </references>
      </pivotArea>
    </format>
    <format dxfId="12">
      <pivotArea outline="0" collapsedLevelsAreSubtotals="1" fieldPosition="0">
        <references count="1">
          <reference field="4294967294" count="1" selected="0">
            <x v="3"/>
          </reference>
        </references>
      </pivotArea>
    </format>
    <format dxfId="11">
      <pivotArea outline="0" collapsedLevelsAreSubtotals="1" fieldPosition="0">
        <references count="1">
          <reference field="4294967294" count="1" selected="0">
            <x v="2"/>
          </reference>
        </references>
      </pivotArea>
    </format>
    <format dxfId="10">
      <pivotArea outline="0" collapsedLevelsAreSubtotals="1" fieldPosition="0">
        <references count="1">
          <reference field="4294967294" count="1" selected="0">
            <x v="0"/>
          </reference>
        </references>
      </pivotArea>
    </format>
    <format dxfId="9">
      <pivotArea outline="0" collapsedLevelsAreSubtotals="1" fieldPosition="0">
        <references count="1">
          <reference field="4294967294" count="1" selected="0">
            <x v="1"/>
          </reference>
        </references>
      </pivotArea>
    </format>
    <format dxfId="8">
      <pivotArea outline="0" collapsedLevelsAreSubtotals="1" fieldPosition="0">
        <references count="1">
          <reference field="4294967294" count="1" selected="0">
            <x v="4"/>
          </reference>
        </references>
      </pivotArea>
    </format>
    <format dxfId="7">
      <pivotArea outline="0" collapsedLevelsAreSubtotals="1" fieldPosition="0">
        <references count="1">
          <reference field="4294967294" count="1" selected="0">
            <x v="5"/>
          </reference>
        </references>
      </pivotArea>
    </format>
    <format dxfId="6">
      <pivotArea outline="0" collapsedLevelsAreSubtotals="1" fieldPosition="0">
        <references count="1">
          <reference field="4294967294" count="1" selected="0">
            <x v="12"/>
          </reference>
        </references>
      </pivotArea>
    </format>
    <format dxfId="5">
      <pivotArea outline="0" collapsedLevelsAreSubtotals="1" fieldPosition="0">
        <references count="1">
          <reference field="4294967294" count="1" selected="0">
            <x v="11"/>
          </reference>
        </references>
      </pivotArea>
    </format>
    <format dxfId="4">
      <pivotArea dataOnly="0" labelOnly="1" outline="0" fieldPosition="0">
        <references count="1">
          <reference field="4294967294" count="1">
            <x v="11"/>
          </reference>
        </references>
      </pivotArea>
    </format>
  </formats>
  <pivotHierarchies count="108">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ealthcare_dataset].[Year].&amp;[202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tients_details].[Blood Type].&amp;[AB-]"/>
      </members>
    </pivotHierarchy>
    <pivotHierarchy dragToData="1"/>
    <pivotHierarchy dragToData="1"/>
    <pivotHierarchy dragToData="1"/>
    <pivotHierarchy dragToData="1"/>
    <pivotHierarchy dragToData="1" caption="Count of ID"/>
    <pivotHierarchy dragToData="1" caption="Total Billing"/>
    <pivotHierarchy dragToData="1"/>
    <pivotHierarchy dragToData="1" caption="Average Stay"/>
    <pivotHierarchy dragToData="1"/>
    <pivotHierarchy dragToData="1" caption="#Doctors"/>
    <pivotHierarchy dragToData="1"/>
    <pivotHierarchy dragToData="1" caption="\"/>
    <pivotHierarchy dragToData="1"/>
    <pivotHierarchy dragToRow="0" dragToCol="0" dragToPage="0" dragToData="1"/>
    <pivotHierarchy dragToRow="0" dragToCol="0" dragToPage="0" dragToData="1" caption="EMR Adm Rat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healthcare_dataset]"/>
        <x15:activeTabTopLevelEntity name="[Doctor_Details]"/>
        <x15:activeTabTopLevelEntity name="[Hospital_Details]"/>
        <x15:activeTabTopLevelEntity name="[Date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213ABB-B47E-4302-9634-D265B8F7DBE9}" name="ProvidersBy Billing" cacheId="5" applyNumberFormats="0" applyBorderFormats="0" applyFontFormats="0" applyPatternFormats="0" applyAlignmentFormats="0" applyWidthHeightFormats="1" dataCaption="Values" tag="31c84420-1ac7-4784-84bc-2a51f498555d" updatedVersion="8" minRefreshableVersion="3" useAutoFormatting="1" subtotalHiddenItems="1" rowGrandTotals="0" colGrandTotals="0" itemPrintTitles="1" createdVersion="8" indent="0" outline="1" outlineData="1" multipleFieldFilters="0" chartFormat="14" rowHeaderCaption="Quarter">
  <location ref="D98:E103" firstHeaderRow="1" firstDataRow="1"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x v="4"/>
    </i>
  </rowItems>
  <colItems count="1">
    <i/>
  </colItems>
  <dataFields count="1">
    <dataField name="Total Billing Amount" fld="0" baseField="0" baseItem="0" numFmtId="165"/>
  </dataFields>
  <formats count="1">
    <format dxfId="17">
      <pivotArea outline="0" collapsedLevelsAreSubtotals="1" fieldPosition="0"/>
    </format>
  </formats>
  <chartFormats count="1">
    <chartFormat chart="3" format="6" series="1">
      <pivotArea type="data" outline="0" fieldPosition="0">
        <references count="1">
          <reference field="4294967294" count="1" selected="0">
            <x v="0"/>
          </reference>
        </references>
      </pivotArea>
    </chartFormat>
  </chartFormats>
  <pivotHierarchies count="108">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tients_details].[Blood Type].&amp;[AB-]"/>
      </members>
    </pivotHierarchy>
    <pivotHierarchy dragToData="1"/>
    <pivotHierarchy dragToData="1"/>
    <pivotHierarchy dragToData="1" caption="Total Billing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Dim]"/>
        <x15:activeTabTopLevelEntity name="[Patients_Data]"/>
        <x15:activeTabTopLevelEntity name="[Insurence_Provi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7235FB-8532-46C0-9C86-3F06E225BE15}" name="PivotTable4" cacheId="3" applyNumberFormats="0" applyBorderFormats="0" applyFontFormats="0" applyPatternFormats="0" applyAlignmentFormats="0" applyWidthHeightFormats="1" dataCaption="Values" tag="435412eb-aa5c-4ecc-afd1-72f4a46f3869" updatedVersion="8" minRefreshableVersion="3" useAutoFormatting="1" subtotalHiddenItems="1" itemPrintTitles="1" createdVersion="8" indent="0" outline="1" outlineData="1" multipleFieldFilters="0">
  <location ref="D15:K16" firstHeaderRow="0" firstDataRow="1" firstDataCol="0"/>
  <pivotFields count="1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8">
    <i>
      <x/>
    </i>
    <i i="1">
      <x v="1"/>
    </i>
    <i i="2">
      <x v="2"/>
    </i>
    <i i="3">
      <x v="3"/>
    </i>
    <i i="4">
      <x v="4"/>
    </i>
    <i i="5">
      <x v="5"/>
    </i>
    <i i="6">
      <x v="6"/>
    </i>
    <i i="7">
      <x v="7"/>
    </i>
  </colItems>
  <dataFields count="8">
    <dataField fld="0" subtotal="count" baseField="0" baseItem="0" numFmtId="168"/>
    <dataField fld="1" subtotal="count" baseField="0" baseItem="0" numFmtId="168"/>
    <dataField fld="2" subtotal="count" baseField="0" baseItem="0" numFmtId="168"/>
    <dataField fld="3" subtotal="count" baseField="0" baseItem="0" numFmtId="168"/>
    <dataField fld="4" subtotal="count" baseField="0" baseItem="0" numFmtId="168"/>
    <dataField fld="5" subtotal="count" baseField="0" baseItem="0" numFmtId="168"/>
    <dataField fld="6" subtotal="count" baseField="0" baseItem="0" numFmtId="168"/>
    <dataField fld="7" subtotal="count" baseField="0" baseItem="0" numFmtId="168"/>
  </dataFields>
  <formats count="3">
    <format dxfId="20">
      <pivotArea outline="0" collapsedLevelsAreSubtotals="1" fieldPosition="0"/>
    </format>
    <format dxfId="19">
      <pivotArea outline="0" collapsedLevelsAreSubtotals="1" fieldPosition="0">
        <references count="1">
          <reference field="4294967294" count="1" selected="0">
            <x v="0"/>
          </reference>
        </references>
      </pivotArea>
    </format>
    <format dxfId="18">
      <pivotArea outline="0" collapsedLevelsAreSubtotals="1" fieldPosition="0">
        <references count="1">
          <reference field="4294967294" count="7" selected="0">
            <x v="1"/>
            <x v="2"/>
            <x v="3"/>
            <x v="4"/>
            <x v="5"/>
            <x v="6"/>
            <x v="7"/>
          </reference>
        </references>
      </pivotArea>
    </format>
  </formats>
  <pivotHierarchies count="108">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tients_details].[Blood Type].&amp;[A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Date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BD9A3A-D4BE-456D-8A8D-E84F2A5F1921}" name="PivotTable10" cacheId="7" applyNumberFormats="0" applyBorderFormats="0" applyFontFormats="0" applyPatternFormats="0" applyAlignmentFormats="0" applyWidthHeightFormats="1" dataCaption="Values" tag="733b9f59-8114-4cd1-b638-3abeea647ee2" updatedVersion="8" minRefreshableVersion="3" useAutoFormatting="1" subtotalHiddenItems="1" rowGrandTotals="0" colGrandTotals="0" itemPrintTitles="1" createdVersion="8" indent="0" outline="1" outlineData="1" multipleFieldFilters="0" rowHeaderCaption="Year Filter">
  <location ref="K47:K53" firstHeaderRow="1" firstDataRow="1" firstDataCol="1"/>
  <pivotFields count="2">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0"/>
  </rowFields>
  <rowItems count="6">
    <i>
      <x/>
    </i>
    <i>
      <x v="1"/>
    </i>
    <i>
      <x v="2"/>
    </i>
    <i>
      <x v="3"/>
    </i>
    <i>
      <x v="4"/>
    </i>
    <i>
      <x v="5"/>
    </i>
  </rowItems>
  <pivotHierarchies count="108">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tients_details].[Blood Type].&amp;[A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52B21F-D2E3-47E9-BA1A-1607DF0F59DC}" name="Quarterly Analysis" cacheId="9" applyNumberFormats="0" applyBorderFormats="0" applyFontFormats="0" applyPatternFormats="0" applyAlignmentFormats="0" applyWidthHeightFormats="1" dataCaption="Values" tag="bb50cf31-e4ef-4836-aaf3-523685162388" updatedVersion="8" minRefreshableVersion="3" useAutoFormatting="1" subtotalHiddenItems="1" rowGrandTotals="0" colGrandTotals="0" itemPrintTitles="1" createdVersion="8" indent="0" outline="1" outlineData="1" multipleFieldFilters="0" chartFormat="4" rowHeaderCaption="Quarter">
  <location ref="D90:E94" firstHeaderRow="1" firstDataRow="1" firstDataCol="1"/>
  <pivotFields count="5">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x v="3"/>
    </i>
  </rowItems>
  <colItems count="1">
    <i/>
  </colItems>
  <dataFields count="1">
    <dataField name="Total Billing Amount" fld="0" baseField="0" baseItem="0" numFmtId="165"/>
  </dataFields>
  <formats count="1">
    <format dxfId="21">
      <pivotArea outline="0" collapsedLevelsAreSubtotals="1" fieldPosition="0"/>
    </format>
  </formats>
  <chartFormats count="1">
    <chartFormat chart="3" format="6" series="1">
      <pivotArea type="data" outline="0" fieldPosition="0">
        <references count="1">
          <reference field="4294967294" count="1" selected="0">
            <x v="0"/>
          </reference>
        </references>
      </pivotArea>
    </chartFormat>
  </chartFormats>
  <pivotHierarchies count="10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Insurence_Providers].[Insurance Provider].&amp;[Cig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tients_details].[Blood Type].&amp;[AB-]"/>
      </members>
    </pivotHierarchy>
    <pivotHierarchy dragToData="1"/>
    <pivotHierarchy dragToData="1"/>
    <pivotHierarchy dragToData="1" caption="Total Billing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Dim]"/>
        <x15:activeTabTopLevelEntity name="[Patient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D979F2F-6E55-47FF-8AC2-86B30AE5F240}" name="Days Bar Chart" cacheId="8" applyNumberFormats="0" applyBorderFormats="0" applyFontFormats="0" applyPatternFormats="0" applyAlignmentFormats="0" applyWidthHeightFormats="1" dataCaption="Values" tag="9b56d821-6f6b-40f7-a569-a2e41f7fe0f5" updatedVersion="8" minRefreshableVersion="3" useAutoFormatting="1" subtotalHiddenItems="1" rowGrandTotals="0" colGrandTotals="0" itemPrintTitles="1" createdVersion="8" indent="0" outline="1" outlineData="1" multipleFieldFilters="0" chartFormat="13" rowHeaderCaption="Day">
  <location ref="D63:E70"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allDrilled="1" subtotalTop="0" showAll="0" dataSourceSort="1" defaultSubtotal="0" defaultAttributeDrillState="1"/>
  </pivotFields>
  <rowFields count="1">
    <field x="3"/>
  </rowFields>
  <rowItems count="7">
    <i>
      <x/>
    </i>
    <i>
      <x v="1"/>
    </i>
    <i>
      <x v="2"/>
    </i>
    <i>
      <x v="3"/>
    </i>
    <i>
      <x v="4"/>
    </i>
    <i>
      <x v="5"/>
    </i>
    <i>
      <x v="6"/>
    </i>
  </rowItems>
  <colItems count="1">
    <i/>
  </colItems>
  <dataFields count="1">
    <dataField fld="0" subtotal="count" baseField="0" baseItem="0" numFmtId="166"/>
  </dataFields>
  <formats count="1">
    <format dxfId="22">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108">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tients_details].[Blood Type].&amp;[A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Date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41D3364-546C-4311-8DDD-948CE796110B}" name="DayType" cacheId="4" applyNumberFormats="0" applyBorderFormats="0" applyFontFormats="0" applyPatternFormats="0" applyAlignmentFormats="0" applyWidthHeightFormats="1" dataCaption="Values" tag="e557cde2-2883-44d7-8cfc-c00b3cc78596" updatedVersion="8" minRefreshableVersion="3" useAutoFormatting="1" subtotalHiddenItems="1" rowGrandTotals="0" colGrandTotals="0" itemPrintTitles="1" createdVersion="8" indent="0" outline="1" outlineData="1" multipleFieldFilters="0" chartFormat="4" rowHeaderCaption="Day Type">
  <location ref="D84:E86"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x v="1"/>
    </i>
  </rowItems>
  <colItems count="1">
    <i/>
  </colItems>
  <dataFields count="1">
    <dataField name="Sum of Billing Amount" fld="1" baseField="0" baseItem="0" numFmtId="165"/>
  </dataFields>
  <formats count="1">
    <format dxfId="23">
      <pivotArea outline="0" collapsedLevelsAreSubtotals="1" fieldPosition="0"/>
    </format>
  </format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s>
  <pivotHierarchies count="108">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tients_details].[Blood Type].&amp;[A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Dim]"/>
        <x15:activeTabTopLevelEntity name="[Patient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5C6DF99-04EE-4CE0-8F4A-2514E783FB17}" name="PivotTable9" cacheId="6" applyNumberFormats="0" applyBorderFormats="0" applyFontFormats="0" applyPatternFormats="0" applyAlignmentFormats="0" applyWidthHeightFormats="1" dataCaption="Values" tag="a18248fd-e295-4d73-b64e-a8732e622611" updatedVersion="8" minRefreshableVersion="3" useAutoFormatting="1" subtotalHiddenItems="1" rowGrandTotals="0" colGrandTotals="0" itemPrintTitles="1" createdVersion="8" indent="0" outline="1" outlineData="1" multipleFieldFilters="0" chartFormat="7" rowHeaderCaption="Month">
  <location ref="D48:E60" firstHeaderRow="1" firstDataRow="1" firstDataCol="1"/>
  <pivotFields count="4">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fld="0" subtotal="count" baseField="0" baseItem="0" numFmtId="166"/>
  </dataFields>
  <formats count="1">
    <format dxfId="24">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108">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tients_details].[Blood Type].&amp;[A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Date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A009C2C-A075-4B1B-912D-1AD028921751}" name="PivotTable5" cacheId="0" applyNumberFormats="0" applyBorderFormats="0" applyFontFormats="0" applyPatternFormats="0" applyAlignmentFormats="0" applyWidthHeightFormats="1" dataCaption="Values" tag="00d6c4c1-8529-43e1-a3e1-cfb3d3422d89" updatedVersion="8" minRefreshableVersion="3" useAutoFormatting="1" subtotalHiddenItems="1" rowGrandTotals="0" colGrandTotals="0" itemPrintTitles="1" createdVersion="8" indent="0" outline="1" outlineData="1" multipleFieldFilters="0" rowHeaderCaption="Year">
  <location ref="D21:F27" firstHeaderRow="0" firstDataRow="1" firstDataCol="1"/>
  <pivotFields count="5">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x v="5"/>
    </i>
  </rowItems>
  <colFields count="1">
    <field x="-2"/>
  </colFields>
  <colItems count="2">
    <i>
      <x/>
    </i>
    <i i="1">
      <x v="1"/>
    </i>
  </colItems>
  <dataFields count="2">
    <dataField name="# Of Admission" fld="2" subtotal="count" baseField="0" baseItem="0" numFmtId="166"/>
    <dataField name="Billing " fld="1" baseField="0" baseItem="0" numFmtId="165"/>
  </dataFields>
  <formats count="2">
    <format dxfId="26">
      <pivotArea outline="0" collapsedLevelsAreSubtotals="1" fieldPosition="0">
        <references count="1">
          <reference field="4294967294" count="1" selected="0">
            <x v="1"/>
          </reference>
        </references>
      </pivotArea>
    </format>
    <format dxfId="25">
      <pivotArea outline="0" collapsedLevelsAreSubtotals="1" fieldPosition="0">
        <references count="1">
          <reference field="4294967294" count="1" selected="0">
            <x v="0"/>
          </reference>
        </references>
      </pivotArea>
    </format>
  </formats>
  <pivotHierarchies count="108">
    <pivotHierarchy dragToData="1"/>
    <pivotHierarchy dragToData="1"/>
    <pivotHierarchy multipleItemSelectionAllowed="1" dragToData="1">
      <members count="1" level="1">
        <member name="[Date_Dim].[Year].&amp;[2023]"/>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tients_details].[Blood Type].&amp;[AB-]"/>
      </members>
    </pivotHierarchy>
    <pivotHierarchy dragToData="1"/>
    <pivotHierarchy dragToData="1"/>
    <pivotHierarchy dragToData="1"/>
    <pivotHierarchy dragToData="1"/>
    <pivotHierarchy dragToData="1" caption="# Of Admission"/>
    <pivotHierarchy dragToData="1" caption="Billing "/>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_dataset]"/>
        <x15:activeTabTopLevelEntity name="[Date_Dim]"/>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6BC6AD5-16F9-40AB-9D0A-A8DFB5B1C2C7}" sourceName="[Date_Dim].[Year]">
  <pivotTables>
    <pivotTable tabId="1" name="PivotTable3"/>
    <pivotTable tabId="1" name="PivotTable2"/>
    <pivotTable tabId="1" name="PivotTable9"/>
    <pivotTable tabId="1" name="PivotTable4"/>
    <pivotTable tabId="1" name="PivotTable10"/>
    <pivotTable tabId="1" name="Days Bar Chart"/>
    <pivotTable tabId="1" name="Quarterly Analysis"/>
    <pivotTable tabId="1" name="DayType"/>
    <pivotTable tabId="1" name="ProvidersBy Billing"/>
  </pivotTables>
  <data>
    <olap pivotCacheId="47153433">
      <levels count="2">
        <level uniqueName="[Date_Dim].[Year].[(All)]" sourceCaption="(All)" count="0"/>
        <level uniqueName="[Date_Dim].[Year].[Year]" sourceCaption="Year" count="6">
          <ranges>
            <range startItem="0">
              <i n="[Date_Dim].[Year].&amp;[2019]" c="2019"/>
              <i n="[Date_Dim].[Year].&amp;[2020]" c="2020"/>
              <i n="[Date_Dim].[Year].&amp;[2021]" c="2021"/>
              <i n="[Date_Dim].[Year].&amp;[2022]" c="2022"/>
              <i n="[Date_Dim].[Year].&amp;[2023]" c="2023"/>
              <i n="[Date_Dim].[Year].&amp;[2024]" c="2024"/>
            </range>
          </ranges>
        </level>
      </levels>
      <selections count="1">
        <selection n="[Date_Dim].[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A089B68-4EB3-4421-B82E-1CC9196B7BF1}" sourceName="[Date_Dim].[Month]">
  <pivotTables>
    <pivotTable tabId="1" name="PivotTable2"/>
    <pivotTable tabId="1" name="PivotTable3"/>
    <pivotTable tabId="1" name="PivotTable4"/>
    <pivotTable tabId="1" name="ProvidersBy Billing"/>
    <pivotTable tabId="1" name="DayType"/>
  </pivotTables>
  <data>
    <olap pivotCacheId="47153433">
      <levels count="2">
        <level uniqueName="[Date_Dim].[Month].[(All)]" sourceCaption="(All)" count="0"/>
        <level uniqueName="[Date_Dim].[Month].[Month]" sourceCaption="Month" count="12" sortOrder="ascending">
          <ranges>
            <range startItem="0">
              <i n="[Date_Dim].[Month].&amp;[Apr]" c="Apr"/>
              <i n="[Date_Dim].[Month].&amp;[Aug]" c="Aug"/>
              <i n="[Date_Dim].[Month].&amp;[Dec]" c="Dec"/>
              <i n="[Date_Dim].[Month].&amp;[Feb]" c="Feb"/>
              <i n="[Date_Dim].[Month].&amp;[Jan]" c="Jan"/>
              <i n="[Date_Dim].[Month].&amp;[Jul]" c="Jul"/>
              <i n="[Date_Dim].[Month].&amp;[Jun]" c="Jun"/>
              <i n="[Date_Dim].[Month].&amp;[Mar]" c="Mar"/>
              <i n="[Date_Dim].[Month].&amp;[May]" c="May"/>
              <i n="[Date_Dim].[Month].&amp;[Nov]" c="Nov"/>
              <i n="[Date_Dim].[Month].&amp;[Oct]" c="Oct"/>
              <i n="[Date_Dim].[Month].&amp;[Sep]" c="Sep"/>
            </range>
          </ranges>
        </level>
      </levels>
      <selections count="1">
        <selection n="[Date_Dim].[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B70198B-1B9F-4645-9051-BCD78805EA3E}" cache="Slicer_Year" caption="Year" columnCount="6" showCaption="0" level="1" style="SlicerStyleLight1 2" rowHeight="247650"/>
  <slicer name="Month 1" xr10:uid="{7931690F-7564-4FB8-8143-5BC591B1CD10}" cache="Slicer_Month" caption="Month" columnCount="2" showCaption="0" level="1" style="SlicerStyleLight1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D339D65-144B-4933-81DE-3D3AA0333C85}" name="Providers" displayName="Providers" ref="H98:J103" totalsRowShown="0">
  <autoFilter ref="H98:J103" xr:uid="{2D339D65-144B-4933-81DE-3D3AA0333C85}"/>
  <tableColumns count="3">
    <tableColumn id="1" xr3:uid="{45BF5552-00E9-4932-89C2-8D26A510A952}" name="Provider" dataDxfId="2"/>
    <tableColumn id="2" xr3:uid="{C2702280-5065-4235-972E-22993526E4AB}" name="Total Billing" dataDxfId="1"/>
    <tableColumn id="3" xr3:uid="{23258E8B-56FF-4CF2-8B38-10B1C35CD925}" name="Duplicate Total Billing" dataDxfId="0">
      <calculatedColumnFormula>I99</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21DFA91-DF6B-4A13-9028-16918F5133F6}">
  <we:reference id="WA200009404" version="1.0.0.8" store="Omex" storeType="OMEX"/>
  <we:alternateReferences>
    <we:reference id="WA200009404" version="1.0.0.8" store="WA200009404" storeType="OMEX"/>
  </we:alternateReferences>
  <we:properties>
    <we:property name="claude.fileId" value="&quot;c3a78858-852b-4abf-ac0a-ccc0586e0c73&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 Id="rId5" Type="http://schemas.microsoft.com/office/2007/relationships/slicer" Target="../slicers/slicer1.xml"/><Relationship Id="rId4"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123F9-8D33-4746-A2E0-031936FEF2B9}">
  <dimension ref="D4:P103"/>
  <sheetViews>
    <sheetView topLeftCell="A3" workbookViewId="0">
      <selection activeCell="L27" sqref="L27"/>
    </sheetView>
  </sheetViews>
  <sheetFormatPr defaultRowHeight="14.4" x14ac:dyDescent="0.3"/>
  <cols>
    <col min="4" max="4" width="15.33203125" bestFit="1" customWidth="1"/>
    <col min="5" max="5" width="17.6640625" bestFit="1" customWidth="1"/>
    <col min="6" max="6" width="16.88671875" bestFit="1" customWidth="1"/>
    <col min="7" max="7" width="12.6640625" bestFit="1" customWidth="1"/>
    <col min="8" max="8" width="14.33203125" bestFit="1" customWidth="1"/>
    <col min="9" max="9" width="14" bestFit="1" customWidth="1"/>
    <col min="10" max="10" width="18.33203125" bestFit="1" customWidth="1"/>
    <col min="11" max="11" width="11.6640625" bestFit="1" customWidth="1"/>
    <col min="12" max="12" width="12.44140625" bestFit="1" customWidth="1"/>
    <col min="13" max="13" width="24.44140625" bestFit="1" customWidth="1"/>
    <col min="14" max="14" width="23.88671875" bestFit="1" customWidth="1"/>
    <col min="15" max="15" width="21.6640625" bestFit="1" customWidth="1"/>
    <col min="16" max="16" width="10" bestFit="1" customWidth="1"/>
  </cols>
  <sheetData>
    <row r="4" spans="4:16" x14ac:dyDescent="0.3">
      <c r="D4" t="s">
        <v>82</v>
      </c>
      <c r="E4" t="s">
        <v>34</v>
      </c>
      <c r="F4" t="s">
        <v>35</v>
      </c>
      <c r="G4" t="s">
        <v>36</v>
      </c>
      <c r="H4" t="s">
        <v>37</v>
      </c>
      <c r="I4" t="s">
        <v>37</v>
      </c>
      <c r="J4" t="s">
        <v>38</v>
      </c>
      <c r="K4" t="s">
        <v>39</v>
      </c>
      <c r="L4" t="s">
        <v>40</v>
      </c>
      <c r="M4" t="s">
        <v>58</v>
      </c>
      <c r="N4" t="s">
        <v>60</v>
      </c>
      <c r="O4" t="s">
        <v>59</v>
      </c>
      <c r="P4" t="s">
        <v>83</v>
      </c>
    </row>
    <row r="5" spans="4:16" x14ac:dyDescent="0.3">
      <c r="D5" s="8">
        <v>39876</v>
      </c>
      <c r="E5" s="8">
        <v>55500</v>
      </c>
      <c r="F5" s="7">
        <v>1417432043.3952522</v>
      </c>
      <c r="G5" s="1">
        <v>15.509009009009009</v>
      </c>
      <c r="H5" s="8">
        <v>40341</v>
      </c>
      <c r="I5" s="8">
        <v>40341</v>
      </c>
      <c r="J5" s="4">
        <v>0.329408124635993</v>
      </c>
      <c r="K5" s="4">
        <v>0.50451368666278396</v>
      </c>
      <c r="L5" s="4">
        <v>0.33548704135119395</v>
      </c>
      <c r="M5" s="6">
        <v>30.377668308702791</v>
      </c>
      <c r="N5" s="6">
        <v>29.90301724137931</v>
      </c>
      <c r="O5" s="6">
        <v>0.47465106732348161</v>
      </c>
      <c r="P5" s="8">
        <v>39876</v>
      </c>
    </row>
    <row r="9" spans="4:16" ht="18" x14ac:dyDescent="0.35">
      <c r="D9" s="15" t="s">
        <v>41</v>
      </c>
      <c r="E9" s="15"/>
      <c r="F9" s="15"/>
    </row>
    <row r="11" spans="4:16" x14ac:dyDescent="0.3">
      <c r="D11" t="s">
        <v>42</v>
      </c>
      <c r="E11" t="s">
        <v>44</v>
      </c>
      <c r="F11" t="s">
        <v>46</v>
      </c>
      <c r="G11" t="s">
        <v>48</v>
      </c>
      <c r="H11" t="s">
        <v>50</v>
      </c>
      <c r="I11" t="s">
        <v>52</v>
      </c>
      <c r="J11" t="s">
        <v>54</v>
      </c>
      <c r="K11" t="s">
        <v>56</v>
      </c>
    </row>
    <row r="12" spans="4:16" x14ac:dyDescent="0.3">
      <c r="D12" s="1">
        <v>11026</v>
      </c>
      <c r="E12" s="1">
        <v>281977253.22444576</v>
      </c>
      <c r="F12">
        <v>15.504897514964629</v>
      </c>
      <c r="G12">
        <v>9321</v>
      </c>
      <c r="H12">
        <v>9063</v>
      </c>
      <c r="I12" s="4">
        <v>0.33482714468629959</v>
      </c>
      <c r="J12" s="4">
        <v>0.49871959026888607</v>
      </c>
      <c r="K12" s="4">
        <v>0.33619901225535026</v>
      </c>
    </row>
    <row r="15" spans="4:16" x14ac:dyDescent="0.3">
      <c r="D15" t="s">
        <v>43</v>
      </c>
      <c r="E15" t="s">
        <v>45</v>
      </c>
      <c r="F15" t="s">
        <v>47</v>
      </c>
      <c r="G15" t="s">
        <v>49</v>
      </c>
      <c r="H15" t="s">
        <v>51</v>
      </c>
      <c r="I15" t="s">
        <v>53</v>
      </c>
      <c r="J15" t="s">
        <v>55</v>
      </c>
      <c r="K15" t="s">
        <v>57</v>
      </c>
    </row>
    <row r="16" spans="4:16" x14ac:dyDescent="0.3">
      <c r="D16" s="10">
        <v>4.0335570469798654</v>
      </c>
      <c r="E16" s="10">
        <v>4.0267602339789343</v>
      </c>
      <c r="F16" s="10">
        <v>2.6517389363020705E-4</v>
      </c>
      <c r="G16" s="10">
        <v>3.3279691020276796</v>
      </c>
      <c r="H16" s="10">
        <v>3.3998675935120821</v>
      </c>
      <c r="I16" s="10">
        <v>-5.4070289278634331E-3</v>
      </c>
      <c r="J16" s="10">
        <v>3.8856014427690599E-4</v>
      </c>
      <c r="K16" s="10">
        <v>-7.54361532770087E-4</v>
      </c>
    </row>
    <row r="19" spans="4:10" x14ac:dyDescent="0.3">
      <c r="D19" t="s">
        <v>62</v>
      </c>
      <c r="E19">
        <v>2</v>
      </c>
    </row>
    <row r="21" spans="4:10" x14ac:dyDescent="0.3">
      <c r="D21" s="3" t="s">
        <v>0</v>
      </c>
      <c r="E21" t="s">
        <v>61</v>
      </c>
      <c r="F21" t="s">
        <v>67</v>
      </c>
    </row>
    <row r="22" spans="4:10" x14ac:dyDescent="0.3">
      <c r="D22" s="5">
        <v>2019</v>
      </c>
      <c r="E22" s="8">
        <v>7387</v>
      </c>
      <c r="F22" s="7">
        <v>189849325.14005655</v>
      </c>
    </row>
    <row r="23" spans="4:10" x14ac:dyDescent="0.3">
      <c r="D23" s="5">
        <v>2020</v>
      </c>
      <c r="E23" s="8">
        <v>11285</v>
      </c>
      <c r="F23" s="7">
        <v>286551589.20666909</v>
      </c>
    </row>
    <row r="24" spans="4:10" x14ac:dyDescent="0.3">
      <c r="D24" s="5">
        <v>2021</v>
      </c>
      <c r="E24" s="8">
        <v>10931</v>
      </c>
      <c r="F24" s="7">
        <v>280155881.28855824</v>
      </c>
    </row>
    <row r="25" spans="4:10" x14ac:dyDescent="0.3">
      <c r="D25" s="5">
        <v>2022</v>
      </c>
      <c r="E25" s="8">
        <v>11017</v>
      </c>
      <c r="F25" s="7">
        <v>281082337.55557054</v>
      </c>
    </row>
    <row r="26" spans="4:10" x14ac:dyDescent="0.3">
      <c r="D26" s="5">
        <v>2023</v>
      </c>
      <c r="E26" s="8">
        <v>11026</v>
      </c>
      <c r="F26" s="7">
        <v>281977253.22444713</v>
      </c>
    </row>
    <row r="27" spans="4:10" x14ac:dyDescent="0.3">
      <c r="D27" s="5">
        <v>2024</v>
      </c>
      <c r="E27" s="8">
        <v>3854</v>
      </c>
      <c r="F27" s="7">
        <v>97815656.97995244</v>
      </c>
    </row>
    <row r="30" spans="4:10" x14ac:dyDescent="0.3">
      <c r="D30" s="2" t="s">
        <v>0</v>
      </c>
      <c r="E30" t="str" cm="1">
        <f t="array" ref="E30">_xlfn.IFS($E$19=1,E21,$E$19=2,F21)</f>
        <v xml:space="preserve">Billing </v>
      </c>
      <c r="F30" t="str">
        <f xml:space="preserve"> "Average" &amp;E30</f>
        <v xml:space="preserve">AverageBilling </v>
      </c>
      <c r="G30" t="s">
        <v>63</v>
      </c>
      <c r="I30" s="2"/>
      <c r="J30" s="2"/>
    </row>
    <row r="31" spans="4:10" x14ac:dyDescent="0.3">
      <c r="D31" s="5">
        <v>2019</v>
      </c>
      <c r="E31" s="12" cm="1">
        <f t="array" ref="E31">_xlfn.IFS($E$19=1,E22,$E$19=2,F22)</f>
        <v>189849325.14005655</v>
      </c>
      <c r="F31" s="9">
        <f>AVERAGE($E$31:$E$36)</f>
        <v>236238673.89920902</v>
      </c>
      <c r="G31" t="str">
        <f>IF(E31&gt;F31,E31, " ")</f>
        <v xml:space="preserve"> </v>
      </c>
      <c r="I31" s="5">
        <f>E40/SUM(E31:E36)</f>
        <v>0.79705201144532545</v>
      </c>
      <c r="J31" s="8"/>
    </row>
    <row r="32" spans="4:10" x14ac:dyDescent="0.3">
      <c r="D32" s="5">
        <v>2020</v>
      </c>
      <c r="E32" s="12" cm="1">
        <f t="array" ref="E32">_xlfn.IFS($E$19=1,E23,$E$19=2,F23)</f>
        <v>286551589.20666909</v>
      </c>
      <c r="F32" s="9">
        <f t="shared" ref="F32:F36" si="0">AVERAGE($E$31:$E$36)</f>
        <v>236238673.89920902</v>
      </c>
      <c r="G32">
        <f t="shared" ref="G32:G36" si="1">IF(E32&gt;F32,E32, " ")</f>
        <v>286551589.20666909</v>
      </c>
      <c r="I32" s="5">
        <f>E40/SUM(E31:E36)</f>
        <v>0.79705201144532545</v>
      </c>
      <c r="J32" s="8"/>
    </row>
    <row r="33" spans="4:11" x14ac:dyDescent="0.3">
      <c r="D33" s="5">
        <v>2021</v>
      </c>
      <c r="E33" s="12" cm="1">
        <f t="array" ref="E33">_xlfn.IFS($E$19=1,E24,$E$19=2,F24)</f>
        <v>280155881.28855824</v>
      </c>
      <c r="F33" s="9">
        <f t="shared" si="0"/>
        <v>236238673.89920902</v>
      </c>
      <c r="G33">
        <f t="shared" si="1"/>
        <v>280155881.28855824</v>
      </c>
      <c r="I33" s="5"/>
      <c r="J33" s="8"/>
    </row>
    <row r="34" spans="4:11" x14ac:dyDescent="0.3">
      <c r="D34" s="5">
        <v>2022</v>
      </c>
      <c r="E34" s="12" cm="1">
        <f t="array" ref="E34">_xlfn.IFS($E$19=1,E25,$E$19=2,F25)</f>
        <v>281082337.55557054</v>
      </c>
      <c r="F34" s="9">
        <f t="shared" si="0"/>
        <v>236238673.89920902</v>
      </c>
      <c r="G34">
        <f t="shared" si="1"/>
        <v>281082337.55557054</v>
      </c>
      <c r="I34" s="5"/>
      <c r="J34" s="8"/>
    </row>
    <row r="35" spans="4:11" x14ac:dyDescent="0.3">
      <c r="D35" s="5">
        <v>2023</v>
      </c>
      <c r="E35" s="12" cm="1">
        <f t="array" ref="E35">_xlfn.IFS($E$19=1,E26,$E$19=2,F26)</f>
        <v>281977253.22444713</v>
      </c>
      <c r="F35" s="9">
        <f t="shared" si="0"/>
        <v>236238673.89920902</v>
      </c>
      <c r="G35">
        <f t="shared" si="1"/>
        <v>281977253.22444713</v>
      </c>
      <c r="I35" s="5"/>
      <c r="J35" s="8"/>
    </row>
    <row r="36" spans="4:11" x14ac:dyDescent="0.3">
      <c r="D36" s="5">
        <v>2024</v>
      </c>
      <c r="E36" s="12" cm="1">
        <f t="array" ref="E36">_xlfn.IFS($E$19=1,E27,$E$19=2,F27)</f>
        <v>97815656.97995244</v>
      </c>
      <c r="F36" s="9">
        <f t="shared" si="0"/>
        <v>236238673.89920902</v>
      </c>
      <c r="G36" t="str">
        <f t="shared" si="1"/>
        <v xml:space="preserve"> </v>
      </c>
      <c r="I36" s="5"/>
      <c r="J36" s="8"/>
    </row>
    <row r="39" spans="4:11" x14ac:dyDescent="0.3">
      <c r="E39" t="s">
        <v>63</v>
      </c>
      <c r="G39" t="s">
        <v>66</v>
      </c>
    </row>
    <row r="40" spans="4:11" x14ac:dyDescent="0.3">
      <c r="D40" t="s">
        <v>64</v>
      </c>
      <c r="E40">
        <f>SUM(G31:G36)</f>
        <v>1129767061.2752452</v>
      </c>
      <c r="G40" t="str">
        <f>"Of " &amp; E30 &amp; " came from the highlighted years"</f>
        <v>Of Billing  came from the highlighted years</v>
      </c>
    </row>
    <row r="41" spans="4:11" x14ac:dyDescent="0.3">
      <c r="D41" t="s">
        <v>65</v>
      </c>
      <c r="E41" s="11">
        <f>E40/SUM(E31:E36)</f>
        <v>0.79705201144532545</v>
      </c>
    </row>
    <row r="47" spans="4:11" x14ac:dyDescent="0.3">
      <c r="H47" t="s">
        <v>68</v>
      </c>
      <c r="I47" t="s">
        <v>69</v>
      </c>
      <c r="J47" t="s">
        <v>6</v>
      </c>
      <c r="K47" s="3" t="s">
        <v>71</v>
      </c>
    </row>
    <row r="48" spans="4:11" x14ac:dyDescent="0.3">
      <c r="D48" s="3" t="s">
        <v>6</v>
      </c>
      <c r="E48" t="s">
        <v>34</v>
      </c>
      <c r="H48">
        <v>1</v>
      </c>
      <c r="I48" s="8">
        <f>LARGE($E$49:$E$60,H48)</f>
        <v>4832</v>
      </c>
      <c r="J48" t="str">
        <f>INDEX($D$49:$D$60,MATCH(I48,$E$49:$E$60,0))</f>
        <v>Aug</v>
      </c>
      <c r="K48" s="5">
        <v>2019</v>
      </c>
    </row>
    <row r="49" spans="4:12" x14ac:dyDescent="0.3">
      <c r="D49" s="5" t="s">
        <v>19</v>
      </c>
      <c r="E49" s="8">
        <v>4692</v>
      </c>
      <c r="H49">
        <v>2</v>
      </c>
      <c r="I49" s="8">
        <f t="shared" ref="I49:I50" si="2">LARGE($E$49:$E$60,H49)</f>
        <v>4812</v>
      </c>
      <c r="J49" t="str">
        <f t="shared" ref="J49:J50" si="3">INDEX($D$49:$D$60,MATCH(I49,$E$49:$E$60,0))</f>
        <v>Jul</v>
      </c>
      <c r="K49" s="5">
        <v>2020</v>
      </c>
    </row>
    <row r="50" spans="4:12" x14ac:dyDescent="0.3">
      <c r="D50" s="5" t="s">
        <v>13</v>
      </c>
      <c r="E50" s="8">
        <v>4255</v>
      </c>
      <c r="H50">
        <v>3</v>
      </c>
      <c r="I50" s="8">
        <f t="shared" si="2"/>
        <v>4699</v>
      </c>
      <c r="J50" t="str">
        <f t="shared" si="3"/>
        <v>Jun</v>
      </c>
      <c r="K50" s="5">
        <v>2021</v>
      </c>
    </row>
    <row r="51" spans="4:12" x14ac:dyDescent="0.3">
      <c r="D51" s="5" t="s">
        <v>10</v>
      </c>
      <c r="E51" s="8">
        <v>4672</v>
      </c>
      <c r="K51" s="5">
        <v>2022</v>
      </c>
    </row>
    <row r="52" spans="4:12" x14ac:dyDescent="0.3">
      <c r="D52" s="5" t="s">
        <v>33</v>
      </c>
      <c r="E52" s="8">
        <v>4518</v>
      </c>
      <c r="H52" t="s">
        <v>70</v>
      </c>
      <c r="I52" s="11">
        <f>SUM(I48:I50)/SUM(E49:E60)</f>
        <v>0.25843243243243241</v>
      </c>
      <c r="K52" s="5">
        <v>2023</v>
      </c>
    </row>
    <row r="53" spans="4:12" x14ac:dyDescent="0.3">
      <c r="D53" s="5" t="s">
        <v>31</v>
      </c>
      <c r="E53" s="8">
        <v>4599</v>
      </c>
      <c r="K53" s="5">
        <v>2024</v>
      </c>
    </row>
    <row r="54" spans="4:12" x14ac:dyDescent="0.3">
      <c r="D54" s="5" t="s">
        <v>21</v>
      </c>
      <c r="E54" s="8">
        <v>4699</v>
      </c>
      <c r="H54" t="str">
        <f xml:space="preserve"> "In " &amp;K48</f>
        <v>In 2019</v>
      </c>
    </row>
    <row r="55" spans="4:12" x14ac:dyDescent="0.3">
      <c r="D55" s="5" t="s">
        <v>32</v>
      </c>
      <c r="E55" s="8">
        <v>4812</v>
      </c>
    </row>
    <row r="56" spans="4:12" x14ac:dyDescent="0.3">
      <c r="D56" s="5" t="s">
        <v>28</v>
      </c>
      <c r="E56" s="8">
        <v>4832</v>
      </c>
    </row>
    <row r="57" spans="4:12" x14ac:dyDescent="0.3">
      <c r="D57" s="5" t="s">
        <v>27</v>
      </c>
      <c r="E57" s="8">
        <v>4546</v>
      </c>
    </row>
    <row r="58" spans="4:12" x14ac:dyDescent="0.3">
      <c r="D58" s="5" t="s">
        <v>24</v>
      </c>
      <c r="E58" s="8">
        <v>4678</v>
      </c>
    </row>
    <row r="59" spans="4:12" x14ac:dyDescent="0.3">
      <c r="D59" s="5" t="s">
        <v>29</v>
      </c>
      <c r="E59" s="8">
        <v>4548</v>
      </c>
    </row>
    <row r="60" spans="4:12" x14ac:dyDescent="0.3">
      <c r="D60" s="5" t="s">
        <v>17</v>
      </c>
      <c r="E60" s="8">
        <v>4649</v>
      </c>
    </row>
    <row r="63" spans="4:12" x14ac:dyDescent="0.3">
      <c r="D63" s="3" t="s">
        <v>7</v>
      </c>
      <c r="E63" t="s">
        <v>34</v>
      </c>
      <c r="F63" t="s">
        <v>73</v>
      </c>
      <c r="K63" t="s">
        <v>68</v>
      </c>
      <c r="L63" t="s">
        <v>72</v>
      </c>
    </row>
    <row r="64" spans="4:12" x14ac:dyDescent="0.3">
      <c r="D64" s="5" t="s">
        <v>14</v>
      </c>
      <c r="E64" s="8">
        <v>7920</v>
      </c>
      <c r="F64" s="6" t="str">
        <f>IF(OR(E64=$L$64,E64=$L$65,E64=$L$66),E64,"")</f>
        <v/>
      </c>
      <c r="K64">
        <v>1</v>
      </c>
      <c r="L64">
        <f>LARGE($E$64:$E$70,K64)</f>
        <v>7989</v>
      </c>
    </row>
    <row r="65" spans="4:12" x14ac:dyDescent="0.3">
      <c r="D65" s="5" t="s">
        <v>30</v>
      </c>
      <c r="E65" s="8">
        <v>7866</v>
      </c>
      <c r="F65" s="6" t="str">
        <f t="shared" ref="F65:F70" si="4">IF(OR(E65=$L$64,E65=$L$65,E65=$L$66),E65,"")</f>
        <v/>
      </c>
      <c r="K65">
        <v>2</v>
      </c>
      <c r="L65">
        <f t="shared" ref="L65:L66" si="5">LARGE($E$64:$E$70,K65)</f>
        <v>7982</v>
      </c>
    </row>
    <row r="66" spans="4:12" x14ac:dyDescent="0.3">
      <c r="D66" s="5" t="s">
        <v>22</v>
      </c>
      <c r="E66" s="8">
        <v>7982</v>
      </c>
      <c r="F66" s="6">
        <f t="shared" si="4"/>
        <v>7982</v>
      </c>
      <c r="K66">
        <v>3</v>
      </c>
      <c r="L66">
        <f t="shared" si="5"/>
        <v>7950</v>
      </c>
    </row>
    <row r="67" spans="4:12" x14ac:dyDescent="0.3">
      <c r="D67" s="5" t="s">
        <v>11</v>
      </c>
      <c r="E67" s="8">
        <v>7950</v>
      </c>
      <c r="F67" s="6">
        <f t="shared" si="4"/>
        <v>7950</v>
      </c>
    </row>
    <row r="68" spans="4:12" x14ac:dyDescent="0.3">
      <c r="D68" s="5" t="s">
        <v>25</v>
      </c>
      <c r="E68" s="8">
        <v>7989</v>
      </c>
      <c r="F68" s="6">
        <f t="shared" si="4"/>
        <v>7989</v>
      </c>
      <c r="K68" t="s">
        <v>64</v>
      </c>
      <c r="L68">
        <f>SUM(L64:L66)</f>
        <v>23921</v>
      </c>
    </row>
    <row r="69" spans="4:12" x14ac:dyDescent="0.3">
      <c r="D69" s="5" t="s">
        <v>18</v>
      </c>
      <c r="E69" s="8">
        <v>7892</v>
      </c>
      <c r="F69" s="6" t="str">
        <f t="shared" si="4"/>
        <v/>
      </c>
    </row>
    <row r="70" spans="4:12" x14ac:dyDescent="0.3">
      <c r="D70" s="5" t="s">
        <v>23</v>
      </c>
      <c r="E70" s="8">
        <v>7901</v>
      </c>
      <c r="F70" s="6" t="str">
        <f t="shared" si="4"/>
        <v/>
      </c>
    </row>
    <row r="72" spans="4:12" x14ac:dyDescent="0.3">
      <c r="D72" s="5" t="s">
        <v>7</v>
      </c>
      <c r="E72" t="s">
        <v>72</v>
      </c>
      <c r="F72" t="s">
        <v>73</v>
      </c>
    </row>
    <row r="73" spans="4:12" x14ac:dyDescent="0.3">
      <c r="D73" s="5" t="s">
        <v>14</v>
      </c>
      <c r="E73" s="13">
        <v>1583</v>
      </c>
      <c r="F73" s="6" t="str">
        <f t="shared" ref="F73:F79" si="6">IF(OR(E73=$L$64,E73=$L$65,E73=$L$66),E73,"")</f>
        <v/>
      </c>
    </row>
    <row r="74" spans="4:12" x14ac:dyDescent="0.3">
      <c r="D74" s="5" t="s">
        <v>30</v>
      </c>
      <c r="E74" s="13">
        <v>1558</v>
      </c>
      <c r="F74" s="6" t="str">
        <f t="shared" si="6"/>
        <v/>
      </c>
    </row>
    <row r="75" spans="4:12" x14ac:dyDescent="0.3">
      <c r="D75" s="5" t="s">
        <v>22</v>
      </c>
      <c r="E75" s="13">
        <v>1647</v>
      </c>
      <c r="F75" s="6" t="str">
        <f t="shared" si="6"/>
        <v/>
      </c>
    </row>
    <row r="76" spans="4:12" x14ac:dyDescent="0.3">
      <c r="D76" s="5" t="s">
        <v>11</v>
      </c>
      <c r="E76" s="13">
        <v>1517</v>
      </c>
      <c r="F76" s="6" t="str">
        <f t="shared" si="6"/>
        <v/>
      </c>
    </row>
    <row r="77" spans="4:12" x14ac:dyDescent="0.3">
      <c r="D77" s="5" t="s">
        <v>25</v>
      </c>
      <c r="E77" s="13">
        <v>1502</v>
      </c>
      <c r="F77" s="6" t="str">
        <f t="shared" si="6"/>
        <v/>
      </c>
    </row>
    <row r="78" spans="4:12" x14ac:dyDescent="0.3">
      <c r="D78" s="5" t="s">
        <v>18</v>
      </c>
      <c r="E78" s="13">
        <v>1629</v>
      </c>
      <c r="F78" s="6" t="str">
        <f t="shared" si="6"/>
        <v/>
      </c>
    </row>
    <row r="79" spans="4:12" x14ac:dyDescent="0.3">
      <c r="D79" s="5" t="s">
        <v>23</v>
      </c>
      <c r="E79" s="13">
        <v>1590</v>
      </c>
      <c r="F79" s="6" t="str">
        <f t="shared" si="6"/>
        <v/>
      </c>
    </row>
    <row r="81" spans="4:8" x14ac:dyDescent="0.3">
      <c r="D81" s="5" t="s">
        <v>74</v>
      </c>
      <c r="F81" s="14">
        <f>L68/SUM(E73:E79)</f>
        <v>2.1695084346091056</v>
      </c>
    </row>
    <row r="84" spans="4:8" x14ac:dyDescent="0.3">
      <c r="D84" s="3" t="s">
        <v>8</v>
      </c>
      <c r="E84" t="s">
        <v>75</v>
      </c>
      <c r="F84" t="s">
        <v>76</v>
      </c>
      <c r="H84" t="s">
        <v>68</v>
      </c>
    </row>
    <row r="85" spans="4:8" x14ac:dyDescent="0.3">
      <c r="D85" s="5" t="s">
        <v>12</v>
      </c>
      <c r="E85" s="7">
        <v>1014225268.3401093</v>
      </c>
      <c r="F85" s="11">
        <f>GETPIVOTDATA("[Measures].[Sum of Billing Amount]",$D$84,"[Date_Dim].[Day Type]","[Date_Dim].[Day Type].&amp;[Weekday]")/SUM($E$85:$E$86)</f>
        <v>0.71553713849355483</v>
      </c>
      <c r="H85" s="4">
        <f>MAX(F85:F86)</f>
        <v>0.71553713849355483</v>
      </c>
    </row>
    <row r="86" spans="4:8" x14ac:dyDescent="0.3">
      <c r="D86" s="5" t="s">
        <v>15</v>
      </c>
      <c r="E86" s="7">
        <v>403206775.05514038</v>
      </c>
      <c r="F86" s="11">
        <f>GETPIVOTDATA("[Measures].[Sum of Billing Amount]",$D$84,"[Date_Dim].[Day Type]","[Date_Dim].[Day Type].&amp;[Weekend]")/SUM(E85:E860)</f>
        <v>7.111571537661121E-2</v>
      </c>
      <c r="H86" t="str">
        <f>UPPER(INDEX(D85:D86,MATCH(H85,F85:F86,0))) &amp; " make up"</f>
        <v>WEEKDAY make up</v>
      </c>
    </row>
    <row r="90" spans="4:8" x14ac:dyDescent="0.3">
      <c r="D90" s="3" t="s">
        <v>77</v>
      </c>
      <c r="E90" t="s">
        <v>78</v>
      </c>
      <c r="F90" t="s">
        <v>79</v>
      </c>
    </row>
    <row r="91" spans="4:8" x14ac:dyDescent="0.3">
      <c r="D91" s="5" t="s">
        <v>9</v>
      </c>
      <c r="E91" s="7">
        <v>346981629.80270207</v>
      </c>
      <c r="F91" s="4">
        <f>GETPIVOTDATA("[Measures].[Sum of Billing Amount]",$D$90,"[Date_Dim].[Quarters]","[Date_Dim].[Quarters].&amp;[Qtr1]")/E95</f>
        <v>0.24479595435951804</v>
      </c>
    </row>
    <row r="92" spans="4:8" x14ac:dyDescent="0.3">
      <c r="D92" s="5" t="s">
        <v>20</v>
      </c>
      <c r="E92" s="7">
        <v>352905438.91588902</v>
      </c>
      <c r="F92" s="4">
        <f>GETPIVOTDATA("[Measures].[Sum of Billing Amount]",$D$90,"[Date_Dim].[Quarters]","[Date_Dim].[Quarters].&amp;[Qtr2]")/E95</f>
        <v>0.24897520876595669</v>
      </c>
    </row>
    <row r="93" spans="4:8" x14ac:dyDescent="0.3">
      <c r="D93" s="5" t="s">
        <v>26</v>
      </c>
      <c r="E93" s="7">
        <v>360157965.91026068</v>
      </c>
      <c r="F93" s="4">
        <f>GETPIVOTDATA("[Measures].[Sum of Billing Amount]",$D$90,"[Date_Dim].[Quarters]","[Date_Dim].[Quarters].&amp;[Qtr3]")/E95</f>
        <v>0.25409187522497034</v>
      </c>
    </row>
    <row r="94" spans="4:8" x14ac:dyDescent="0.3">
      <c r="D94" s="5" t="s">
        <v>16</v>
      </c>
      <c r="E94" s="7">
        <v>357387008.76639867</v>
      </c>
      <c r="F94" s="4">
        <f>GETPIVOTDATA("[Measures].[Sum of Billing Amount]",$D$90,"[Date_Dim].[Quarters]","[Date_Dim].[Quarters].&amp;[Qtr4]")/E95</f>
        <v>0.25213696164955507</v>
      </c>
    </row>
    <row r="95" spans="4:8" x14ac:dyDescent="0.3">
      <c r="E95" s="7">
        <f>SUM(E91:E94)</f>
        <v>1417432043.3952503</v>
      </c>
    </row>
    <row r="98" spans="4:10" x14ac:dyDescent="0.3">
      <c r="D98" s="3" t="s">
        <v>77</v>
      </c>
      <c r="E98" t="s">
        <v>78</v>
      </c>
      <c r="F98" s="2" t="s">
        <v>78</v>
      </c>
      <c r="H98" t="s">
        <v>80</v>
      </c>
      <c r="I98" t="s">
        <v>35</v>
      </c>
      <c r="J98" t="s">
        <v>81</v>
      </c>
    </row>
    <row r="99" spans="4:10" x14ac:dyDescent="0.3">
      <c r="D99" s="5" t="s">
        <v>5</v>
      </c>
      <c r="E99" s="7">
        <v>278863102.9451952</v>
      </c>
      <c r="F99" s="7">
        <f>GETPIVOTDATA("[Measures].[Sum of Billing Amount]",$D$98,"[Insurence_Providers].[Insurance Provider]","[Insurence_Providers].[Insurance Provider].&amp;[Aetna]")</f>
        <v>278863102.9451952</v>
      </c>
      <c r="H99" s="5" t="s">
        <v>2</v>
      </c>
      <c r="I99" s="7">
        <f>GETPIVOTDATA("[Measures].[Sum of Billing Amount]",$D$98,"[Insurence_Providers].[Insurance Provider]","[Insurence_Providers].[Insurance Provider].&amp;[Cigna]")</f>
        <v>287139345.2686978</v>
      </c>
      <c r="J99" s="7">
        <f>I99</f>
        <v>287139345.2686978</v>
      </c>
    </row>
    <row r="100" spans="4:10" x14ac:dyDescent="0.3">
      <c r="D100" s="5" t="s">
        <v>4</v>
      </c>
      <c r="E100" s="7">
        <v>283254294.21224058</v>
      </c>
      <c r="F100" s="7">
        <f t="shared" ref="F100:F103" si="7">GETPIVOTDATA("[Measures].[Sum of Billing Amount]",$D$98,"[Insurence_Providers].[Insurance Provider]","[Insurence_Providers].[Insurance Provider].&amp;[Aetna]")</f>
        <v>278863102.9451952</v>
      </c>
      <c r="H100" s="5" t="s">
        <v>3</v>
      </c>
      <c r="I100" s="7">
        <f>GETPIVOTDATA("[Measures].[Sum of Billing Amount]",$D$98,"[Insurence_Providers].[Insurance Provider]","[Insurence_Providers].[Insurance Provider].&amp;[Medicare]")</f>
        <v>285720758.12610555</v>
      </c>
      <c r="J100" s="7">
        <f>I100</f>
        <v>285720758.12610555</v>
      </c>
    </row>
    <row r="101" spans="4:10" x14ac:dyDescent="0.3">
      <c r="D101" s="5" t="s">
        <v>2</v>
      </c>
      <c r="E101" s="7">
        <v>287139345.2686978</v>
      </c>
      <c r="F101" s="7">
        <f t="shared" si="7"/>
        <v>278863102.9451952</v>
      </c>
      <c r="H101" s="5" t="s">
        <v>4</v>
      </c>
      <c r="I101" s="7">
        <f>GETPIVOTDATA("[Measures].[Sum of Billing Amount]",$D$98,"[Insurence_Providers].[Insurance Provider]","[Insurence_Providers].[Insurance Provider].&amp;[Blue Cross]")</f>
        <v>283254294.21224058</v>
      </c>
      <c r="J101" s="7">
        <f>I101</f>
        <v>283254294.21224058</v>
      </c>
    </row>
    <row r="102" spans="4:10" x14ac:dyDescent="0.3">
      <c r="D102" s="5" t="s">
        <v>3</v>
      </c>
      <c r="E102" s="7">
        <v>285720758.12610555</v>
      </c>
      <c r="F102" s="7">
        <f t="shared" si="7"/>
        <v>278863102.9451952</v>
      </c>
      <c r="H102" s="5" t="s">
        <v>1</v>
      </c>
      <c r="I102" s="7">
        <f>GETPIVOTDATA("[Measures].[Sum of Billing Amount]",$D$98,"[Insurence_Providers].[Insurance Provider]","[Insurence_Providers].[Insurance Provider].&amp;[UnitedHealthcare]")</f>
        <v>282454542.84301472</v>
      </c>
      <c r="J102" s="7">
        <f>I102</f>
        <v>282454542.84301472</v>
      </c>
    </row>
    <row r="103" spans="4:10" x14ac:dyDescent="0.3">
      <c r="D103" s="5" t="s">
        <v>1</v>
      </c>
      <c r="E103" s="7">
        <v>282454542.84301472</v>
      </c>
      <c r="F103" s="7">
        <f t="shared" si="7"/>
        <v>278863102.9451952</v>
      </c>
      <c r="H103" s="5" t="s">
        <v>5</v>
      </c>
      <c r="I103" s="7">
        <f>GETPIVOTDATA("[Measures].[Sum of Billing Amount]",$D$98,"[Insurence_Providers].[Insurance Provider]","[Insurence_Providers].[Insurance Provider].&amp;[Aetna]")</f>
        <v>278863102.9451952</v>
      </c>
      <c r="J103" s="7">
        <f>I103</f>
        <v>278863102.9451952</v>
      </c>
    </row>
  </sheetData>
  <mergeCells count="1">
    <mergeCell ref="D9:F9"/>
  </mergeCells>
  <pageMargins left="0.7" right="0.7" top="0.75" bottom="0.75" header="0.3" footer="0.3"/>
  <drawing r:id="rId11"/>
  <tableParts count="1">
    <tablePart r:id="rId1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1BFE4-A257-4239-BAE2-2B7558E500FE}">
  <dimension ref="A42"/>
  <sheetViews>
    <sheetView showGridLines="0" tabSelected="1" workbookViewId="0">
      <selection activeCell="W23" sqref="W23"/>
    </sheetView>
  </sheetViews>
  <sheetFormatPr defaultRowHeight="14.4" x14ac:dyDescent="0.3"/>
  <cols>
    <col min="1" max="1" width="8.88671875" customWidth="1"/>
  </cols>
  <sheetData>
    <row r="42" customFormat="1" x14ac:dyDescent="0.3"/>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45" r:id="rId3" name="Option Button 5">
              <controlPr defaultSize="0" autoFill="0" autoLine="0" autoPict="0">
                <anchor moveWithCells="1">
                  <from>
                    <xdr:col>15</xdr:col>
                    <xdr:colOff>441960</xdr:colOff>
                    <xdr:row>2</xdr:row>
                    <xdr:rowOff>53340</xdr:rowOff>
                  </from>
                  <to>
                    <xdr:col>17</xdr:col>
                    <xdr:colOff>419100</xdr:colOff>
                    <xdr:row>3</xdr:row>
                    <xdr:rowOff>91440</xdr:rowOff>
                  </to>
                </anchor>
              </controlPr>
            </control>
          </mc:Choice>
        </mc:AlternateContent>
        <mc:AlternateContent xmlns:mc="http://schemas.openxmlformats.org/markup-compatibility/2006">
          <mc:Choice Requires="x14">
            <control shapeId="10246" r:id="rId4" name="Option Button 6">
              <controlPr defaultSize="0" autoFill="0" autoLine="0" autoPict="0">
                <anchor moveWithCells="1">
                  <from>
                    <xdr:col>19</xdr:col>
                    <xdr:colOff>441960</xdr:colOff>
                    <xdr:row>2</xdr:row>
                    <xdr:rowOff>60960</xdr:rowOff>
                  </from>
                  <to>
                    <xdr:col>21</xdr:col>
                    <xdr:colOff>220980</xdr:colOff>
                    <xdr:row>3</xdr:row>
                    <xdr:rowOff>114300</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Props1.xml><?xml version="1.0" encoding="utf-8"?>
<ds:datastoreItem xmlns:ds="http://schemas.openxmlformats.org/officeDocument/2006/customXml" ds:itemID="{63530FDD-0C0F-4E19-8A08-73C47D0C7A4B}">
  <ds:schemaRefs/>
</ds:datastoreItem>
</file>

<file path=customXml/itemProps2.xml><?xml version="1.0" encoding="utf-8"?>
<ds:datastoreItem xmlns:ds="http://schemas.openxmlformats.org/officeDocument/2006/customXml" ds:itemID="{AB302F12-056F-410C-B108-44C7C659A3C2}">
  <ds:schemaRefs/>
</ds:datastoreItem>
</file>

<file path=customXml/itemProps3.xml><?xml version="1.0" encoding="utf-8"?>
<ds:datastoreItem xmlns:ds="http://schemas.openxmlformats.org/officeDocument/2006/customXml" ds:itemID="{776D180F-DCC9-4BC2-86B8-03A4EC11FFFE}">
  <ds:schemaRefs/>
</ds:datastoreItem>
</file>

<file path=customXml/itemProps4.xml><?xml version="1.0" encoding="utf-8"?>
<ds:datastoreItem xmlns:ds="http://schemas.openxmlformats.org/officeDocument/2006/customXml" ds:itemID="{5950EBA2-B03E-420C-B7EE-4794C8E1D673}">
  <ds:schemaRefs/>
</ds:datastoreItem>
</file>

<file path=customXml/itemProps5.xml><?xml version="1.0" encoding="utf-8"?>
<ds:datastoreItem xmlns:ds="http://schemas.openxmlformats.org/officeDocument/2006/customXml" ds:itemID="{5C73B22D-5071-4346-A98C-35EC81D54445}">
  <ds:schemaRefs/>
</ds:datastoreItem>
</file>

<file path=customXml/itemProps6.xml><?xml version="1.0" encoding="utf-8"?>
<ds:datastoreItem xmlns:ds="http://schemas.openxmlformats.org/officeDocument/2006/customXml" ds:itemID="{386C6A74-2440-4394-9D9C-CD4F71DD0954}">
  <ds:schemaRefs/>
</ds:datastoreItem>
</file>

<file path=customXml/itemProps7.xml><?xml version="1.0" encoding="utf-8"?>
<ds:datastoreItem xmlns:ds="http://schemas.openxmlformats.org/officeDocument/2006/customXml" ds:itemID="{D5A952E2-2577-4AA1-B99A-ACF27F1D45C2}">
  <ds:schemaRefs/>
</ds:datastoreItem>
</file>

<file path=customXml/itemProps8.xml><?xml version="1.0" encoding="utf-8"?>
<ds:datastoreItem xmlns:ds="http://schemas.openxmlformats.org/officeDocument/2006/customXml" ds:itemID="{41392D83-F2BC-482C-AA02-A8A692CEE313}">
  <ds:schemaRefs/>
</ds:datastoreItem>
</file>

<file path=customXml/itemProps9.xml><?xml version="1.0" encoding="utf-8"?>
<ds:datastoreItem xmlns:ds="http://schemas.openxmlformats.org/officeDocument/2006/customXml" ds:itemID="{9F99C570-72CA-453A-8033-A8900819BA72}">
  <ds:schemaRefs/>
</ds:datastoreItem>
</file>

<file path=customXml/itemProps10.xml><?xml version="1.0" encoding="utf-8"?>
<ds:datastoreItem xmlns:ds="http://schemas.openxmlformats.org/officeDocument/2006/customXml" ds:itemID="{3053F442-0207-4196-947D-80AED068F1DC}">
  <ds:schemaRefs/>
</ds:datastoreItem>
</file>

<file path=customXml/itemProps11.xml><?xml version="1.0" encoding="utf-8"?>
<ds:datastoreItem xmlns:ds="http://schemas.openxmlformats.org/officeDocument/2006/customXml" ds:itemID="{F1FA0FA5-82AC-44CB-8623-342D2926E67E}">
  <ds:schemaRefs/>
</ds:datastoreItem>
</file>

<file path=customXml/itemProps12.xml><?xml version="1.0" encoding="utf-8"?>
<ds:datastoreItem xmlns:ds="http://schemas.openxmlformats.org/officeDocument/2006/customXml" ds:itemID="{FE651C1A-09FC-4CC4-B324-A1AE6019255E}">
  <ds:schemaRefs/>
</ds:datastoreItem>
</file>

<file path=customXml/itemProps13.xml><?xml version="1.0" encoding="utf-8"?>
<ds:datastoreItem xmlns:ds="http://schemas.openxmlformats.org/officeDocument/2006/customXml" ds:itemID="{4B7227F1-23BB-4F31-8669-B74E417A3335}">
  <ds:schemaRefs/>
</ds:datastoreItem>
</file>

<file path=customXml/itemProps14.xml><?xml version="1.0" encoding="utf-8"?>
<ds:datastoreItem xmlns:ds="http://schemas.openxmlformats.org/officeDocument/2006/customXml" ds:itemID="{D7FE1CE3-0C80-4FD5-B378-E72EF5166D61}">
  <ds:schemaRefs/>
</ds:datastoreItem>
</file>

<file path=customXml/itemProps15.xml><?xml version="1.0" encoding="utf-8"?>
<ds:datastoreItem xmlns:ds="http://schemas.openxmlformats.org/officeDocument/2006/customXml" ds:itemID="{5D8DFA3C-3A0F-42C7-A680-5D5553586CFA}">
  <ds:schemaRefs/>
</ds:datastoreItem>
</file>

<file path=customXml/itemProps16.xml><?xml version="1.0" encoding="utf-8"?>
<ds:datastoreItem xmlns:ds="http://schemas.openxmlformats.org/officeDocument/2006/customXml" ds:itemID="{2859BF56-5E61-45E9-A9C0-02F22A3D7DE9}">
  <ds:schemaRefs/>
</ds:datastoreItem>
</file>

<file path=customXml/itemProps17.xml><?xml version="1.0" encoding="utf-8"?>
<ds:datastoreItem xmlns:ds="http://schemas.openxmlformats.org/officeDocument/2006/customXml" ds:itemID="{12BCCB0B-91E3-4675-9B79-84A35F498718}">
  <ds:schemaRefs/>
</ds:datastoreItem>
</file>

<file path=customXml/itemProps18.xml><?xml version="1.0" encoding="utf-8"?>
<ds:datastoreItem xmlns:ds="http://schemas.openxmlformats.org/officeDocument/2006/customXml" ds:itemID="{96E1A2DC-D620-4EFC-9876-F8C4ABA247CA}">
  <ds:schemaRefs/>
</ds:datastoreItem>
</file>

<file path=customXml/itemProps19.xml><?xml version="1.0" encoding="utf-8"?>
<ds:datastoreItem xmlns:ds="http://schemas.openxmlformats.org/officeDocument/2006/customXml" ds:itemID="{3F5D2C02-23B9-4BAD-8790-2AD7A20DED02}">
  <ds:schemaRefs/>
</ds:datastoreItem>
</file>

<file path=customXml/itemProps20.xml><?xml version="1.0" encoding="utf-8"?>
<ds:datastoreItem xmlns:ds="http://schemas.openxmlformats.org/officeDocument/2006/customXml" ds:itemID="{D436AC80-3E72-46D7-BFA3-3C8E12F9C1F4}">
  <ds:schemaRefs/>
</ds:datastoreItem>
</file>

<file path=customXml/itemProps21.xml><?xml version="1.0" encoding="utf-8"?>
<ds:datastoreItem xmlns:ds="http://schemas.openxmlformats.org/officeDocument/2006/customXml" ds:itemID="{B97764E5-B8C1-461C-9698-2A2391824BB6}">
  <ds:schemaRefs/>
</ds:datastoreItem>
</file>

<file path=customXml/itemProps22.xml><?xml version="1.0" encoding="utf-8"?>
<ds:datastoreItem xmlns:ds="http://schemas.openxmlformats.org/officeDocument/2006/customXml" ds:itemID="{15D6F084-6BF3-4D9A-9B3D-178C5236DE66}">
  <ds:schemaRefs/>
</ds:datastoreItem>
</file>

<file path=customXml/itemProps23.xml><?xml version="1.0" encoding="utf-8"?>
<ds:datastoreItem xmlns:ds="http://schemas.openxmlformats.org/officeDocument/2006/customXml" ds:itemID="{430928BF-65D3-47CE-861D-CDB714315C45}">
  <ds:schemaRefs/>
</ds:datastoreItem>
</file>

<file path=customXml/itemProps24.xml><?xml version="1.0" encoding="utf-8"?>
<ds:datastoreItem xmlns:ds="http://schemas.openxmlformats.org/officeDocument/2006/customXml" ds:itemID="{766447CE-F188-4B46-8D86-E1C924A79E44}">
  <ds:schemaRefs/>
</ds:datastoreItem>
</file>

<file path=customXml/itemProps25.xml><?xml version="1.0" encoding="utf-8"?>
<ds:datastoreItem xmlns:ds="http://schemas.openxmlformats.org/officeDocument/2006/customXml" ds:itemID="{A967AF76-92F9-4757-8000-3103B8C05271}">
  <ds:schemaRefs/>
</ds:datastoreItem>
</file>

<file path=customXml/itemProps26.xml><?xml version="1.0" encoding="utf-8"?>
<ds:datastoreItem xmlns:ds="http://schemas.openxmlformats.org/officeDocument/2006/customXml" ds:itemID="{9B61AEC9-274A-40A0-ACC8-1D6E431C3BC0}">
  <ds:schemaRefs/>
</ds:datastoreItem>
</file>

<file path=customXml/itemProps27.xml><?xml version="1.0" encoding="utf-8"?>
<ds:datastoreItem xmlns:ds="http://schemas.openxmlformats.org/officeDocument/2006/customXml" ds:itemID="{F6F555FB-7946-4CB7-BABF-165C769A86B5}">
  <ds:schemaRefs/>
</ds:datastoreItem>
</file>

<file path=customXml/itemProps28.xml><?xml version="1.0" encoding="utf-8"?>
<ds:datastoreItem xmlns:ds="http://schemas.openxmlformats.org/officeDocument/2006/customXml" ds:itemID="{BE83B096-9358-44D2-92C9-170E6D353181}">
  <ds:schemaRefs/>
</ds:datastoreItem>
</file>

<file path=customXml/itemProps29.xml><?xml version="1.0" encoding="utf-8"?>
<ds:datastoreItem xmlns:ds="http://schemas.openxmlformats.org/officeDocument/2006/customXml" ds:itemID="{EA240358-0722-41BF-BAD5-D6F274C50617}">
  <ds:schemaRefs/>
</ds:datastoreItem>
</file>

<file path=customXml/itemProps30.xml><?xml version="1.0" encoding="utf-8"?>
<ds:datastoreItem xmlns:ds="http://schemas.openxmlformats.org/officeDocument/2006/customXml" ds:itemID="{7F9F0628-1C60-4FD8-969B-A15051FDB3CA}">
  <ds:schemaRefs/>
</ds:datastoreItem>
</file>

<file path=customXml/itemProps31.xml><?xml version="1.0" encoding="utf-8"?>
<ds:datastoreItem xmlns:ds="http://schemas.openxmlformats.org/officeDocument/2006/customXml" ds:itemID="{96350AE3-BEE8-4D7F-A07F-2F17F91FB377}">
  <ds:schemaRefs/>
</ds:datastoreItem>
</file>

<file path=customXml/itemProps32.xml><?xml version="1.0" encoding="utf-8"?>
<ds:datastoreItem xmlns:ds="http://schemas.openxmlformats.org/officeDocument/2006/customXml" ds:itemID="{8C7B0B73-1462-4599-A52E-BEA7F3F0AFD8}">
  <ds:schemaRefs/>
</ds:datastoreItem>
</file>

<file path=customXml/itemProps33.xml><?xml version="1.0" encoding="utf-8"?>
<ds:datastoreItem xmlns:ds="http://schemas.openxmlformats.org/officeDocument/2006/customXml" ds:itemID="{BDC21387-531E-4E4A-8660-BFFDC31F90AA}">
  <ds:schemaRefs/>
</ds:datastoreItem>
</file>

<file path=customXml/itemProps34.xml><?xml version="1.0" encoding="utf-8"?>
<ds:datastoreItem xmlns:ds="http://schemas.openxmlformats.org/officeDocument/2006/customXml" ds:itemID="{D87D13E6-4B60-46E0-B920-134F95ED6D77}">
  <ds:schemaRefs/>
</ds:datastoreItem>
</file>

<file path=customXml/itemProps35.xml><?xml version="1.0" encoding="utf-8"?>
<ds:datastoreItem xmlns:ds="http://schemas.openxmlformats.org/officeDocument/2006/customXml" ds:itemID="{A773DCD6-C3BE-4E3D-872A-9DF3C47199F3}">
  <ds:schemaRefs/>
</ds:datastoreItem>
</file>

<file path=customXml/itemProps36.xml><?xml version="1.0" encoding="utf-8"?>
<ds:datastoreItem xmlns:ds="http://schemas.openxmlformats.org/officeDocument/2006/customXml" ds:itemID="{394A2C75-332F-49E5-A07D-81ED7666021D}">
  <ds:schemaRefs/>
</ds:datastoreItem>
</file>

<file path=customXml/itemProps37.xml><?xml version="1.0" encoding="utf-8"?>
<ds:datastoreItem xmlns:ds="http://schemas.openxmlformats.org/officeDocument/2006/customXml" ds:itemID="{85C777BB-939E-47AD-8F4E-3F159520E923}">
  <ds:schemaRefs/>
</ds:datastoreItem>
</file>

<file path=customXml/itemProps38.xml><?xml version="1.0" encoding="utf-8"?>
<ds:datastoreItem xmlns:ds="http://schemas.openxmlformats.org/officeDocument/2006/customXml" ds:itemID="{6B7C660C-7210-402F-8F43-30C09AC7E3C3}">
  <ds:schemaRefs/>
</ds:datastoreItem>
</file>

<file path=customXml/itemProps39.xml><?xml version="1.0" encoding="utf-8"?>
<ds:datastoreItem xmlns:ds="http://schemas.openxmlformats.org/officeDocument/2006/customXml" ds:itemID="{8EA3E2ED-6FFA-41A7-B323-8B53476D7A6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Weston Nyabeze</dc:creator>
  <cp:lastModifiedBy>Weston Nyabeze</cp:lastModifiedBy>
  <dcterms:created xsi:type="dcterms:W3CDTF">2026-09-07T16:26:29Z</dcterms:created>
  <dcterms:modified xsi:type="dcterms:W3CDTF">2026-09-17T13:34:22Z</dcterms:modified>
</cp:coreProperties>
</file>