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E924F2D4-9F95-4249-A5D0-BEA327F503A0}" xr6:coauthVersionLast="36" xr6:coauthVersionMax="36" xr10:uidLastSave="{00000000-0000-0000-0000-000000000000}"/>
  <bookViews>
    <workbookView xWindow="0" yWindow="0" windowWidth="22260" windowHeight="12643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24" i="1" l="1"/>
  <c r="F125" i="1"/>
  <c r="F126" i="1"/>
  <c r="F127" i="1"/>
  <c r="E124" i="1"/>
  <c r="E125" i="1"/>
  <c r="E126" i="1"/>
  <c r="E127" i="1"/>
  <c r="D124" i="1"/>
  <c r="D125" i="1"/>
  <c r="D126" i="1"/>
  <c r="D127" i="1"/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9" i="1"/>
  <c r="E8" i="1"/>
  <c r="E7" i="1"/>
  <c r="E6" i="1"/>
  <c r="E5" i="1"/>
  <c r="E4" i="1"/>
  <c r="F4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3" i="1"/>
  <c r="F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2" i="1"/>
  <c r="D121" i="1"/>
  <c r="D122" i="1"/>
  <c r="D123" i="1"/>
  <c r="D114" i="1" l="1"/>
  <c r="D115" i="1"/>
  <c r="D116" i="1"/>
  <c r="D117" i="1"/>
  <c r="D118" i="1"/>
  <c r="D119" i="1"/>
  <c r="D120" i="1"/>
  <c r="F119" i="1" l="1"/>
  <c r="F121" i="1"/>
  <c r="F120" i="1"/>
  <c r="F123" i="1"/>
  <c r="F122" i="1"/>
  <c r="D103" i="1"/>
  <c r="D104" i="1"/>
  <c r="D105" i="1"/>
  <c r="D106" i="1"/>
  <c r="D107" i="1"/>
  <c r="D108" i="1"/>
  <c r="D109" i="1"/>
  <c r="D110" i="1"/>
  <c r="D111" i="1"/>
  <c r="D112" i="1"/>
  <c r="D113" i="1"/>
  <c r="D99" i="1" l="1"/>
  <c r="D100" i="1"/>
  <c r="D101" i="1"/>
  <c r="D102" i="1"/>
  <c r="D97" i="1" l="1"/>
  <c r="D98" i="1"/>
  <c r="D93" i="1" l="1"/>
  <c r="D94" i="1"/>
  <c r="D95" i="1"/>
  <c r="D96" i="1"/>
  <c r="D90" i="1" l="1"/>
  <c r="D91" i="1"/>
  <c r="D92" i="1"/>
  <c r="D87" i="1" l="1"/>
  <c r="D88" i="1"/>
  <c r="D89" i="1"/>
  <c r="D83" i="1" l="1"/>
  <c r="D84" i="1"/>
  <c r="D85" i="1"/>
  <c r="D86" i="1"/>
  <c r="D79" i="1" l="1"/>
  <c r="D80" i="1"/>
  <c r="D81" i="1"/>
  <c r="D82" i="1"/>
  <c r="D78" i="1" l="1"/>
  <c r="D72" i="1" l="1"/>
  <c r="D73" i="1"/>
  <c r="D74" i="1"/>
  <c r="D75" i="1"/>
  <c r="D76" i="1"/>
  <c r="D77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3" i="1"/>
  <c r="D2" i="1"/>
  <c r="E3" i="1" l="1"/>
  <c r="B2" i="1" l="1"/>
  <c r="B3" i="1" l="1"/>
  <c r="B4" i="1" l="1"/>
  <c r="B5" i="1" l="1"/>
  <c r="B6" i="1"/>
  <c r="B7" i="1" l="1"/>
  <c r="B8" i="1" l="1"/>
  <c r="B9" i="1" l="1"/>
  <c r="B10" i="1" l="1"/>
  <c r="B11" i="1" l="1"/>
  <c r="B12" i="1" l="1"/>
  <c r="B13" i="1" l="1"/>
  <c r="B14" i="1" l="1"/>
  <c r="B15" i="1" l="1"/>
  <c r="B16" i="1" l="1"/>
  <c r="B17" i="1" l="1"/>
  <c r="B18" i="1" l="1"/>
  <c r="B19" i="1" l="1"/>
  <c r="B20" i="1" l="1"/>
  <c r="B21" i="1" l="1"/>
  <c r="B22" i="1" l="1"/>
  <c r="B23" i="1" l="1"/>
  <c r="B24" i="1" l="1"/>
  <c r="B25" i="1" l="1"/>
  <c r="B26" i="1" l="1"/>
  <c r="B27" i="1" l="1"/>
  <c r="B28" i="1" l="1"/>
  <c r="B29" i="1" l="1"/>
  <c r="B30" i="1" l="1"/>
  <c r="B31" i="1" l="1"/>
  <c r="B32" i="1" l="1"/>
  <c r="B33" i="1" l="1"/>
  <c r="B34" i="1" l="1"/>
  <c r="B35" i="1" l="1"/>
  <c r="B36" i="1" l="1"/>
  <c r="B37" i="1" l="1"/>
  <c r="B38" i="1" l="1"/>
  <c r="B39" i="1" l="1"/>
  <c r="B40" i="1" l="1"/>
  <c r="B41" i="1" l="1"/>
  <c r="B42" i="1" l="1"/>
  <c r="B43" i="1" l="1"/>
  <c r="B44" i="1" l="1"/>
  <c r="B45" i="1" l="1"/>
  <c r="B46" i="1" l="1"/>
  <c r="B47" i="1" l="1"/>
  <c r="B48" i="1" l="1"/>
  <c r="B49" i="1" l="1"/>
  <c r="B50" i="1" l="1"/>
  <c r="B51" i="1" l="1"/>
  <c r="B52" i="1" l="1"/>
  <c r="B53" i="1" l="1"/>
  <c r="B54" i="1" l="1"/>
  <c r="B55" i="1" l="1"/>
  <c r="B56" i="1" l="1"/>
  <c r="B57" i="1" l="1"/>
  <c r="B58" i="1" l="1"/>
  <c r="B59" i="1" l="1"/>
  <c r="B60" i="1" l="1"/>
  <c r="B61" i="1" l="1"/>
  <c r="B62" i="1" l="1"/>
  <c r="B63" i="1" l="1"/>
  <c r="B64" i="1" l="1"/>
  <c r="B65" i="1" l="1"/>
  <c r="B66" i="1" l="1"/>
  <c r="B67" i="1" l="1"/>
  <c r="B68" i="1" l="1"/>
  <c r="B69" i="1" l="1"/>
  <c r="B70" i="1" l="1"/>
  <c r="B71" i="1" l="1"/>
  <c r="B72" i="1" l="1"/>
  <c r="B73" i="1" l="1"/>
  <c r="B74" i="1" l="1"/>
  <c r="B75" i="1" l="1"/>
  <c r="B76" i="1" l="1"/>
  <c r="B77" i="1" l="1"/>
  <c r="B78" i="1" l="1"/>
  <c r="B79" i="1" l="1"/>
  <c r="B80" i="1" l="1"/>
  <c r="B81" i="1" l="1"/>
  <c r="B82" i="1" l="1"/>
  <c r="B83" i="1" l="1"/>
  <c r="B84" i="1" l="1"/>
  <c r="B85" i="1" l="1"/>
  <c r="B86" i="1" l="1"/>
  <c r="B87" i="1" l="1"/>
  <c r="B88" i="1" l="1"/>
  <c r="B89" i="1" l="1"/>
  <c r="B90" i="1" l="1"/>
  <c r="B91" i="1" l="1"/>
  <c r="B92" i="1" l="1"/>
  <c r="B93" i="1" l="1"/>
  <c r="B94" i="1" l="1"/>
  <c r="B95" i="1" l="1"/>
  <c r="B96" i="1" l="1"/>
  <c r="B97" i="1" l="1"/>
  <c r="B98" i="1" l="1"/>
  <c r="B99" i="1" l="1"/>
  <c r="B100" i="1" l="1"/>
  <c r="B101" i="1" l="1"/>
  <c r="B102" i="1" l="1"/>
  <c r="B103" i="1" l="1"/>
  <c r="B104" i="1" l="1"/>
  <c r="B105" i="1" l="1"/>
  <c r="B106" i="1" l="1"/>
  <c r="B107" i="1" l="1"/>
  <c r="B108" i="1" l="1"/>
  <c r="B109" i="1" l="1"/>
  <c r="B110" i="1" l="1"/>
  <c r="B111" i="1" l="1"/>
  <c r="B112" i="1" l="1"/>
  <c r="B113" i="1" l="1"/>
  <c r="B114" i="1" l="1"/>
  <c r="B115" i="1" l="1"/>
  <c r="B116" i="1" l="1"/>
  <c r="B117" i="1" l="1"/>
  <c r="B118" i="1" l="1"/>
  <c r="B119" i="1" l="1"/>
  <c r="B120" i="1" l="1"/>
  <c r="B121" i="1" l="1"/>
  <c r="B122" i="1" l="1"/>
  <c r="B123" i="1" l="1"/>
  <c r="B124" i="1" l="1"/>
  <c r="B125" i="1" l="1"/>
  <c r="B126" i="1" l="1"/>
  <c r="B127" i="1" l="1"/>
  <c r="B128" i="1" l="1"/>
  <c r="B129" i="1" l="1"/>
  <c r="B130" i="1" l="1"/>
  <c r="B131" i="1" l="1"/>
  <c r="B132" i="1" l="1"/>
  <c r="B133" i="1" l="1"/>
  <c r="B134" i="1" l="1"/>
  <c r="B135" i="1" l="1"/>
  <c r="B136" i="1" l="1"/>
  <c r="B137" i="1" l="1"/>
  <c r="B138" i="1" l="1"/>
  <c r="B139" i="1" l="1"/>
  <c r="B140" i="1" l="1"/>
  <c r="B141" i="1" l="1"/>
  <c r="B142" i="1" l="1"/>
  <c r="B143" i="1" l="1"/>
  <c r="B144" i="1" l="1"/>
  <c r="B145" i="1" l="1"/>
  <c r="B146" i="1" l="1"/>
  <c r="B147" i="1" l="1"/>
  <c r="B148" i="1" l="1"/>
  <c r="B149" i="1" l="1"/>
  <c r="B150" i="1" l="1"/>
  <c r="B151" i="1" l="1"/>
  <c r="B152" i="1" l="1"/>
  <c r="B153" i="1" l="1"/>
  <c r="B154" i="1" l="1"/>
  <c r="B155" i="1" l="1"/>
  <c r="B156" i="1" l="1"/>
  <c r="B157" i="1" l="1"/>
  <c r="B158" i="1" l="1"/>
  <c r="B159" i="1" l="1"/>
  <c r="B160" i="1" l="1"/>
  <c r="B161" i="1" l="1"/>
  <c r="B162" i="1" l="1"/>
  <c r="B163" i="1" l="1"/>
  <c r="B164" i="1" l="1"/>
  <c r="B165" i="1" l="1"/>
  <c r="B166" i="1" l="1"/>
  <c r="B167" i="1" l="1"/>
  <c r="B168" i="1" l="1"/>
  <c r="B169" i="1" l="1"/>
  <c r="B170" i="1" l="1"/>
  <c r="B171" i="1" l="1"/>
  <c r="B172" i="1" l="1"/>
  <c r="B173" i="1" l="1"/>
  <c r="B174" i="1" l="1"/>
  <c r="B175" i="1" l="1"/>
  <c r="B176" i="1" l="1"/>
</calcChain>
</file>

<file path=xl/sharedStrings.xml><?xml version="1.0" encoding="utf-8"?>
<sst xmlns="http://schemas.openxmlformats.org/spreadsheetml/2006/main" count="14" uniqueCount="14">
  <si>
    <t>Actual</t>
  </si>
  <si>
    <t>Poly-2</t>
  </si>
  <si>
    <t>Poly-3</t>
  </si>
  <si>
    <t>Date</t>
  </si>
  <si>
    <t>Daily</t>
  </si>
  <si>
    <t>Days</t>
  </si>
  <si>
    <t>Poly2 Expected to hit 2k - 8/30/19</t>
  </si>
  <si>
    <t>Poly3 Expected to hit 2k - 8/30/19</t>
  </si>
  <si>
    <t>Poly2 Expected to hit 2.5k - 9/13/19</t>
  </si>
  <si>
    <t>Poly3 Expected to hit 2.5k - 9/13/19</t>
  </si>
  <si>
    <t>Poly2 Expected to hit 4k - 9/30/19</t>
  </si>
  <si>
    <t>Poly3 Expected to hit 4k - 9/30/19</t>
  </si>
  <si>
    <t>Average/Week</t>
  </si>
  <si>
    <t>Average/Ever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</si>
</sst>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" fontId="0" fillId="0" borderId="0" xfId="0" applyNumberFormat="1"/>
    <xf numFmtId="3" fontId="0" fillId="0" borderId="0" xfId="0" applyNumberFormat="1"/>
    <xf numFmtId="1" fontId="0" fillId="0" borderId="0" xfId="0" applyNumberFormat="1" applyFill="1"/>
  </cellXfs>
  <cellStyles count="1">
    <cellStyle name="Normal" xfId="0" builtinId="0"/>
  </cellStyles>
  <dxfs count="12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Poly-2 Estimation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3"/>
            <c:dispRSqr val="1"/>
            <c:dispEq val="1"/>
            <c:trendlineLbl>
              <c:layout>
                <c:manualLayout>
                  <c:x val="-0.19300174978127735"/>
                  <c:y val="0.14398476232137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Sheet1!$B$2:$B$146</c:f>
              <c:numCache>
                <c:formatCode>0</c:formatCode>
                <c:ptCount val="1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</c:numCache>
            </c:numRef>
          </c:xVal>
          <c:yVal>
            <c:numRef>
              <c:f>Sheet1!$C$2:$C$146</c:f>
              <c:numCache>
                <c:formatCode>0</c:formatCode>
                <c:ptCount val="145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10</c:v>
                </c:pt>
                <c:pt idx="11">
                  <c:v>13</c:v>
                </c:pt>
                <c:pt idx="12">
                  <c:v>15</c:v>
                </c:pt>
                <c:pt idx="13">
                  <c:v>18</c:v>
                </c:pt>
                <c:pt idx="14">
                  <c:v>20</c:v>
                </c:pt>
                <c:pt idx="15">
                  <c:v>18</c:v>
                </c:pt>
                <c:pt idx="16">
                  <c:v>23</c:v>
                </c:pt>
                <c:pt idx="17">
                  <c:v>27</c:v>
                </c:pt>
                <c:pt idx="18">
                  <c:v>27</c:v>
                </c:pt>
                <c:pt idx="19">
                  <c:v>31</c:v>
                </c:pt>
                <c:pt idx="20">
                  <c:v>34</c:v>
                </c:pt>
                <c:pt idx="21">
                  <c:v>43</c:v>
                </c:pt>
                <c:pt idx="22">
                  <c:v>44</c:v>
                </c:pt>
                <c:pt idx="23">
                  <c:v>47</c:v>
                </c:pt>
                <c:pt idx="24">
                  <c:v>47</c:v>
                </c:pt>
                <c:pt idx="25">
                  <c:v>57</c:v>
                </c:pt>
                <c:pt idx="26" formatCode="General">
                  <c:v>63</c:v>
                </c:pt>
                <c:pt idx="27" formatCode="General">
                  <c:v>66</c:v>
                </c:pt>
                <c:pt idx="28" formatCode="General">
                  <c:v>72</c:v>
                </c:pt>
                <c:pt idx="29" formatCode="General">
                  <c:v>127</c:v>
                </c:pt>
                <c:pt idx="30" formatCode="General">
                  <c:v>183</c:v>
                </c:pt>
                <c:pt idx="31" formatCode="General">
                  <c:v>195</c:v>
                </c:pt>
                <c:pt idx="32" formatCode="General">
                  <c:v>191</c:v>
                </c:pt>
                <c:pt idx="33" formatCode="General">
                  <c:v>211</c:v>
                </c:pt>
                <c:pt idx="34" formatCode="General">
                  <c:v>206</c:v>
                </c:pt>
                <c:pt idx="35" formatCode="General">
                  <c:v>219</c:v>
                </c:pt>
                <c:pt idx="36" formatCode="General">
                  <c:v>227</c:v>
                </c:pt>
                <c:pt idx="37" formatCode="General">
                  <c:v>238</c:v>
                </c:pt>
                <c:pt idx="38" formatCode="General">
                  <c:v>252</c:v>
                </c:pt>
                <c:pt idx="39" formatCode="General">
                  <c:v>261</c:v>
                </c:pt>
                <c:pt idx="40" formatCode="General">
                  <c:v>268</c:v>
                </c:pt>
                <c:pt idx="41" formatCode="General">
                  <c:v>287</c:v>
                </c:pt>
                <c:pt idx="42" formatCode="General">
                  <c:v>289</c:v>
                </c:pt>
                <c:pt idx="43" formatCode="General">
                  <c:v>301</c:v>
                </c:pt>
                <c:pt idx="44" formatCode="General">
                  <c:v>315</c:v>
                </c:pt>
                <c:pt idx="45" formatCode="General">
                  <c:v>334</c:v>
                </c:pt>
                <c:pt idx="46" formatCode="General">
                  <c:v>331</c:v>
                </c:pt>
                <c:pt idx="47" formatCode="General">
                  <c:v>356</c:v>
                </c:pt>
                <c:pt idx="48" formatCode="General">
                  <c:v>386</c:v>
                </c:pt>
                <c:pt idx="49" formatCode="General">
                  <c:v>385</c:v>
                </c:pt>
                <c:pt idx="50" formatCode="General">
                  <c:v>398</c:v>
                </c:pt>
                <c:pt idx="51" formatCode="General">
                  <c:v>414</c:v>
                </c:pt>
                <c:pt idx="52" formatCode="General">
                  <c:v>423</c:v>
                </c:pt>
                <c:pt idx="53" formatCode="General">
                  <c:v>457</c:v>
                </c:pt>
                <c:pt idx="54" formatCode="General">
                  <c:v>486</c:v>
                </c:pt>
                <c:pt idx="55" formatCode="General">
                  <c:v>522</c:v>
                </c:pt>
                <c:pt idx="56" formatCode="General">
                  <c:v>543</c:v>
                </c:pt>
                <c:pt idx="57" formatCode="General">
                  <c:v>573</c:v>
                </c:pt>
                <c:pt idx="58" formatCode="General">
                  <c:v>593</c:v>
                </c:pt>
                <c:pt idx="59" formatCode="General">
                  <c:v>604</c:v>
                </c:pt>
                <c:pt idx="60" formatCode="General">
                  <c:v>645</c:v>
                </c:pt>
                <c:pt idx="61" formatCode="General">
                  <c:v>687</c:v>
                </c:pt>
                <c:pt idx="62" formatCode="General">
                  <c:v>717</c:v>
                </c:pt>
                <c:pt idx="63" formatCode="General">
                  <c:v>775</c:v>
                </c:pt>
                <c:pt idx="64" formatCode="General">
                  <c:v>770</c:v>
                </c:pt>
                <c:pt idx="65" formatCode="General">
                  <c:v>775</c:v>
                </c:pt>
                <c:pt idx="66" formatCode="General">
                  <c:v>791</c:v>
                </c:pt>
                <c:pt idx="67" formatCode="General">
                  <c:v>845</c:v>
                </c:pt>
                <c:pt idx="68" formatCode="General">
                  <c:v>905</c:v>
                </c:pt>
                <c:pt idx="69" formatCode="General">
                  <c:v>978</c:v>
                </c:pt>
                <c:pt idx="70" formatCode="#,##0">
                  <c:v>1034</c:v>
                </c:pt>
                <c:pt idx="71" formatCode="#,##0">
                  <c:v>1096</c:v>
                </c:pt>
                <c:pt idx="72" formatCode="#,##0">
                  <c:v>1160</c:v>
                </c:pt>
                <c:pt idx="73" formatCode="#,##0">
                  <c:v>1216</c:v>
                </c:pt>
                <c:pt idx="74" formatCode="#,##0">
                  <c:v>1246</c:v>
                </c:pt>
                <c:pt idx="75" formatCode="#,##0">
                  <c:v>1299</c:v>
                </c:pt>
                <c:pt idx="76" formatCode="#,##0">
                  <c:v>1329</c:v>
                </c:pt>
                <c:pt idx="77" formatCode="#,##0">
                  <c:v>1351</c:v>
                </c:pt>
                <c:pt idx="78" formatCode="#,##0">
                  <c:v>1397</c:v>
                </c:pt>
                <c:pt idx="79" formatCode="#,##0">
                  <c:v>1435</c:v>
                </c:pt>
                <c:pt idx="80" formatCode="#,##0">
                  <c:v>1454</c:v>
                </c:pt>
                <c:pt idx="81" formatCode="#,##0">
                  <c:v>1455</c:v>
                </c:pt>
                <c:pt idx="82" formatCode="#,##0">
                  <c:v>1495</c:v>
                </c:pt>
                <c:pt idx="83" formatCode="#,##0">
                  <c:v>1541</c:v>
                </c:pt>
                <c:pt idx="84" formatCode="#,##0">
                  <c:v>1580</c:v>
                </c:pt>
                <c:pt idx="85" formatCode="#,##0">
                  <c:v>1608</c:v>
                </c:pt>
                <c:pt idx="86" formatCode="#,##0">
                  <c:v>1635</c:v>
                </c:pt>
                <c:pt idx="87" formatCode="#,##0">
                  <c:v>1664</c:v>
                </c:pt>
                <c:pt idx="88" formatCode="#,##0">
                  <c:v>1669</c:v>
                </c:pt>
                <c:pt idx="89" formatCode="#,##0">
                  <c:v>1708</c:v>
                </c:pt>
                <c:pt idx="90" formatCode="#,##0">
                  <c:v>1735</c:v>
                </c:pt>
                <c:pt idx="91" formatCode="#,##0">
                  <c:v>1786</c:v>
                </c:pt>
                <c:pt idx="92" formatCode="#,##0">
                  <c:v>1844</c:v>
                </c:pt>
                <c:pt idx="93" formatCode="#,##0">
                  <c:v>1854</c:v>
                </c:pt>
                <c:pt idx="94" formatCode="#,##0">
                  <c:v>1903</c:v>
                </c:pt>
                <c:pt idx="95" formatCode="#,##0">
                  <c:v>1942</c:v>
                </c:pt>
                <c:pt idx="96" formatCode="#,##0">
                  <c:v>1992</c:v>
                </c:pt>
                <c:pt idx="97" formatCode="#,##0">
                  <c:v>2070</c:v>
                </c:pt>
                <c:pt idx="98" formatCode="#,##0">
                  <c:v>2132</c:v>
                </c:pt>
                <c:pt idx="99" formatCode="#,##0">
                  <c:v>2140</c:v>
                </c:pt>
                <c:pt idx="100" formatCode="#,##0">
                  <c:v>2200</c:v>
                </c:pt>
                <c:pt idx="101" formatCode="#,##0">
                  <c:v>2213</c:v>
                </c:pt>
                <c:pt idx="102" formatCode="#,##0">
                  <c:v>2238</c:v>
                </c:pt>
                <c:pt idx="103" formatCode="#,##0">
                  <c:v>2284</c:v>
                </c:pt>
                <c:pt idx="104" formatCode="#,##0">
                  <c:v>2371</c:v>
                </c:pt>
                <c:pt idx="105" formatCode="#,##0">
                  <c:v>2400</c:v>
                </c:pt>
                <c:pt idx="106" formatCode="#,##0">
                  <c:v>2442</c:v>
                </c:pt>
                <c:pt idx="107" formatCode="#,##0">
                  <c:v>2510</c:v>
                </c:pt>
                <c:pt idx="108" formatCode="#,##0">
                  <c:v>2557</c:v>
                </c:pt>
                <c:pt idx="109" formatCode="#,##0">
                  <c:v>2584</c:v>
                </c:pt>
                <c:pt idx="110" formatCode="#,##0">
                  <c:v>2633</c:v>
                </c:pt>
                <c:pt idx="111" formatCode="#,##0">
                  <c:v>2702</c:v>
                </c:pt>
                <c:pt idx="112" formatCode="#,##0">
                  <c:v>2781</c:v>
                </c:pt>
                <c:pt idx="113" formatCode="#,##0">
                  <c:v>2809</c:v>
                </c:pt>
                <c:pt idx="114" formatCode="#,##0">
                  <c:v>2838</c:v>
                </c:pt>
                <c:pt idx="115" formatCode="#,##0">
                  <c:v>2886</c:v>
                </c:pt>
                <c:pt idx="116" formatCode="#,##0">
                  <c:v>2941</c:v>
                </c:pt>
                <c:pt idx="117" formatCode="#,##0">
                  <c:v>3021</c:v>
                </c:pt>
                <c:pt idx="118" formatCode="#,##0">
                  <c:v>3105</c:v>
                </c:pt>
                <c:pt idx="119" formatCode="#,##0">
                  <c:v>3189</c:v>
                </c:pt>
                <c:pt idx="120" formatCode="#,##0">
                  <c:v>3224</c:v>
                </c:pt>
                <c:pt idx="121" formatCode="#,##0">
                  <c:v>3271</c:v>
                </c:pt>
                <c:pt idx="122" formatCode="#,##0">
                  <c:v>3358</c:v>
                </c:pt>
                <c:pt idx="123" formatCode="#,##0">
                  <c:v>3398</c:v>
                </c:pt>
                <c:pt idx="124" formatCode="#,##0">
                  <c:v>3461</c:v>
                </c:pt>
                <c:pt idx="125" formatCode="#,##0">
                  <c:v>3486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7C-4492-A909-4D05524F6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995608"/>
        <c:axId val="681994296"/>
      </c:scatterChart>
      <c:valAx>
        <c:axId val="68199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4296"/>
        <c:crosses val="autoZero"/>
        <c:crossBetween val="midCat"/>
      </c:valAx>
      <c:valAx>
        <c:axId val="68199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Poly-3 Estimation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3"/>
            <c:dispRSqr val="1"/>
            <c:dispEq val="1"/>
            <c:trendlineLbl>
              <c:layout>
                <c:manualLayout>
                  <c:x val="-0.14743241469816273"/>
                  <c:y val="0.143101851851851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Sheet1!$B$2:$B$146</c:f>
              <c:numCache>
                <c:formatCode>0</c:formatCode>
                <c:ptCount val="1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</c:numCache>
            </c:numRef>
          </c:xVal>
          <c:yVal>
            <c:numRef>
              <c:f>Sheet1!$C$2:$C$146</c:f>
              <c:numCache>
                <c:formatCode>0</c:formatCode>
                <c:ptCount val="145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10</c:v>
                </c:pt>
                <c:pt idx="11">
                  <c:v>13</c:v>
                </c:pt>
                <c:pt idx="12">
                  <c:v>15</c:v>
                </c:pt>
                <c:pt idx="13">
                  <c:v>18</c:v>
                </c:pt>
                <c:pt idx="14">
                  <c:v>20</c:v>
                </c:pt>
                <c:pt idx="15">
                  <c:v>18</c:v>
                </c:pt>
                <c:pt idx="16">
                  <c:v>23</c:v>
                </c:pt>
                <c:pt idx="17">
                  <c:v>27</c:v>
                </c:pt>
                <c:pt idx="18">
                  <c:v>27</c:v>
                </c:pt>
                <c:pt idx="19">
                  <c:v>31</c:v>
                </c:pt>
                <c:pt idx="20">
                  <c:v>34</c:v>
                </c:pt>
                <c:pt idx="21">
                  <c:v>43</c:v>
                </c:pt>
                <c:pt idx="22">
                  <c:v>44</c:v>
                </c:pt>
                <c:pt idx="23">
                  <c:v>47</c:v>
                </c:pt>
                <c:pt idx="24">
                  <c:v>47</c:v>
                </c:pt>
                <c:pt idx="25">
                  <c:v>57</c:v>
                </c:pt>
                <c:pt idx="26" formatCode="General">
                  <c:v>63</c:v>
                </c:pt>
                <c:pt idx="27" formatCode="General">
                  <c:v>66</c:v>
                </c:pt>
                <c:pt idx="28" formatCode="General">
                  <c:v>72</c:v>
                </c:pt>
                <c:pt idx="29" formatCode="General">
                  <c:v>127</c:v>
                </c:pt>
                <c:pt idx="30" formatCode="General">
                  <c:v>183</c:v>
                </c:pt>
                <c:pt idx="31" formatCode="General">
                  <c:v>195</c:v>
                </c:pt>
                <c:pt idx="32" formatCode="General">
                  <c:v>191</c:v>
                </c:pt>
                <c:pt idx="33" formatCode="General">
                  <c:v>211</c:v>
                </c:pt>
                <c:pt idx="34" formatCode="General">
                  <c:v>206</c:v>
                </c:pt>
                <c:pt idx="35" formatCode="General">
                  <c:v>219</c:v>
                </c:pt>
                <c:pt idx="36" formatCode="General">
                  <c:v>227</c:v>
                </c:pt>
                <c:pt idx="37" formatCode="General">
                  <c:v>238</c:v>
                </c:pt>
                <c:pt idx="38" formatCode="General">
                  <c:v>252</c:v>
                </c:pt>
                <c:pt idx="39" formatCode="General">
                  <c:v>261</c:v>
                </c:pt>
                <c:pt idx="40" formatCode="General">
                  <c:v>268</c:v>
                </c:pt>
                <c:pt idx="41" formatCode="General">
                  <c:v>287</c:v>
                </c:pt>
                <c:pt idx="42" formatCode="General">
                  <c:v>289</c:v>
                </c:pt>
                <c:pt idx="43" formatCode="General">
                  <c:v>301</c:v>
                </c:pt>
                <c:pt idx="44" formatCode="General">
                  <c:v>315</c:v>
                </c:pt>
                <c:pt idx="45" formatCode="General">
                  <c:v>334</c:v>
                </c:pt>
                <c:pt idx="46" formatCode="General">
                  <c:v>331</c:v>
                </c:pt>
                <c:pt idx="47" formatCode="General">
                  <c:v>356</c:v>
                </c:pt>
                <c:pt idx="48" formatCode="General">
                  <c:v>386</c:v>
                </c:pt>
                <c:pt idx="49" formatCode="General">
                  <c:v>385</c:v>
                </c:pt>
                <c:pt idx="50" formatCode="General">
                  <c:v>398</c:v>
                </c:pt>
                <c:pt idx="51" formatCode="General">
                  <c:v>414</c:v>
                </c:pt>
                <c:pt idx="52" formatCode="General">
                  <c:v>423</c:v>
                </c:pt>
                <c:pt idx="53" formatCode="General">
                  <c:v>457</c:v>
                </c:pt>
                <c:pt idx="54" formatCode="General">
                  <c:v>486</c:v>
                </c:pt>
                <c:pt idx="55" formatCode="General">
                  <c:v>522</c:v>
                </c:pt>
                <c:pt idx="56" formatCode="General">
                  <c:v>543</c:v>
                </c:pt>
                <c:pt idx="57" formatCode="General">
                  <c:v>573</c:v>
                </c:pt>
                <c:pt idx="58" formatCode="General">
                  <c:v>593</c:v>
                </c:pt>
                <c:pt idx="59" formatCode="General">
                  <c:v>604</c:v>
                </c:pt>
                <c:pt idx="60" formatCode="General">
                  <c:v>645</c:v>
                </c:pt>
                <c:pt idx="61" formatCode="General">
                  <c:v>687</c:v>
                </c:pt>
                <c:pt idx="62" formatCode="General">
                  <c:v>717</c:v>
                </c:pt>
                <c:pt idx="63" formatCode="General">
                  <c:v>775</c:v>
                </c:pt>
                <c:pt idx="64" formatCode="General">
                  <c:v>770</c:v>
                </c:pt>
                <c:pt idx="65" formatCode="General">
                  <c:v>775</c:v>
                </c:pt>
                <c:pt idx="66" formatCode="General">
                  <c:v>791</c:v>
                </c:pt>
                <c:pt idx="67" formatCode="General">
                  <c:v>845</c:v>
                </c:pt>
                <c:pt idx="68" formatCode="General">
                  <c:v>905</c:v>
                </c:pt>
                <c:pt idx="69" formatCode="General">
                  <c:v>978</c:v>
                </c:pt>
                <c:pt idx="70" formatCode="#,##0">
                  <c:v>1034</c:v>
                </c:pt>
                <c:pt idx="71" formatCode="#,##0">
                  <c:v>1096</c:v>
                </c:pt>
                <c:pt idx="72" formatCode="#,##0">
                  <c:v>1160</c:v>
                </c:pt>
                <c:pt idx="73" formatCode="#,##0">
                  <c:v>1216</c:v>
                </c:pt>
                <c:pt idx="74" formatCode="#,##0">
                  <c:v>1246</c:v>
                </c:pt>
                <c:pt idx="75" formatCode="#,##0">
                  <c:v>1299</c:v>
                </c:pt>
                <c:pt idx="76" formatCode="#,##0">
                  <c:v>1329</c:v>
                </c:pt>
                <c:pt idx="77" formatCode="#,##0">
                  <c:v>1351</c:v>
                </c:pt>
                <c:pt idx="78" formatCode="#,##0">
                  <c:v>1397</c:v>
                </c:pt>
                <c:pt idx="79" formatCode="#,##0">
                  <c:v>1435</c:v>
                </c:pt>
                <c:pt idx="80" formatCode="#,##0">
                  <c:v>1454</c:v>
                </c:pt>
                <c:pt idx="81" formatCode="#,##0">
                  <c:v>1455</c:v>
                </c:pt>
                <c:pt idx="82" formatCode="#,##0">
                  <c:v>1495</c:v>
                </c:pt>
                <c:pt idx="83" formatCode="#,##0">
                  <c:v>1541</c:v>
                </c:pt>
                <c:pt idx="84" formatCode="#,##0">
                  <c:v>1580</c:v>
                </c:pt>
                <c:pt idx="85" formatCode="#,##0">
                  <c:v>1608</c:v>
                </c:pt>
                <c:pt idx="86" formatCode="#,##0">
                  <c:v>1635</c:v>
                </c:pt>
                <c:pt idx="87" formatCode="#,##0">
                  <c:v>1664</c:v>
                </c:pt>
                <c:pt idx="88" formatCode="#,##0">
                  <c:v>1669</c:v>
                </c:pt>
                <c:pt idx="89" formatCode="#,##0">
                  <c:v>1708</c:v>
                </c:pt>
                <c:pt idx="90" formatCode="#,##0">
                  <c:v>1735</c:v>
                </c:pt>
                <c:pt idx="91" formatCode="#,##0">
                  <c:v>1786</c:v>
                </c:pt>
                <c:pt idx="92" formatCode="#,##0">
                  <c:v>1844</c:v>
                </c:pt>
                <c:pt idx="93" formatCode="#,##0">
                  <c:v>1854</c:v>
                </c:pt>
                <c:pt idx="94" formatCode="#,##0">
                  <c:v>1903</c:v>
                </c:pt>
                <c:pt idx="95" formatCode="#,##0">
                  <c:v>1942</c:v>
                </c:pt>
                <c:pt idx="96" formatCode="#,##0">
                  <c:v>1992</c:v>
                </c:pt>
                <c:pt idx="97" formatCode="#,##0">
                  <c:v>2070</c:v>
                </c:pt>
                <c:pt idx="98" formatCode="#,##0">
                  <c:v>2132</c:v>
                </c:pt>
                <c:pt idx="99" formatCode="#,##0">
                  <c:v>2140</c:v>
                </c:pt>
                <c:pt idx="100" formatCode="#,##0">
                  <c:v>2200</c:v>
                </c:pt>
                <c:pt idx="101" formatCode="#,##0">
                  <c:v>2213</c:v>
                </c:pt>
                <c:pt idx="102" formatCode="#,##0">
                  <c:v>2238</c:v>
                </c:pt>
                <c:pt idx="103" formatCode="#,##0">
                  <c:v>2284</c:v>
                </c:pt>
                <c:pt idx="104" formatCode="#,##0">
                  <c:v>2371</c:v>
                </c:pt>
                <c:pt idx="105" formatCode="#,##0">
                  <c:v>2400</c:v>
                </c:pt>
                <c:pt idx="106" formatCode="#,##0">
                  <c:v>2442</c:v>
                </c:pt>
                <c:pt idx="107" formatCode="#,##0">
                  <c:v>2510</c:v>
                </c:pt>
                <c:pt idx="108" formatCode="#,##0">
                  <c:v>2557</c:v>
                </c:pt>
                <c:pt idx="109" formatCode="#,##0">
                  <c:v>2584</c:v>
                </c:pt>
                <c:pt idx="110" formatCode="#,##0">
                  <c:v>2633</c:v>
                </c:pt>
                <c:pt idx="111" formatCode="#,##0">
                  <c:v>2702</c:v>
                </c:pt>
                <c:pt idx="112" formatCode="#,##0">
                  <c:v>2781</c:v>
                </c:pt>
                <c:pt idx="113" formatCode="#,##0">
                  <c:v>2809</c:v>
                </c:pt>
                <c:pt idx="114" formatCode="#,##0">
                  <c:v>2838</c:v>
                </c:pt>
                <c:pt idx="115" formatCode="#,##0">
                  <c:v>2886</c:v>
                </c:pt>
                <c:pt idx="116" formatCode="#,##0">
                  <c:v>2941</c:v>
                </c:pt>
                <c:pt idx="117" formatCode="#,##0">
                  <c:v>3021</c:v>
                </c:pt>
                <c:pt idx="118" formatCode="#,##0">
                  <c:v>3105</c:v>
                </c:pt>
                <c:pt idx="119" formatCode="#,##0">
                  <c:v>3189</c:v>
                </c:pt>
                <c:pt idx="120" formatCode="#,##0">
                  <c:v>3224</c:v>
                </c:pt>
                <c:pt idx="121" formatCode="#,##0">
                  <c:v>3271</c:v>
                </c:pt>
                <c:pt idx="122" formatCode="#,##0">
                  <c:v>3358</c:v>
                </c:pt>
                <c:pt idx="123" formatCode="#,##0">
                  <c:v>3398</c:v>
                </c:pt>
                <c:pt idx="124" formatCode="#,##0">
                  <c:v>3461</c:v>
                </c:pt>
                <c:pt idx="125" formatCode="#,##0">
                  <c:v>3486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12-4893-9228-B5D142FFF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995608"/>
        <c:axId val="681994296"/>
      </c:scatterChart>
      <c:valAx>
        <c:axId val="68199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4296"/>
        <c:crosses val="autoZero"/>
        <c:crossBetween val="midCat"/>
      </c:valAx>
      <c:valAx>
        <c:axId val="68199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Growth</a:t>
            </a:r>
            <a:r>
              <a:rPr lang="en-US" baseline="0"/>
              <a:t> per day from Weekly Growth</a:t>
            </a:r>
            <a:endParaRPr lang="en-US"/>
          </a:p>
        </c:rich>
      </c:tx>
      <c:layout>
        <c:manualLayout>
          <c:xMode val="edge"/>
          <c:yMode val="edge"/>
          <c:x val="0.1650971128608923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7881430446194225"/>
                  <c:y val="-4.61803732866725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Sheet1!$B$2:$B$146</c:f>
              <c:numCache>
                <c:formatCode>0</c:formatCode>
                <c:ptCount val="1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</c:numCache>
            </c:numRef>
          </c:xVal>
          <c:yVal>
            <c:numRef>
              <c:f>Sheet1!$E$2:$E$146</c:f>
              <c:numCache>
                <c:formatCode>0</c:formatCode>
                <c:ptCount val="145"/>
                <c:pt idx="0">
                  <c:v>0</c:v>
                </c:pt>
                <c:pt idx="1">
                  <c:v>0.14285714285714285</c:v>
                </c:pt>
                <c:pt idx="2">
                  <c:v>0.14285714285714285</c:v>
                </c:pt>
                <c:pt idx="3">
                  <c:v>0.2857142857142857</c:v>
                </c:pt>
                <c:pt idx="4">
                  <c:v>0.2857142857142857</c:v>
                </c:pt>
                <c:pt idx="5">
                  <c:v>0.5714285714285714</c:v>
                </c:pt>
                <c:pt idx="6">
                  <c:v>0.42857142857142855</c:v>
                </c:pt>
                <c:pt idx="7">
                  <c:v>0.5714285714285714</c:v>
                </c:pt>
                <c:pt idx="8">
                  <c:v>0.5714285714285714</c:v>
                </c:pt>
                <c:pt idx="9">
                  <c:v>0.8571428571428571</c:v>
                </c:pt>
                <c:pt idx="10">
                  <c:v>0.7142857142857143</c:v>
                </c:pt>
                <c:pt idx="11">
                  <c:v>1.1428571428571428</c:v>
                </c:pt>
                <c:pt idx="12">
                  <c:v>1.1428571428571428</c:v>
                </c:pt>
                <c:pt idx="13">
                  <c:v>1.7142857142857142</c:v>
                </c:pt>
                <c:pt idx="14">
                  <c:v>1.8571428571428572</c:v>
                </c:pt>
                <c:pt idx="15">
                  <c:v>1.4285714285714286</c:v>
                </c:pt>
                <c:pt idx="16">
                  <c:v>1.8571428571428572</c:v>
                </c:pt>
                <c:pt idx="17">
                  <c:v>2.4285714285714284</c:v>
                </c:pt>
                <c:pt idx="18">
                  <c:v>2</c:v>
                </c:pt>
                <c:pt idx="19">
                  <c:v>2.2857142857142856</c:v>
                </c:pt>
                <c:pt idx="20">
                  <c:v>2.2857142857142856</c:v>
                </c:pt>
                <c:pt idx="21">
                  <c:v>3.2857142857142856</c:v>
                </c:pt>
                <c:pt idx="22">
                  <c:v>3.7142857142857144</c:v>
                </c:pt>
                <c:pt idx="23">
                  <c:v>3.4285714285714284</c:v>
                </c:pt>
                <c:pt idx="24">
                  <c:v>2.8571428571428572</c:v>
                </c:pt>
                <c:pt idx="25">
                  <c:v>4.2857142857142856</c:v>
                </c:pt>
                <c:pt idx="26">
                  <c:v>4.5714285714285712</c:v>
                </c:pt>
                <c:pt idx="27">
                  <c:v>4.5714285714285712</c:v>
                </c:pt>
                <c:pt idx="28">
                  <c:v>4.1428571428571432</c:v>
                </c:pt>
                <c:pt idx="29">
                  <c:v>11.857142857142858</c:v>
                </c:pt>
                <c:pt idx="30">
                  <c:v>19.428571428571427</c:v>
                </c:pt>
                <c:pt idx="31">
                  <c:v>21.142857142857142</c:v>
                </c:pt>
                <c:pt idx="32">
                  <c:v>19.142857142857142</c:v>
                </c:pt>
                <c:pt idx="33">
                  <c:v>21.142857142857142</c:v>
                </c:pt>
                <c:pt idx="34">
                  <c:v>20</c:v>
                </c:pt>
                <c:pt idx="35">
                  <c:v>21</c:v>
                </c:pt>
                <c:pt idx="36">
                  <c:v>14.285714285714286</c:v>
                </c:pt>
                <c:pt idx="37">
                  <c:v>7.8571428571428568</c:v>
                </c:pt>
                <c:pt idx="38">
                  <c:v>8.1428571428571423</c:v>
                </c:pt>
                <c:pt idx="39">
                  <c:v>10</c:v>
                </c:pt>
                <c:pt idx="40">
                  <c:v>8.1428571428571423</c:v>
                </c:pt>
                <c:pt idx="41">
                  <c:v>11.571428571428571</c:v>
                </c:pt>
                <c:pt idx="42">
                  <c:v>10</c:v>
                </c:pt>
                <c:pt idx="43">
                  <c:v>10.571428571428571</c:v>
                </c:pt>
                <c:pt idx="44">
                  <c:v>11</c:v>
                </c:pt>
                <c:pt idx="45">
                  <c:v>11.714285714285714</c:v>
                </c:pt>
                <c:pt idx="46">
                  <c:v>10</c:v>
                </c:pt>
                <c:pt idx="47">
                  <c:v>12.571428571428571</c:v>
                </c:pt>
                <c:pt idx="48">
                  <c:v>14.142857142857142</c:v>
                </c:pt>
                <c:pt idx="49">
                  <c:v>13.714285714285714</c:v>
                </c:pt>
                <c:pt idx="50">
                  <c:v>13.857142857142858</c:v>
                </c:pt>
                <c:pt idx="51">
                  <c:v>14.142857142857142</c:v>
                </c:pt>
                <c:pt idx="52">
                  <c:v>12.714285714285714</c:v>
                </c:pt>
                <c:pt idx="53">
                  <c:v>18</c:v>
                </c:pt>
                <c:pt idx="54">
                  <c:v>18.571428571428573</c:v>
                </c:pt>
                <c:pt idx="55">
                  <c:v>19.428571428571427</c:v>
                </c:pt>
                <c:pt idx="56">
                  <c:v>22.571428571428573</c:v>
                </c:pt>
                <c:pt idx="57">
                  <c:v>25</c:v>
                </c:pt>
                <c:pt idx="58">
                  <c:v>25.571428571428573</c:v>
                </c:pt>
                <c:pt idx="59">
                  <c:v>25.857142857142858</c:v>
                </c:pt>
                <c:pt idx="60">
                  <c:v>26.857142857142858</c:v>
                </c:pt>
                <c:pt idx="61">
                  <c:v>28.714285714285715</c:v>
                </c:pt>
                <c:pt idx="62">
                  <c:v>27.857142857142858</c:v>
                </c:pt>
                <c:pt idx="63">
                  <c:v>33.142857142857146</c:v>
                </c:pt>
                <c:pt idx="64">
                  <c:v>28.142857142857142</c:v>
                </c:pt>
                <c:pt idx="65">
                  <c:v>26</c:v>
                </c:pt>
                <c:pt idx="66">
                  <c:v>26.714285714285715</c:v>
                </c:pt>
                <c:pt idx="67">
                  <c:v>28.571428571428573</c:v>
                </c:pt>
                <c:pt idx="68">
                  <c:v>31.142857142857142</c:v>
                </c:pt>
                <c:pt idx="69">
                  <c:v>37.285714285714285</c:v>
                </c:pt>
                <c:pt idx="70">
                  <c:v>37</c:v>
                </c:pt>
                <c:pt idx="71">
                  <c:v>46.571428571428569</c:v>
                </c:pt>
                <c:pt idx="72">
                  <c:v>55</c:v>
                </c:pt>
                <c:pt idx="73">
                  <c:v>60.714285714285715</c:v>
                </c:pt>
                <c:pt idx="74">
                  <c:v>57.285714285714285</c:v>
                </c:pt>
                <c:pt idx="75">
                  <c:v>56.285714285714285</c:v>
                </c:pt>
                <c:pt idx="76">
                  <c:v>50.142857142857146</c:v>
                </c:pt>
                <c:pt idx="77">
                  <c:v>45.285714285714285</c:v>
                </c:pt>
                <c:pt idx="78">
                  <c:v>43</c:v>
                </c:pt>
                <c:pt idx="79">
                  <c:v>39.285714285714285</c:v>
                </c:pt>
                <c:pt idx="80">
                  <c:v>34</c:v>
                </c:pt>
                <c:pt idx="81">
                  <c:v>29.857142857142858</c:v>
                </c:pt>
                <c:pt idx="82">
                  <c:v>28</c:v>
                </c:pt>
                <c:pt idx="83">
                  <c:v>30.285714285714285</c:v>
                </c:pt>
                <c:pt idx="84">
                  <c:v>32.714285714285715</c:v>
                </c:pt>
                <c:pt idx="85">
                  <c:v>30.142857142857142</c:v>
                </c:pt>
                <c:pt idx="86">
                  <c:v>28.571428571428573</c:v>
                </c:pt>
                <c:pt idx="87">
                  <c:v>30</c:v>
                </c:pt>
                <c:pt idx="88">
                  <c:v>30.571428571428573</c:v>
                </c:pt>
                <c:pt idx="89">
                  <c:v>30.428571428571427</c:v>
                </c:pt>
                <c:pt idx="90">
                  <c:v>27.714285714285715</c:v>
                </c:pt>
                <c:pt idx="91">
                  <c:v>29.428571428571427</c:v>
                </c:pt>
                <c:pt idx="92">
                  <c:v>33.714285714285715</c:v>
                </c:pt>
                <c:pt idx="93">
                  <c:v>31.285714285714285</c:v>
                </c:pt>
                <c:pt idx="94">
                  <c:v>34.142857142857146</c:v>
                </c:pt>
                <c:pt idx="95">
                  <c:v>39</c:v>
                </c:pt>
                <c:pt idx="96">
                  <c:v>40.571428571428569</c:v>
                </c:pt>
                <c:pt idx="97">
                  <c:v>47.857142857142854</c:v>
                </c:pt>
                <c:pt idx="98">
                  <c:v>49.428571428571431</c:v>
                </c:pt>
                <c:pt idx="99">
                  <c:v>42.285714285714285</c:v>
                </c:pt>
                <c:pt idx="100">
                  <c:v>49.428571428571431</c:v>
                </c:pt>
                <c:pt idx="101">
                  <c:v>44.285714285714285</c:v>
                </c:pt>
                <c:pt idx="102">
                  <c:v>42.285714285714285</c:v>
                </c:pt>
                <c:pt idx="103">
                  <c:v>41.714285714285715</c:v>
                </c:pt>
                <c:pt idx="104">
                  <c:v>43</c:v>
                </c:pt>
                <c:pt idx="105">
                  <c:v>38.285714285714285</c:v>
                </c:pt>
                <c:pt idx="106">
                  <c:v>43.142857142857146</c:v>
                </c:pt>
                <c:pt idx="107">
                  <c:v>44.285714285714285</c:v>
                </c:pt>
                <c:pt idx="108">
                  <c:v>49.142857142857146</c:v>
                </c:pt>
                <c:pt idx="109">
                  <c:v>49.428571428571431</c:v>
                </c:pt>
                <c:pt idx="110">
                  <c:v>49.857142857142854</c:v>
                </c:pt>
                <c:pt idx="111">
                  <c:v>47.285714285714285</c:v>
                </c:pt>
                <c:pt idx="112">
                  <c:v>54.428571428571431</c:v>
                </c:pt>
                <c:pt idx="113">
                  <c:v>52.428571428571431</c:v>
                </c:pt>
                <c:pt idx="114">
                  <c:v>46.857142857142854</c:v>
                </c:pt>
                <c:pt idx="115">
                  <c:v>47</c:v>
                </c:pt>
                <c:pt idx="116">
                  <c:v>51</c:v>
                </c:pt>
                <c:pt idx="117">
                  <c:v>55.428571428571431</c:v>
                </c:pt>
                <c:pt idx="118">
                  <c:v>57.571428571428569</c:v>
                </c:pt>
                <c:pt idx="119">
                  <c:v>58.285714285714285</c:v>
                </c:pt>
                <c:pt idx="120">
                  <c:v>59.285714285714285</c:v>
                </c:pt>
                <c:pt idx="121">
                  <c:v>61.857142857142854</c:v>
                </c:pt>
                <c:pt idx="122">
                  <c:v>67.428571428571431</c:v>
                </c:pt>
                <c:pt idx="123">
                  <c:v>65.285714285714292</c:v>
                </c:pt>
                <c:pt idx="124">
                  <c:v>62.857142857142854</c:v>
                </c:pt>
                <c:pt idx="125">
                  <c:v>54.428571428571431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72-4D1D-974A-0F662C90E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983080"/>
        <c:axId val="670979472"/>
      </c:scatterChart>
      <c:valAx>
        <c:axId val="670983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79472"/>
        <c:crosses val="autoZero"/>
        <c:crossBetween val="midCat"/>
      </c:valAx>
      <c:valAx>
        <c:axId val="67097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Growth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83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Growth</a:t>
            </a:r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40934142607174101"/>
                  <c:y val="-3.38630067074948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Sheet1!$B$2:$B$146</c:f>
              <c:numCache>
                <c:formatCode>0</c:formatCode>
                <c:ptCount val="1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</c:numCache>
            </c:numRef>
          </c:xVal>
          <c:yVal>
            <c:numRef>
              <c:f>Sheet1!$D$2:$D$146</c:f>
              <c:numCache>
                <c:formatCode>0</c:formatCode>
                <c:ptCount val="14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-1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-2</c:v>
                </c:pt>
                <c:pt idx="16">
                  <c:v>5</c:v>
                </c:pt>
                <c:pt idx="17">
                  <c:v>4</c:v>
                </c:pt>
                <c:pt idx="18">
                  <c:v>0</c:v>
                </c:pt>
                <c:pt idx="19">
                  <c:v>4</c:v>
                </c:pt>
                <c:pt idx="20">
                  <c:v>3</c:v>
                </c:pt>
                <c:pt idx="21">
                  <c:v>9</c:v>
                </c:pt>
                <c:pt idx="22">
                  <c:v>1</c:v>
                </c:pt>
                <c:pt idx="23">
                  <c:v>3</c:v>
                </c:pt>
                <c:pt idx="24">
                  <c:v>0</c:v>
                </c:pt>
                <c:pt idx="25">
                  <c:v>10</c:v>
                </c:pt>
                <c:pt idx="26">
                  <c:v>6</c:v>
                </c:pt>
                <c:pt idx="27">
                  <c:v>3</c:v>
                </c:pt>
                <c:pt idx="28">
                  <c:v>6</c:v>
                </c:pt>
                <c:pt idx="29">
                  <c:v>55</c:v>
                </c:pt>
                <c:pt idx="30">
                  <c:v>56</c:v>
                </c:pt>
                <c:pt idx="31">
                  <c:v>12</c:v>
                </c:pt>
                <c:pt idx="32">
                  <c:v>-4</c:v>
                </c:pt>
                <c:pt idx="33">
                  <c:v>20</c:v>
                </c:pt>
                <c:pt idx="34">
                  <c:v>-5</c:v>
                </c:pt>
                <c:pt idx="35">
                  <c:v>13</c:v>
                </c:pt>
                <c:pt idx="36">
                  <c:v>8</c:v>
                </c:pt>
                <c:pt idx="37">
                  <c:v>11</c:v>
                </c:pt>
                <c:pt idx="38">
                  <c:v>14</c:v>
                </c:pt>
                <c:pt idx="39">
                  <c:v>9</c:v>
                </c:pt>
                <c:pt idx="40">
                  <c:v>7</c:v>
                </c:pt>
                <c:pt idx="41">
                  <c:v>19</c:v>
                </c:pt>
                <c:pt idx="42">
                  <c:v>2</c:v>
                </c:pt>
                <c:pt idx="43">
                  <c:v>12</c:v>
                </c:pt>
                <c:pt idx="44">
                  <c:v>14</c:v>
                </c:pt>
                <c:pt idx="45">
                  <c:v>19</c:v>
                </c:pt>
                <c:pt idx="46">
                  <c:v>-3</c:v>
                </c:pt>
                <c:pt idx="47">
                  <c:v>25</c:v>
                </c:pt>
                <c:pt idx="48">
                  <c:v>30</c:v>
                </c:pt>
                <c:pt idx="49">
                  <c:v>-1</c:v>
                </c:pt>
                <c:pt idx="50">
                  <c:v>13</c:v>
                </c:pt>
                <c:pt idx="51">
                  <c:v>16</c:v>
                </c:pt>
                <c:pt idx="52">
                  <c:v>9</c:v>
                </c:pt>
                <c:pt idx="53">
                  <c:v>34</c:v>
                </c:pt>
                <c:pt idx="54">
                  <c:v>29</c:v>
                </c:pt>
                <c:pt idx="55">
                  <c:v>36</c:v>
                </c:pt>
                <c:pt idx="56">
                  <c:v>21</c:v>
                </c:pt>
                <c:pt idx="57">
                  <c:v>30</c:v>
                </c:pt>
                <c:pt idx="58">
                  <c:v>20</c:v>
                </c:pt>
                <c:pt idx="59">
                  <c:v>11</c:v>
                </c:pt>
                <c:pt idx="60">
                  <c:v>41</c:v>
                </c:pt>
                <c:pt idx="61">
                  <c:v>42</c:v>
                </c:pt>
                <c:pt idx="62">
                  <c:v>30</c:v>
                </c:pt>
                <c:pt idx="63">
                  <c:v>58</c:v>
                </c:pt>
                <c:pt idx="64">
                  <c:v>-5</c:v>
                </c:pt>
                <c:pt idx="65">
                  <c:v>5</c:v>
                </c:pt>
                <c:pt idx="66">
                  <c:v>16</c:v>
                </c:pt>
                <c:pt idx="67">
                  <c:v>54</c:v>
                </c:pt>
                <c:pt idx="68">
                  <c:v>60</c:v>
                </c:pt>
                <c:pt idx="69">
                  <c:v>73</c:v>
                </c:pt>
                <c:pt idx="70">
                  <c:v>56</c:v>
                </c:pt>
                <c:pt idx="71">
                  <c:v>62</c:v>
                </c:pt>
                <c:pt idx="72">
                  <c:v>64</c:v>
                </c:pt>
                <c:pt idx="73">
                  <c:v>56</c:v>
                </c:pt>
                <c:pt idx="74">
                  <c:v>30</c:v>
                </c:pt>
                <c:pt idx="75">
                  <c:v>53</c:v>
                </c:pt>
                <c:pt idx="76">
                  <c:v>30</c:v>
                </c:pt>
                <c:pt idx="77">
                  <c:v>22</c:v>
                </c:pt>
                <c:pt idx="78">
                  <c:v>46</c:v>
                </c:pt>
                <c:pt idx="79">
                  <c:v>38</c:v>
                </c:pt>
                <c:pt idx="80">
                  <c:v>19</c:v>
                </c:pt>
                <c:pt idx="81">
                  <c:v>1</c:v>
                </c:pt>
                <c:pt idx="82">
                  <c:v>40</c:v>
                </c:pt>
                <c:pt idx="83">
                  <c:v>46</c:v>
                </c:pt>
                <c:pt idx="84">
                  <c:v>39</c:v>
                </c:pt>
                <c:pt idx="85">
                  <c:v>28</c:v>
                </c:pt>
                <c:pt idx="86">
                  <c:v>27</c:v>
                </c:pt>
                <c:pt idx="87">
                  <c:v>29</c:v>
                </c:pt>
                <c:pt idx="88">
                  <c:v>5</c:v>
                </c:pt>
                <c:pt idx="89">
                  <c:v>39</c:v>
                </c:pt>
                <c:pt idx="90">
                  <c:v>27</c:v>
                </c:pt>
                <c:pt idx="91">
                  <c:v>51</c:v>
                </c:pt>
                <c:pt idx="92">
                  <c:v>58</c:v>
                </c:pt>
                <c:pt idx="93">
                  <c:v>10</c:v>
                </c:pt>
                <c:pt idx="94">
                  <c:v>49</c:v>
                </c:pt>
                <c:pt idx="95">
                  <c:v>39</c:v>
                </c:pt>
                <c:pt idx="96">
                  <c:v>50</c:v>
                </c:pt>
                <c:pt idx="97">
                  <c:v>78</c:v>
                </c:pt>
                <c:pt idx="98">
                  <c:v>62</c:v>
                </c:pt>
                <c:pt idx="99">
                  <c:v>8</c:v>
                </c:pt>
                <c:pt idx="100">
                  <c:v>60</c:v>
                </c:pt>
                <c:pt idx="101">
                  <c:v>13</c:v>
                </c:pt>
                <c:pt idx="102">
                  <c:v>25</c:v>
                </c:pt>
                <c:pt idx="103">
                  <c:v>46</c:v>
                </c:pt>
                <c:pt idx="104">
                  <c:v>87</c:v>
                </c:pt>
                <c:pt idx="105">
                  <c:v>29</c:v>
                </c:pt>
                <c:pt idx="106">
                  <c:v>42</c:v>
                </c:pt>
                <c:pt idx="107">
                  <c:v>68</c:v>
                </c:pt>
                <c:pt idx="108">
                  <c:v>47</c:v>
                </c:pt>
                <c:pt idx="109">
                  <c:v>27</c:v>
                </c:pt>
                <c:pt idx="110">
                  <c:v>49</c:v>
                </c:pt>
                <c:pt idx="111">
                  <c:v>69</c:v>
                </c:pt>
                <c:pt idx="112">
                  <c:v>79</c:v>
                </c:pt>
                <c:pt idx="113">
                  <c:v>28</c:v>
                </c:pt>
                <c:pt idx="114">
                  <c:v>29</c:v>
                </c:pt>
                <c:pt idx="115">
                  <c:v>48</c:v>
                </c:pt>
                <c:pt idx="116">
                  <c:v>55</c:v>
                </c:pt>
                <c:pt idx="117">
                  <c:v>80</c:v>
                </c:pt>
                <c:pt idx="118">
                  <c:v>84</c:v>
                </c:pt>
                <c:pt idx="119">
                  <c:v>84</c:v>
                </c:pt>
                <c:pt idx="120">
                  <c:v>35</c:v>
                </c:pt>
                <c:pt idx="121">
                  <c:v>47</c:v>
                </c:pt>
                <c:pt idx="122">
                  <c:v>87</c:v>
                </c:pt>
                <c:pt idx="123">
                  <c:v>40</c:v>
                </c:pt>
                <c:pt idx="124">
                  <c:v>63</c:v>
                </c:pt>
                <c:pt idx="125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67-412B-8E2D-99A698D0C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007232"/>
        <c:axId val="732012480"/>
      </c:scatterChart>
      <c:valAx>
        <c:axId val="73200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012480"/>
        <c:crosses val="autoZero"/>
        <c:crossBetween val="midCat"/>
      </c:valAx>
      <c:valAx>
        <c:axId val="7320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Growth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00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Growth</a:t>
            </a:r>
            <a:r>
              <a:rPr lang="en-US" baseline="0"/>
              <a:t> per day from Beginning</a:t>
            </a:r>
          </a:p>
        </c:rich>
      </c:tx>
      <c:layout>
        <c:manualLayout>
          <c:xMode val="edge"/>
          <c:yMode val="edge"/>
          <c:x val="0.1650971128608923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7881430446194225"/>
                  <c:y val="-4.61803732866725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Sheet1!$B$2:$B$146</c:f>
              <c:numCache>
                <c:formatCode>0</c:formatCode>
                <c:ptCount val="1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</c:numCache>
            </c:numRef>
          </c:xVal>
          <c:yVal>
            <c:numRef>
              <c:f>Sheet1!$F$2:$F$146</c:f>
              <c:numCache>
                <c:formatCode>0</c:formatCode>
                <c:ptCount val="145"/>
                <c:pt idx="0">
                  <c:v>0</c:v>
                </c:pt>
                <c:pt idx="1">
                  <c:v>0.5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0.4</c:v>
                </c:pt>
                <c:pt idx="5">
                  <c:v>0.66666666666666663</c:v>
                </c:pt>
                <c:pt idx="6">
                  <c:v>0.42857142857142855</c:v>
                </c:pt>
                <c:pt idx="7">
                  <c:v>0.5</c:v>
                </c:pt>
                <c:pt idx="8">
                  <c:v>0.55555555555555558</c:v>
                </c:pt>
                <c:pt idx="9">
                  <c:v>0.7</c:v>
                </c:pt>
                <c:pt idx="10">
                  <c:v>0.63636363636363635</c:v>
                </c:pt>
                <c:pt idx="11">
                  <c:v>0.83333333333333337</c:v>
                </c:pt>
                <c:pt idx="12">
                  <c:v>0.92307692307692313</c:v>
                </c:pt>
                <c:pt idx="13">
                  <c:v>1.0714285714285714</c:v>
                </c:pt>
                <c:pt idx="14">
                  <c:v>1.1333333333333333</c:v>
                </c:pt>
                <c:pt idx="15">
                  <c:v>0.9375</c:v>
                </c:pt>
                <c:pt idx="16">
                  <c:v>1.1764705882352942</c:v>
                </c:pt>
                <c:pt idx="17">
                  <c:v>1.3333333333333333</c:v>
                </c:pt>
                <c:pt idx="18">
                  <c:v>1.263157894736842</c:v>
                </c:pt>
                <c:pt idx="19">
                  <c:v>1.4</c:v>
                </c:pt>
                <c:pt idx="20">
                  <c:v>1.4761904761904763</c:v>
                </c:pt>
                <c:pt idx="21">
                  <c:v>1.8181818181818181</c:v>
                </c:pt>
                <c:pt idx="22">
                  <c:v>1.7826086956521738</c:v>
                </c:pt>
                <c:pt idx="23">
                  <c:v>1.8333333333333333</c:v>
                </c:pt>
                <c:pt idx="24">
                  <c:v>1.76</c:v>
                </c:pt>
                <c:pt idx="25">
                  <c:v>2.0769230769230771</c:v>
                </c:pt>
                <c:pt idx="26">
                  <c:v>2.2222222222222223</c:v>
                </c:pt>
                <c:pt idx="27">
                  <c:v>2.25</c:v>
                </c:pt>
                <c:pt idx="28">
                  <c:v>2.3793103448275863</c:v>
                </c:pt>
                <c:pt idx="29">
                  <c:v>4.1333333333333337</c:v>
                </c:pt>
                <c:pt idx="30">
                  <c:v>5.806451612903226</c:v>
                </c:pt>
                <c:pt idx="31">
                  <c:v>6</c:v>
                </c:pt>
                <c:pt idx="32">
                  <c:v>5.6969696969696972</c:v>
                </c:pt>
                <c:pt idx="33">
                  <c:v>6.117647058823529</c:v>
                </c:pt>
                <c:pt idx="34">
                  <c:v>5.8</c:v>
                </c:pt>
                <c:pt idx="35">
                  <c:v>6</c:v>
                </c:pt>
                <c:pt idx="36">
                  <c:v>6.0540540540540544</c:v>
                </c:pt>
                <c:pt idx="37">
                  <c:v>6.1842105263157894</c:v>
                </c:pt>
                <c:pt idx="38">
                  <c:v>6.384615384615385</c:v>
                </c:pt>
                <c:pt idx="39">
                  <c:v>6.45</c:v>
                </c:pt>
                <c:pt idx="40">
                  <c:v>6.4634146341463419</c:v>
                </c:pt>
                <c:pt idx="41">
                  <c:v>6.7619047619047619</c:v>
                </c:pt>
                <c:pt idx="42">
                  <c:v>6.6511627906976747</c:v>
                </c:pt>
                <c:pt idx="43">
                  <c:v>6.7727272727272725</c:v>
                </c:pt>
                <c:pt idx="44">
                  <c:v>6.9333333333333336</c:v>
                </c:pt>
                <c:pt idx="45">
                  <c:v>7.1956521739130439</c:v>
                </c:pt>
                <c:pt idx="46">
                  <c:v>6.9787234042553195</c:v>
                </c:pt>
                <c:pt idx="47">
                  <c:v>7.354166666666667</c:v>
                </c:pt>
                <c:pt idx="48">
                  <c:v>7.8163265306122449</c:v>
                </c:pt>
                <c:pt idx="49">
                  <c:v>7.64</c:v>
                </c:pt>
                <c:pt idx="50">
                  <c:v>7.7450980392156863</c:v>
                </c:pt>
                <c:pt idx="51">
                  <c:v>7.9038461538461542</c:v>
                </c:pt>
                <c:pt idx="52">
                  <c:v>7.9245283018867925</c:v>
                </c:pt>
                <c:pt idx="53">
                  <c:v>8.4074074074074066</c:v>
                </c:pt>
                <c:pt idx="54">
                  <c:v>8.7818181818181813</c:v>
                </c:pt>
                <c:pt idx="55">
                  <c:v>9.2678571428571423</c:v>
                </c:pt>
                <c:pt idx="56">
                  <c:v>9.473684210526315</c:v>
                </c:pt>
                <c:pt idx="57">
                  <c:v>9.8275862068965516</c:v>
                </c:pt>
                <c:pt idx="58">
                  <c:v>10</c:v>
                </c:pt>
                <c:pt idx="59">
                  <c:v>10.016666666666667</c:v>
                </c:pt>
                <c:pt idx="60">
                  <c:v>10.524590163934427</c:v>
                </c:pt>
                <c:pt idx="61">
                  <c:v>11.03225806451613</c:v>
                </c:pt>
                <c:pt idx="62">
                  <c:v>11.333333333333334</c:v>
                </c:pt>
                <c:pt idx="63">
                  <c:v>12.0625</c:v>
                </c:pt>
                <c:pt idx="64">
                  <c:v>11.8</c:v>
                </c:pt>
                <c:pt idx="65">
                  <c:v>11.696969696969697</c:v>
                </c:pt>
                <c:pt idx="66">
                  <c:v>11.761194029850746</c:v>
                </c:pt>
                <c:pt idx="67">
                  <c:v>12.382352941176471</c:v>
                </c:pt>
                <c:pt idx="68">
                  <c:v>13.072463768115941</c:v>
                </c:pt>
                <c:pt idx="69">
                  <c:v>13.928571428571429</c:v>
                </c:pt>
                <c:pt idx="70">
                  <c:v>14.52112676056338</c:v>
                </c:pt>
                <c:pt idx="71">
                  <c:v>15.180555555555555</c:v>
                </c:pt>
                <c:pt idx="72">
                  <c:v>15.849315068493151</c:v>
                </c:pt>
                <c:pt idx="73">
                  <c:v>16.391891891891891</c:v>
                </c:pt>
                <c:pt idx="74">
                  <c:v>16.573333333333334</c:v>
                </c:pt>
                <c:pt idx="75">
                  <c:v>17.05263157894737</c:v>
                </c:pt>
                <c:pt idx="76">
                  <c:v>17.220779220779221</c:v>
                </c:pt>
                <c:pt idx="77">
                  <c:v>17.282051282051281</c:v>
                </c:pt>
                <c:pt idx="78">
                  <c:v>17.645569620253166</c:v>
                </c:pt>
                <c:pt idx="79">
                  <c:v>17.899999999999999</c:v>
                </c:pt>
                <c:pt idx="80">
                  <c:v>17.913580246913579</c:v>
                </c:pt>
                <c:pt idx="81">
                  <c:v>17.707317073170731</c:v>
                </c:pt>
                <c:pt idx="82">
                  <c:v>17.975903614457831</c:v>
                </c:pt>
                <c:pt idx="83">
                  <c:v>18.30952380952381</c:v>
                </c:pt>
                <c:pt idx="84">
                  <c:v>18.55294117647059</c:v>
                </c:pt>
                <c:pt idx="85">
                  <c:v>18.662790697674417</c:v>
                </c:pt>
                <c:pt idx="86">
                  <c:v>18.758620689655171</c:v>
                </c:pt>
                <c:pt idx="87">
                  <c:v>18.875</c:v>
                </c:pt>
                <c:pt idx="88">
                  <c:v>18.719101123595507</c:v>
                </c:pt>
                <c:pt idx="89">
                  <c:v>18.944444444444443</c:v>
                </c:pt>
                <c:pt idx="90">
                  <c:v>19.032967032967033</c:v>
                </c:pt>
                <c:pt idx="91">
                  <c:v>19.380434782608695</c:v>
                </c:pt>
                <c:pt idx="92">
                  <c:v>19.795698924731184</c:v>
                </c:pt>
                <c:pt idx="93">
                  <c:v>19.691489361702128</c:v>
                </c:pt>
                <c:pt idx="94">
                  <c:v>20</c:v>
                </c:pt>
                <c:pt idx="95">
                  <c:v>20.197916666666668</c:v>
                </c:pt>
                <c:pt idx="96">
                  <c:v>20.505154639175259</c:v>
                </c:pt>
                <c:pt idx="97">
                  <c:v>21.091836734693878</c:v>
                </c:pt>
                <c:pt idx="98">
                  <c:v>21.505050505050505</c:v>
                </c:pt>
                <c:pt idx="99">
                  <c:v>21.37</c:v>
                </c:pt>
                <c:pt idx="100">
                  <c:v>21.752475247524753</c:v>
                </c:pt>
                <c:pt idx="101">
                  <c:v>21.666666666666668</c:v>
                </c:pt>
                <c:pt idx="102">
                  <c:v>21.699029126213592</c:v>
                </c:pt>
                <c:pt idx="103">
                  <c:v>21.932692307692307</c:v>
                </c:pt>
                <c:pt idx="104">
                  <c:v>22.552380952380954</c:v>
                </c:pt>
                <c:pt idx="105">
                  <c:v>22.613207547169811</c:v>
                </c:pt>
                <c:pt idx="106">
                  <c:v>22.794392523364486</c:v>
                </c:pt>
                <c:pt idx="107">
                  <c:v>23.212962962962962</c:v>
                </c:pt>
                <c:pt idx="108">
                  <c:v>23.431192660550458</c:v>
                </c:pt>
                <c:pt idx="109">
                  <c:v>23.463636363636365</c:v>
                </c:pt>
                <c:pt idx="110">
                  <c:v>23.693693693693692</c:v>
                </c:pt>
                <c:pt idx="111">
                  <c:v>24.098214285714285</c:v>
                </c:pt>
                <c:pt idx="112">
                  <c:v>24.584070796460178</c:v>
                </c:pt>
                <c:pt idx="113">
                  <c:v>24.614035087719298</c:v>
                </c:pt>
                <c:pt idx="114">
                  <c:v>24.652173913043477</c:v>
                </c:pt>
                <c:pt idx="115">
                  <c:v>24.853448275862068</c:v>
                </c:pt>
                <c:pt idx="116">
                  <c:v>25.111111111111111</c:v>
                </c:pt>
                <c:pt idx="117">
                  <c:v>25.576271186440678</c:v>
                </c:pt>
                <c:pt idx="118">
                  <c:v>26.067226890756302</c:v>
                </c:pt>
                <c:pt idx="119">
                  <c:v>26.55</c:v>
                </c:pt>
                <c:pt idx="120">
                  <c:v>26.619834710743802</c:v>
                </c:pt>
                <c:pt idx="121">
                  <c:v>26.78688524590164</c:v>
                </c:pt>
                <c:pt idx="122">
                  <c:v>27.276422764227643</c:v>
                </c:pt>
                <c:pt idx="123">
                  <c:v>27.379032258064516</c:v>
                </c:pt>
                <c:pt idx="124">
                  <c:v>27.664000000000001</c:v>
                </c:pt>
                <c:pt idx="125">
                  <c:v>27.642857142857142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0E-4AB4-97B8-847FB3527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983080"/>
        <c:axId val="670979472"/>
      </c:scatterChart>
      <c:valAx>
        <c:axId val="670983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79472"/>
        <c:crosses val="autoZero"/>
        <c:crossBetween val="midCat"/>
      </c:valAx>
      <c:valAx>
        <c:axId val="67097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Growth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83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1</xdr:row>
      <xdr:rowOff>47625</xdr:rowOff>
    </xdr:from>
    <xdr:to>
      <xdr:col>16</xdr:col>
      <xdr:colOff>352425</xdr:colOff>
      <xdr:row>15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2F6A90-AB51-4135-9177-053543370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533400</xdr:colOff>
      <xdr:row>1</xdr:row>
      <xdr:rowOff>66675</xdr:rowOff>
    </xdr:from>
    <xdr:to>
      <xdr:col>24</xdr:col>
      <xdr:colOff>228600</xdr:colOff>
      <xdr:row>15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70009B-AD6F-430C-8AF2-E82DB5C9A2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47625</xdr:colOff>
      <xdr:row>16</xdr:row>
      <xdr:rowOff>109537</xdr:rowOff>
    </xdr:from>
    <xdr:to>
      <xdr:col>16</xdr:col>
      <xdr:colOff>352425</xdr:colOff>
      <xdr:row>30</xdr:row>
      <xdr:rowOff>185737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737D75-4491-49EB-A1A0-031CECB31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538162</xdr:colOff>
      <xdr:row>16</xdr:row>
      <xdr:rowOff>90487</xdr:rowOff>
    </xdr:from>
    <xdr:to>
      <xdr:col>24</xdr:col>
      <xdr:colOff>233362</xdr:colOff>
      <xdr:row>30</xdr:row>
      <xdr:rowOff>166687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4C7806-35A6-4B66-B836-99A2757FD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65315</xdr:colOff>
      <xdr:row>31</xdr:row>
      <xdr:rowOff>136072</xdr:rowOff>
    </xdr:from>
    <xdr:to>
      <xdr:col>16</xdr:col>
      <xdr:colOff>370115</xdr:colOff>
      <xdr:row>46</xdr:row>
      <xdr:rowOff>27214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5D8733F-F5A6-4523-A60D-FD9BD91E9B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6"/>
  <sheetViews>
    <sheetView tabSelected="1" zoomScaleNormal="100" workbookViewId="0">
      <pane ySplit="1" topLeftCell="A2" activePane="bottomLeft" state="frozen"/>
      <selection pane="bottomLeft" activeCell="I22" sqref="I22"/>
    </sheetView>
  </sheetViews>
  <sheetFormatPr defaultRowHeight="14.6" x14ac:dyDescent="0.4"/>
  <cols>
    <col min="1" max="1" width="10.69140625" bestFit="1" customWidth="1"/>
    <col min="2" max="2" width="5.15234375" bestFit="1" customWidth="1"/>
    <col min="3" max="3" width="6.53515625" bestFit="1" customWidth="1"/>
    <col min="4" max="4" width="5.3828125" bestFit="1" customWidth="1"/>
    <col min="5" max="5" width="8.3046875" bestFit="1" customWidth="1"/>
    <col min="6" max="6" width="11.53515625" bestFit="1" customWidth="1"/>
    <col min="7" max="8" width="6.53515625" bestFit="1" customWidth="1"/>
    <col min="9" max="9" width="11.53515625" bestFit="1" customWidth="1"/>
  </cols>
  <sheetData>
    <row r="1" spans="1:10" x14ac:dyDescent="0.4">
      <c r="A1" t="s">
        <v>3</v>
      </c>
      <c r="B1" t="s">
        <v>5</v>
      </c>
      <c r="C1" t="s">
        <v>0</v>
      </c>
      <c r="D1" t="s">
        <v>4</v>
      </c>
      <c r="E1" t="s">
        <v>12</v>
      </c>
      <c r="F1" t="s">
        <v>13</v>
      </c>
      <c r="G1" t="s">
        <v>1</v>
      </c>
      <c r="H1" t="s">
        <v>2</v>
      </c>
    </row>
    <row r="2" spans="1:10" x14ac:dyDescent="0.4">
      <c r="A2" s="1">
        <v>43625</v>
      </c>
      <c r="B2" s="2">
        <f>0</f>
        <v>0</v>
      </c>
      <c r="C2" s="2">
        <v>3</v>
      </c>
      <c r="D2" s="2">
        <f>0</f>
        <v>0</v>
      </c>
      <c r="E2" s="4">
        <v>0</v>
      </c>
      <c r="F2" s="2">
        <f>SUM($D$2:$D2)/COUNT($D$2:$D2)</f>
        <v>0</v>
      </c>
      <c r="G2" s="2">
        <f>0.2511*B2^2-3.2838*B2+3</f>
        <v>3</v>
      </c>
      <c r="H2" s="2">
        <f>-0.0003*B2^3+0.2972*B2^2-4.9611*B2+3</f>
        <v>3</v>
      </c>
      <c r="I2" s="2"/>
      <c r="J2" s="1"/>
    </row>
    <row r="3" spans="1:10" x14ac:dyDescent="0.4">
      <c r="A3" s="1">
        <v>43626</v>
      </c>
      <c r="B3" s="2">
        <f t="shared" ref="B3:B66" si="0">B2+1</f>
        <v>1</v>
      </c>
      <c r="C3" s="2">
        <v>4</v>
      </c>
      <c r="D3" s="2">
        <f>C3-C2</f>
        <v>1</v>
      </c>
      <c r="E3" s="4">
        <f>(C3-C2)/7</f>
        <v>0.14285714285714285</v>
      </c>
      <c r="F3" s="2">
        <f>SUM($D$2:$D3)/COUNT($D$2:$D3)</f>
        <v>0.5</v>
      </c>
      <c r="G3" s="2">
        <f t="shared" ref="G3:G66" si="1">0.2511*B3^2-3.2838*B3+3</f>
        <v>-3.2699999999999729E-2</v>
      </c>
      <c r="H3" s="2">
        <f t="shared" ref="H3:H66" si="2">-0.0003*B3^3+0.2972*B3^2-4.9611*B3+3</f>
        <v>-1.6642000000000001</v>
      </c>
      <c r="I3" s="2"/>
    </row>
    <row r="4" spans="1:10" x14ac:dyDescent="0.4">
      <c r="A4" s="1">
        <v>43627</v>
      </c>
      <c r="B4" s="2">
        <f t="shared" si="0"/>
        <v>2</v>
      </c>
      <c r="C4" s="2">
        <v>4</v>
      </c>
      <c r="D4" s="2">
        <f t="shared" ref="D4:D67" si="3">C4-C3</f>
        <v>0</v>
      </c>
      <c r="E4" s="4">
        <f>(C4-C2)/7</f>
        <v>0.14285714285714285</v>
      </c>
      <c r="F4" s="2">
        <f>SUM($D$2:$D4)/COUNT($D$2:$D4)</f>
        <v>0.33333333333333331</v>
      </c>
      <c r="G4" s="2">
        <f t="shared" si="1"/>
        <v>-2.5632000000000001</v>
      </c>
      <c r="H4" s="2">
        <f t="shared" si="2"/>
        <v>-5.7357999999999993</v>
      </c>
      <c r="I4" s="2"/>
    </row>
    <row r="5" spans="1:10" x14ac:dyDescent="0.4">
      <c r="A5" s="1">
        <v>43628</v>
      </c>
      <c r="B5" s="2">
        <f t="shared" si="0"/>
        <v>3</v>
      </c>
      <c r="C5" s="2">
        <v>5</v>
      </c>
      <c r="D5" s="2">
        <f t="shared" si="3"/>
        <v>1</v>
      </c>
      <c r="E5" s="4">
        <f>(C5-C2)/7</f>
        <v>0.2857142857142857</v>
      </c>
      <c r="F5" s="2">
        <f>SUM($D$2:$D5)/COUNT($D$2:$D5)</f>
        <v>0.5</v>
      </c>
      <c r="G5" s="2">
        <f t="shared" si="1"/>
        <v>-4.5914999999999999</v>
      </c>
      <c r="H5" s="2">
        <f t="shared" si="2"/>
        <v>-9.2165999999999997</v>
      </c>
      <c r="I5" s="2"/>
    </row>
    <row r="6" spans="1:10" x14ac:dyDescent="0.4">
      <c r="A6" s="1">
        <v>43629</v>
      </c>
      <c r="B6" s="2">
        <f t="shared" si="0"/>
        <v>4</v>
      </c>
      <c r="C6" s="2">
        <v>5</v>
      </c>
      <c r="D6" s="2">
        <f t="shared" si="3"/>
        <v>0</v>
      </c>
      <c r="E6" s="4">
        <f>(C6-C2)/7</f>
        <v>0.2857142857142857</v>
      </c>
      <c r="F6" s="2">
        <f>SUM($D$2:$D6)/COUNT($D$2:$D6)</f>
        <v>0.4</v>
      </c>
      <c r="G6" s="2">
        <f t="shared" si="1"/>
        <v>-6.1175999999999995</v>
      </c>
      <c r="H6" s="2">
        <f t="shared" si="2"/>
        <v>-12.1084</v>
      </c>
      <c r="I6" s="2"/>
    </row>
    <row r="7" spans="1:10" x14ac:dyDescent="0.4">
      <c r="A7" s="1">
        <v>43630</v>
      </c>
      <c r="B7" s="2">
        <f t="shared" si="0"/>
        <v>5</v>
      </c>
      <c r="C7" s="2">
        <v>7</v>
      </c>
      <c r="D7" s="2">
        <f t="shared" si="3"/>
        <v>2</v>
      </c>
      <c r="E7" s="4">
        <f>(C7-C2)/7</f>
        <v>0.5714285714285714</v>
      </c>
      <c r="F7" s="2">
        <f>SUM($D$2:$D7)/COUNT($D$2:$D7)</f>
        <v>0.66666666666666663</v>
      </c>
      <c r="G7" s="2">
        <f t="shared" si="1"/>
        <v>-7.1415000000000006</v>
      </c>
      <c r="H7" s="2">
        <f t="shared" si="2"/>
        <v>-14.413</v>
      </c>
      <c r="I7" s="2"/>
    </row>
    <row r="8" spans="1:10" x14ac:dyDescent="0.4">
      <c r="A8" s="1">
        <v>43631</v>
      </c>
      <c r="B8" s="2">
        <f t="shared" si="0"/>
        <v>6</v>
      </c>
      <c r="C8" s="2">
        <v>6</v>
      </c>
      <c r="D8" s="2">
        <f t="shared" si="3"/>
        <v>-1</v>
      </c>
      <c r="E8" s="4">
        <f>(C8-C2)/7</f>
        <v>0.42857142857142855</v>
      </c>
      <c r="F8" s="2">
        <f>SUM($D$2:$D8)/COUNT($D$2:$D8)</f>
        <v>0.42857142857142855</v>
      </c>
      <c r="G8" s="2">
        <f t="shared" si="1"/>
        <v>-7.6631999999999998</v>
      </c>
      <c r="H8" s="2">
        <f t="shared" si="2"/>
        <v>-16.132199999999997</v>
      </c>
      <c r="I8" s="2"/>
    </row>
    <row r="9" spans="1:10" x14ac:dyDescent="0.4">
      <c r="A9" s="1">
        <v>43632</v>
      </c>
      <c r="B9" s="2">
        <f t="shared" si="0"/>
        <v>7</v>
      </c>
      <c r="C9" s="2">
        <v>7</v>
      </c>
      <c r="D9" s="2">
        <f t="shared" si="3"/>
        <v>1</v>
      </c>
      <c r="E9" s="2">
        <f>(C9-C2)/7</f>
        <v>0.5714285714285714</v>
      </c>
      <c r="F9" s="2">
        <f>SUM($D$2:$D9)/COUNT($D$2:$D9)</f>
        <v>0.5</v>
      </c>
      <c r="G9" s="2">
        <f t="shared" si="1"/>
        <v>-7.6827000000000005</v>
      </c>
      <c r="H9" s="2">
        <f t="shared" si="2"/>
        <v>-17.267799999999998</v>
      </c>
      <c r="I9" s="2"/>
    </row>
    <row r="10" spans="1:10" x14ac:dyDescent="0.4">
      <c r="A10" s="1">
        <v>43633</v>
      </c>
      <c r="B10" s="2">
        <f t="shared" si="0"/>
        <v>8</v>
      </c>
      <c r="C10" s="2">
        <v>8</v>
      </c>
      <c r="D10" s="2">
        <f t="shared" si="3"/>
        <v>1</v>
      </c>
      <c r="E10" s="2">
        <f t="shared" ref="E10:E73" si="4">(C10-C3)/7</f>
        <v>0.5714285714285714</v>
      </c>
      <c r="F10" s="2">
        <f>SUM($D$2:$D10)/COUNT($D$2:$D10)</f>
        <v>0.55555555555555558</v>
      </c>
      <c r="G10" s="2">
        <f t="shared" si="1"/>
        <v>-7.1999999999999993</v>
      </c>
      <c r="H10" s="2">
        <f t="shared" si="2"/>
        <v>-17.8216</v>
      </c>
      <c r="I10" s="2"/>
    </row>
    <row r="11" spans="1:10" x14ac:dyDescent="0.4">
      <c r="A11" s="1">
        <v>43634</v>
      </c>
      <c r="B11" s="2">
        <f t="shared" si="0"/>
        <v>9</v>
      </c>
      <c r="C11" s="2">
        <v>10</v>
      </c>
      <c r="D11" s="2">
        <f t="shared" si="3"/>
        <v>2</v>
      </c>
      <c r="E11" s="2">
        <f t="shared" si="4"/>
        <v>0.8571428571428571</v>
      </c>
      <c r="F11" s="2">
        <f>SUM($D$2:$D11)/COUNT($D$2:$D11)</f>
        <v>0.7</v>
      </c>
      <c r="G11" s="2">
        <f t="shared" si="1"/>
        <v>-6.2150999999999996</v>
      </c>
      <c r="H11" s="2">
        <f t="shared" si="2"/>
        <v>-17.795400000000001</v>
      </c>
      <c r="I11" s="2"/>
    </row>
    <row r="12" spans="1:10" x14ac:dyDescent="0.4">
      <c r="A12" s="1">
        <v>43635</v>
      </c>
      <c r="B12" s="2">
        <f t="shared" si="0"/>
        <v>10</v>
      </c>
      <c r="C12" s="2">
        <v>10</v>
      </c>
      <c r="D12" s="2">
        <f t="shared" si="3"/>
        <v>0</v>
      </c>
      <c r="E12" s="2">
        <f t="shared" si="4"/>
        <v>0.7142857142857143</v>
      </c>
      <c r="F12" s="2">
        <f>SUM($D$2:$D12)/COUNT($D$2:$D12)</f>
        <v>0.63636363636363635</v>
      </c>
      <c r="G12" s="2">
        <f t="shared" si="1"/>
        <v>-4.7280000000000015</v>
      </c>
      <c r="H12" s="2">
        <f t="shared" si="2"/>
        <v>-17.191000000000003</v>
      </c>
      <c r="I12" s="2"/>
    </row>
    <row r="13" spans="1:10" x14ac:dyDescent="0.4">
      <c r="A13" s="1">
        <v>43636</v>
      </c>
      <c r="B13" s="2">
        <f t="shared" si="0"/>
        <v>11</v>
      </c>
      <c r="C13" s="2">
        <v>13</v>
      </c>
      <c r="D13" s="2">
        <f t="shared" si="3"/>
        <v>3</v>
      </c>
      <c r="E13" s="2">
        <f t="shared" si="4"/>
        <v>1.1428571428571428</v>
      </c>
      <c r="F13" s="2">
        <f>SUM($D$2:$D13)/COUNT($D$2:$D13)</f>
        <v>0.83333333333333337</v>
      </c>
      <c r="G13" s="2">
        <f t="shared" si="1"/>
        <v>-2.7387000000000015</v>
      </c>
      <c r="H13" s="2">
        <f t="shared" si="2"/>
        <v>-16.01019999999999</v>
      </c>
      <c r="I13" s="2"/>
    </row>
    <row r="14" spans="1:10" x14ac:dyDescent="0.4">
      <c r="A14" s="1">
        <v>43637</v>
      </c>
      <c r="B14" s="2">
        <f t="shared" si="0"/>
        <v>12</v>
      </c>
      <c r="C14" s="2">
        <v>15</v>
      </c>
      <c r="D14" s="2">
        <f t="shared" si="3"/>
        <v>2</v>
      </c>
      <c r="E14" s="2">
        <f t="shared" si="4"/>
        <v>1.1428571428571428</v>
      </c>
      <c r="F14" s="2">
        <f>SUM($D$2:$D14)/COUNT($D$2:$D14)</f>
        <v>0.92307692307692313</v>
      </c>
      <c r="G14" s="2">
        <f t="shared" si="1"/>
        <v>-0.24719999999999942</v>
      </c>
      <c r="H14" s="2">
        <f t="shared" si="2"/>
        <v>-14.254799999999996</v>
      </c>
      <c r="I14" s="2"/>
    </row>
    <row r="15" spans="1:10" x14ac:dyDescent="0.4">
      <c r="A15" s="1">
        <v>43638</v>
      </c>
      <c r="B15" s="2">
        <f t="shared" si="0"/>
        <v>13</v>
      </c>
      <c r="C15" s="2">
        <v>18</v>
      </c>
      <c r="D15" s="2">
        <f t="shared" si="3"/>
        <v>3</v>
      </c>
      <c r="E15" s="2">
        <f t="shared" si="4"/>
        <v>1.7142857142857142</v>
      </c>
      <c r="F15" s="2">
        <f>SUM($D$2:$D15)/COUNT($D$2:$D15)</f>
        <v>1.0714285714285714</v>
      </c>
      <c r="G15" s="2">
        <f t="shared" si="1"/>
        <v>2.7464999999999975</v>
      </c>
      <c r="H15" s="2">
        <f t="shared" si="2"/>
        <v>-11.926599999999993</v>
      </c>
      <c r="I15" s="2"/>
    </row>
    <row r="16" spans="1:10" x14ac:dyDescent="0.4">
      <c r="A16" s="1">
        <v>43639</v>
      </c>
      <c r="B16" s="2">
        <f t="shared" si="0"/>
        <v>14</v>
      </c>
      <c r="C16" s="2">
        <v>20</v>
      </c>
      <c r="D16" s="2">
        <f t="shared" si="3"/>
        <v>2</v>
      </c>
      <c r="E16" s="2">
        <f t="shared" si="4"/>
        <v>1.8571428571428572</v>
      </c>
      <c r="F16" s="2">
        <f>SUM($D$2:$D16)/COUNT($D$2:$D16)</f>
        <v>1.1333333333333333</v>
      </c>
      <c r="G16" s="2">
        <f t="shared" si="1"/>
        <v>6.2423999999999964</v>
      </c>
      <c r="H16" s="2">
        <f t="shared" si="2"/>
        <v>-9.027399999999993</v>
      </c>
      <c r="I16" s="2"/>
    </row>
    <row r="17" spans="1:9" x14ac:dyDescent="0.4">
      <c r="A17" s="1">
        <v>43640</v>
      </c>
      <c r="B17" s="2">
        <f t="shared" si="0"/>
        <v>15</v>
      </c>
      <c r="C17" s="2">
        <v>18</v>
      </c>
      <c r="D17" s="2">
        <f t="shared" si="3"/>
        <v>-2</v>
      </c>
      <c r="E17" s="2">
        <f t="shared" si="4"/>
        <v>1.4285714285714286</v>
      </c>
      <c r="F17" s="2">
        <f>SUM($D$2:$D17)/COUNT($D$2:$D17)</f>
        <v>0.9375</v>
      </c>
      <c r="G17" s="2">
        <f t="shared" si="1"/>
        <v>10.240499999999997</v>
      </c>
      <c r="H17" s="2">
        <f t="shared" si="2"/>
        <v>-5.5589999999999975</v>
      </c>
      <c r="I17" s="2"/>
    </row>
    <row r="18" spans="1:9" x14ac:dyDescent="0.4">
      <c r="A18" s="1">
        <v>43641</v>
      </c>
      <c r="B18" s="2">
        <f t="shared" si="0"/>
        <v>16</v>
      </c>
      <c r="C18" s="2">
        <v>23</v>
      </c>
      <c r="D18" s="2">
        <f t="shared" si="3"/>
        <v>5</v>
      </c>
      <c r="E18" s="2">
        <f t="shared" si="4"/>
        <v>1.8571428571428572</v>
      </c>
      <c r="F18" s="2">
        <f>SUM($D$2:$D18)/COUNT($D$2:$D18)</f>
        <v>1.1764705882352942</v>
      </c>
      <c r="G18" s="2">
        <f t="shared" si="1"/>
        <v>14.7408</v>
      </c>
      <c r="H18" s="2">
        <f t="shared" si="2"/>
        <v>-1.5232000000000028</v>
      </c>
      <c r="I18" s="2"/>
    </row>
    <row r="19" spans="1:9" x14ac:dyDescent="0.4">
      <c r="A19" s="1">
        <v>43642</v>
      </c>
      <c r="B19" s="2">
        <f t="shared" si="0"/>
        <v>17</v>
      </c>
      <c r="C19" s="2">
        <v>27</v>
      </c>
      <c r="D19" s="2">
        <f t="shared" si="3"/>
        <v>4</v>
      </c>
      <c r="E19" s="2">
        <f t="shared" si="4"/>
        <v>2.4285714285714284</v>
      </c>
      <c r="F19" s="2">
        <f>SUM($D$2:$D19)/COUNT($D$2:$D19)</f>
        <v>1.3333333333333333</v>
      </c>
      <c r="G19" s="2">
        <f t="shared" si="1"/>
        <v>19.743299999999998</v>
      </c>
      <c r="H19" s="2">
        <f t="shared" si="2"/>
        <v>3.0781999999999954</v>
      </c>
      <c r="I19" s="2"/>
    </row>
    <row r="20" spans="1:9" x14ac:dyDescent="0.4">
      <c r="A20" s="1">
        <v>43643</v>
      </c>
      <c r="B20" s="2">
        <f>B19+1</f>
        <v>18</v>
      </c>
      <c r="C20" s="2">
        <v>27</v>
      </c>
      <c r="D20" s="2">
        <f t="shared" si="3"/>
        <v>0</v>
      </c>
      <c r="E20" s="2">
        <f t="shared" si="4"/>
        <v>2</v>
      </c>
      <c r="F20" s="2">
        <f>SUM($D$2:$D20)/COUNT($D$2:$D20)</f>
        <v>1.263157894736842</v>
      </c>
      <c r="G20" s="2">
        <f t="shared" si="1"/>
        <v>25.247999999999998</v>
      </c>
      <c r="H20" s="2">
        <f t="shared" si="2"/>
        <v>8.2433999999999941</v>
      </c>
      <c r="I20" s="2"/>
    </row>
    <row r="21" spans="1:9" x14ac:dyDescent="0.4">
      <c r="A21" s="1">
        <v>43644</v>
      </c>
      <c r="B21" s="2">
        <f t="shared" si="0"/>
        <v>19</v>
      </c>
      <c r="C21" s="2">
        <v>31</v>
      </c>
      <c r="D21" s="2">
        <f t="shared" si="3"/>
        <v>4</v>
      </c>
      <c r="E21" s="2">
        <f t="shared" si="4"/>
        <v>2.2857142857142856</v>
      </c>
      <c r="F21" s="2">
        <f>SUM($D$2:$D21)/COUNT($D$2:$D21)</f>
        <v>1.4</v>
      </c>
      <c r="G21" s="2">
        <f t="shared" si="1"/>
        <v>31.254899999999999</v>
      </c>
      <c r="H21" s="2">
        <f t="shared" si="2"/>
        <v>13.970600000000005</v>
      </c>
      <c r="I21" s="2"/>
    </row>
    <row r="22" spans="1:9" x14ac:dyDescent="0.4">
      <c r="A22" s="1">
        <v>43645</v>
      </c>
      <c r="B22" s="2">
        <f t="shared" si="0"/>
        <v>20</v>
      </c>
      <c r="C22" s="2">
        <v>34</v>
      </c>
      <c r="D22" s="2">
        <f t="shared" si="3"/>
        <v>3</v>
      </c>
      <c r="E22" s="2">
        <f t="shared" si="4"/>
        <v>2.2857142857142856</v>
      </c>
      <c r="F22" s="2">
        <f>SUM($D$2:$D22)/COUNT($D$2:$D22)</f>
        <v>1.4761904761904763</v>
      </c>
      <c r="G22" s="2">
        <f t="shared" si="1"/>
        <v>37.763999999999996</v>
      </c>
      <c r="H22" s="2">
        <f t="shared" si="2"/>
        <v>20.257999999999996</v>
      </c>
      <c r="I22" s="2"/>
    </row>
    <row r="23" spans="1:9" x14ac:dyDescent="0.4">
      <c r="A23" s="1">
        <v>43646</v>
      </c>
      <c r="B23" s="2">
        <f t="shared" si="0"/>
        <v>21</v>
      </c>
      <c r="C23" s="2">
        <v>43</v>
      </c>
      <c r="D23" s="2">
        <f t="shared" si="3"/>
        <v>9</v>
      </c>
      <c r="E23" s="2">
        <f t="shared" si="4"/>
        <v>3.2857142857142856</v>
      </c>
      <c r="F23" s="2">
        <f>SUM($D$2:$D23)/COUNT($D$2:$D23)</f>
        <v>1.8181818181818181</v>
      </c>
      <c r="G23" s="2">
        <f t="shared" si="1"/>
        <v>44.775299999999987</v>
      </c>
      <c r="H23" s="2">
        <f t="shared" si="2"/>
        <v>27.103800000000007</v>
      </c>
      <c r="I23" s="2"/>
    </row>
    <row r="24" spans="1:9" x14ac:dyDescent="0.4">
      <c r="A24" s="1">
        <v>43647</v>
      </c>
      <c r="B24" s="2">
        <f t="shared" si="0"/>
        <v>22</v>
      </c>
      <c r="C24" s="2">
        <v>44</v>
      </c>
      <c r="D24" s="2">
        <f t="shared" si="3"/>
        <v>1</v>
      </c>
      <c r="E24" s="2">
        <f t="shared" si="4"/>
        <v>3.7142857142857144</v>
      </c>
      <c r="F24" s="2">
        <f>SUM($D$2:$D24)/COUNT($D$2:$D24)</f>
        <v>1.7826086956521738</v>
      </c>
      <c r="G24" s="2">
        <f t="shared" si="1"/>
        <v>52.288799999999995</v>
      </c>
      <c r="H24" s="2">
        <f t="shared" si="2"/>
        <v>34.506200000000021</v>
      </c>
      <c r="I24" s="2"/>
    </row>
    <row r="25" spans="1:9" x14ac:dyDescent="0.4">
      <c r="A25" s="1">
        <v>43648</v>
      </c>
      <c r="B25" s="2">
        <f t="shared" si="0"/>
        <v>23</v>
      </c>
      <c r="C25" s="2">
        <v>47</v>
      </c>
      <c r="D25" s="2">
        <f t="shared" si="3"/>
        <v>3</v>
      </c>
      <c r="E25" s="2">
        <f t="shared" si="4"/>
        <v>3.4285714285714284</v>
      </c>
      <c r="F25" s="2">
        <f>SUM($D$2:$D25)/COUNT($D$2:$D25)</f>
        <v>1.8333333333333333</v>
      </c>
      <c r="G25" s="2">
        <f t="shared" si="1"/>
        <v>60.30449999999999</v>
      </c>
      <c r="H25" s="2">
        <f t="shared" si="2"/>
        <v>42.463400000000007</v>
      </c>
      <c r="I25" s="2"/>
    </row>
    <row r="26" spans="1:9" x14ac:dyDescent="0.4">
      <c r="A26" s="1">
        <v>43649</v>
      </c>
      <c r="B26" s="2">
        <f t="shared" si="0"/>
        <v>24</v>
      </c>
      <c r="C26" s="2">
        <v>47</v>
      </c>
      <c r="D26" s="2">
        <f t="shared" si="3"/>
        <v>0</v>
      </c>
      <c r="E26" s="2">
        <f t="shared" si="4"/>
        <v>2.8571428571428572</v>
      </c>
      <c r="F26" s="2">
        <f>SUM($D$2:$D26)/COUNT($D$2:$D26)</f>
        <v>1.76</v>
      </c>
      <c r="G26" s="2">
        <f t="shared" si="1"/>
        <v>68.822400000000002</v>
      </c>
      <c r="H26" s="2">
        <f t="shared" si="2"/>
        <v>50.973600000000019</v>
      </c>
      <c r="I26" s="2"/>
    </row>
    <row r="27" spans="1:9" x14ac:dyDescent="0.4">
      <c r="A27" s="1">
        <v>43650</v>
      </c>
      <c r="B27" s="2">
        <f t="shared" si="0"/>
        <v>25</v>
      </c>
      <c r="C27" s="2">
        <v>57</v>
      </c>
      <c r="D27" s="2">
        <f t="shared" si="3"/>
        <v>10</v>
      </c>
      <c r="E27" s="2">
        <f t="shared" si="4"/>
        <v>4.2857142857142856</v>
      </c>
      <c r="F27" s="2">
        <f>SUM($D$2:$D27)/COUNT($D$2:$D27)</f>
        <v>2.0769230769230771</v>
      </c>
      <c r="G27" s="2">
        <f t="shared" si="1"/>
        <v>77.842500000000001</v>
      </c>
      <c r="H27" s="2">
        <f t="shared" si="2"/>
        <v>60.034999999999997</v>
      </c>
      <c r="I27" s="2"/>
    </row>
    <row r="28" spans="1:9" x14ac:dyDescent="0.4">
      <c r="A28" s="1">
        <v>43651</v>
      </c>
      <c r="B28" s="2">
        <f t="shared" si="0"/>
        <v>26</v>
      </c>
      <c r="C28">
        <v>63</v>
      </c>
      <c r="D28" s="2">
        <f t="shared" si="3"/>
        <v>6</v>
      </c>
      <c r="E28" s="2">
        <f t="shared" si="4"/>
        <v>4.5714285714285712</v>
      </c>
      <c r="F28" s="2">
        <f>SUM($D$2:$D28)/COUNT($D$2:$D28)</f>
        <v>2.2222222222222223</v>
      </c>
      <c r="G28" s="2">
        <f t="shared" si="1"/>
        <v>87.364799999999988</v>
      </c>
      <c r="H28" s="2">
        <f t="shared" si="2"/>
        <v>69.645800000000037</v>
      </c>
      <c r="I28" s="2"/>
    </row>
    <row r="29" spans="1:9" x14ac:dyDescent="0.4">
      <c r="A29" s="1">
        <v>43652</v>
      </c>
      <c r="B29" s="2">
        <f t="shared" si="0"/>
        <v>27</v>
      </c>
      <c r="C29">
        <v>66</v>
      </c>
      <c r="D29" s="2">
        <f t="shared" si="3"/>
        <v>3</v>
      </c>
      <c r="E29" s="2">
        <f t="shared" si="4"/>
        <v>4.5714285714285712</v>
      </c>
      <c r="F29" s="2">
        <f>SUM($D$2:$D29)/COUNT($D$2:$D29)</f>
        <v>2.25</v>
      </c>
      <c r="G29" s="2">
        <f t="shared" si="1"/>
        <v>97.389299999999992</v>
      </c>
      <c r="H29" s="2">
        <f t="shared" si="2"/>
        <v>79.804200000000009</v>
      </c>
      <c r="I29" s="2"/>
    </row>
    <row r="30" spans="1:9" x14ac:dyDescent="0.4">
      <c r="A30" s="1">
        <v>43653</v>
      </c>
      <c r="B30" s="2">
        <f t="shared" si="0"/>
        <v>28</v>
      </c>
      <c r="C30">
        <v>72</v>
      </c>
      <c r="D30" s="2">
        <f t="shared" si="3"/>
        <v>6</v>
      </c>
      <c r="E30" s="2">
        <f t="shared" si="4"/>
        <v>4.1428571428571432</v>
      </c>
      <c r="F30" s="2">
        <f>SUM($D$2:$D30)/COUNT($D$2:$D30)</f>
        <v>2.3793103448275863</v>
      </c>
      <c r="G30" s="2">
        <f t="shared" si="1"/>
        <v>107.91599999999998</v>
      </c>
      <c r="H30" s="2">
        <f t="shared" si="2"/>
        <v>90.508400000000023</v>
      </c>
      <c r="I30" s="2"/>
    </row>
    <row r="31" spans="1:9" x14ac:dyDescent="0.4">
      <c r="A31" s="1">
        <v>43654</v>
      </c>
      <c r="B31" s="2">
        <f t="shared" si="0"/>
        <v>29</v>
      </c>
      <c r="C31">
        <v>127</v>
      </c>
      <c r="D31" s="2">
        <f t="shared" si="3"/>
        <v>55</v>
      </c>
      <c r="E31" s="2">
        <f t="shared" si="4"/>
        <v>11.857142857142858</v>
      </c>
      <c r="F31" s="2">
        <f>SUM($D$2:$D31)/COUNT($D$2:$D31)</f>
        <v>4.1333333333333337</v>
      </c>
      <c r="G31" s="2">
        <f t="shared" si="1"/>
        <v>118.94489999999999</v>
      </c>
      <c r="H31" s="2">
        <f t="shared" si="2"/>
        <v>101.75660000000002</v>
      </c>
      <c r="I31" s="2"/>
    </row>
    <row r="32" spans="1:9" x14ac:dyDescent="0.4">
      <c r="A32" s="1">
        <v>43655</v>
      </c>
      <c r="B32" s="2">
        <f t="shared" si="0"/>
        <v>30</v>
      </c>
      <c r="C32">
        <v>183</v>
      </c>
      <c r="D32" s="2">
        <f t="shared" si="3"/>
        <v>56</v>
      </c>
      <c r="E32" s="2">
        <f t="shared" si="4"/>
        <v>19.428571428571427</v>
      </c>
      <c r="F32" s="2">
        <f>SUM($D$2:$D32)/COUNT($D$2:$D32)</f>
        <v>5.806451612903226</v>
      </c>
      <c r="G32" s="2">
        <f t="shared" si="1"/>
        <v>130.476</v>
      </c>
      <c r="H32" s="2">
        <f t="shared" si="2"/>
        <v>113.547</v>
      </c>
      <c r="I32" s="2"/>
    </row>
    <row r="33" spans="1:9" x14ac:dyDescent="0.4">
      <c r="A33" s="1">
        <v>43656</v>
      </c>
      <c r="B33" s="2">
        <f t="shared" si="0"/>
        <v>31</v>
      </c>
      <c r="C33">
        <v>195</v>
      </c>
      <c r="D33" s="2">
        <f t="shared" si="3"/>
        <v>12</v>
      </c>
      <c r="E33" s="2">
        <f t="shared" si="4"/>
        <v>21.142857142857142</v>
      </c>
      <c r="F33" s="2">
        <f>SUM($D$2:$D33)/COUNT($D$2:$D33)</f>
        <v>6</v>
      </c>
      <c r="G33" s="2">
        <f t="shared" si="1"/>
        <v>142.5093</v>
      </c>
      <c r="H33" s="2">
        <f t="shared" si="2"/>
        <v>125.87780000000004</v>
      </c>
      <c r="I33" s="2"/>
    </row>
    <row r="34" spans="1:9" x14ac:dyDescent="0.4">
      <c r="A34" s="1">
        <v>43657</v>
      </c>
      <c r="B34" s="2">
        <f t="shared" si="0"/>
        <v>32</v>
      </c>
      <c r="C34">
        <v>191</v>
      </c>
      <c r="D34" s="2">
        <f t="shared" si="3"/>
        <v>-4</v>
      </c>
      <c r="E34" s="2">
        <f t="shared" si="4"/>
        <v>19.142857142857142</v>
      </c>
      <c r="F34" s="2">
        <f>SUM($D$2:$D34)/COUNT($D$2:$D34)</f>
        <v>5.6969696969696972</v>
      </c>
      <c r="G34" s="2">
        <f t="shared" si="1"/>
        <v>155.04480000000001</v>
      </c>
      <c r="H34" s="2">
        <f t="shared" si="2"/>
        <v>138.74720000000002</v>
      </c>
      <c r="I34" s="2"/>
    </row>
    <row r="35" spans="1:9" x14ac:dyDescent="0.4">
      <c r="A35" s="1">
        <v>43658</v>
      </c>
      <c r="B35" s="2">
        <f t="shared" si="0"/>
        <v>33</v>
      </c>
      <c r="C35">
        <v>211</v>
      </c>
      <c r="D35" s="2">
        <f t="shared" si="3"/>
        <v>20</v>
      </c>
      <c r="E35" s="2">
        <f t="shared" si="4"/>
        <v>21.142857142857142</v>
      </c>
      <c r="F35" s="2">
        <f>SUM($D$2:$D35)/COUNT($D$2:$D35)</f>
        <v>6.117647058823529</v>
      </c>
      <c r="G35" s="2">
        <f t="shared" si="1"/>
        <v>168.08250000000001</v>
      </c>
      <c r="H35" s="2">
        <f t="shared" si="2"/>
        <v>152.15340000000003</v>
      </c>
      <c r="I35" s="2"/>
    </row>
    <row r="36" spans="1:9" x14ac:dyDescent="0.4">
      <c r="A36" s="1">
        <v>43659</v>
      </c>
      <c r="B36" s="2">
        <f t="shared" si="0"/>
        <v>34</v>
      </c>
      <c r="C36">
        <v>206</v>
      </c>
      <c r="D36" s="2">
        <f t="shared" si="3"/>
        <v>-5</v>
      </c>
      <c r="E36" s="2">
        <f t="shared" si="4"/>
        <v>20</v>
      </c>
      <c r="F36" s="2">
        <f>SUM($D$2:$D36)/COUNT($D$2:$D36)</f>
        <v>5.8</v>
      </c>
      <c r="G36" s="2">
        <f t="shared" si="1"/>
        <v>181.62239999999997</v>
      </c>
      <c r="H36" s="2">
        <f t="shared" si="2"/>
        <v>166.09459999999999</v>
      </c>
      <c r="I36" s="2"/>
    </row>
    <row r="37" spans="1:9" x14ac:dyDescent="0.4">
      <c r="A37" s="1">
        <v>43660</v>
      </c>
      <c r="B37" s="2">
        <f>B36+1</f>
        <v>35</v>
      </c>
      <c r="C37">
        <v>219</v>
      </c>
      <c r="D37" s="2">
        <f t="shared" si="3"/>
        <v>13</v>
      </c>
      <c r="E37" s="2">
        <f t="shared" si="4"/>
        <v>21</v>
      </c>
      <c r="F37" s="2">
        <f>SUM($D$2:$D37)/COUNT($D$2:$D37)</f>
        <v>6</v>
      </c>
      <c r="G37" s="2">
        <f t="shared" si="1"/>
        <v>195.66449999999998</v>
      </c>
      <c r="H37" s="2">
        <f t="shared" si="2"/>
        <v>180.56900000000005</v>
      </c>
      <c r="I37" s="2"/>
    </row>
    <row r="38" spans="1:9" x14ac:dyDescent="0.4">
      <c r="A38" s="1">
        <v>43661</v>
      </c>
      <c r="B38" s="2">
        <f t="shared" si="0"/>
        <v>36</v>
      </c>
      <c r="C38">
        <v>227</v>
      </c>
      <c r="D38" s="2">
        <f t="shared" si="3"/>
        <v>8</v>
      </c>
      <c r="E38" s="2">
        <f t="shared" si="4"/>
        <v>14.285714285714286</v>
      </c>
      <c r="F38" s="2">
        <f>SUM($D$2:$D38)/COUNT($D$2:$D38)</f>
        <v>6.0540540540540544</v>
      </c>
      <c r="G38" s="2">
        <f t="shared" si="1"/>
        <v>210.2088</v>
      </c>
      <c r="H38" s="2">
        <f t="shared" si="2"/>
        <v>195.57479999999998</v>
      </c>
      <c r="I38" s="2"/>
    </row>
    <row r="39" spans="1:9" x14ac:dyDescent="0.4">
      <c r="A39" s="1">
        <v>43662</v>
      </c>
      <c r="B39" s="2">
        <f t="shared" si="0"/>
        <v>37</v>
      </c>
      <c r="C39">
        <v>238</v>
      </c>
      <c r="D39" s="2">
        <f t="shared" si="3"/>
        <v>11</v>
      </c>
      <c r="E39" s="2">
        <f t="shared" si="4"/>
        <v>7.8571428571428568</v>
      </c>
      <c r="F39" s="2">
        <f>SUM($D$2:$D39)/COUNT($D$2:$D39)</f>
        <v>6.1842105263157894</v>
      </c>
      <c r="G39" s="2">
        <f t="shared" si="1"/>
        <v>225.25530000000001</v>
      </c>
      <c r="H39" s="2">
        <f t="shared" si="2"/>
        <v>211.11020000000002</v>
      </c>
      <c r="I39" s="2"/>
    </row>
    <row r="40" spans="1:9" x14ac:dyDescent="0.4">
      <c r="A40" s="1">
        <v>43663</v>
      </c>
      <c r="B40" s="2">
        <f t="shared" si="0"/>
        <v>38</v>
      </c>
      <c r="C40">
        <v>252</v>
      </c>
      <c r="D40" s="2">
        <f t="shared" si="3"/>
        <v>14</v>
      </c>
      <c r="E40" s="2">
        <f t="shared" si="4"/>
        <v>8.1428571428571423</v>
      </c>
      <c r="F40" s="2">
        <f>SUM($D$2:$D40)/COUNT($D$2:$D40)</f>
        <v>6.384615384615385</v>
      </c>
      <c r="G40" s="2">
        <f t="shared" si="1"/>
        <v>240.80399999999997</v>
      </c>
      <c r="H40" s="2">
        <f t="shared" si="2"/>
        <v>227.17340000000004</v>
      </c>
      <c r="I40" s="2"/>
    </row>
    <row r="41" spans="1:9" x14ac:dyDescent="0.4">
      <c r="A41" s="1">
        <v>43664</v>
      </c>
      <c r="B41" s="2">
        <f t="shared" si="0"/>
        <v>39</v>
      </c>
      <c r="C41">
        <v>261</v>
      </c>
      <c r="D41" s="2">
        <f t="shared" si="3"/>
        <v>9</v>
      </c>
      <c r="E41" s="2">
        <f t="shared" si="4"/>
        <v>10</v>
      </c>
      <c r="F41" s="2">
        <f>SUM($D$2:$D41)/COUNT($D$2:$D41)</f>
        <v>6.45</v>
      </c>
      <c r="G41" s="2">
        <f t="shared" si="1"/>
        <v>256.85489999999999</v>
      </c>
      <c r="H41" s="2">
        <f t="shared" si="2"/>
        <v>243.76259999999999</v>
      </c>
      <c r="I41" s="2"/>
    </row>
    <row r="42" spans="1:9" x14ac:dyDescent="0.4">
      <c r="A42" s="1">
        <v>43665</v>
      </c>
      <c r="B42" s="2">
        <f t="shared" si="0"/>
        <v>40</v>
      </c>
      <c r="C42">
        <v>268</v>
      </c>
      <c r="D42" s="2">
        <f t="shared" si="3"/>
        <v>7</v>
      </c>
      <c r="E42" s="2">
        <f t="shared" si="4"/>
        <v>8.1428571428571423</v>
      </c>
      <c r="F42" s="2">
        <f>SUM($D$2:$D42)/COUNT($D$2:$D42)</f>
        <v>6.4634146341463419</v>
      </c>
      <c r="G42" s="2">
        <f t="shared" si="1"/>
        <v>273.40800000000002</v>
      </c>
      <c r="H42" s="2">
        <f t="shared" si="2"/>
        <v>260.87600000000003</v>
      </c>
      <c r="I42" s="2"/>
    </row>
    <row r="43" spans="1:9" x14ac:dyDescent="0.4">
      <c r="A43" s="1">
        <v>43666</v>
      </c>
      <c r="B43" s="2">
        <f t="shared" si="0"/>
        <v>41</v>
      </c>
      <c r="C43">
        <v>287</v>
      </c>
      <c r="D43" s="2">
        <f t="shared" si="3"/>
        <v>19</v>
      </c>
      <c r="E43" s="2">
        <f t="shared" si="4"/>
        <v>11.571428571428571</v>
      </c>
      <c r="F43" s="2">
        <f>SUM($D$2:$D43)/COUNT($D$2:$D43)</f>
        <v>6.7619047619047619</v>
      </c>
      <c r="G43" s="2">
        <f t="shared" si="1"/>
        <v>290.4633</v>
      </c>
      <c r="H43" s="2">
        <f t="shared" si="2"/>
        <v>278.51180000000005</v>
      </c>
      <c r="I43" s="2"/>
    </row>
    <row r="44" spans="1:9" x14ac:dyDescent="0.4">
      <c r="A44" s="1">
        <v>43667</v>
      </c>
      <c r="B44" s="2">
        <f t="shared" si="0"/>
        <v>42</v>
      </c>
      <c r="C44">
        <v>289</v>
      </c>
      <c r="D44" s="2">
        <f t="shared" si="3"/>
        <v>2</v>
      </c>
      <c r="E44" s="2">
        <f t="shared" si="4"/>
        <v>10</v>
      </c>
      <c r="F44" s="2">
        <f>SUM($D$2:$D44)/COUNT($D$2:$D44)</f>
        <v>6.6511627906976747</v>
      </c>
      <c r="G44" s="2">
        <f t="shared" si="1"/>
        <v>308.02079999999995</v>
      </c>
      <c r="H44" s="2">
        <f t="shared" si="2"/>
        <v>296.66820000000001</v>
      </c>
      <c r="I44" s="2"/>
    </row>
    <row r="45" spans="1:9" x14ac:dyDescent="0.4">
      <c r="A45" s="1">
        <v>43668</v>
      </c>
      <c r="B45" s="2">
        <f t="shared" si="0"/>
        <v>43</v>
      </c>
      <c r="C45">
        <v>301</v>
      </c>
      <c r="D45" s="2">
        <f t="shared" si="3"/>
        <v>12</v>
      </c>
      <c r="E45" s="2">
        <f t="shared" si="4"/>
        <v>10.571428571428571</v>
      </c>
      <c r="F45" s="2">
        <f>SUM($D$2:$D45)/COUNT($D$2:$D45)</f>
        <v>6.7727272727272725</v>
      </c>
      <c r="G45" s="2">
        <f t="shared" si="1"/>
        <v>326.08049999999997</v>
      </c>
      <c r="H45" s="2">
        <f t="shared" si="2"/>
        <v>315.34340000000009</v>
      </c>
      <c r="I45" s="2"/>
    </row>
    <row r="46" spans="1:9" x14ac:dyDescent="0.4">
      <c r="A46" s="1">
        <v>43669</v>
      </c>
      <c r="B46" s="2">
        <f t="shared" si="0"/>
        <v>44</v>
      </c>
      <c r="C46">
        <v>315</v>
      </c>
      <c r="D46" s="2">
        <f t="shared" si="3"/>
        <v>14</v>
      </c>
      <c r="E46" s="2">
        <f t="shared" si="4"/>
        <v>11</v>
      </c>
      <c r="F46" s="2">
        <f>SUM($D$2:$D46)/COUNT($D$2:$D46)</f>
        <v>6.9333333333333336</v>
      </c>
      <c r="G46" s="2">
        <f t="shared" si="1"/>
        <v>344.64239999999995</v>
      </c>
      <c r="H46" s="2">
        <f t="shared" si="2"/>
        <v>334.53560000000004</v>
      </c>
      <c r="I46" s="2"/>
    </row>
    <row r="47" spans="1:9" x14ac:dyDescent="0.4">
      <c r="A47" s="1">
        <v>43670</v>
      </c>
      <c r="B47" s="2">
        <f t="shared" si="0"/>
        <v>45</v>
      </c>
      <c r="C47">
        <v>334</v>
      </c>
      <c r="D47" s="2">
        <f t="shared" si="3"/>
        <v>19</v>
      </c>
      <c r="E47" s="2">
        <f t="shared" si="4"/>
        <v>11.714285714285714</v>
      </c>
      <c r="F47" s="2">
        <f>SUM($D$2:$D47)/COUNT($D$2:$D47)</f>
        <v>7.1956521739130439</v>
      </c>
      <c r="G47" s="2">
        <f t="shared" si="1"/>
        <v>363.70650000000001</v>
      </c>
      <c r="H47" s="2">
        <f t="shared" si="2"/>
        <v>354.24300000000005</v>
      </c>
      <c r="I47" s="2"/>
    </row>
    <row r="48" spans="1:9" x14ac:dyDescent="0.4">
      <c r="A48" s="1">
        <v>43671</v>
      </c>
      <c r="B48" s="2">
        <f t="shared" si="0"/>
        <v>46</v>
      </c>
      <c r="C48">
        <v>331</v>
      </c>
      <c r="D48" s="2">
        <f t="shared" si="3"/>
        <v>-3</v>
      </c>
      <c r="E48" s="2">
        <f t="shared" si="4"/>
        <v>10</v>
      </c>
      <c r="F48" s="2">
        <f>SUM($D$2:$D48)/COUNT($D$2:$D48)</f>
        <v>6.9787234042553195</v>
      </c>
      <c r="G48" s="2">
        <f t="shared" si="1"/>
        <v>383.27279999999996</v>
      </c>
      <c r="H48" s="2">
        <f t="shared" si="2"/>
        <v>374.46380000000011</v>
      </c>
      <c r="I48" s="2"/>
    </row>
    <row r="49" spans="1:9" x14ac:dyDescent="0.4">
      <c r="A49" s="1">
        <v>43672</v>
      </c>
      <c r="B49" s="2">
        <f t="shared" si="0"/>
        <v>47</v>
      </c>
      <c r="C49">
        <v>356</v>
      </c>
      <c r="D49" s="2">
        <f t="shared" si="3"/>
        <v>25</v>
      </c>
      <c r="E49" s="2">
        <f t="shared" si="4"/>
        <v>12.571428571428571</v>
      </c>
      <c r="F49" s="2">
        <f>SUM($D$2:$D49)/COUNT($D$2:$D49)</f>
        <v>7.354166666666667</v>
      </c>
      <c r="G49" s="2">
        <f t="shared" si="1"/>
        <v>403.34129999999999</v>
      </c>
      <c r="H49" s="2">
        <f t="shared" si="2"/>
        <v>395.19620000000009</v>
      </c>
      <c r="I49" s="2"/>
    </row>
    <row r="50" spans="1:9" x14ac:dyDescent="0.4">
      <c r="A50" s="1">
        <v>43673</v>
      </c>
      <c r="B50" s="2">
        <f t="shared" si="0"/>
        <v>48</v>
      </c>
      <c r="C50">
        <v>386</v>
      </c>
      <c r="D50" s="2">
        <f t="shared" si="3"/>
        <v>30</v>
      </c>
      <c r="E50" s="2">
        <f t="shared" si="4"/>
        <v>14.142857142857142</v>
      </c>
      <c r="F50" s="2">
        <f>SUM($D$2:$D50)/COUNT($D$2:$D50)</f>
        <v>7.8163265306122449</v>
      </c>
      <c r="G50" s="2">
        <f t="shared" si="1"/>
        <v>423.91200000000003</v>
      </c>
      <c r="H50" s="2">
        <f t="shared" si="2"/>
        <v>416.43840000000012</v>
      </c>
      <c r="I50" s="2"/>
    </row>
    <row r="51" spans="1:9" x14ac:dyDescent="0.4">
      <c r="A51" s="1">
        <v>43674</v>
      </c>
      <c r="B51" s="2">
        <f t="shared" si="0"/>
        <v>49</v>
      </c>
      <c r="C51">
        <v>385</v>
      </c>
      <c r="D51" s="2">
        <f t="shared" si="3"/>
        <v>-1</v>
      </c>
      <c r="E51" s="2">
        <f t="shared" si="4"/>
        <v>13.714285714285714</v>
      </c>
      <c r="F51" s="2">
        <f>SUM($D$2:$D51)/COUNT($D$2:$D51)</f>
        <v>7.64</v>
      </c>
      <c r="G51" s="2">
        <f t="shared" si="1"/>
        <v>444.98489999999993</v>
      </c>
      <c r="H51" s="2">
        <f t="shared" si="2"/>
        <v>438.18860000000006</v>
      </c>
      <c r="I51" s="2"/>
    </row>
    <row r="52" spans="1:9" x14ac:dyDescent="0.4">
      <c r="A52" s="1">
        <v>43675</v>
      </c>
      <c r="B52" s="2">
        <f t="shared" si="0"/>
        <v>50</v>
      </c>
      <c r="C52">
        <v>398</v>
      </c>
      <c r="D52" s="2">
        <f t="shared" si="3"/>
        <v>13</v>
      </c>
      <c r="E52" s="2">
        <f t="shared" si="4"/>
        <v>13.857142857142858</v>
      </c>
      <c r="F52" s="2">
        <f>SUM($D$2:$D52)/COUNT($D$2:$D52)</f>
        <v>7.7450980392156863</v>
      </c>
      <c r="G52" s="2">
        <f t="shared" si="1"/>
        <v>466.56</v>
      </c>
      <c r="H52" s="2">
        <f t="shared" si="2"/>
        <v>460.44499999999999</v>
      </c>
      <c r="I52" s="2"/>
    </row>
    <row r="53" spans="1:9" x14ac:dyDescent="0.4">
      <c r="A53" s="1">
        <v>43676</v>
      </c>
      <c r="B53" s="2">
        <f t="shared" si="0"/>
        <v>51</v>
      </c>
      <c r="C53">
        <v>414</v>
      </c>
      <c r="D53" s="2">
        <f t="shared" si="3"/>
        <v>16</v>
      </c>
      <c r="E53" s="2">
        <f t="shared" si="4"/>
        <v>14.142857142857142</v>
      </c>
      <c r="F53" s="2">
        <f>SUM($D$2:$D53)/COUNT($D$2:$D53)</f>
        <v>7.9038461538461542</v>
      </c>
      <c r="G53" s="2">
        <f t="shared" si="1"/>
        <v>488.63729999999998</v>
      </c>
      <c r="H53" s="2">
        <f t="shared" si="2"/>
        <v>483.20580000000001</v>
      </c>
      <c r="I53" s="2"/>
    </row>
    <row r="54" spans="1:9" x14ac:dyDescent="0.4">
      <c r="A54" s="1">
        <v>43677</v>
      </c>
      <c r="B54" s="2">
        <f t="shared" si="0"/>
        <v>52</v>
      </c>
      <c r="C54">
        <v>423</v>
      </c>
      <c r="D54" s="2">
        <f t="shared" si="3"/>
        <v>9</v>
      </c>
      <c r="E54" s="2">
        <f t="shared" si="4"/>
        <v>12.714285714285714</v>
      </c>
      <c r="F54" s="2">
        <f>SUM($D$2:$D54)/COUNT($D$2:$D54)</f>
        <v>7.9245283018867925</v>
      </c>
      <c r="G54" s="2">
        <f t="shared" si="1"/>
        <v>511.21679999999992</v>
      </c>
      <c r="H54" s="2">
        <f t="shared" si="2"/>
        <v>506.46920000000006</v>
      </c>
      <c r="I54" s="2"/>
    </row>
    <row r="55" spans="1:9" x14ac:dyDescent="0.4">
      <c r="A55" s="1">
        <v>43678</v>
      </c>
      <c r="B55" s="2">
        <f t="shared" si="0"/>
        <v>53</v>
      </c>
      <c r="C55">
        <v>457</v>
      </c>
      <c r="D55" s="2">
        <f t="shared" si="3"/>
        <v>34</v>
      </c>
      <c r="E55" s="2">
        <f t="shared" si="4"/>
        <v>18</v>
      </c>
      <c r="F55" s="2">
        <f>SUM($D$2:$D55)/COUNT($D$2:$D55)</f>
        <v>8.4074074074074066</v>
      </c>
      <c r="G55" s="2">
        <f t="shared" si="1"/>
        <v>534.29849999999999</v>
      </c>
      <c r="H55" s="2">
        <f t="shared" si="2"/>
        <v>530.23340000000007</v>
      </c>
      <c r="I55" s="2"/>
    </row>
    <row r="56" spans="1:9" x14ac:dyDescent="0.4">
      <c r="A56" s="1">
        <v>43679</v>
      </c>
      <c r="B56" s="2">
        <f t="shared" si="0"/>
        <v>54</v>
      </c>
      <c r="C56">
        <v>486</v>
      </c>
      <c r="D56" s="2">
        <f t="shared" si="3"/>
        <v>29</v>
      </c>
      <c r="E56" s="2">
        <f t="shared" si="4"/>
        <v>18.571428571428573</v>
      </c>
      <c r="F56" s="2">
        <f>SUM($D$2:$D56)/COUNT($D$2:$D56)</f>
        <v>8.7818181818181813</v>
      </c>
      <c r="G56" s="2">
        <f t="shared" si="1"/>
        <v>557.88239999999996</v>
      </c>
      <c r="H56" s="2">
        <f t="shared" si="2"/>
        <v>554.49660000000006</v>
      </c>
      <c r="I56" s="2"/>
    </row>
    <row r="57" spans="1:9" x14ac:dyDescent="0.4">
      <c r="A57" s="1">
        <v>43680</v>
      </c>
      <c r="B57" s="2">
        <f t="shared" si="0"/>
        <v>55</v>
      </c>
      <c r="C57">
        <v>522</v>
      </c>
      <c r="D57" s="2">
        <f t="shared" si="3"/>
        <v>36</v>
      </c>
      <c r="E57" s="2">
        <f t="shared" si="4"/>
        <v>19.428571428571427</v>
      </c>
      <c r="F57" s="2">
        <f>SUM($D$2:$D57)/COUNT($D$2:$D57)</f>
        <v>9.2678571428571423</v>
      </c>
      <c r="G57" s="2">
        <f t="shared" si="1"/>
        <v>581.96849999999995</v>
      </c>
      <c r="H57" s="2">
        <f t="shared" si="2"/>
        <v>579.25700000000006</v>
      </c>
      <c r="I57" s="2"/>
    </row>
    <row r="58" spans="1:9" x14ac:dyDescent="0.4">
      <c r="A58" s="1">
        <v>43681</v>
      </c>
      <c r="B58" s="2">
        <f t="shared" si="0"/>
        <v>56</v>
      </c>
      <c r="C58">
        <v>543</v>
      </c>
      <c r="D58" s="2">
        <f t="shared" si="3"/>
        <v>21</v>
      </c>
      <c r="E58" s="2">
        <f t="shared" si="4"/>
        <v>22.571428571428573</v>
      </c>
      <c r="F58" s="2">
        <f>SUM($D$2:$D58)/COUNT($D$2:$D58)</f>
        <v>9.473684210526315</v>
      </c>
      <c r="G58" s="2">
        <f t="shared" si="1"/>
        <v>606.55679999999995</v>
      </c>
      <c r="H58" s="2">
        <f t="shared" si="2"/>
        <v>604.51280000000008</v>
      </c>
      <c r="I58" s="2"/>
    </row>
    <row r="59" spans="1:9" x14ac:dyDescent="0.4">
      <c r="A59" s="1">
        <v>43682</v>
      </c>
      <c r="B59" s="2">
        <f t="shared" si="0"/>
        <v>57</v>
      </c>
      <c r="C59">
        <v>573</v>
      </c>
      <c r="D59" s="2">
        <f t="shared" si="3"/>
        <v>30</v>
      </c>
      <c r="E59" s="2">
        <f t="shared" si="4"/>
        <v>25</v>
      </c>
      <c r="F59" s="2">
        <f>SUM($D$2:$D59)/COUNT($D$2:$D59)</f>
        <v>9.8275862068965516</v>
      </c>
      <c r="G59" s="2">
        <f t="shared" si="1"/>
        <v>631.64729999999997</v>
      </c>
      <c r="H59" s="2">
        <f t="shared" si="2"/>
        <v>630.26220000000012</v>
      </c>
      <c r="I59" s="2"/>
    </row>
    <row r="60" spans="1:9" x14ac:dyDescent="0.4">
      <c r="A60" s="1">
        <v>43683</v>
      </c>
      <c r="B60" s="2">
        <f t="shared" si="0"/>
        <v>58</v>
      </c>
      <c r="C60">
        <v>593</v>
      </c>
      <c r="D60" s="2">
        <f t="shared" si="3"/>
        <v>20</v>
      </c>
      <c r="E60" s="2">
        <f t="shared" si="4"/>
        <v>25.571428571428573</v>
      </c>
      <c r="F60" s="2">
        <f>SUM($D$2:$D60)/COUNT($D$2:$D60)</f>
        <v>10</v>
      </c>
      <c r="G60" s="2">
        <f t="shared" si="1"/>
        <v>657.24</v>
      </c>
      <c r="H60" s="2">
        <f t="shared" si="2"/>
        <v>656.50340000000006</v>
      </c>
      <c r="I60" s="2"/>
    </row>
    <row r="61" spans="1:9" x14ac:dyDescent="0.4">
      <c r="A61" s="1">
        <v>43684</v>
      </c>
      <c r="B61" s="2">
        <f t="shared" si="0"/>
        <v>59</v>
      </c>
      <c r="C61">
        <v>604</v>
      </c>
      <c r="D61" s="2">
        <f t="shared" si="3"/>
        <v>11</v>
      </c>
      <c r="E61" s="2">
        <f t="shared" si="4"/>
        <v>25.857142857142858</v>
      </c>
      <c r="F61" s="2">
        <f>SUM($D$2:$D61)/COUNT($D$2:$D61)</f>
        <v>10.016666666666667</v>
      </c>
      <c r="G61" s="2">
        <f t="shared" si="1"/>
        <v>683.33489999999995</v>
      </c>
      <c r="H61" s="2">
        <f t="shared" si="2"/>
        <v>683.2346</v>
      </c>
      <c r="I61" s="2"/>
    </row>
    <row r="62" spans="1:9" x14ac:dyDescent="0.4">
      <c r="A62" s="1">
        <v>43685</v>
      </c>
      <c r="B62" s="2">
        <f t="shared" si="0"/>
        <v>60</v>
      </c>
      <c r="C62">
        <v>645</v>
      </c>
      <c r="D62" s="2">
        <f t="shared" si="3"/>
        <v>41</v>
      </c>
      <c r="E62" s="2">
        <f t="shared" si="4"/>
        <v>26.857142857142858</v>
      </c>
      <c r="F62" s="2">
        <f>SUM($D$2:$D62)/COUNT($D$2:$D62)</f>
        <v>10.524590163934427</v>
      </c>
      <c r="G62" s="2">
        <f t="shared" si="1"/>
        <v>709.9319999999999</v>
      </c>
      <c r="H62" s="2">
        <f t="shared" si="2"/>
        <v>710.45400000000018</v>
      </c>
      <c r="I62" s="2"/>
    </row>
    <row r="63" spans="1:9" x14ac:dyDescent="0.4">
      <c r="A63" s="1">
        <v>43686</v>
      </c>
      <c r="B63" s="2">
        <f t="shared" si="0"/>
        <v>61</v>
      </c>
      <c r="C63">
        <v>687</v>
      </c>
      <c r="D63" s="2">
        <f t="shared" si="3"/>
        <v>42</v>
      </c>
      <c r="E63" s="2">
        <f t="shared" si="4"/>
        <v>28.714285714285715</v>
      </c>
      <c r="F63" s="2">
        <f>SUM($D$2:$D63)/COUNT($D$2:$D63)</f>
        <v>11.03225806451613</v>
      </c>
      <c r="G63" s="2">
        <f t="shared" si="1"/>
        <v>737.03129999999999</v>
      </c>
      <c r="H63" s="2">
        <f t="shared" si="2"/>
        <v>738.15980000000013</v>
      </c>
      <c r="I63" s="2"/>
    </row>
    <row r="64" spans="1:9" x14ac:dyDescent="0.4">
      <c r="A64" s="1">
        <v>43687</v>
      </c>
      <c r="B64" s="2">
        <f t="shared" si="0"/>
        <v>62</v>
      </c>
      <c r="C64">
        <v>717</v>
      </c>
      <c r="D64" s="2">
        <f t="shared" si="3"/>
        <v>30</v>
      </c>
      <c r="E64" s="2">
        <f t="shared" si="4"/>
        <v>27.857142857142858</v>
      </c>
      <c r="F64" s="2">
        <f>SUM($D$2:$D64)/COUNT($D$2:$D64)</f>
        <v>11.333333333333334</v>
      </c>
      <c r="G64" s="2">
        <f t="shared" si="1"/>
        <v>764.63279999999997</v>
      </c>
      <c r="H64" s="2">
        <f t="shared" si="2"/>
        <v>766.3502000000002</v>
      </c>
      <c r="I64" s="2"/>
    </row>
    <row r="65" spans="1:9" x14ac:dyDescent="0.4">
      <c r="A65" s="1">
        <v>43688</v>
      </c>
      <c r="B65" s="2">
        <f t="shared" si="0"/>
        <v>63</v>
      </c>
      <c r="C65">
        <v>775</v>
      </c>
      <c r="D65" s="2">
        <f t="shared" si="3"/>
        <v>58</v>
      </c>
      <c r="E65" s="2">
        <f t="shared" si="4"/>
        <v>33.142857142857146</v>
      </c>
      <c r="F65" s="2">
        <f>SUM($D$2:$D65)/COUNT($D$2:$D65)</f>
        <v>12.0625</v>
      </c>
      <c r="G65" s="2">
        <f t="shared" si="1"/>
        <v>792.73649999999998</v>
      </c>
      <c r="H65" s="2">
        <f t="shared" si="2"/>
        <v>795.02339999999992</v>
      </c>
      <c r="I65" s="2"/>
    </row>
    <row r="66" spans="1:9" x14ac:dyDescent="0.4">
      <c r="A66" s="1">
        <v>43689</v>
      </c>
      <c r="B66" s="2">
        <f t="shared" si="0"/>
        <v>64</v>
      </c>
      <c r="C66">
        <v>770</v>
      </c>
      <c r="D66" s="2">
        <f t="shared" si="3"/>
        <v>-5</v>
      </c>
      <c r="E66" s="2">
        <f t="shared" si="4"/>
        <v>28.142857142857142</v>
      </c>
      <c r="F66" s="2">
        <f>SUM($D$2:$D66)/COUNT($D$2:$D66)</f>
        <v>11.8</v>
      </c>
      <c r="G66" s="2">
        <f t="shared" si="1"/>
        <v>821.3424</v>
      </c>
      <c r="H66" s="2">
        <f t="shared" si="2"/>
        <v>824.1776000000001</v>
      </c>
      <c r="I66" s="2"/>
    </row>
    <row r="67" spans="1:9" x14ac:dyDescent="0.4">
      <c r="A67" s="1">
        <v>43690</v>
      </c>
      <c r="B67" s="2">
        <f t="shared" ref="B67:B130" si="5">B66+1</f>
        <v>65</v>
      </c>
      <c r="C67">
        <v>775</v>
      </c>
      <c r="D67" s="2">
        <f t="shared" si="3"/>
        <v>5</v>
      </c>
      <c r="E67" s="2">
        <f t="shared" si="4"/>
        <v>26</v>
      </c>
      <c r="F67" s="2">
        <f>SUM($D$2:$D67)/COUNT($D$2:$D67)</f>
        <v>11.696969696969697</v>
      </c>
      <c r="G67" s="2">
        <f t="shared" ref="G67:G130" si="6">0.2511*B67^2-3.2838*B67+3</f>
        <v>850.45050000000003</v>
      </c>
      <c r="H67" s="2">
        <f t="shared" ref="H67:H130" si="7">-0.0003*B67^3+0.2972*B67^2-4.9611*B67+3</f>
        <v>853.81100000000004</v>
      </c>
      <c r="I67" s="2"/>
    </row>
    <row r="68" spans="1:9" x14ac:dyDescent="0.4">
      <c r="A68" s="1">
        <v>43691</v>
      </c>
      <c r="B68" s="2">
        <f t="shared" si="5"/>
        <v>66</v>
      </c>
      <c r="C68">
        <v>791</v>
      </c>
      <c r="D68" s="2">
        <f t="shared" ref="D68:D127" si="8">C68-C67</f>
        <v>16</v>
      </c>
      <c r="E68" s="2">
        <f t="shared" si="4"/>
        <v>26.714285714285715</v>
      </c>
      <c r="F68" s="2">
        <f>SUM($D$2:$D68)/COUNT($D$2:$D68)</f>
        <v>11.761194029850746</v>
      </c>
      <c r="G68" s="2">
        <f t="shared" si="6"/>
        <v>880.06079999999997</v>
      </c>
      <c r="H68" s="2">
        <f t="shared" si="7"/>
        <v>883.92179999999996</v>
      </c>
      <c r="I68" s="2"/>
    </row>
    <row r="69" spans="1:9" x14ac:dyDescent="0.4">
      <c r="A69" s="1">
        <v>43692</v>
      </c>
      <c r="B69" s="2">
        <f t="shared" si="5"/>
        <v>67</v>
      </c>
      <c r="C69">
        <v>845</v>
      </c>
      <c r="D69" s="2">
        <f t="shared" si="8"/>
        <v>54</v>
      </c>
      <c r="E69" s="2">
        <f t="shared" si="4"/>
        <v>28.571428571428573</v>
      </c>
      <c r="F69" s="2">
        <f>SUM($D$2:$D69)/COUNT($D$2:$D69)</f>
        <v>12.382352941176471</v>
      </c>
      <c r="G69" s="2">
        <f t="shared" si="6"/>
        <v>910.17329999999993</v>
      </c>
      <c r="H69" s="2">
        <f t="shared" si="7"/>
        <v>914.50819999999999</v>
      </c>
      <c r="I69" s="2"/>
    </row>
    <row r="70" spans="1:9" x14ac:dyDescent="0.4">
      <c r="A70" s="1">
        <v>43693</v>
      </c>
      <c r="B70" s="2">
        <f t="shared" si="5"/>
        <v>68</v>
      </c>
      <c r="C70">
        <v>905</v>
      </c>
      <c r="D70" s="2">
        <f t="shared" si="8"/>
        <v>60</v>
      </c>
      <c r="E70" s="2">
        <f t="shared" si="4"/>
        <v>31.142857142857142</v>
      </c>
      <c r="F70" s="2">
        <f>SUM($D$2:$D70)/COUNT($D$2:$D70)</f>
        <v>13.072463768115941</v>
      </c>
      <c r="G70" s="2">
        <f t="shared" si="6"/>
        <v>940.7879999999999</v>
      </c>
      <c r="H70" s="2">
        <f t="shared" si="7"/>
        <v>945.56839999999988</v>
      </c>
      <c r="I70" s="2"/>
    </row>
    <row r="71" spans="1:9" x14ac:dyDescent="0.4">
      <c r="A71" s="1">
        <v>43694</v>
      </c>
      <c r="B71" s="2">
        <f t="shared" si="5"/>
        <v>69</v>
      </c>
      <c r="C71">
        <v>978</v>
      </c>
      <c r="D71" s="2">
        <f t="shared" si="8"/>
        <v>73</v>
      </c>
      <c r="E71" s="2">
        <f t="shared" si="4"/>
        <v>37.285714285714285</v>
      </c>
      <c r="F71" s="2">
        <f>SUM($D$2:$D71)/COUNT($D$2:$D71)</f>
        <v>13.928571428571429</v>
      </c>
      <c r="G71" s="2">
        <f t="shared" si="6"/>
        <v>971.9049</v>
      </c>
      <c r="H71" s="2">
        <f t="shared" si="7"/>
        <v>977.10059999999999</v>
      </c>
      <c r="I71" s="2"/>
    </row>
    <row r="72" spans="1:9" x14ac:dyDescent="0.4">
      <c r="A72" s="1">
        <v>43695</v>
      </c>
      <c r="B72" s="2">
        <f t="shared" si="5"/>
        <v>70</v>
      </c>
      <c r="C72" s="3">
        <v>1034</v>
      </c>
      <c r="D72" s="2">
        <f t="shared" si="8"/>
        <v>56</v>
      </c>
      <c r="E72" s="2">
        <f t="shared" si="4"/>
        <v>37</v>
      </c>
      <c r="F72" s="2">
        <f>SUM($D$2:$D72)/COUNT($D$2:$D72)</f>
        <v>14.52112676056338</v>
      </c>
      <c r="G72" s="2">
        <f t="shared" si="6"/>
        <v>1003.5239999999999</v>
      </c>
      <c r="H72" s="2">
        <f t="shared" si="7"/>
        <v>1009.1030000000001</v>
      </c>
      <c r="I72" s="2"/>
    </row>
    <row r="73" spans="1:9" x14ac:dyDescent="0.4">
      <c r="A73" s="1">
        <v>43696</v>
      </c>
      <c r="B73" s="2">
        <f t="shared" si="5"/>
        <v>71</v>
      </c>
      <c r="C73" s="3">
        <v>1096</v>
      </c>
      <c r="D73" s="2">
        <f t="shared" si="8"/>
        <v>62</v>
      </c>
      <c r="E73" s="2">
        <f t="shared" si="4"/>
        <v>46.571428571428569</v>
      </c>
      <c r="F73" s="2">
        <f>SUM($D$2:$D73)/COUNT($D$2:$D73)</f>
        <v>15.180555555555555</v>
      </c>
      <c r="G73" s="2">
        <f t="shared" si="6"/>
        <v>1035.6453000000001</v>
      </c>
      <c r="H73" s="2">
        <f t="shared" si="7"/>
        <v>1041.5738000000001</v>
      </c>
      <c r="I73" s="2"/>
    </row>
    <row r="74" spans="1:9" x14ac:dyDescent="0.4">
      <c r="A74" s="1">
        <v>43697</v>
      </c>
      <c r="B74" s="2">
        <f t="shared" si="5"/>
        <v>72</v>
      </c>
      <c r="C74" s="3">
        <v>1160</v>
      </c>
      <c r="D74" s="2">
        <f t="shared" si="8"/>
        <v>64</v>
      </c>
      <c r="E74" s="2">
        <f t="shared" ref="E74:E127" si="9">(C74-C67)/7</f>
        <v>55</v>
      </c>
      <c r="F74" s="2">
        <f>SUM($D$2:$D74)/COUNT($D$2:$D74)</f>
        <v>15.849315068493151</v>
      </c>
      <c r="G74" s="2">
        <f t="shared" si="6"/>
        <v>1068.2687999999998</v>
      </c>
      <c r="H74" s="2">
        <f t="shared" si="7"/>
        <v>1074.5111999999999</v>
      </c>
      <c r="I74" s="2"/>
    </row>
    <row r="75" spans="1:9" x14ac:dyDescent="0.4">
      <c r="A75" s="1">
        <v>43698</v>
      </c>
      <c r="B75" s="2">
        <f t="shared" si="5"/>
        <v>73</v>
      </c>
      <c r="C75" s="3">
        <v>1216</v>
      </c>
      <c r="D75" s="2">
        <f t="shared" si="8"/>
        <v>56</v>
      </c>
      <c r="E75" s="2">
        <f t="shared" si="9"/>
        <v>60.714285714285715</v>
      </c>
      <c r="F75" s="2">
        <f>SUM($D$2:$D75)/COUNT($D$2:$D75)</f>
        <v>16.391891891891891</v>
      </c>
      <c r="G75" s="2">
        <f t="shared" si="6"/>
        <v>1101.3944999999999</v>
      </c>
      <c r="H75" s="2">
        <f t="shared" si="7"/>
        <v>1107.9134000000001</v>
      </c>
      <c r="I75" s="2"/>
    </row>
    <row r="76" spans="1:9" x14ac:dyDescent="0.4">
      <c r="A76" s="1">
        <v>43699</v>
      </c>
      <c r="B76" s="2">
        <f t="shared" si="5"/>
        <v>74</v>
      </c>
      <c r="C76" s="3">
        <v>1246</v>
      </c>
      <c r="D76" s="2">
        <f t="shared" si="8"/>
        <v>30</v>
      </c>
      <c r="E76" s="2">
        <f t="shared" si="9"/>
        <v>57.285714285714285</v>
      </c>
      <c r="F76" s="2">
        <f>SUM($D$2:$D76)/COUNT($D$2:$D76)</f>
        <v>16.573333333333334</v>
      </c>
      <c r="G76" s="2">
        <f t="shared" si="6"/>
        <v>1135.0224000000001</v>
      </c>
      <c r="H76" s="2">
        <f t="shared" si="7"/>
        <v>1141.7786000000001</v>
      </c>
      <c r="I76" s="2"/>
    </row>
    <row r="77" spans="1:9" x14ac:dyDescent="0.4">
      <c r="A77" s="1">
        <v>43700</v>
      </c>
      <c r="B77" s="2">
        <f t="shared" si="5"/>
        <v>75</v>
      </c>
      <c r="C77" s="3">
        <v>1299</v>
      </c>
      <c r="D77" s="2">
        <f t="shared" si="8"/>
        <v>53</v>
      </c>
      <c r="E77" s="2">
        <f t="shared" si="9"/>
        <v>56.285714285714285</v>
      </c>
      <c r="F77" s="2">
        <f>SUM($D$2:$D77)/COUNT($D$2:$D77)</f>
        <v>17.05263157894737</v>
      </c>
      <c r="G77" s="2">
        <f t="shared" si="6"/>
        <v>1169.1524999999999</v>
      </c>
      <c r="H77" s="2">
        <f t="shared" si="7"/>
        <v>1176.105</v>
      </c>
      <c r="I77" s="2"/>
    </row>
    <row r="78" spans="1:9" x14ac:dyDescent="0.4">
      <c r="A78" s="1">
        <v>43701</v>
      </c>
      <c r="B78" s="2">
        <f t="shared" si="5"/>
        <v>76</v>
      </c>
      <c r="C78" s="3">
        <v>1329</v>
      </c>
      <c r="D78" s="2">
        <f t="shared" si="8"/>
        <v>30</v>
      </c>
      <c r="E78" s="2">
        <f t="shared" si="9"/>
        <v>50.142857142857146</v>
      </c>
      <c r="F78" s="2">
        <f>SUM($D$2:$D78)/COUNT($D$2:$D78)</f>
        <v>17.220779220779221</v>
      </c>
      <c r="G78" s="2">
        <f t="shared" si="6"/>
        <v>1203.7847999999999</v>
      </c>
      <c r="H78" s="2">
        <f t="shared" si="7"/>
        <v>1210.8908000000001</v>
      </c>
      <c r="I78" s="2"/>
    </row>
    <row r="79" spans="1:9" x14ac:dyDescent="0.4">
      <c r="A79" s="1">
        <v>43702</v>
      </c>
      <c r="B79" s="2">
        <f t="shared" si="5"/>
        <v>77</v>
      </c>
      <c r="C79" s="3">
        <v>1351</v>
      </c>
      <c r="D79" s="2">
        <f t="shared" si="8"/>
        <v>22</v>
      </c>
      <c r="E79" s="2">
        <f t="shared" si="9"/>
        <v>45.285714285714285</v>
      </c>
      <c r="F79" s="2">
        <f>SUM($D$2:$D79)/COUNT($D$2:$D79)</f>
        <v>17.282051282051281</v>
      </c>
      <c r="G79" s="2">
        <f t="shared" si="6"/>
        <v>1238.9193</v>
      </c>
      <c r="H79" s="2">
        <f t="shared" si="7"/>
        <v>1246.1342000000002</v>
      </c>
      <c r="I79" s="2"/>
    </row>
    <row r="80" spans="1:9" x14ac:dyDescent="0.4">
      <c r="A80" s="1">
        <v>43703</v>
      </c>
      <c r="B80" s="2">
        <f t="shared" si="5"/>
        <v>78</v>
      </c>
      <c r="C80" s="3">
        <v>1397</v>
      </c>
      <c r="D80" s="2">
        <f t="shared" si="8"/>
        <v>46</v>
      </c>
      <c r="E80" s="2">
        <f t="shared" si="9"/>
        <v>43</v>
      </c>
      <c r="F80" s="2">
        <f>SUM($D$2:$D80)/COUNT($D$2:$D80)</f>
        <v>17.645569620253166</v>
      </c>
      <c r="G80" s="2">
        <f t="shared" si="6"/>
        <v>1274.556</v>
      </c>
      <c r="H80" s="2">
        <f t="shared" si="7"/>
        <v>1281.8334</v>
      </c>
      <c r="I80" s="2"/>
    </row>
    <row r="81" spans="1:9" x14ac:dyDescent="0.4">
      <c r="A81" s="1">
        <v>43704</v>
      </c>
      <c r="B81" s="2">
        <f t="shared" si="5"/>
        <v>79</v>
      </c>
      <c r="C81" s="3">
        <v>1435</v>
      </c>
      <c r="D81" s="2">
        <f t="shared" si="8"/>
        <v>38</v>
      </c>
      <c r="E81" s="2">
        <f t="shared" si="9"/>
        <v>39.285714285714285</v>
      </c>
      <c r="F81" s="2">
        <f>SUM($D$2:$D81)/COUNT($D$2:$D81)</f>
        <v>17.899999999999999</v>
      </c>
      <c r="G81" s="2">
        <f t="shared" si="6"/>
        <v>1310.6949</v>
      </c>
      <c r="H81" s="2">
        <f t="shared" si="7"/>
        <v>1317.9866000000002</v>
      </c>
      <c r="I81" s="2"/>
    </row>
    <row r="82" spans="1:9" x14ac:dyDescent="0.4">
      <c r="A82" s="1">
        <v>43705</v>
      </c>
      <c r="B82" s="2">
        <f t="shared" si="5"/>
        <v>80</v>
      </c>
      <c r="C82" s="3">
        <v>1454</v>
      </c>
      <c r="D82" s="2">
        <f t="shared" si="8"/>
        <v>19</v>
      </c>
      <c r="E82" s="2">
        <f t="shared" si="9"/>
        <v>34</v>
      </c>
      <c r="F82" s="2">
        <f>SUM($D$2:$D82)/COUNT($D$2:$D82)</f>
        <v>17.913580246913579</v>
      </c>
      <c r="G82" s="2">
        <f t="shared" si="6"/>
        <v>1347.336</v>
      </c>
      <c r="H82" s="2">
        <f t="shared" si="7"/>
        <v>1354.5920000000001</v>
      </c>
      <c r="I82" s="2"/>
    </row>
    <row r="83" spans="1:9" x14ac:dyDescent="0.4">
      <c r="A83" s="1">
        <v>43706</v>
      </c>
      <c r="B83" s="2">
        <f t="shared" si="5"/>
        <v>81</v>
      </c>
      <c r="C83" s="3">
        <v>1455</v>
      </c>
      <c r="D83" s="2">
        <f t="shared" si="8"/>
        <v>1</v>
      </c>
      <c r="E83" s="2">
        <f t="shared" si="9"/>
        <v>29.857142857142858</v>
      </c>
      <c r="F83" s="2">
        <f>SUM($D$2:$D83)/COUNT($D$2:$D83)</f>
        <v>17.707317073170731</v>
      </c>
      <c r="G83" s="2">
        <f t="shared" si="6"/>
        <v>1384.4793</v>
      </c>
      <c r="H83" s="2">
        <f t="shared" si="7"/>
        <v>1391.6478000000002</v>
      </c>
      <c r="I83" s="2"/>
    </row>
    <row r="84" spans="1:9" x14ac:dyDescent="0.4">
      <c r="A84" s="1">
        <v>43707</v>
      </c>
      <c r="B84" s="2">
        <f t="shared" si="5"/>
        <v>82</v>
      </c>
      <c r="C84" s="3">
        <v>1495</v>
      </c>
      <c r="D84" s="2">
        <f t="shared" si="8"/>
        <v>40</v>
      </c>
      <c r="E84" s="2">
        <f t="shared" si="9"/>
        <v>28</v>
      </c>
      <c r="F84" s="2">
        <f>SUM($D$2:$D84)/COUNT($D$2:$D84)</f>
        <v>17.975903614457831</v>
      </c>
      <c r="G84" s="2">
        <f t="shared" si="6"/>
        <v>1422.1247999999998</v>
      </c>
      <c r="H84" s="2">
        <f t="shared" si="7"/>
        <v>1429.1522</v>
      </c>
      <c r="I84" s="2"/>
    </row>
    <row r="85" spans="1:9" x14ac:dyDescent="0.4">
      <c r="A85" s="1">
        <v>43708</v>
      </c>
      <c r="B85" s="2">
        <f t="shared" si="5"/>
        <v>83</v>
      </c>
      <c r="C85" s="3">
        <v>1541</v>
      </c>
      <c r="D85" s="2">
        <f t="shared" si="8"/>
        <v>46</v>
      </c>
      <c r="E85" s="2">
        <f t="shared" si="9"/>
        <v>30.285714285714285</v>
      </c>
      <c r="F85" s="2">
        <f>SUM($D$2:$D85)/COUNT($D$2:$D85)</f>
        <v>18.30952380952381</v>
      </c>
      <c r="G85" s="2">
        <f t="shared" si="6"/>
        <v>1460.2725</v>
      </c>
      <c r="H85" s="2">
        <f t="shared" si="7"/>
        <v>1467.1034</v>
      </c>
      <c r="I85" s="2"/>
    </row>
    <row r="86" spans="1:9" x14ac:dyDescent="0.4">
      <c r="A86" s="1">
        <v>43709</v>
      </c>
      <c r="B86" s="2">
        <f t="shared" si="5"/>
        <v>84</v>
      </c>
      <c r="C86" s="3">
        <v>1580</v>
      </c>
      <c r="D86" s="2">
        <f t="shared" si="8"/>
        <v>39</v>
      </c>
      <c r="E86" s="2">
        <f t="shared" si="9"/>
        <v>32.714285714285715</v>
      </c>
      <c r="F86" s="2">
        <f>SUM($D$2:$D86)/COUNT($D$2:$D86)</f>
        <v>18.55294117647059</v>
      </c>
      <c r="G86" s="2">
        <f t="shared" si="6"/>
        <v>1498.9223999999999</v>
      </c>
      <c r="H86" s="2">
        <f t="shared" si="7"/>
        <v>1505.4996000000001</v>
      </c>
      <c r="I86" s="2"/>
    </row>
    <row r="87" spans="1:9" x14ac:dyDescent="0.4">
      <c r="A87" s="1">
        <v>43710</v>
      </c>
      <c r="B87" s="2">
        <f t="shared" si="5"/>
        <v>85</v>
      </c>
      <c r="C87" s="3">
        <v>1608</v>
      </c>
      <c r="D87" s="2">
        <f t="shared" si="8"/>
        <v>28</v>
      </c>
      <c r="E87" s="2">
        <f t="shared" si="9"/>
        <v>30.142857142857142</v>
      </c>
      <c r="F87" s="2">
        <f>SUM($D$2:$D87)/COUNT($D$2:$D87)</f>
        <v>18.662790697674417</v>
      </c>
      <c r="G87" s="2">
        <f t="shared" si="6"/>
        <v>1538.0744999999999</v>
      </c>
      <c r="H87" s="2">
        <f t="shared" si="7"/>
        <v>1544.3389999999999</v>
      </c>
      <c r="I87" s="2"/>
    </row>
    <row r="88" spans="1:9" x14ac:dyDescent="0.4">
      <c r="A88" s="1">
        <v>43711</v>
      </c>
      <c r="B88" s="2">
        <f t="shared" si="5"/>
        <v>86</v>
      </c>
      <c r="C88" s="3">
        <v>1635</v>
      </c>
      <c r="D88" s="2">
        <f t="shared" si="8"/>
        <v>27</v>
      </c>
      <c r="E88" s="2">
        <f t="shared" si="9"/>
        <v>28.571428571428573</v>
      </c>
      <c r="F88" s="2">
        <f>SUM($D$2:$D88)/COUNT($D$2:$D88)</f>
        <v>18.758620689655171</v>
      </c>
      <c r="G88" s="2">
        <f t="shared" si="6"/>
        <v>1577.7287999999999</v>
      </c>
      <c r="H88" s="2">
        <f t="shared" si="7"/>
        <v>1583.6198000000002</v>
      </c>
      <c r="I88" s="2"/>
    </row>
    <row r="89" spans="1:9" x14ac:dyDescent="0.4">
      <c r="A89" s="1">
        <v>43712</v>
      </c>
      <c r="B89" s="2">
        <f t="shared" si="5"/>
        <v>87</v>
      </c>
      <c r="C89" s="3">
        <v>1664</v>
      </c>
      <c r="D89" s="2">
        <f t="shared" si="8"/>
        <v>29</v>
      </c>
      <c r="E89" s="2">
        <f t="shared" si="9"/>
        <v>30</v>
      </c>
      <c r="F89" s="2">
        <f>SUM($D$2:$D89)/COUNT($D$2:$D89)</f>
        <v>18.875</v>
      </c>
      <c r="G89" s="2">
        <f t="shared" si="6"/>
        <v>1617.8852999999999</v>
      </c>
      <c r="H89" s="2">
        <f t="shared" si="7"/>
        <v>1623.3401999999999</v>
      </c>
      <c r="I89" s="2"/>
    </row>
    <row r="90" spans="1:9" x14ac:dyDescent="0.4">
      <c r="A90" s="1">
        <v>43713</v>
      </c>
      <c r="B90" s="2">
        <f t="shared" si="5"/>
        <v>88</v>
      </c>
      <c r="C90" s="3">
        <v>1669</v>
      </c>
      <c r="D90" s="2">
        <f t="shared" si="8"/>
        <v>5</v>
      </c>
      <c r="E90" s="2">
        <f t="shared" si="9"/>
        <v>30.571428571428573</v>
      </c>
      <c r="F90" s="2">
        <f>SUM($D$2:$D90)/COUNT($D$2:$D90)</f>
        <v>18.719101123595507</v>
      </c>
      <c r="G90" s="2">
        <f t="shared" si="6"/>
        <v>1658.5439999999999</v>
      </c>
      <c r="H90" s="2">
        <f t="shared" si="7"/>
        <v>1663.4984000000002</v>
      </c>
      <c r="I90" s="2"/>
    </row>
    <row r="91" spans="1:9" x14ac:dyDescent="0.4">
      <c r="A91" s="1">
        <v>43714</v>
      </c>
      <c r="B91" s="2">
        <f t="shared" si="5"/>
        <v>89</v>
      </c>
      <c r="C91" s="3">
        <v>1708</v>
      </c>
      <c r="D91" s="2">
        <f t="shared" si="8"/>
        <v>39</v>
      </c>
      <c r="E91" s="2">
        <f t="shared" si="9"/>
        <v>30.428571428571427</v>
      </c>
      <c r="F91" s="2">
        <f>SUM($D$2:$D91)/COUNT($D$2:$D91)</f>
        <v>18.944444444444443</v>
      </c>
      <c r="G91" s="2">
        <f t="shared" si="6"/>
        <v>1699.7049</v>
      </c>
      <c r="H91" s="2">
        <f t="shared" si="7"/>
        <v>1704.0926000000002</v>
      </c>
      <c r="I91" s="2"/>
    </row>
    <row r="92" spans="1:9" x14ac:dyDescent="0.4">
      <c r="A92" s="1">
        <v>43715</v>
      </c>
      <c r="B92" s="2">
        <f t="shared" si="5"/>
        <v>90</v>
      </c>
      <c r="C92" s="3">
        <v>1735</v>
      </c>
      <c r="D92" s="2">
        <f t="shared" si="8"/>
        <v>27</v>
      </c>
      <c r="E92" s="2">
        <f t="shared" si="9"/>
        <v>27.714285714285715</v>
      </c>
      <c r="F92" s="2">
        <f>SUM($D$2:$D92)/COUNT($D$2:$D92)</f>
        <v>19.032967032967033</v>
      </c>
      <c r="G92" s="2">
        <f t="shared" si="6"/>
        <v>1741.3679999999999</v>
      </c>
      <c r="H92" s="2">
        <f t="shared" si="7"/>
        <v>1745.1210000000003</v>
      </c>
      <c r="I92" t="s">
        <v>7</v>
      </c>
    </row>
    <row r="93" spans="1:9" x14ac:dyDescent="0.4">
      <c r="A93" s="1">
        <v>43716</v>
      </c>
      <c r="B93" s="2">
        <f t="shared" si="5"/>
        <v>91</v>
      </c>
      <c r="C93" s="3">
        <v>1786</v>
      </c>
      <c r="D93" s="2">
        <f t="shared" si="8"/>
        <v>51</v>
      </c>
      <c r="E93" s="2">
        <f t="shared" si="9"/>
        <v>29.428571428571427</v>
      </c>
      <c r="F93" s="2">
        <f>SUM($D$2:$D93)/COUNT($D$2:$D93)</f>
        <v>19.380434782608695</v>
      </c>
      <c r="G93" s="2">
        <f t="shared" si="6"/>
        <v>1783.5333000000001</v>
      </c>
      <c r="H93" s="2">
        <f t="shared" si="7"/>
        <v>1786.5818000000002</v>
      </c>
    </row>
    <row r="94" spans="1:9" x14ac:dyDescent="0.4">
      <c r="A94" s="1">
        <v>43717</v>
      </c>
      <c r="B94" s="2">
        <f t="shared" si="5"/>
        <v>92</v>
      </c>
      <c r="C94" s="3">
        <v>1844</v>
      </c>
      <c r="D94" s="2">
        <f t="shared" si="8"/>
        <v>58</v>
      </c>
      <c r="E94" s="2">
        <f t="shared" si="9"/>
        <v>33.714285714285715</v>
      </c>
      <c r="F94" s="2">
        <f>SUM($D$2:$D94)/COUNT($D$2:$D94)</f>
        <v>19.795698924731184</v>
      </c>
      <c r="G94" s="2">
        <f t="shared" si="6"/>
        <v>1826.2007999999998</v>
      </c>
      <c r="H94" s="2">
        <f t="shared" si="7"/>
        <v>1828.4732000000001</v>
      </c>
    </row>
    <row r="95" spans="1:9" x14ac:dyDescent="0.4">
      <c r="A95" s="1">
        <v>43718</v>
      </c>
      <c r="B95" s="2">
        <f t="shared" si="5"/>
        <v>93</v>
      </c>
      <c r="C95" s="3">
        <v>1854</v>
      </c>
      <c r="D95" s="2">
        <f t="shared" si="8"/>
        <v>10</v>
      </c>
      <c r="E95" s="2">
        <f t="shared" si="9"/>
        <v>31.285714285714285</v>
      </c>
      <c r="F95" s="2">
        <f>SUM($D$2:$D95)/COUNT($D$2:$D95)</f>
        <v>19.691489361702128</v>
      </c>
      <c r="G95" s="2">
        <f t="shared" si="6"/>
        <v>1869.3705</v>
      </c>
      <c r="H95" s="2">
        <f t="shared" si="7"/>
        <v>1870.7934000000002</v>
      </c>
    </row>
    <row r="96" spans="1:9" x14ac:dyDescent="0.4">
      <c r="A96" s="1">
        <v>43719</v>
      </c>
      <c r="B96" s="2">
        <f t="shared" si="5"/>
        <v>94</v>
      </c>
      <c r="C96" s="3">
        <v>1903</v>
      </c>
      <c r="D96" s="2">
        <f t="shared" si="8"/>
        <v>49</v>
      </c>
      <c r="E96" s="2">
        <f t="shared" si="9"/>
        <v>34.142857142857146</v>
      </c>
      <c r="F96" s="2">
        <f>SUM($D$2:$D96)/COUNT($D$2:$D96)</f>
        <v>20</v>
      </c>
      <c r="G96" s="2">
        <f t="shared" si="6"/>
        <v>1913.0423999999998</v>
      </c>
      <c r="H96" s="2">
        <f t="shared" si="7"/>
        <v>1913.5406</v>
      </c>
      <c r="I96" t="s">
        <v>6</v>
      </c>
    </row>
    <row r="97" spans="1:9" x14ac:dyDescent="0.4">
      <c r="A97" s="1">
        <v>43720</v>
      </c>
      <c r="B97" s="2">
        <f t="shared" si="5"/>
        <v>95</v>
      </c>
      <c r="C97" s="3">
        <v>1942</v>
      </c>
      <c r="D97" s="2">
        <f t="shared" si="8"/>
        <v>39</v>
      </c>
      <c r="E97" s="2">
        <f t="shared" si="9"/>
        <v>39</v>
      </c>
      <c r="F97" s="2">
        <f>SUM($D$2:$D97)/COUNT($D$2:$D97)</f>
        <v>20.197916666666668</v>
      </c>
      <c r="G97" s="2">
        <f t="shared" si="6"/>
        <v>1957.2164999999998</v>
      </c>
      <c r="H97" s="2">
        <f t="shared" si="7"/>
        <v>1956.713</v>
      </c>
    </row>
    <row r="98" spans="1:9" x14ac:dyDescent="0.4">
      <c r="A98" s="1">
        <v>43721</v>
      </c>
      <c r="B98" s="2">
        <f t="shared" si="5"/>
        <v>96</v>
      </c>
      <c r="C98" s="3">
        <v>1992</v>
      </c>
      <c r="D98" s="2">
        <f t="shared" si="8"/>
        <v>50</v>
      </c>
      <c r="E98" s="2">
        <f t="shared" si="9"/>
        <v>40.571428571428569</v>
      </c>
      <c r="F98" s="2">
        <f>SUM($D$2:$D98)/COUNT($D$2:$D98)</f>
        <v>20.505154639175259</v>
      </c>
      <c r="G98" s="2">
        <f t="shared" si="6"/>
        <v>2001.8928000000001</v>
      </c>
      <c r="H98" s="2">
        <f t="shared" si="7"/>
        <v>2000.3088000000005</v>
      </c>
    </row>
    <row r="99" spans="1:9" x14ac:dyDescent="0.4">
      <c r="A99" s="1">
        <v>43722</v>
      </c>
      <c r="B99" s="2">
        <f t="shared" si="5"/>
        <v>97</v>
      </c>
      <c r="C99" s="3">
        <v>2070</v>
      </c>
      <c r="D99" s="2">
        <f t="shared" si="8"/>
        <v>78</v>
      </c>
      <c r="E99" s="2">
        <f t="shared" si="9"/>
        <v>47.857142857142854</v>
      </c>
      <c r="F99" s="2">
        <f>SUM($D$2:$D99)/COUNT($D$2:$D99)</f>
        <v>21.091836734693878</v>
      </c>
      <c r="G99" s="2">
        <f t="shared" si="6"/>
        <v>2047.0712999999996</v>
      </c>
      <c r="H99" s="2">
        <f t="shared" si="7"/>
        <v>2044.3262000000002</v>
      </c>
    </row>
    <row r="100" spans="1:9" x14ac:dyDescent="0.4">
      <c r="A100" s="1">
        <v>43723</v>
      </c>
      <c r="B100" s="2">
        <f t="shared" si="5"/>
        <v>98</v>
      </c>
      <c r="C100" s="3">
        <v>2132</v>
      </c>
      <c r="D100" s="2">
        <f t="shared" si="8"/>
        <v>62</v>
      </c>
      <c r="E100" s="2">
        <f t="shared" si="9"/>
        <v>49.428571428571431</v>
      </c>
      <c r="F100" s="2">
        <f>SUM($D$2:$D100)/COUNT($D$2:$D100)</f>
        <v>21.505050505050505</v>
      </c>
      <c r="G100" s="2">
        <f t="shared" si="6"/>
        <v>2092.752</v>
      </c>
      <c r="H100" s="2">
        <f t="shared" si="7"/>
        <v>2088.7634000000003</v>
      </c>
    </row>
    <row r="101" spans="1:9" x14ac:dyDescent="0.4">
      <c r="A101" s="1">
        <v>43724</v>
      </c>
      <c r="B101" s="2">
        <f t="shared" si="5"/>
        <v>99</v>
      </c>
      <c r="C101" s="3">
        <v>2140</v>
      </c>
      <c r="D101" s="2">
        <f t="shared" si="8"/>
        <v>8</v>
      </c>
      <c r="E101" s="2">
        <f t="shared" si="9"/>
        <v>42.285714285714285</v>
      </c>
      <c r="F101" s="2">
        <f>SUM($D$2:$D101)/COUNT($D$2:$D101)</f>
        <v>21.37</v>
      </c>
      <c r="G101" s="2">
        <f t="shared" si="6"/>
        <v>2138.9348999999997</v>
      </c>
      <c r="H101" s="2">
        <f t="shared" si="7"/>
        <v>2133.6186000000002</v>
      </c>
    </row>
    <row r="102" spans="1:9" x14ac:dyDescent="0.4">
      <c r="A102" s="1">
        <v>43725</v>
      </c>
      <c r="B102" s="2">
        <f t="shared" si="5"/>
        <v>100</v>
      </c>
      <c r="C102" s="3">
        <v>2200</v>
      </c>
      <c r="D102" s="2">
        <f t="shared" si="8"/>
        <v>60</v>
      </c>
      <c r="E102" s="2">
        <f t="shared" si="9"/>
        <v>49.428571428571431</v>
      </c>
      <c r="F102" s="2">
        <f>SUM($D$2:$D102)/COUNT($D$2:$D102)</f>
        <v>21.752475247524753</v>
      </c>
      <c r="G102" s="2">
        <f t="shared" si="6"/>
        <v>2185.62</v>
      </c>
      <c r="H102" s="2">
        <f t="shared" si="7"/>
        <v>2178.89</v>
      </c>
    </row>
    <row r="103" spans="1:9" x14ac:dyDescent="0.4">
      <c r="A103" s="1">
        <v>43726</v>
      </c>
      <c r="B103" s="2">
        <f t="shared" si="5"/>
        <v>101</v>
      </c>
      <c r="C103" s="3">
        <v>2213</v>
      </c>
      <c r="D103" s="2">
        <f t="shared" si="8"/>
        <v>13</v>
      </c>
      <c r="E103" s="2">
        <f t="shared" si="9"/>
        <v>44.285714285714285</v>
      </c>
      <c r="F103" s="2">
        <f>SUM($D$2:$D103)/COUNT($D$2:$D103)</f>
        <v>21.666666666666668</v>
      </c>
      <c r="G103" s="2">
        <f t="shared" si="6"/>
        <v>2232.8072999999999</v>
      </c>
      <c r="H103" s="2">
        <f t="shared" si="7"/>
        <v>2224.5758000000001</v>
      </c>
    </row>
    <row r="104" spans="1:9" x14ac:dyDescent="0.4">
      <c r="A104" s="1">
        <v>43727</v>
      </c>
      <c r="B104" s="2">
        <f t="shared" si="5"/>
        <v>102</v>
      </c>
      <c r="C104" s="3">
        <v>2238</v>
      </c>
      <c r="D104" s="2">
        <f t="shared" si="8"/>
        <v>25</v>
      </c>
      <c r="E104" s="2">
        <f t="shared" si="9"/>
        <v>42.285714285714285</v>
      </c>
      <c r="F104" s="2">
        <f>SUM($D$2:$D104)/COUNT($D$2:$D104)</f>
        <v>21.699029126213592</v>
      </c>
      <c r="G104" s="2">
        <f t="shared" si="6"/>
        <v>2280.4967999999999</v>
      </c>
      <c r="H104" s="2">
        <f t="shared" si="7"/>
        <v>2270.6741999999999</v>
      </c>
    </row>
    <row r="105" spans="1:9" x14ac:dyDescent="0.4">
      <c r="A105" s="1">
        <v>43728</v>
      </c>
      <c r="B105" s="2">
        <f t="shared" si="5"/>
        <v>103</v>
      </c>
      <c r="C105" s="3">
        <v>2284</v>
      </c>
      <c r="D105" s="2">
        <f t="shared" si="8"/>
        <v>46</v>
      </c>
      <c r="E105" s="2">
        <f t="shared" si="9"/>
        <v>41.714285714285715</v>
      </c>
      <c r="F105" s="2">
        <f>SUM($D$2:$D105)/COUNT($D$2:$D105)</f>
        <v>21.932692307692307</v>
      </c>
      <c r="G105" s="2">
        <f t="shared" si="6"/>
        <v>2328.6884999999997</v>
      </c>
      <c r="H105" s="2">
        <f t="shared" si="7"/>
        <v>2317.1834000000003</v>
      </c>
    </row>
    <row r="106" spans="1:9" x14ac:dyDescent="0.4">
      <c r="A106" s="1">
        <v>43729</v>
      </c>
      <c r="B106" s="2">
        <f t="shared" si="5"/>
        <v>104</v>
      </c>
      <c r="C106" s="3">
        <v>2371</v>
      </c>
      <c r="D106" s="2">
        <f t="shared" si="8"/>
        <v>87</v>
      </c>
      <c r="E106" s="2">
        <f t="shared" si="9"/>
        <v>43</v>
      </c>
      <c r="F106" s="2">
        <f>SUM($D$2:$D106)/COUNT($D$2:$D106)</f>
        <v>22.552380952380954</v>
      </c>
      <c r="G106" s="2">
        <f t="shared" si="6"/>
        <v>2377.3824</v>
      </c>
      <c r="H106" s="2">
        <f t="shared" si="7"/>
        <v>2364.1016000000004</v>
      </c>
      <c r="I106" t="s">
        <v>9</v>
      </c>
    </row>
    <row r="107" spans="1:9" x14ac:dyDescent="0.4">
      <c r="A107" s="1">
        <v>43730</v>
      </c>
      <c r="B107" s="2">
        <f t="shared" si="5"/>
        <v>105</v>
      </c>
      <c r="C107" s="3">
        <v>2400</v>
      </c>
      <c r="D107" s="2">
        <f t="shared" si="8"/>
        <v>29</v>
      </c>
      <c r="E107" s="2">
        <f t="shared" si="9"/>
        <v>38.285714285714285</v>
      </c>
      <c r="F107" s="2">
        <f>SUM($D$2:$D107)/COUNT($D$2:$D107)</f>
        <v>22.613207547169811</v>
      </c>
      <c r="G107" s="2">
        <f t="shared" si="6"/>
        <v>2426.5785000000001</v>
      </c>
      <c r="H107" s="2">
        <f t="shared" si="7"/>
        <v>2411.4270000000001</v>
      </c>
      <c r="I107" t="s">
        <v>8</v>
      </c>
    </row>
    <row r="108" spans="1:9" x14ac:dyDescent="0.4">
      <c r="A108" s="1">
        <v>43731</v>
      </c>
      <c r="B108" s="2">
        <f t="shared" si="5"/>
        <v>106</v>
      </c>
      <c r="C108" s="3">
        <v>2442</v>
      </c>
      <c r="D108" s="2">
        <f t="shared" si="8"/>
        <v>42</v>
      </c>
      <c r="E108" s="2">
        <f t="shared" si="9"/>
        <v>43.142857142857146</v>
      </c>
      <c r="F108" s="2">
        <f>SUM($D$2:$D108)/COUNT($D$2:$D108)</f>
        <v>22.794392523364486</v>
      </c>
      <c r="G108" s="2">
        <f t="shared" si="6"/>
        <v>2476.2767999999996</v>
      </c>
      <c r="H108" s="2">
        <f t="shared" si="7"/>
        <v>2459.1578000000004</v>
      </c>
    </row>
    <row r="109" spans="1:9" x14ac:dyDescent="0.4">
      <c r="A109" s="1">
        <v>43732</v>
      </c>
      <c r="B109" s="2">
        <f t="shared" si="5"/>
        <v>107</v>
      </c>
      <c r="C109" s="3">
        <v>2510</v>
      </c>
      <c r="D109" s="2">
        <f t="shared" si="8"/>
        <v>68</v>
      </c>
      <c r="E109" s="2">
        <f t="shared" si="9"/>
        <v>44.285714285714285</v>
      </c>
      <c r="F109" s="2">
        <f>SUM($D$2:$D109)/COUNT($D$2:$D109)</f>
        <v>23.212962962962962</v>
      </c>
      <c r="G109" s="2">
        <f t="shared" si="6"/>
        <v>2526.4773</v>
      </c>
      <c r="H109" s="2">
        <f t="shared" si="7"/>
        <v>2507.2921999999999</v>
      </c>
    </row>
    <row r="110" spans="1:9" x14ac:dyDescent="0.4">
      <c r="A110" s="1">
        <v>43733</v>
      </c>
      <c r="B110" s="2">
        <f t="shared" si="5"/>
        <v>108</v>
      </c>
      <c r="C110" s="3">
        <v>2557</v>
      </c>
      <c r="D110" s="2">
        <f t="shared" si="8"/>
        <v>47</v>
      </c>
      <c r="E110" s="2">
        <f t="shared" si="9"/>
        <v>49.142857142857146</v>
      </c>
      <c r="F110" s="2">
        <f>SUM($D$2:$D110)/COUNT($D$2:$D110)</f>
        <v>23.431192660550458</v>
      </c>
      <c r="G110" s="2">
        <f t="shared" si="6"/>
        <v>2577.1799999999998</v>
      </c>
      <c r="H110" s="2">
        <f t="shared" si="7"/>
        <v>2555.8284000000003</v>
      </c>
    </row>
    <row r="111" spans="1:9" x14ac:dyDescent="0.4">
      <c r="A111" s="1">
        <v>43734</v>
      </c>
      <c r="B111" s="2">
        <f t="shared" si="5"/>
        <v>109</v>
      </c>
      <c r="C111" s="3">
        <v>2584</v>
      </c>
      <c r="D111" s="2">
        <f t="shared" si="8"/>
        <v>27</v>
      </c>
      <c r="E111" s="2">
        <f t="shared" si="9"/>
        <v>49.428571428571431</v>
      </c>
      <c r="F111" s="2">
        <f>SUM($D$2:$D111)/COUNT($D$2:$D111)</f>
        <v>23.463636363636365</v>
      </c>
      <c r="G111" s="2">
        <f t="shared" si="6"/>
        <v>2628.3848999999996</v>
      </c>
      <c r="H111" s="2">
        <f t="shared" si="7"/>
        <v>2604.7646000000004</v>
      </c>
    </row>
    <row r="112" spans="1:9" x14ac:dyDescent="0.4">
      <c r="A112" s="1">
        <v>43735</v>
      </c>
      <c r="B112" s="2">
        <f t="shared" si="5"/>
        <v>110</v>
      </c>
      <c r="C112" s="3">
        <v>2633</v>
      </c>
      <c r="D112" s="2">
        <f t="shared" si="8"/>
        <v>49</v>
      </c>
      <c r="E112" s="2">
        <f t="shared" si="9"/>
        <v>49.857142857142854</v>
      </c>
      <c r="F112" s="2">
        <f>SUM($D$2:$D112)/COUNT($D$2:$D112)</f>
        <v>23.693693693693692</v>
      </c>
      <c r="G112" s="2">
        <f t="shared" si="6"/>
        <v>2680.0920000000001</v>
      </c>
      <c r="H112" s="2">
        <f t="shared" si="7"/>
        <v>2654.0990000000006</v>
      </c>
    </row>
    <row r="113" spans="1:8" x14ac:dyDescent="0.4">
      <c r="A113" s="1">
        <v>43736</v>
      </c>
      <c r="B113" s="2">
        <f t="shared" si="5"/>
        <v>111</v>
      </c>
      <c r="C113" s="3">
        <v>2702</v>
      </c>
      <c r="D113" s="2">
        <f t="shared" si="8"/>
        <v>69</v>
      </c>
      <c r="E113" s="2">
        <f t="shared" si="9"/>
        <v>47.285714285714285</v>
      </c>
      <c r="F113" s="2">
        <f>SUM($D$2:$D113)/COUNT($D$2:$D113)</f>
        <v>24.098214285714285</v>
      </c>
      <c r="G113" s="2">
        <f t="shared" si="6"/>
        <v>2732.3013000000001</v>
      </c>
      <c r="H113" s="2">
        <f t="shared" si="7"/>
        <v>2703.8298000000004</v>
      </c>
    </row>
    <row r="114" spans="1:8" x14ac:dyDescent="0.4">
      <c r="A114" s="1">
        <v>43737</v>
      </c>
      <c r="B114" s="2">
        <f t="shared" si="5"/>
        <v>112</v>
      </c>
      <c r="C114" s="3">
        <v>2781</v>
      </c>
      <c r="D114" s="2">
        <f t="shared" si="8"/>
        <v>79</v>
      </c>
      <c r="E114" s="2">
        <f t="shared" si="9"/>
        <v>54.428571428571431</v>
      </c>
      <c r="F114" s="2">
        <f>SUM($D$2:$D114)/COUNT($D$2:$D114)</f>
        <v>24.584070796460178</v>
      </c>
      <c r="G114" s="2">
        <f t="shared" si="6"/>
        <v>2785.0127999999995</v>
      </c>
      <c r="H114" s="2">
        <f t="shared" si="7"/>
        <v>2753.9552000000003</v>
      </c>
    </row>
    <row r="115" spans="1:8" x14ac:dyDescent="0.4">
      <c r="A115" s="1">
        <v>43738</v>
      </c>
      <c r="B115" s="2">
        <f t="shared" si="5"/>
        <v>113</v>
      </c>
      <c r="C115" s="3">
        <v>2809</v>
      </c>
      <c r="D115" s="2">
        <f t="shared" si="8"/>
        <v>28</v>
      </c>
      <c r="E115" s="2">
        <f t="shared" si="9"/>
        <v>52.428571428571431</v>
      </c>
      <c r="F115" s="2">
        <f>SUM($D$2:$D115)/COUNT($D$2:$D115)</f>
        <v>24.614035087719298</v>
      </c>
      <c r="G115" s="2">
        <f t="shared" si="6"/>
        <v>2838.2265000000002</v>
      </c>
      <c r="H115" s="2">
        <f t="shared" si="7"/>
        <v>2804.4734000000003</v>
      </c>
    </row>
    <row r="116" spans="1:8" x14ac:dyDescent="0.4">
      <c r="A116" s="1">
        <v>43739</v>
      </c>
      <c r="B116" s="2">
        <f t="shared" si="5"/>
        <v>114</v>
      </c>
      <c r="C116" s="3">
        <v>2838</v>
      </c>
      <c r="D116" s="2">
        <f t="shared" si="8"/>
        <v>29</v>
      </c>
      <c r="E116" s="2">
        <f t="shared" si="9"/>
        <v>46.857142857142854</v>
      </c>
      <c r="F116" s="2">
        <f>SUM($D$2:$D116)/COUNT($D$2:$D116)</f>
        <v>24.652173913043477</v>
      </c>
      <c r="G116" s="2">
        <f t="shared" si="6"/>
        <v>2891.9423999999999</v>
      </c>
      <c r="H116" s="2">
        <f t="shared" si="7"/>
        <v>2855.3826000000004</v>
      </c>
    </row>
    <row r="117" spans="1:8" x14ac:dyDescent="0.4">
      <c r="A117" s="1">
        <v>43740</v>
      </c>
      <c r="B117" s="2">
        <f t="shared" si="5"/>
        <v>115</v>
      </c>
      <c r="C117" s="3">
        <v>2886</v>
      </c>
      <c r="D117" s="2">
        <f t="shared" si="8"/>
        <v>48</v>
      </c>
      <c r="E117" s="2">
        <f t="shared" si="9"/>
        <v>47</v>
      </c>
      <c r="F117" s="2">
        <f>SUM($D$2:$D117)/COUNT($D$2:$D117)</f>
        <v>24.853448275862068</v>
      </c>
      <c r="G117" s="2">
        <f t="shared" si="6"/>
        <v>2946.1604999999995</v>
      </c>
      <c r="H117" s="2">
        <f t="shared" si="7"/>
        <v>2906.6810000000005</v>
      </c>
    </row>
    <row r="118" spans="1:8" x14ac:dyDescent="0.4">
      <c r="A118" s="1">
        <v>43741</v>
      </c>
      <c r="B118" s="2">
        <f t="shared" si="5"/>
        <v>116</v>
      </c>
      <c r="C118" s="3">
        <v>2941</v>
      </c>
      <c r="D118" s="2">
        <f t="shared" si="8"/>
        <v>55</v>
      </c>
      <c r="E118" s="2">
        <f t="shared" si="9"/>
        <v>51</v>
      </c>
      <c r="F118" s="2">
        <f>SUM($D$2:$D118)/COUNT($D$2:$D118)</f>
        <v>25.111111111111111</v>
      </c>
      <c r="G118" s="2">
        <f t="shared" si="6"/>
        <v>3000.8807999999999</v>
      </c>
      <c r="H118" s="2">
        <f t="shared" si="7"/>
        <v>2958.3668000000007</v>
      </c>
    </row>
    <row r="119" spans="1:8" x14ac:dyDescent="0.4">
      <c r="A119" s="1">
        <v>43742</v>
      </c>
      <c r="B119" s="2">
        <f t="shared" si="5"/>
        <v>117</v>
      </c>
      <c r="C119" s="3">
        <v>3021</v>
      </c>
      <c r="D119" s="2">
        <f t="shared" si="8"/>
        <v>80</v>
      </c>
      <c r="E119" s="2">
        <f t="shared" si="9"/>
        <v>55.428571428571431</v>
      </c>
      <c r="F119" s="2">
        <f>SUM($D$2:$D119)/COUNT($D$2:$D119)</f>
        <v>25.576271186440678</v>
      </c>
      <c r="G119" s="2">
        <f t="shared" si="6"/>
        <v>3056.1032999999998</v>
      </c>
      <c r="H119" s="2">
        <f t="shared" si="7"/>
        <v>3010.4382000000005</v>
      </c>
    </row>
    <row r="120" spans="1:8" x14ac:dyDescent="0.4">
      <c r="A120" s="1">
        <v>43743</v>
      </c>
      <c r="B120" s="2">
        <f t="shared" si="5"/>
        <v>118</v>
      </c>
      <c r="C120" s="3">
        <v>3105</v>
      </c>
      <c r="D120" s="2">
        <f t="shared" si="8"/>
        <v>84</v>
      </c>
      <c r="E120" s="2">
        <f t="shared" si="9"/>
        <v>57.571428571428569</v>
      </c>
      <c r="F120" s="2">
        <f>SUM($D$2:$D120)/COUNT($D$2:$D120)</f>
        <v>26.067226890756302</v>
      </c>
      <c r="G120" s="2">
        <f t="shared" si="6"/>
        <v>3111.8279999999995</v>
      </c>
      <c r="H120" s="2">
        <f t="shared" si="7"/>
        <v>3062.8934000000004</v>
      </c>
    </row>
    <row r="121" spans="1:8" x14ac:dyDescent="0.4">
      <c r="A121" s="1">
        <v>43744</v>
      </c>
      <c r="B121" s="2">
        <f t="shared" si="5"/>
        <v>119</v>
      </c>
      <c r="C121" s="3">
        <v>3189</v>
      </c>
      <c r="D121" s="2">
        <f t="shared" si="8"/>
        <v>84</v>
      </c>
      <c r="E121" s="2">
        <f t="shared" si="9"/>
        <v>58.285714285714285</v>
      </c>
      <c r="F121" s="2">
        <f>SUM($D$2:$D121)/COUNT($D$2:$D121)</f>
        <v>26.55</v>
      </c>
      <c r="G121" s="2">
        <f t="shared" si="6"/>
        <v>3168.0549000000001</v>
      </c>
      <c r="H121" s="2">
        <f t="shared" si="7"/>
        <v>3115.7305999999999</v>
      </c>
    </row>
    <row r="122" spans="1:8" x14ac:dyDescent="0.4">
      <c r="A122" s="1">
        <v>43745</v>
      </c>
      <c r="B122" s="2">
        <f t="shared" si="5"/>
        <v>120</v>
      </c>
      <c r="C122" s="3">
        <v>3224</v>
      </c>
      <c r="D122" s="2">
        <f t="shared" si="8"/>
        <v>35</v>
      </c>
      <c r="E122" s="2">
        <f t="shared" si="9"/>
        <v>59.285714285714285</v>
      </c>
      <c r="F122" s="2">
        <f>SUM($D$2:$D122)/COUNT($D$2:$D122)</f>
        <v>26.619834710743802</v>
      </c>
      <c r="G122" s="2">
        <f t="shared" si="6"/>
        <v>3224.7839999999997</v>
      </c>
      <c r="H122" s="2">
        <f t="shared" si="7"/>
        <v>3168.9480000000003</v>
      </c>
    </row>
    <row r="123" spans="1:8" x14ac:dyDescent="0.4">
      <c r="A123" s="1">
        <v>43746</v>
      </c>
      <c r="B123" s="2">
        <f t="shared" si="5"/>
        <v>121</v>
      </c>
      <c r="C123" s="3">
        <v>3271</v>
      </c>
      <c r="D123" s="2">
        <f t="shared" si="8"/>
        <v>47</v>
      </c>
      <c r="E123" s="2">
        <f t="shared" si="9"/>
        <v>61.857142857142854</v>
      </c>
      <c r="F123" s="2">
        <f>SUM($D$2:$D123)/COUNT($D$2:$D123)</f>
        <v>26.78688524590164</v>
      </c>
      <c r="G123" s="2">
        <f t="shared" si="6"/>
        <v>3282.0153</v>
      </c>
      <c r="H123" s="2">
        <f t="shared" si="7"/>
        <v>3222.5438000000008</v>
      </c>
    </row>
    <row r="124" spans="1:8" x14ac:dyDescent="0.4">
      <c r="A124" s="1">
        <v>43747</v>
      </c>
      <c r="B124" s="2">
        <f t="shared" si="5"/>
        <v>122</v>
      </c>
      <c r="C124" s="3">
        <v>3358</v>
      </c>
      <c r="D124" s="2">
        <f t="shared" si="8"/>
        <v>87</v>
      </c>
      <c r="E124" s="2">
        <f t="shared" si="9"/>
        <v>67.428571428571431</v>
      </c>
      <c r="F124" s="2">
        <f>SUM($D$2:$D124)/COUNT($D$2:$D124)</f>
        <v>27.276422764227643</v>
      </c>
      <c r="G124" s="2">
        <f t="shared" si="6"/>
        <v>3339.7487999999998</v>
      </c>
      <c r="H124" s="2">
        <f t="shared" si="7"/>
        <v>3276.5162000000005</v>
      </c>
    </row>
    <row r="125" spans="1:8" x14ac:dyDescent="0.4">
      <c r="A125" s="1">
        <v>43748</v>
      </c>
      <c r="B125" s="2">
        <f t="shared" si="5"/>
        <v>123</v>
      </c>
      <c r="C125" s="3">
        <v>3398</v>
      </c>
      <c r="D125" s="2">
        <f t="shared" si="8"/>
        <v>40</v>
      </c>
      <c r="E125" s="2">
        <f t="shared" si="9"/>
        <v>65.285714285714292</v>
      </c>
      <c r="F125" s="2">
        <f>SUM($D$2:$D125)/COUNT($D$2:$D125)</f>
        <v>27.379032258064516</v>
      </c>
      <c r="G125" s="2">
        <f t="shared" si="6"/>
        <v>3397.9844999999996</v>
      </c>
      <c r="H125" s="2">
        <f t="shared" si="7"/>
        <v>3330.8634000000006</v>
      </c>
    </row>
    <row r="126" spans="1:8" x14ac:dyDescent="0.4">
      <c r="A126" s="1">
        <v>43749</v>
      </c>
      <c r="B126" s="2">
        <f t="shared" si="5"/>
        <v>124</v>
      </c>
      <c r="C126" s="3">
        <v>3461</v>
      </c>
      <c r="D126" s="2">
        <f t="shared" si="8"/>
        <v>63</v>
      </c>
      <c r="E126" s="2">
        <f t="shared" si="9"/>
        <v>62.857142857142854</v>
      </c>
      <c r="F126" s="2">
        <f>SUM($D$2:$D126)/COUNT($D$2:$D126)</f>
        <v>27.664000000000001</v>
      </c>
      <c r="G126" s="2">
        <f t="shared" si="6"/>
        <v>3456.7223999999997</v>
      </c>
      <c r="H126" s="2">
        <f t="shared" si="7"/>
        <v>3385.5836000000008</v>
      </c>
    </row>
    <row r="127" spans="1:8" x14ac:dyDescent="0.4">
      <c r="A127" s="1">
        <v>43750</v>
      </c>
      <c r="B127" s="2">
        <f t="shared" si="5"/>
        <v>125</v>
      </c>
      <c r="C127" s="3">
        <v>3486</v>
      </c>
      <c r="D127" s="2">
        <f t="shared" si="8"/>
        <v>25</v>
      </c>
      <c r="E127" s="2">
        <f t="shared" si="9"/>
        <v>54.428571428571431</v>
      </c>
      <c r="F127" s="2">
        <f>SUM($D$2:$D127)/COUNT($D$2:$D127)</f>
        <v>27.642857142857142</v>
      </c>
      <c r="G127" s="2">
        <f t="shared" si="6"/>
        <v>3515.9625000000001</v>
      </c>
      <c r="H127" s="2">
        <f t="shared" si="7"/>
        <v>3440.6750000000002</v>
      </c>
    </row>
    <row r="128" spans="1:8" x14ac:dyDescent="0.4">
      <c r="A128" s="1">
        <v>43751</v>
      </c>
      <c r="B128" s="2">
        <f t="shared" si="5"/>
        <v>126</v>
      </c>
      <c r="G128" s="2">
        <f t="shared" si="6"/>
        <v>3575.7048</v>
      </c>
      <c r="H128" s="2">
        <f t="shared" si="7"/>
        <v>3496.1358</v>
      </c>
    </row>
    <row r="129" spans="1:9" x14ac:dyDescent="0.4">
      <c r="A129" s="1">
        <v>43752</v>
      </c>
      <c r="B129" s="2">
        <f t="shared" si="5"/>
        <v>127</v>
      </c>
      <c r="G129" s="2">
        <f t="shared" si="6"/>
        <v>3635.9493000000002</v>
      </c>
      <c r="H129" s="2">
        <f t="shared" si="7"/>
        <v>3551.9642000000003</v>
      </c>
    </row>
    <row r="130" spans="1:9" x14ac:dyDescent="0.4">
      <c r="A130" s="1">
        <v>43753</v>
      </c>
      <c r="B130" s="2">
        <f t="shared" si="5"/>
        <v>128</v>
      </c>
      <c r="G130" s="2">
        <f t="shared" si="6"/>
        <v>3696.6959999999999</v>
      </c>
      <c r="H130" s="2">
        <f t="shared" si="7"/>
        <v>3608.1584000000003</v>
      </c>
    </row>
    <row r="131" spans="1:9" x14ac:dyDescent="0.4">
      <c r="A131" s="1">
        <v>43754</v>
      </c>
      <c r="B131" s="2">
        <f t="shared" ref="B131:B176" si="10">B130+1</f>
        <v>129</v>
      </c>
      <c r="G131" s="2">
        <f t="shared" ref="G131:G176" si="11">0.2511*B131^2-3.2838*B131+3</f>
        <v>3757.9448999999995</v>
      </c>
      <c r="H131" s="2">
        <f t="shared" ref="H131:H176" si="12">-0.0003*B131^3+0.2972*B131^2-4.9611*B131+3</f>
        <v>3664.7166000000007</v>
      </c>
    </row>
    <row r="132" spans="1:9" x14ac:dyDescent="0.4">
      <c r="A132" s="1">
        <v>43755</v>
      </c>
      <c r="B132" s="2">
        <f t="shared" si="10"/>
        <v>130</v>
      </c>
      <c r="G132" s="2">
        <f t="shared" si="11"/>
        <v>3819.6959999999999</v>
      </c>
      <c r="H132" s="2">
        <f t="shared" si="12"/>
        <v>3721.6369999999997</v>
      </c>
    </row>
    <row r="133" spans="1:9" x14ac:dyDescent="0.4">
      <c r="A133" s="1">
        <v>43756</v>
      </c>
      <c r="B133" s="2">
        <f t="shared" si="10"/>
        <v>131</v>
      </c>
      <c r="G133" s="2">
        <f t="shared" si="11"/>
        <v>3881.9492999999998</v>
      </c>
      <c r="H133" s="2">
        <f t="shared" si="12"/>
        <v>3778.9178000000002</v>
      </c>
    </row>
    <row r="134" spans="1:9" x14ac:dyDescent="0.4">
      <c r="A134" s="1">
        <v>43757</v>
      </c>
      <c r="B134" s="2">
        <f t="shared" si="10"/>
        <v>132</v>
      </c>
      <c r="G134" s="2">
        <f t="shared" si="11"/>
        <v>3944.7048</v>
      </c>
      <c r="H134" s="2">
        <f t="shared" si="12"/>
        <v>3836.5572000000002</v>
      </c>
    </row>
    <row r="135" spans="1:9" x14ac:dyDescent="0.4">
      <c r="A135" s="1">
        <v>43758</v>
      </c>
      <c r="B135" s="2">
        <f t="shared" si="10"/>
        <v>133</v>
      </c>
      <c r="G135" s="2">
        <f t="shared" si="11"/>
        <v>4007.9624999999996</v>
      </c>
      <c r="H135" s="2">
        <f t="shared" si="12"/>
        <v>3894.5534000000011</v>
      </c>
      <c r="I135" t="s">
        <v>10</v>
      </c>
    </row>
    <row r="136" spans="1:9" x14ac:dyDescent="0.4">
      <c r="A136" s="1">
        <v>43759</v>
      </c>
      <c r="B136" s="2">
        <f t="shared" si="10"/>
        <v>134</v>
      </c>
      <c r="G136" s="2">
        <f t="shared" si="11"/>
        <v>4071.7223999999997</v>
      </c>
      <c r="H136" s="2">
        <f t="shared" si="12"/>
        <v>3952.9046000000008</v>
      </c>
    </row>
    <row r="137" spans="1:9" x14ac:dyDescent="0.4">
      <c r="A137" s="1">
        <v>43760</v>
      </c>
      <c r="B137" s="2">
        <f t="shared" si="10"/>
        <v>135</v>
      </c>
      <c r="G137" s="2">
        <f t="shared" si="11"/>
        <v>4135.9844999999996</v>
      </c>
      <c r="H137" s="2">
        <f t="shared" si="12"/>
        <v>4011.6089999999999</v>
      </c>
    </row>
    <row r="138" spans="1:9" x14ac:dyDescent="0.4">
      <c r="A138" s="1">
        <v>43761</v>
      </c>
      <c r="B138" s="2">
        <f t="shared" si="10"/>
        <v>136</v>
      </c>
      <c r="G138" s="2">
        <f t="shared" si="11"/>
        <v>4200.7487999999994</v>
      </c>
      <c r="H138" s="2">
        <f t="shared" si="12"/>
        <v>4070.6647999999996</v>
      </c>
      <c r="I138" t="s">
        <v>11</v>
      </c>
    </row>
    <row r="139" spans="1:9" x14ac:dyDescent="0.4">
      <c r="A139" s="1">
        <v>43762</v>
      </c>
      <c r="B139" s="2">
        <f t="shared" si="10"/>
        <v>137</v>
      </c>
      <c r="G139" s="2">
        <f t="shared" si="11"/>
        <v>4266.0152999999991</v>
      </c>
      <c r="H139" s="2">
        <f t="shared" si="12"/>
        <v>4130.070200000001</v>
      </c>
    </row>
    <row r="140" spans="1:9" x14ac:dyDescent="0.4">
      <c r="A140" s="1">
        <v>43763</v>
      </c>
      <c r="B140" s="2">
        <f t="shared" si="10"/>
        <v>138</v>
      </c>
      <c r="G140" s="2">
        <f t="shared" si="11"/>
        <v>4331.7840000000006</v>
      </c>
      <c r="H140" s="2">
        <f t="shared" si="12"/>
        <v>4189.8234000000002</v>
      </c>
    </row>
    <row r="141" spans="1:9" x14ac:dyDescent="0.4">
      <c r="A141" s="1">
        <v>43764</v>
      </c>
      <c r="B141" s="2">
        <f t="shared" si="10"/>
        <v>139</v>
      </c>
      <c r="G141" s="2">
        <f t="shared" si="11"/>
        <v>4398.0549000000001</v>
      </c>
      <c r="H141" s="2">
        <f t="shared" si="12"/>
        <v>4249.9226000000008</v>
      </c>
    </row>
    <row r="142" spans="1:9" x14ac:dyDescent="0.4">
      <c r="A142" s="1">
        <v>43765</v>
      </c>
      <c r="B142" s="2">
        <f t="shared" si="10"/>
        <v>140</v>
      </c>
      <c r="G142" s="2">
        <f t="shared" si="11"/>
        <v>4464.8279999999995</v>
      </c>
      <c r="H142" s="2">
        <f t="shared" si="12"/>
        <v>4310.3660000000009</v>
      </c>
    </row>
    <row r="143" spans="1:9" x14ac:dyDescent="0.4">
      <c r="A143" s="1">
        <v>43766</v>
      </c>
      <c r="B143" s="2">
        <f t="shared" si="10"/>
        <v>141</v>
      </c>
      <c r="G143" s="2">
        <f t="shared" si="11"/>
        <v>4532.1032999999998</v>
      </c>
      <c r="H143" s="2">
        <f t="shared" si="12"/>
        <v>4371.1518000000005</v>
      </c>
    </row>
    <row r="144" spans="1:9" x14ac:dyDescent="0.4">
      <c r="A144" s="1">
        <v>43767</v>
      </c>
      <c r="B144" s="2">
        <f t="shared" si="10"/>
        <v>142</v>
      </c>
      <c r="G144" s="2">
        <f t="shared" si="11"/>
        <v>4599.8807999999999</v>
      </c>
      <c r="H144" s="2">
        <f t="shared" si="12"/>
        <v>4432.2782000000007</v>
      </c>
    </row>
    <row r="145" spans="1:8" x14ac:dyDescent="0.4">
      <c r="A145" s="1">
        <v>43768</v>
      </c>
      <c r="B145" s="2">
        <f t="shared" si="10"/>
        <v>143</v>
      </c>
      <c r="G145" s="2">
        <f t="shared" si="11"/>
        <v>4668.1605</v>
      </c>
      <c r="H145" s="2">
        <f t="shared" si="12"/>
        <v>4493.7434000000012</v>
      </c>
    </row>
    <row r="146" spans="1:8" x14ac:dyDescent="0.4">
      <c r="A146" s="1">
        <v>43769</v>
      </c>
      <c r="B146" s="2">
        <f t="shared" si="10"/>
        <v>144</v>
      </c>
      <c r="G146" s="2">
        <f t="shared" si="11"/>
        <v>4736.9423999999999</v>
      </c>
      <c r="H146" s="2">
        <f t="shared" si="12"/>
        <v>4555.5456000000004</v>
      </c>
    </row>
    <row r="147" spans="1:8" x14ac:dyDescent="0.4">
      <c r="A147" s="1">
        <v>43770</v>
      </c>
      <c r="B147" s="2">
        <f t="shared" si="10"/>
        <v>145</v>
      </c>
      <c r="G147" s="2">
        <f t="shared" si="11"/>
        <v>4806.2264999999998</v>
      </c>
      <c r="H147" s="2">
        <f t="shared" si="12"/>
        <v>4617.6830000000009</v>
      </c>
    </row>
    <row r="148" spans="1:8" x14ac:dyDescent="0.4">
      <c r="A148" s="1">
        <v>43771</v>
      </c>
      <c r="B148" s="2">
        <f t="shared" si="10"/>
        <v>146</v>
      </c>
      <c r="G148" s="2">
        <f t="shared" si="11"/>
        <v>4876.0127999999995</v>
      </c>
      <c r="H148" s="2">
        <f t="shared" si="12"/>
        <v>4680.1538</v>
      </c>
    </row>
    <row r="149" spans="1:8" x14ac:dyDescent="0.4">
      <c r="A149" s="1">
        <v>43772</v>
      </c>
      <c r="B149" s="2">
        <f t="shared" si="10"/>
        <v>147</v>
      </c>
      <c r="G149" s="2">
        <f t="shared" si="11"/>
        <v>4946.3013000000001</v>
      </c>
      <c r="H149" s="2">
        <f t="shared" si="12"/>
        <v>4742.9562000000005</v>
      </c>
    </row>
    <row r="150" spans="1:8" x14ac:dyDescent="0.4">
      <c r="A150" s="1">
        <v>43773</v>
      </c>
      <c r="B150" s="2">
        <f t="shared" si="10"/>
        <v>148</v>
      </c>
      <c r="G150" s="2">
        <f t="shared" si="11"/>
        <v>5017.0919999999996</v>
      </c>
      <c r="H150" s="2">
        <f t="shared" si="12"/>
        <v>4806.0884000000005</v>
      </c>
    </row>
    <row r="151" spans="1:8" x14ac:dyDescent="0.4">
      <c r="A151" s="1">
        <v>43774</v>
      </c>
      <c r="B151" s="2">
        <f t="shared" si="10"/>
        <v>149</v>
      </c>
      <c r="G151" s="2">
        <f t="shared" si="11"/>
        <v>5088.3849</v>
      </c>
      <c r="H151" s="2">
        <f t="shared" si="12"/>
        <v>4869.5486000000001</v>
      </c>
    </row>
    <row r="152" spans="1:8" x14ac:dyDescent="0.4">
      <c r="A152" s="1">
        <v>43775</v>
      </c>
      <c r="B152" s="2">
        <f t="shared" si="10"/>
        <v>150</v>
      </c>
      <c r="G152" s="2">
        <f t="shared" si="11"/>
        <v>5160.18</v>
      </c>
      <c r="H152" s="2">
        <f t="shared" si="12"/>
        <v>4933.335</v>
      </c>
    </row>
    <row r="153" spans="1:8" x14ac:dyDescent="0.4">
      <c r="A153" s="1">
        <v>43776</v>
      </c>
      <c r="B153" s="2">
        <f t="shared" si="10"/>
        <v>151</v>
      </c>
      <c r="G153" s="2">
        <f t="shared" si="11"/>
        <v>5232.4772999999996</v>
      </c>
      <c r="H153" s="2">
        <f t="shared" si="12"/>
        <v>4997.4458000000004</v>
      </c>
    </row>
    <row r="154" spans="1:8" x14ac:dyDescent="0.4">
      <c r="A154" s="1">
        <v>43777</v>
      </c>
      <c r="B154" s="2">
        <f t="shared" si="10"/>
        <v>152</v>
      </c>
      <c r="G154" s="2">
        <f t="shared" si="11"/>
        <v>5305.2767999999996</v>
      </c>
      <c r="H154" s="2">
        <f t="shared" si="12"/>
        <v>5061.8792000000012</v>
      </c>
    </row>
    <row r="155" spans="1:8" x14ac:dyDescent="0.4">
      <c r="A155" s="1">
        <v>43778</v>
      </c>
      <c r="B155" s="2">
        <f t="shared" si="10"/>
        <v>153</v>
      </c>
      <c r="G155" s="2">
        <f t="shared" si="11"/>
        <v>5378.5784999999996</v>
      </c>
      <c r="H155" s="2">
        <f t="shared" si="12"/>
        <v>5126.6333999999997</v>
      </c>
    </row>
    <row r="156" spans="1:8" x14ac:dyDescent="0.4">
      <c r="A156" s="1">
        <v>43779</v>
      </c>
      <c r="B156" s="2">
        <f t="shared" si="10"/>
        <v>154</v>
      </c>
      <c r="G156" s="2">
        <f t="shared" si="11"/>
        <v>5452.3823999999995</v>
      </c>
      <c r="H156" s="2">
        <f t="shared" si="12"/>
        <v>5191.7066000000013</v>
      </c>
    </row>
    <row r="157" spans="1:8" x14ac:dyDescent="0.4">
      <c r="A157" s="1">
        <v>43780</v>
      </c>
      <c r="B157" s="2">
        <f t="shared" si="10"/>
        <v>155</v>
      </c>
      <c r="G157" s="2">
        <f t="shared" si="11"/>
        <v>5526.6885000000002</v>
      </c>
      <c r="H157" s="2">
        <f t="shared" si="12"/>
        <v>5257.0970000000007</v>
      </c>
    </row>
    <row r="158" spans="1:8" x14ac:dyDescent="0.4">
      <c r="A158" s="1">
        <v>43781</v>
      </c>
      <c r="B158" s="2">
        <f t="shared" si="10"/>
        <v>156</v>
      </c>
      <c r="G158" s="2">
        <f t="shared" si="11"/>
        <v>5601.4967999999999</v>
      </c>
      <c r="H158" s="2">
        <f t="shared" si="12"/>
        <v>5322.8028000000004</v>
      </c>
    </row>
    <row r="159" spans="1:8" x14ac:dyDescent="0.4">
      <c r="A159" s="1">
        <v>43782</v>
      </c>
      <c r="B159" s="2">
        <f t="shared" si="10"/>
        <v>157</v>
      </c>
      <c r="G159" s="2">
        <f t="shared" si="11"/>
        <v>5676.8072999999995</v>
      </c>
      <c r="H159" s="2">
        <f t="shared" si="12"/>
        <v>5388.8222000000005</v>
      </c>
    </row>
    <row r="160" spans="1:8" x14ac:dyDescent="0.4">
      <c r="A160" s="1">
        <v>43783</v>
      </c>
      <c r="B160" s="2">
        <f t="shared" si="10"/>
        <v>158</v>
      </c>
      <c r="G160" s="2">
        <f t="shared" si="11"/>
        <v>5752.62</v>
      </c>
      <c r="H160" s="2">
        <f t="shared" si="12"/>
        <v>5455.1534000000011</v>
      </c>
    </row>
    <row r="161" spans="1:8" x14ac:dyDescent="0.4">
      <c r="A161" s="1">
        <v>43784</v>
      </c>
      <c r="B161" s="2">
        <f t="shared" si="10"/>
        <v>159</v>
      </c>
      <c r="G161" s="2">
        <f t="shared" si="11"/>
        <v>5828.9348999999993</v>
      </c>
      <c r="H161" s="2">
        <f t="shared" si="12"/>
        <v>5521.7946000000002</v>
      </c>
    </row>
    <row r="162" spans="1:8" x14ac:dyDescent="0.4">
      <c r="A162" s="1">
        <v>43785</v>
      </c>
      <c r="B162" s="2">
        <f t="shared" si="10"/>
        <v>160</v>
      </c>
      <c r="G162" s="2">
        <f t="shared" si="11"/>
        <v>5905.7519999999995</v>
      </c>
      <c r="H162" s="2">
        <f t="shared" si="12"/>
        <v>5588.7440000000006</v>
      </c>
    </row>
    <row r="163" spans="1:8" x14ac:dyDescent="0.4">
      <c r="A163" s="1">
        <v>43786</v>
      </c>
      <c r="B163" s="2">
        <f t="shared" si="10"/>
        <v>161</v>
      </c>
      <c r="G163" s="2">
        <f t="shared" si="11"/>
        <v>5983.0713000000005</v>
      </c>
      <c r="H163" s="2">
        <f t="shared" si="12"/>
        <v>5655.9998000000005</v>
      </c>
    </row>
    <row r="164" spans="1:8" x14ac:dyDescent="0.4">
      <c r="A164" s="1">
        <v>43787</v>
      </c>
      <c r="B164" s="2">
        <f t="shared" si="10"/>
        <v>162</v>
      </c>
      <c r="G164" s="2">
        <f t="shared" si="11"/>
        <v>6060.8927999999996</v>
      </c>
      <c r="H164" s="2">
        <f t="shared" si="12"/>
        <v>5723.5602000000008</v>
      </c>
    </row>
    <row r="165" spans="1:8" x14ac:dyDescent="0.4">
      <c r="A165" s="1">
        <v>43788</v>
      </c>
      <c r="B165" s="2">
        <f t="shared" si="10"/>
        <v>163</v>
      </c>
      <c r="G165" s="2">
        <f t="shared" si="11"/>
        <v>6139.2164999999995</v>
      </c>
      <c r="H165" s="2">
        <f t="shared" si="12"/>
        <v>5791.4234000000006</v>
      </c>
    </row>
    <row r="166" spans="1:8" x14ac:dyDescent="0.4">
      <c r="A166" s="1">
        <v>43789</v>
      </c>
      <c r="B166" s="2">
        <f t="shared" si="10"/>
        <v>164</v>
      </c>
      <c r="G166" s="2">
        <f t="shared" si="11"/>
        <v>6218.0423999999994</v>
      </c>
      <c r="H166" s="2">
        <f t="shared" si="12"/>
        <v>5859.5876000000007</v>
      </c>
    </row>
    <row r="167" spans="1:8" x14ac:dyDescent="0.4">
      <c r="A167" s="1">
        <v>43790</v>
      </c>
      <c r="B167" s="2">
        <f t="shared" si="10"/>
        <v>165</v>
      </c>
      <c r="G167" s="2">
        <f t="shared" si="11"/>
        <v>6297.3704999999991</v>
      </c>
      <c r="H167" s="2">
        <f t="shared" si="12"/>
        <v>5928.0510000000004</v>
      </c>
    </row>
    <row r="168" spans="1:8" x14ac:dyDescent="0.4">
      <c r="A168" s="1">
        <v>43791</v>
      </c>
      <c r="B168" s="2">
        <f t="shared" si="10"/>
        <v>166</v>
      </c>
      <c r="G168" s="2">
        <f t="shared" si="11"/>
        <v>6377.2008000000005</v>
      </c>
      <c r="H168" s="2">
        <f t="shared" si="12"/>
        <v>5996.8118000000004</v>
      </c>
    </row>
    <row r="169" spans="1:8" x14ac:dyDescent="0.4">
      <c r="A169" s="1">
        <v>43792</v>
      </c>
      <c r="B169" s="2">
        <f t="shared" si="10"/>
        <v>167</v>
      </c>
      <c r="G169" s="2">
        <f t="shared" si="11"/>
        <v>6457.5333000000001</v>
      </c>
      <c r="H169" s="2">
        <f t="shared" si="12"/>
        <v>6065.8681999999999</v>
      </c>
    </row>
    <row r="170" spans="1:8" x14ac:dyDescent="0.4">
      <c r="A170" s="1">
        <v>43793</v>
      </c>
      <c r="B170" s="2">
        <f t="shared" si="10"/>
        <v>168</v>
      </c>
      <c r="G170" s="2">
        <f t="shared" si="11"/>
        <v>6538.3679999999995</v>
      </c>
      <c r="H170" s="2">
        <f t="shared" si="12"/>
        <v>6135.2184000000007</v>
      </c>
    </row>
    <row r="171" spans="1:8" x14ac:dyDescent="0.4">
      <c r="A171" s="1">
        <v>43794</v>
      </c>
      <c r="B171" s="2">
        <f t="shared" si="10"/>
        <v>169</v>
      </c>
      <c r="G171" s="2">
        <f t="shared" si="11"/>
        <v>6619.7048999999997</v>
      </c>
      <c r="H171" s="2">
        <f t="shared" si="12"/>
        <v>6204.8606</v>
      </c>
    </row>
    <row r="172" spans="1:8" x14ac:dyDescent="0.4">
      <c r="A172" s="1">
        <v>43795</v>
      </c>
      <c r="B172" s="2">
        <f t="shared" si="10"/>
        <v>170</v>
      </c>
      <c r="G172" s="2">
        <f t="shared" si="11"/>
        <v>6701.5439999999999</v>
      </c>
      <c r="H172" s="2">
        <f t="shared" si="12"/>
        <v>6274.7930000000006</v>
      </c>
    </row>
    <row r="173" spans="1:8" x14ac:dyDescent="0.4">
      <c r="A173" s="1">
        <v>43796</v>
      </c>
      <c r="B173" s="2">
        <f t="shared" si="10"/>
        <v>171</v>
      </c>
      <c r="G173" s="2">
        <f t="shared" si="11"/>
        <v>6783.885299999999</v>
      </c>
      <c r="H173" s="2">
        <f t="shared" si="12"/>
        <v>6345.0137999999997</v>
      </c>
    </row>
    <row r="174" spans="1:8" x14ac:dyDescent="0.4">
      <c r="A174" s="1">
        <v>43797</v>
      </c>
      <c r="B174" s="2">
        <f t="shared" si="10"/>
        <v>172</v>
      </c>
      <c r="G174" s="2">
        <f t="shared" si="11"/>
        <v>6866.728799999999</v>
      </c>
      <c r="H174" s="2">
        <f t="shared" si="12"/>
        <v>6415.521200000002</v>
      </c>
    </row>
    <row r="175" spans="1:8" x14ac:dyDescent="0.4">
      <c r="A175" s="1">
        <v>43798</v>
      </c>
      <c r="B175" s="2">
        <f t="shared" si="10"/>
        <v>173</v>
      </c>
      <c r="G175" s="2">
        <f t="shared" si="11"/>
        <v>6950.0744999999997</v>
      </c>
      <c r="H175" s="2">
        <f t="shared" si="12"/>
        <v>6486.3134000000009</v>
      </c>
    </row>
    <row r="176" spans="1:8" x14ac:dyDescent="0.4">
      <c r="A176" s="1">
        <v>43799</v>
      </c>
      <c r="B176" s="2">
        <f t="shared" si="10"/>
        <v>174</v>
      </c>
      <c r="G176" s="2">
        <f t="shared" si="11"/>
        <v>7033.9223999999995</v>
      </c>
      <c r="H176" s="2">
        <f t="shared" si="12"/>
        <v>6557.3886000000011</v>
      </c>
    </row>
  </sheetData>
  <conditionalFormatting sqref="G1:H1048576 I1">
    <cfRule type="cellIs" dxfId="8" priority="9" operator="greaterThan">
      <formula>$C1*1.1</formula>
    </cfRule>
    <cfRule type="cellIs" dxfId="7" priority="10" operator="between">
      <formula>$C1*0.9</formula>
      <formula>$C1*1.1</formula>
    </cfRule>
    <cfRule type="cellIs" dxfId="6" priority="11" operator="lessThan">
      <formula>$C1*0.9</formula>
    </cfRule>
  </conditionalFormatting>
  <conditionalFormatting sqref="F1">
    <cfRule type="cellIs" dxfId="11" priority="6" operator="greaterThan">
      <formula>$C1*1.25</formula>
    </cfRule>
    <cfRule type="cellIs" dxfId="10" priority="7" operator="between">
      <formula>$C1*0.75</formula>
      <formula>$C1*1.25</formula>
    </cfRule>
    <cfRule type="cellIs" dxfId="9" priority="8" operator="lessThan">
      <formula>$C1*0.75</formula>
    </cfRule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2019-10-14T15:24:03Z</dcterms:modified>
</cp:coreProperties>
</file>