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85DB47A2-5891-4E68-A802-A7B76BD18906}" xr6:coauthVersionLast="36" xr6:coauthVersionMax="36" xr10:uidLastSave="{00000000-0000-0000-0000-000000000000}"/>
  <bookViews>
    <workbookView xWindow="0" yWindow="0" windowWidth="22260" windowHeight="1264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77" i="1" l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F144" i="1"/>
  <c r="F139" i="1"/>
  <c r="F140" i="1"/>
  <c r="F141" i="1"/>
  <c r="F142" i="1"/>
  <c r="F143" i="1"/>
  <c r="F145" i="1"/>
  <c r="F146" i="1"/>
  <c r="F147" i="1"/>
  <c r="F148" i="1"/>
  <c r="E139" i="1"/>
  <c r="E140" i="1"/>
  <c r="E141" i="1"/>
  <c r="E142" i="1"/>
  <c r="E143" i="1"/>
  <c r="E144" i="1"/>
  <c r="E145" i="1"/>
  <c r="E146" i="1"/>
  <c r="E147" i="1"/>
  <c r="E148" i="1"/>
  <c r="D139" i="1"/>
  <c r="D140" i="1"/>
  <c r="D141" i="1"/>
  <c r="D142" i="1"/>
  <c r="D143" i="1"/>
  <c r="D144" i="1"/>
  <c r="D145" i="1"/>
  <c r="D146" i="1"/>
  <c r="D147" i="1"/>
  <c r="D148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2" i="1"/>
  <c r="F134" i="1"/>
  <c r="F137" i="1"/>
  <c r="E131" i="1"/>
  <c r="E132" i="1"/>
  <c r="E133" i="1"/>
  <c r="E134" i="1"/>
  <c r="E135" i="1"/>
  <c r="E136" i="1"/>
  <c r="E137" i="1"/>
  <c r="E138" i="1"/>
  <c r="D131" i="1"/>
  <c r="F131" i="1" s="1"/>
  <c r="D132" i="1"/>
  <c r="D133" i="1"/>
  <c r="D134" i="1"/>
  <c r="D135" i="1"/>
  <c r="D136" i="1"/>
  <c r="D137" i="1"/>
  <c r="D138" i="1"/>
  <c r="F138" i="1" l="1"/>
  <c r="F136" i="1"/>
  <c r="F135" i="1"/>
  <c r="F133" i="1"/>
  <c r="F132" i="1"/>
  <c r="E128" i="1"/>
  <c r="E129" i="1"/>
  <c r="E130" i="1"/>
  <c r="D128" i="1"/>
  <c r="D129" i="1"/>
  <c r="D130" i="1"/>
  <c r="E124" i="1" l="1"/>
  <c r="E125" i="1"/>
  <c r="E126" i="1"/>
  <c r="E127" i="1"/>
  <c r="D124" i="1"/>
  <c r="D125" i="1"/>
  <c r="D126" i="1"/>
  <c r="D127" i="1"/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9" i="1"/>
  <c r="E8" i="1"/>
  <c r="E7" i="1"/>
  <c r="E6" i="1"/>
  <c r="E5" i="1"/>
  <c r="E4" i="1"/>
  <c r="F4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3" i="1"/>
  <c r="F2" i="1"/>
  <c r="D121" i="1"/>
  <c r="D122" i="1"/>
  <c r="D123" i="1"/>
  <c r="D114" i="1" l="1"/>
  <c r="D115" i="1"/>
  <c r="D116" i="1"/>
  <c r="D117" i="1"/>
  <c r="D118" i="1"/>
  <c r="D119" i="1"/>
  <c r="D120" i="1"/>
  <c r="F129" i="1" l="1"/>
  <c r="F128" i="1"/>
  <c r="F130" i="1"/>
  <c r="F124" i="1"/>
  <c r="F127" i="1"/>
  <c r="F125" i="1"/>
  <c r="F126" i="1"/>
  <c r="F119" i="1"/>
  <c r="F121" i="1"/>
  <c r="F120" i="1"/>
  <c r="F123" i="1"/>
  <c r="F122" i="1"/>
  <c r="D103" i="1"/>
  <c r="D104" i="1"/>
  <c r="D105" i="1"/>
  <c r="D106" i="1"/>
  <c r="D107" i="1"/>
  <c r="D108" i="1"/>
  <c r="D109" i="1"/>
  <c r="D110" i="1"/>
  <c r="D111" i="1"/>
  <c r="D112" i="1"/>
  <c r="D113" i="1"/>
  <c r="D99" i="1" l="1"/>
  <c r="D100" i="1"/>
  <c r="D101" i="1"/>
  <c r="D102" i="1"/>
  <c r="D97" i="1" l="1"/>
  <c r="D98" i="1"/>
  <c r="D93" i="1" l="1"/>
  <c r="D94" i="1"/>
  <c r="D95" i="1"/>
  <c r="D96" i="1"/>
  <c r="D90" i="1" l="1"/>
  <c r="D91" i="1"/>
  <c r="D92" i="1"/>
  <c r="D87" i="1" l="1"/>
  <c r="D88" i="1"/>
  <c r="D89" i="1"/>
  <c r="D83" i="1" l="1"/>
  <c r="D84" i="1"/>
  <c r="D85" i="1"/>
  <c r="D86" i="1"/>
  <c r="D79" i="1" l="1"/>
  <c r="D80" i="1"/>
  <c r="D81" i="1"/>
  <c r="D82" i="1"/>
  <c r="D78" i="1" l="1"/>
  <c r="D72" i="1" l="1"/>
  <c r="D73" i="1"/>
  <c r="D74" i="1"/>
  <c r="D75" i="1"/>
  <c r="D76" i="1"/>
  <c r="D77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3" i="1"/>
  <c r="D2" i="1"/>
  <c r="E3" i="1" l="1"/>
  <c r="B2" i="1" l="1"/>
  <c r="B3" i="1" l="1"/>
  <c r="B4" i="1" l="1"/>
  <c r="B5" i="1" l="1"/>
  <c r="B6" i="1"/>
  <c r="B7" i="1" l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8" i="1" l="1"/>
  <c r="B49" i="1" l="1"/>
  <c r="B50" i="1" l="1"/>
  <c r="B51" i="1" l="1"/>
  <c r="B52" i="1" l="1"/>
  <c r="B53" i="1" l="1"/>
  <c r="B54" i="1" l="1"/>
  <c r="B55" i="1" l="1"/>
  <c r="B56" i="1" l="1"/>
  <c r="B57" i="1" l="1"/>
  <c r="B58" i="1" l="1"/>
  <c r="B59" i="1" l="1"/>
  <c r="B60" i="1" l="1"/>
  <c r="B61" i="1" l="1"/>
  <c r="B62" i="1" l="1"/>
  <c r="B63" i="1" l="1"/>
  <c r="B64" i="1" l="1"/>
  <c r="B65" i="1" l="1"/>
  <c r="B66" i="1" l="1"/>
  <c r="B67" i="1" l="1"/>
  <c r="B68" i="1" l="1"/>
  <c r="B69" i="1" l="1"/>
  <c r="B70" i="1" l="1"/>
  <c r="B71" i="1" l="1"/>
  <c r="B72" i="1" l="1"/>
  <c r="B73" i="1" l="1"/>
  <c r="B74" i="1" l="1"/>
  <c r="B75" i="1" l="1"/>
  <c r="B76" i="1" l="1"/>
  <c r="B77" i="1" l="1"/>
  <c r="B78" i="1" l="1"/>
  <c r="B79" i="1" l="1"/>
  <c r="B80" i="1" l="1"/>
  <c r="B81" i="1" l="1"/>
  <c r="B82" i="1" l="1"/>
  <c r="B83" i="1" l="1"/>
  <c r="B84" i="1" l="1"/>
  <c r="B85" i="1" l="1"/>
  <c r="B86" i="1" l="1"/>
  <c r="B87" i="1" l="1"/>
  <c r="B88" i="1" l="1"/>
  <c r="B89" i="1" l="1"/>
  <c r="B90" i="1" l="1"/>
  <c r="B91" i="1" l="1"/>
  <c r="B92" i="1" l="1"/>
  <c r="B93" i="1" l="1"/>
  <c r="B94" i="1" l="1"/>
  <c r="B95" i="1" l="1"/>
  <c r="B96" i="1" l="1"/>
  <c r="B97" i="1" l="1"/>
  <c r="B98" i="1" l="1"/>
  <c r="B99" i="1" l="1"/>
  <c r="B100" i="1" l="1"/>
  <c r="B101" i="1" l="1"/>
  <c r="B102" i="1" l="1"/>
  <c r="B103" i="1" l="1"/>
  <c r="B104" i="1" l="1"/>
  <c r="B105" i="1" l="1"/>
  <c r="B106" i="1" l="1"/>
  <c r="B107" i="1" l="1"/>
  <c r="B108" i="1" l="1"/>
  <c r="B109" i="1" l="1"/>
  <c r="B110" i="1" l="1"/>
  <c r="B111" i="1" l="1"/>
  <c r="B112" i="1" l="1"/>
  <c r="B113" i="1" l="1"/>
  <c r="B114" i="1" l="1"/>
  <c r="B115" i="1" l="1"/>
  <c r="B116" i="1" l="1"/>
  <c r="B117" i="1" l="1"/>
  <c r="B118" i="1" l="1"/>
  <c r="B119" i="1" l="1"/>
  <c r="B120" i="1" l="1"/>
  <c r="B121" i="1" l="1"/>
  <c r="B122" i="1" l="1"/>
  <c r="B123" i="1" l="1"/>
  <c r="B124" i="1" l="1"/>
  <c r="B125" i="1" l="1"/>
  <c r="B126" i="1" l="1"/>
  <c r="B127" i="1" l="1"/>
  <c r="B128" i="1" l="1"/>
  <c r="B129" i="1" l="1"/>
  <c r="B130" i="1" l="1"/>
  <c r="B131" i="1" l="1"/>
  <c r="B132" i="1" l="1"/>
  <c r="B133" i="1" l="1"/>
  <c r="B134" i="1" l="1"/>
  <c r="B135" i="1" l="1"/>
  <c r="B136" i="1" l="1"/>
  <c r="B137" i="1" l="1"/>
  <c r="B138" i="1" l="1"/>
  <c r="B139" i="1" l="1"/>
  <c r="B140" i="1" l="1"/>
  <c r="B141" i="1" l="1"/>
  <c r="B142" i="1" l="1"/>
  <c r="B143" i="1" l="1"/>
  <c r="B144" i="1" l="1"/>
  <c r="B145" i="1" l="1"/>
  <c r="B146" i="1" l="1"/>
  <c r="B147" i="1" l="1"/>
  <c r="B148" i="1" l="1"/>
  <c r="B149" i="1" l="1"/>
  <c r="B150" i="1" l="1"/>
  <c r="B151" i="1" l="1"/>
  <c r="B152" i="1" l="1"/>
  <c r="B153" i="1" l="1"/>
  <c r="B154" i="1" l="1"/>
  <c r="B155" i="1" l="1"/>
  <c r="B156" i="1" l="1"/>
  <c r="B157" i="1" l="1"/>
  <c r="B158" i="1" l="1"/>
  <c r="B159" i="1" l="1"/>
  <c r="B160" i="1" l="1"/>
  <c r="B161" i="1" l="1"/>
  <c r="B162" i="1" l="1"/>
  <c r="B163" i="1" l="1"/>
  <c r="B164" i="1" l="1"/>
  <c r="B165" i="1" l="1"/>
  <c r="B166" i="1" l="1"/>
  <c r="B167" i="1" l="1"/>
  <c r="B168" i="1" l="1"/>
  <c r="B169" i="1" l="1"/>
  <c r="B170" i="1" l="1"/>
  <c r="B171" i="1" l="1"/>
  <c r="B172" i="1" l="1"/>
  <c r="B173" i="1" l="1"/>
  <c r="B174" i="1" l="1"/>
  <c r="B175" i="1" l="1"/>
  <c r="B176" i="1" l="1"/>
</calcChain>
</file>

<file path=xl/sharedStrings.xml><?xml version="1.0" encoding="utf-8"?>
<sst xmlns="http://schemas.openxmlformats.org/spreadsheetml/2006/main" count="16" uniqueCount="16">
  <si>
    <t>Actual</t>
  </si>
  <si>
    <t>Poly-2</t>
  </si>
  <si>
    <t>Poly-3</t>
  </si>
  <si>
    <t>Date</t>
  </si>
  <si>
    <t>Daily</t>
  </si>
  <si>
    <t>Days</t>
  </si>
  <si>
    <t>Poly2 Expected to hit 2k - 8/30/19</t>
  </si>
  <si>
    <t>Poly3 Expected to hit 2k - 8/30/19</t>
  </si>
  <si>
    <t>Poly2 Expected to hit 2.5k - 9/13/19</t>
  </si>
  <si>
    <t>Poly3 Expected to hit 2.5k - 9/13/19</t>
  </si>
  <si>
    <t>Poly2 Expected to hit 4k - 9/30/19</t>
  </si>
  <si>
    <t>Poly3 Expected to hit 4k - 9/30/19</t>
  </si>
  <si>
    <t>Average/Week</t>
  </si>
  <si>
    <t>Average/Ever</t>
  </si>
  <si>
    <t>Poly2 Expected to hit 5k - 10/25/19</t>
  </si>
  <si>
    <t>Poly3 Expected to hit 5k - 10/25/19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</si>
</sst>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3" fontId="0" fillId="0" borderId="0" xfId="0" applyNumberFormat="1"/>
    <xf numFmtId="1" fontId="0" fillId="0" borderId="0" xfId="0" applyNumberFormat="1" applyFill="1"/>
  </cellXfs>
  <cellStyles count="1">
    <cellStyle name="Normal" xfId="0" builtinId="0"/>
  </cellStyles>
  <dxfs count="6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Poly-2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3"/>
            <c:dispRSqr val="1"/>
            <c:dispEq val="1"/>
            <c:trendlineLbl>
              <c:layout>
                <c:manualLayout>
                  <c:x val="-0.19300174978127735"/>
                  <c:y val="0.14398476232137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Sheet1!$B$2:$B$176</c:f>
              <c:numCache>
                <c:formatCode>0</c:formatCode>
                <c:ptCount val="1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</c:numCache>
            </c:numRef>
          </c:xVal>
          <c:yVal>
            <c:numRef>
              <c:f>Sheet1!$C$2:$C$176</c:f>
              <c:numCache>
                <c:formatCode>0</c:formatCode>
                <c:ptCount val="17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  <c:pt idx="26" formatCode="General">
                  <c:v>63</c:v>
                </c:pt>
                <c:pt idx="27" formatCode="General">
                  <c:v>66</c:v>
                </c:pt>
                <c:pt idx="28" formatCode="General">
                  <c:v>72</c:v>
                </c:pt>
                <c:pt idx="29" formatCode="General">
                  <c:v>127</c:v>
                </c:pt>
                <c:pt idx="30" formatCode="General">
                  <c:v>183</c:v>
                </c:pt>
                <c:pt idx="31" formatCode="General">
                  <c:v>195</c:v>
                </c:pt>
                <c:pt idx="32" formatCode="General">
                  <c:v>191</c:v>
                </c:pt>
                <c:pt idx="33" formatCode="General">
                  <c:v>211</c:v>
                </c:pt>
                <c:pt idx="34" formatCode="General">
                  <c:v>206</c:v>
                </c:pt>
                <c:pt idx="35" formatCode="General">
                  <c:v>219</c:v>
                </c:pt>
                <c:pt idx="36" formatCode="General">
                  <c:v>227</c:v>
                </c:pt>
                <c:pt idx="37" formatCode="General">
                  <c:v>238</c:v>
                </c:pt>
                <c:pt idx="38" formatCode="General">
                  <c:v>252</c:v>
                </c:pt>
                <c:pt idx="39" formatCode="General">
                  <c:v>261</c:v>
                </c:pt>
                <c:pt idx="40" formatCode="General">
                  <c:v>268</c:v>
                </c:pt>
                <c:pt idx="41" formatCode="General">
                  <c:v>287</c:v>
                </c:pt>
                <c:pt idx="42" formatCode="General">
                  <c:v>289</c:v>
                </c:pt>
                <c:pt idx="43" formatCode="General">
                  <c:v>301</c:v>
                </c:pt>
                <c:pt idx="44" formatCode="General">
                  <c:v>315</c:v>
                </c:pt>
                <c:pt idx="45" formatCode="General">
                  <c:v>334</c:v>
                </c:pt>
                <c:pt idx="46" formatCode="General">
                  <c:v>331</c:v>
                </c:pt>
                <c:pt idx="47" formatCode="General">
                  <c:v>356</c:v>
                </c:pt>
                <c:pt idx="48" formatCode="General">
                  <c:v>386</c:v>
                </c:pt>
                <c:pt idx="49" formatCode="General">
                  <c:v>385</c:v>
                </c:pt>
                <c:pt idx="50" formatCode="General">
                  <c:v>398</c:v>
                </c:pt>
                <c:pt idx="51" formatCode="General">
                  <c:v>414</c:v>
                </c:pt>
                <c:pt idx="52" formatCode="General">
                  <c:v>423</c:v>
                </c:pt>
                <c:pt idx="53" formatCode="General">
                  <c:v>457</c:v>
                </c:pt>
                <c:pt idx="54" formatCode="General">
                  <c:v>486</c:v>
                </c:pt>
                <c:pt idx="55" formatCode="General">
                  <c:v>522</c:v>
                </c:pt>
                <c:pt idx="56" formatCode="General">
                  <c:v>543</c:v>
                </c:pt>
                <c:pt idx="57" formatCode="General">
                  <c:v>573</c:v>
                </c:pt>
                <c:pt idx="58" formatCode="General">
                  <c:v>593</c:v>
                </c:pt>
                <c:pt idx="59" formatCode="General">
                  <c:v>604</c:v>
                </c:pt>
                <c:pt idx="60" formatCode="General">
                  <c:v>645</c:v>
                </c:pt>
                <c:pt idx="61" formatCode="General">
                  <c:v>687</c:v>
                </c:pt>
                <c:pt idx="62" formatCode="General">
                  <c:v>717</c:v>
                </c:pt>
                <c:pt idx="63" formatCode="General">
                  <c:v>775</c:v>
                </c:pt>
                <c:pt idx="64" formatCode="General">
                  <c:v>770</c:v>
                </c:pt>
                <c:pt idx="65" formatCode="General">
                  <c:v>775</c:v>
                </c:pt>
                <c:pt idx="66" formatCode="General">
                  <c:v>791</c:v>
                </c:pt>
                <c:pt idx="67" formatCode="General">
                  <c:v>845</c:v>
                </c:pt>
                <c:pt idx="68" formatCode="General">
                  <c:v>905</c:v>
                </c:pt>
                <c:pt idx="69" formatCode="General">
                  <c:v>978</c:v>
                </c:pt>
                <c:pt idx="70" formatCode="#,##0">
                  <c:v>1034</c:v>
                </c:pt>
                <c:pt idx="71" formatCode="#,##0">
                  <c:v>1096</c:v>
                </c:pt>
                <c:pt idx="72" formatCode="#,##0">
                  <c:v>1160</c:v>
                </c:pt>
                <c:pt idx="73" formatCode="#,##0">
                  <c:v>1216</c:v>
                </c:pt>
                <c:pt idx="74" formatCode="#,##0">
                  <c:v>1246</c:v>
                </c:pt>
                <c:pt idx="75" formatCode="#,##0">
                  <c:v>1299</c:v>
                </c:pt>
                <c:pt idx="76" formatCode="#,##0">
                  <c:v>1329</c:v>
                </c:pt>
                <c:pt idx="77" formatCode="#,##0">
                  <c:v>1351</c:v>
                </c:pt>
                <c:pt idx="78" formatCode="#,##0">
                  <c:v>1397</c:v>
                </c:pt>
                <c:pt idx="79" formatCode="#,##0">
                  <c:v>1435</c:v>
                </c:pt>
                <c:pt idx="80" formatCode="#,##0">
                  <c:v>1454</c:v>
                </c:pt>
                <c:pt idx="81" formatCode="#,##0">
                  <c:v>1455</c:v>
                </c:pt>
                <c:pt idx="82" formatCode="#,##0">
                  <c:v>1495</c:v>
                </c:pt>
                <c:pt idx="83" formatCode="#,##0">
                  <c:v>1541</c:v>
                </c:pt>
                <c:pt idx="84" formatCode="#,##0">
                  <c:v>1580</c:v>
                </c:pt>
                <c:pt idx="85" formatCode="#,##0">
                  <c:v>1608</c:v>
                </c:pt>
                <c:pt idx="86" formatCode="#,##0">
                  <c:v>1635</c:v>
                </c:pt>
                <c:pt idx="87" formatCode="#,##0">
                  <c:v>1664</c:v>
                </c:pt>
                <c:pt idx="88" formatCode="#,##0">
                  <c:v>1669</c:v>
                </c:pt>
                <c:pt idx="89" formatCode="#,##0">
                  <c:v>1708</c:v>
                </c:pt>
                <c:pt idx="90" formatCode="#,##0">
                  <c:v>1735</c:v>
                </c:pt>
                <c:pt idx="91" formatCode="#,##0">
                  <c:v>1786</c:v>
                </c:pt>
                <c:pt idx="92" formatCode="#,##0">
                  <c:v>1844</c:v>
                </c:pt>
                <c:pt idx="93" formatCode="#,##0">
                  <c:v>1854</c:v>
                </c:pt>
                <c:pt idx="94" formatCode="#,##0">
                  <c:v>1903</c:v>
                </c:pt>
                <c:pt idx="95" formatCode="#,##0">
                  <c:v>1942</c:v>
                </c:pt>
                <c:pt idx="96" formatCode="#,##0">
                  <c:v>1992</c:v>
                </c:pt>
                <c:pt idx="97" formatCode="#,##0">
                  <c:v>2070</c:v>
                </c:pt>
                <c:pt idx="98" formatCode="#,##0">
                  <c:v>2132</c:v>
                </c:pt>
                <c:pt idx="99" formatCode="#,##0">
                  <c:v>2140</c:v>
                </c:pt>
                <c:pt idx="100" formatCode="#,##0">
                  <c:v>2200</c:v>
                </c:pt>
                <c:pt idx="101" formatCode="#,##0">
                  <c:v>2213</c:v>
                </c:pt>
                <c:pt idx="102" formatCode="#,##0">
                  <c:v>2238</c:v>
                </c:pt>
                <c:pt idx="103" formatCode="#,##0">
                  <c:v>2284</c:v>
                </c:pt>
                <c:pt idx="104" formatCode="#,##0">
                  <c:v>2371</c:v>
                </c:pt>
                <c:pt idx="105" formatCode="#,##0">
                  <c:v>2400</c:v>
                </c:pt>
                <c:pt idx="106" formatCode="#,##0">
                  <c:v>2442</c:v>
                </c:pt>
                <c:pt idx="107" formatCode="#,##0">
                  <c:v>2510</c:v>
                </c:pt>
                <c:pt idx="108" formatCode="#,##0">
                  <c:v>2557</c:v>
                </c:pt>
                <c:pt idx="109" formatCode="#,##0">
                  <c:v>2584</c:v>
                </c:pt>
                <c:pt idx="110" formatCode="#,##0">
                  <c:v>2633</c:v>
                </c:pt>
                <c:pt idx="111" formatCode="#,##0">
                  <c:v>2702</c:v>
                </c:pt>
                <c:pt idx="112" formatCode="#,##0">
                  <c:v>2781</c:v>
                </c:pt>
                <c:pt idx="113" formatCode="#,##0">
                  <c:v>2809</c:v>
                </c:pt>
                <c:pt idx="114" formatCode="#,##0">
                  <c:v>2838</c:v>
                </c:pt>
                <c:pt idx="115" formatCode="#,##0">
                  <c:v>2886</c:v>
                </c:pt>
                <c:pt idx="116" formatCode="#,##0">
                  <c:v>2941</c:v>
                </c:pt>
                <c:pt idx="117" formatCode="#,##0">
                  <c:v>3021</c:v>
                </c:pt>
                <c:pt idx="118" formatCode="#,##0">
                  <c:v>3105</c:v>
                </c:pt>
                <c:pt idx="119" formatCode="#,##0">
                  <c:v>3189</c:v>
                </c:pt>
                <c:pt idx="120" formatCode="#,##0">
                  <c:v>3224</c:v>
                </c:pt>
                <c:pt idx="121" formatCode="#,##0">
                  <c:v>3271</c:v>
                </c:pt>
                <c:pt idx="122" formatCode="#,##0">
                  <c:v>3358</c:v>
                </c:pt>
                <c:pt idx="123" formatCode="#,##0">
                  <c:v>3362</c:v>
                </c:pt>
                <c:pt idx="124" formatCode="#,##0">
                  <c:v>3442</c:v>
                </c:pt>
                <c:pt idx="125" formatCode="#,##0">
                  <c:v>3507</c:v>
                </c:pt>
                <c:pt idx="126" formatCode="#,##0">
                  <c:v>3533</c:v>
                </c:pt>
                <c:pt idx="127" formatCode="#,##0">
                  <c:v>3601</c:v>
                </c:pt>
                <c:pt idx="128" formatCode="#,##0">
                  <c:v>3636</c:v>
                </c:pt>
                <c:pt idx="129" formatCode="#,##0">
                  <c:v>3705</c:v>
                </c:pt>
                <c:pt idx="130" formatCode="#,##0">
                  <c:v>3723</c:v>
                </c:pt>
                <c:pt idx="131" formatCode="#,##0">
                  <c:v>3806</c:v>
                </c:pt>
                <c:pt idx="132" formatCode="#,##0">
                  <c:v>3822</c:v>
                </c:pt>
                <c:pt idx="133" formatCode="#,##0">
                  <c:v>3873</c:v>
                </c:pt>
                <c:pt idx="134" formatCode="#,##0">
                  <c:v>3922</c:v>
                </c:pt>
                <c:pt idx="135" formatCode="#,##0">
                  <c:v>3972</c:v>
                </c:pt>
                <c:pt idx="136" formatCode="#,##0">
                  <c:v>4023</c:v>
                </c:pt>
                <c:pt idx="137" formatCode="#,##0">
                  <c:v>4072</c:v>
                </c:pt>
                <c:pt idx="138" formatCode="#,##0">
                  <c:v>4136</c:v>
                </c:pt>
                <c:pt idx="139" formatCode="#,##0">
                  <c:v>4214</c:v>
                </c:pt>
                <c:pt idx="140" formatCode="#,##0">
                  <c:v>4265</c:v>
                </c:pt>
                <c:pt idx="141" formatCode="#,##0">
                  <c:v>4299</c:v>
                </c:pt>
                <c:pt idx="142" formatCode="#,##0">
                  <c:v>4336</c:v>
                </c:pt>
                <c:pt idx="143" formatCode="#,##0">
                  <c:v>4376</c:v>
                </c:pt>
                <c:pt idx="144" formatCode="#,##0">
                  <c:v>4430</c:v>
                </c:pt>
                <c:pt idx="145" formatCode="#,##0">
                  <c:v>4468</c:v>
                </c:pt>
                <c:pt idx="146" formatCode="#,##0">
                  <c:v>4570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7C-4492-A909-4D05524F6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Poly-3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3"/>
            <c:dispRSqr val="1"/>
            <c:dispEq val="1"/>
            <c:trendlineLbl>
              <c:layout>
                <c:manualLayout>
                  <c:x val="-0.14743241469816273"/>
                  <c:y val="0.14310185185185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Sheet1!$B$2:$B$176</c:f>
              <c:numCache>
                <c:formatCode>0</c:formatCode>
                <c:ptCount val="1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</c:numCache>
            </c:numRef>
          </c:xVal>
          <c:yVal>
            <c:numRef>
              <c:f>Sheet1!$C$2:$C$176</c:f>
              <c:numCache>
                <c:formatCode>0</c:formatCode>
                <c:ptCount val="17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  <c:pt idx="26" formatCode="General">
                  <c:v>63</c:v>
                </c:pt>
                <c:pt idx="27" formatCode="General">
                  <c:v>66</c:v>
                </c:pt>
                <c:pt idx="28" formatCode="General">
                  <c:v>72</c:v>
                </c:pt>
                <c:pt idx="29" formatCode="General">
                  <c:v>127</c:v>
                </c:pt>
                <c:pt idx="30" formatCode="General">
                  <c:v>183</c:v>
                </c:pt>
                <c:pt idx="31" formatCode="General">
                  <c:v>195</c:v>
                </c:pt>
                <c:pt idx="32" formatCode="General">
                  <c:v>191</c:v>
                </c:pt>
                <c:pt idx="33" formatCode="General">
                  <c:v>211</c:v>
                </c:pt>
                <c:pt idx="34" formatCode="General">
                  <c:v>206</c:v>
                </c:pt>
                <c:pt idx="35" formatCode="General">
                  <c:v>219</c:v>
                </c:pt>
                <c:pt idx="36" formatCode="General">
                  <c:v>227</c:v>
                </c:pt>
                <c:pt idx="37" formatCode="General">
                  <c:v>238</c:v>
                </c:pt>
                <c:pt idx="38" formatCode="General">
                  <c:v>252</c:v>
                </c:pt>
                <c:pt idx="39" formatCode="General">
                  <c:v>261</c:v>
                </c:pt>
                <c:pt idx="40" formatCode="General">
                  <c:v>268</c:v>
                </c:pt>
                <c:pt idx="41" formatCode="General">
                  <c:v>287</c:v>
                </c:pt>
                <c:pt idx="42" formatCode="General">
                  <c:v>289</c:v>
                </c:pt>
                <c:pt idx="43" formatCode="General">
                  <c:v>301</c:v>
                </c:pt>
                <c:pt idx="44" formatCode="General">
                  <c:v>315</c:v>
                </c:pt>
                <c:pt idx="45" formatCode="General">
                  <c:v>334</c:v>
                </c:pt>
                <c:pt idx="46" formatCode="General">
                  <c:v>331</c:v>
                </c:pt>
                <c:pt idx="47" formatCode="General">
                  <c:v>356</c:v>
                </c:pt>
                <c:pt idx="48" formatCode="General">
                  <c:v>386</c:v>
                </c:pt>
                <c:pt idx="49" formatCode="General">
                  <c:v>385</c:v>
                </c:pt>
                <c:pt idx="50" formatCode="General">
                  <c:v>398</c:v>
                </c:pt>
                <c:pt idx="51" formatCode="General">
                  <c:v>414</c:v>
                </c:pt>
                <c:pt idx="52" formatCode="General">
                  <c:v>423</c:v>
                </c:pt>
                <c:pt idx="53" formatCode="General">
                  <c:v>457</c:v>
                </c:pt>
                <c:pt idx="54" formatCode="General">
                  <c:v>486</c:v>
                </c:pt>
                <c:pt idx="55" formatCode="General">
                  <c:v>522</c:v>
                </c:pt>
                <c:pt idx="56" formatCode="General">
                  <c:v>543</c:v>
                </c:pt>
                <c:pt idx="57" formatCode="General">
                  <c:v>573</c:v>
                </c:pt>
                <c:pt idx="58" formatCode="General">
                  <c:v>593</c:v>
                </c:pt>
                <c:pt idx="59" formatCode="General">
                  <c:v>604</c:v>
                </c:pt>
                <c:pt idx="60" formatCode="General">
                  <c:v>645</c:v>
                </c:pt>
                <c:pt idx="61" formatCode="General">
                  <c:v>687</c:v>
                </c:pt>
                <c:pt idx="62" formatCode="General">
                  <c:v>717</c:v>
                </c:pt>
                <c:pt idx="63" formatCode="General">
                  <c:v>775</c:v>
                </c:pt>
                <c:pt idx="64" formatCode="General">
                  <c:v>770</c:v>
                </c:pt>
                <c:pt idx="65" formatCode="General">
                  <c:v>775</c:v>
                </c:pt>
                <c:pt idx="66" formatCode="General">
                  <c:v>791</c:v>
                </c:pt>
                <c:pt idx="67" formatCode="General">
                  <c:v>845</c:v>
                </c:pt>
                <c:pt idx="68" formatCode="General">
                  <c:v>905</c:v>
                </c:pt>
                <c:pt idx="69" formatCode="General">
                  <c:v>978</c:v>
                </c:pt>
                <c:pt idx="70" formatCode="#,##0">
                  <c:v>1034</c:v>
                </c:pt>
                <c:pt idx="71" formatCode="#,##0">
                  <c:v>1096</c:v>
                </c:pt>
                <c:pt idx="72" formatCode="#,##0">
                  <c:v>1160</c:v>
                </c:pt>
                <c:pt idx="73" formatCode="#,##0">
                  <c:v>1216</c:v>
                </c:pt>
                <c:pt idx="74" formatCode="#,##0">
                  <c:v>1246</c:v>
                </c:pt>
                <c:pt idx="75" formatCode="#,##0">
                  <c:v>1299</c:v>
                </c:pt>
                <c:pt idx="76" formatCode="#,##0">
                  <c:v>1329</c:v>
                </c:pt>
                <c:pt idx="77" formatCode="#,##0">
                  <c:v>1351</c:v>
                </c:pt>
                <c:pt idx="78" formatCode="#,##0">
                  <c:v>1397</c:v>
                </c:pt>
                <c:pt idx="79" formatCode="#,##0">
                  <c:v>1435</c:v>
                </c:pt>
                <c:pt idx="80" formatCode="#,##0">
                  <c:v>1454</c:v>
                </c:pt>
                <c:pt idx="81" formatCode="#,##0">
                  <c:v>1455</c:v>
                </c:pt>
                <c:pt idx="82" formatCode="#,##0">
                  <c:v>1495</c:v>
                </c:pt>
                <c:pt idx="83" formatCode="#,##0">
                  <c:v>1541</c:v>
                </c:pt>
                <c:pt idx="84" formatCode="#,##0">
                  <c:v>1580</c:v>
                </c:pt>
                <c:pt idx="85" formatCode="#,##0">
                  <c:v>1608</c:v>
                </c:pt>
                <c:pt idx="86" formatCode="#,##0">
                  <c:v>1635</c:v>
                </c:pt>
                <c:pt idx="87" formatCode="#,##0">
                  <c:v>1664</c:v>
                </c:pt>
                <c:pt idx="88" formatCode="#,##0">
                  <c:v>1669</c:v>
                </c:pt>
                <c:pt idx="89" formatCode="#,##0">
                  <c:v>1708</c:v>
                </c:pt>
                <c:pt idx="90" formatCode="#,##0">
                  <c:v>1735</c:v>
                </c:pt>
                <c:pt idx="91" formatCode="#,##0">
                  <c:v>1786</c:v>
                </c:pt>
                <c:pt idx="92" formatCode="#,##0">
                  <c:v>1844</c:v>
                </c:pt>
                <c:pt idx="93" formatCode="#,##0">
                  <c:v>1854</c:v>
                </c:pt>
                <c:pt idx="94" formatCode="#,##0">
                  <c:v>1903</c:v>
                </c:pt>
                <c:pt idx="95" formatCode="#,##0">
                  <c:v>1942</c:v>
                </c:pt>
                <c:pt idx="96" formatCode="#,##0">
                  <c:v>1992</c:v>
                </c:pt>
                <c:pt idx="97" formatCode="#,##0">
                  <c:v>2070</c:v>
                </c:pt>
                <c:pt idx="98" formatCode="#,##0">
                  <c:v>2132</c:v>
                </c:pt>
                <c:pt idx="99" formatCode="#,##0">
                  <c:v>2140</c:v>
                </c:pt>
                <c:pt idx="100" formatCode="#,##0">
                  <c:v>2200</c:v>
                </c:pt>
                <c:pt idx="101" formatCode="#,##0">
                  <c:v>2213</c:v>
                </c:pt>
                <c:pt idx="102" formatCode="#,##0">
                  <c:v>2238</c:v>
                </c:pt>
                <c:pt idx="103" formatCode="#,##0">
                  <c:v>2284</c:v>
                </c:pt>
                <c:pt idx="104" formatCode="#,##0">
                  <c:v>2371</c:v>
                </c:pt>
                <c:pt idx="105" formatCode="#,##0">
                  <c:v>2400</c:v>
                </c:pt>
                <c:pt idx="106" formatCode="#,##0">
                  <c:v>2442</c:v>
                </c:pt>
                <c:pt idx="107" formatCode="#,##0">
                  <c:v>2510</c:v>
                </c:pt>
                <c:pt idx="108" formatCode="#,##0">
                  <c:v>2557</c:v>
                </c:pt>
                <c:pt idx="109" formatCode="#,##0">
                  <c:v>2584</c:v>
                </c:pt>
                <c:pt idx="110" formatCode="#,##0">
                  <c:v>2633</c:v>
                </c:pt>
                <c:pt idx="111" formatCode="#,##0">
                  <c:v>2702</c:v>
                </c:pt>
                <c:pt idx="112" formatCode="#,##0">
                  <c:v>2781</c:v>
                </c:pt>
                <c:pt idx="113" formatCode="#,##0">
                  <c:v>2809</c:v>
                </c:pt>
                <c:pt idx="114" formatCode="#,##0">
                  <c:v>2838</c:v>
                </c:pt>
                <c:pt idx="115" formatCode="#,##0">
                  <c:v>2886</c:v>
                </c:pt>
                <c:pt idx="116" formatCode="#,##0">
                  <c:v>2941</c:v>
                </c:pt>
                <c:pt idx="117" formatCode="#,##0">
                  <c:v>3021</c:v>
                </c:pt>
                <c:pt idx="118" formatCode="#,##0">
                  <c:v>3105</c:v>
                </c:pt>
                <c:pt idx="119" formatCode="#,##0">
                  <c:v>3189</c:v>
                </c:pt>
                <c:pt idx="120" formatCode="#,##0">
                  <c:v>3224</c:v>
                </c:pt>
                <c:pt idx="121" formatCode="#,##0">
                  <c:v>3271</c:v>
                </c:pt>
                <c:pt idx="122" formatCode="#,##0">
                  <c:v>3358</c:v>
                </c:pt>
                <c:pt idx="123" formatCode="#,##0">
                  <c:v>3362</c:v>
                </c:pt>
                <c:pt idx="124" formatCode="#,##0">
                  <c:v>3442</c:v>
                </c:pt>
                <c:pt idx="125" formatCode="#,##0">
                  <c:v>3507</c:v>
                </c:pt>
                <c:pt idx="126" formatCode="#,##0">
                  <c:v>3533</c:v>
                </c:pt>
                <c:pt idx="127" formatCode="#,##0">
                  <c:v>3601</c:v>
                </c:pt>
                <c:pt idx="128" formatCode="#,##0">
                  <c:v>3636</c:v>
                </c:pt>
                <c:pt idx="129" formatCode="#,##0">
                  <c:v>3705</c:v>
                </c:pt>
                <c:pt idx="130" formatCode="#,##0">
                  <c:v>3723</c:v>
                </c:pt>
                <c:pt idx="131" formatCode="#,##0">
                  <c:v>3806</c:v>
                </c:pt>
                <c:pt idx="132" formatCode="#,##0">
                  <c:v>3822</c:v>
                </c:pt>
                <c:pt idx="133" formatCode="#,##0">
                  <c:v>3873</c:v>
                </c:pt>
                <c:pt idx="134" formatCode="#,##0">
                  <c:v>3922</c:v>
                </c:pt>
                <c:pt idx="135" formatCode="#,##0">
                  <c:v>3972</c:v>
                </c:pt>
                <c:pt idx="136" formatCode="#,##0">
                  <c:v>4023</c:v>
                </c:pt>
                <c:pt idx="137" formatCode="#,##0">
                  <c:v>4072</c:v>
                </c:pt>
                <c:pt idx="138" formatCode="#,##0">
                  <c:v>4136</c:v>
                </c:pt>
                <c:pt idx="139" formatCode="#,##0">
                  <c:v>4214</c:v>
                </c:pt>
                <c:pt idx="140" formatCode="#,##0">
                  <c:v>4265</c:v>
                </c:pt>
                <c:pt idx="141" formatCode="#,##0">
                  <c:v>4299</c:v>
                </c:pt>
                <c:pt idx="142" formatCode="#,##0">
                  <c:v>4336</c:v>
                </c:pt>
                <c:pt idx="143" formatCode="#,##0">
                  <c:v>4376</c:v>
                </c:pt>
                <c:pt idx="144" formatCode="#,##0">
                  <c:v>4430</c:v>
                </c:pt>
                <c:pt idx="145" formatCode="#,##0">
                  <c:v>4468</c:v>
                </c:pt>
                <c:pt idx="146" formatCode="#,##0">
                  <c:v>4570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12-4893-9228-B5D142FFF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Growth</a:t>
            </a:r>
            <a:r>
              <a:rPr lang="en-US" baseline="0"/>
              <a:t> per day from Weekly Growth</a:t>
            </a:r>
            <a:endParaRPr lang="en-US"/>
          </a:p>
        </c:rich>
      </c:tx>
      <c:layout>
        <c:manualLayout>
          <c:xMode val="edge"/>
          <c:yMode val="edge"/>
          <c:x val="0.1650971128608923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7881430446194225"/>
                  <c:y val="-4.61803732866725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Sheet1!$B$2:$B$176</c:f>
              <c:numCache>
                <c:formatCode>0</c:formatCode>
                <c:ptCount val="1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</c:numCache>
            </c:numRef>
          </c:xVal>
          <c:yVal>
            <c:numRef>
              <c:f>Sheet1!$E$2:$E$176</c:f>
              <c:numCache>
                <c:formatCode>0</c:formatCode>
                <c:ptCount val="175"/>
                <c:pt idx="0">
                  <c:v>0</c:v>
                </c:pt>
                <c:pt idx="1">
                  <c:v>0.14285714285714285</c:v>
                </c:pt>
                <c:pt idx="2">
                  <c:v>0.14285714285714285</c:v>
                </c:pt>
                <c:pt idx="3">
                  <c:v>0.2857142857142857</c:v>
                </c:pt>
                <c:pt idx="4">
                  <c:v>0.2857142857142857</c:v>
                </c:pt>
                <c:pt idx="5">
                  <c:v>0.5714285714285714</c:v>
                </c:pt>
                <c:pt idx="6">
                  <c:v>0.42857142857142855</c:v>
                </c:pt>
                <c:pt idx="7">
                  <c:v>0.5714285714285714</c:v>
                </c:pt>
                <c:pt idx="8">
                  <c:v>0.5714285714285714</c:v>
                </c:pt>
                <c:pt idx="9">
                  <c:v>0.8571428571428571</c:v>
                </c:pt>
                <c:pt idx="10">
                  <c:v>0.7142857142857143</c:v>
                </c:pt>
                <c:pt idx="11">
                  <c:v>1.1428571428571428</c:v>
                </c:pt>
                <c:pt idx="12">
                  <c:v>1.1428571428571428</c:v>
                </c:pt>
                <c:pt idx="13">
                  <c:v>1.7142857142857142</c:v>
                </c:pt>
                <c:pt idx="14">
                  <c:v>1.8571428571428572</c:v>
                </c:pt>
                <c:pt idx="15">
                  <c:v>1.4285714285714286</c:v>
                </c:pt>
                <c:pt idx="16">
                  <c:v>1.8571428571428572</c:v>
                </c:pt>
                <c:pt idx="17">
                  <c:v>2.4285714285714284</c:v>
                </c:pt>
                <c:pt idx="18">
                  <c:v>2</c:v>
                </c:pt>
                <c:pt idx="19">
                  <c:v>2.2857142857142856</c:v>
                </c:pt>
                <c:pt idx="20">
                  <c:v>2.2857142857142856</c:v>
                </c:pt>
                <c:pt idx="21">
                  <c:v>3.2857142857142856</c:v>
                </c:pt>
                <c:pt idx="22">
                  <c:v>3.7142857142857144</c:v>
                </c:pt>
                <c:pt idx="23">
                  <c:v>3.4285714285714284</c:v>
                </c:pt>
                <c:pt idx="24">
                  <c:v>2.8571428571428572</c:v>
                </c:pt>
                <c:pt idx="25">
                  <c:v>4.2857142857142856</c:v>
                </c:pt>
                <c:pt idx="26">
                  <c:v>4.5714285714285712</c:v>
                </c:pt>
                <c:pt idx="27">
                  <c:v>4.5714285714285712</c:v>
                </c:pt>
                <c:pt idx="28">
                  <c:v>4.1428571428571432</c:v>
                </c:pt>
                <c:pt idx="29">
                  <c:v>11.857142857142858</c:v>
                </c:pt>
                <c:pt idx="30">
                  <c:v>19.428571428571427</c:v>
                </c:pt>
                <c:pt idx="31">
                  <c:v>21.142857142857142</c:v>
                </c:pt>
                <c:pt idx="32">
                  <c:v>19.142857142857142</c:v>
                </c:pt>
                <c:pt idx="33">
                  <c:v>21.142857142857142</c:v>
                </c:pt>
                <c:pt idx="34">
                  <c:v>20</c:v>
                </c:pt>
                <c:pt idx="35">
                  <c:v>21</c:v>
                </c:pt>
                <c:pt idx="36">
                  <c:v>14.285714285714286</c:v>
                </c:pt>
                <c:pt idx="37">
                  <c:v>7.8571428571428568</c:v>
                </c:pt>
                <c:pt idx="38">
                  <c:v>8.1428571428571423</c:v>
                </c:pt>
                <c:pt idx="39">
                  <c:v>10</c:v>
                </c:pt>
                <c:pt idx="40">
                  <c:v>8.1428571428571423</c:v>
                </c:pt>
                <c:pt idx="41">
                  <c:v>11.571428571428571</c:v>
                </c:pt>
                <c:pt idx="42">
                  <c:v>10</c:v>
                </c:pt>
                <c:pt idx="43">
                  <c:v>10.571428571428571</c:v>
                </c:pt>
                <c:pt idx="44">
                  <c:v>11</c:v>
                </c:pt>
                <c:pt idx="45">
                  <c:v>11.714285714285714</c:v>
                </c:pt>
                <c:pt idx="46">
                  <c:v>10</c:v>
                </c:pt>
                <c:pt idx="47">
                  <c:v>12.571428571428571</c:v>
                </c:pt>
                <c:pt idx="48">
                  <c:v>14.142857142857142</c:v>
                </c:pt>
                <c:pt idx="49">
                  <c:v>13.714285714285714</c:v>
                </c:pt>
                <c:pt idx="50">
                  <c:v>13.857142857142858</c:v>
                </c:pt>
                <c:pt idx="51">
                  <c:v>14.142857142857142</c:v>
                </c:pt>
                <c:pt idx="52">
                  <c:v>12.714285714285714</c:v>
                </c:pt>
                <c:pt idx="53">
                  <c:v>18</c:v>
                </c:pt>
                <c:pt idx="54">
                  <c:v>18.571428571428573</c:v>
                </c:pt>
                <c:pt idx="55">
                  <c:v>19.428571428571427</c:v>
                </c:pt>
                <c:pt idx="56">
                  <c:v>22.571428571428573</c:v>
                </c:pt>
                <c:pt idx="57">
                  <c:v>25</c:v>
                </c:pt>
                <c:pt idx="58">
                  <c:v>25.571428571428573</c:v>
                </c:pt>
                <c:pt idx="59">
                  <c:v>25.857142857142858</c:v>
                </c:pt>
                <c:pt idx="60">
                  <c:v>26.857142857142858</c:v>
                </c:pt>
                <c:pt idx="61">
                  <c:v>28.714285714285715</c:v>
                </c:pt>
                <c:pt idx="62">
                  <c:v>27.857142857142858</c:v>
                </c:pt>
                <c:pt idx="63">
                  <c:v>33.142857142857146</c:v>
                </c:pt>
                <c:pt idx="64">
                  <c:v>28.142857142857142</c:v>
                </c:pt>
                <c:pt idx="65">
                  <c:v>26</c:v>
                </c:pt>
                <c:pt idx="66">
                  <c:v>26.714285714285715</c:v>
                </c:pt>
                <c:pt idx="67">
                  <c:v>28.571428571428573</c:v>
                </c:pt>
                <c:pt idx="68">
                  <c:v>31.142857142857142</c:v>
                </c:pt>
                <c:pt idx="69">
                  <c:v>37.285714285714285</c:v>
                </c:pt>
                <c:pt idx="70">
                  <c:v>37</c:v>
                </c:pt>
                <c:pt idx="71">
                  <c:v>46.571428571428569</c:v>
                </c:pt>
                <c:pt idx="72">
                  <c:v>55</c:v>
                </c:pt>
                <c:pt idx="73">
                  <c:v>60.714285714285715</c:v>
                </c:pt>
                <c:pt idx="74">
                  <c:v>57.285714285714285</c:v>
                </c:pt>
                <c:pt idx="75">
                  <c:v>56.285714285714285</c:v>
                </c:pt>
                <c:pt idx="76">
                  <c:v>50.142857142857146</c:v>
                </c:pt>
                <c:pt idx="77">
                  <c:v>45.285714285714285</c:v>
                </c:pt>
                <c:pt idx="78">
                  <c:v>43</c:v>
                </c:pt>
                <c:pt idx="79">
                  <c:v>39.285714285714285</c:v>
                </c:pt>
                <c:pt idx="80">
                  <c:v>34</c:v>
                </c:pt>
                <c:pt idx="81">
                  <c:v>29.857142857142858</c:v>
                </c:pt>
                <c:pt idx="82">
                  <c:v>28</c:v>
                </c:pt>
                <c:pt idx="83">
                  <c:v>30.285714285714285</c:v>
                </c:pt>
                <c:pt idx="84">
                  <c:v>32.714285714285715</c:v>
                </c:pt>
                <c:pt idx="85">
                  <c:v>30.142857142857142</c:v>
                </c:pt>
                <c:pt idx="86">
                  <c:v>28.571428571428573</c:v>
                </c:pt>
                <c:pt idx="87">
                  <c:v>30</c:v>
                </c:pt>
                <c:pt idx="88">
                  <c:v>30.571428571428573</c:v>
                </c:pt>
                <c:pt idx="89">
                  <c:v>30.428571428571427</c:v>
                </c:pt>
                <c:pt idx="90">
                  <c:v>27.714285714285715</c:v>
                </c:pt>
                <c:pt idx="91">
                  <c:v>29.428571428571427</c:v>
                </c:pt>
                <c:pt idx="92">
                  <c:v>33.714285714285715</c:v>
                </c:pt>
                <c:pt idx="93">
                  <c:v>31.285714285714285</c:v>
                </c:pt>
                <c:pt idx="94">
                  <c:v>34.142857142857146</c:v>
                </c:pt>
                <c:pt idx="95">
                  <c:v>39</c:v>
                </c:pt>
                <c:pt idx="96">
                  <c:v>40.571428571428569</c:v>
                </c:pt>
                <c:pt idx="97">
                  <c:v>47.857142857142854</c:v>
                </c:pt>
                <c:pt idx="98">
                  <c:v>49.428571428571431</c:v>
                </c:pt>
                <c:pt idx="99">
                  <c:v>42.285714285714285</c:v>
                </c:pt>
                <c:pt idx="100">
                  <c:v>49.428571428571431</c:v>
                </c:pt>
                <c:pt idx="101">
                  <c:v>44.285714285714285</c:v>
                </c:pt>
                <c:pt idx="102">
                  <c:v>42.285714285714285</c:v>
                </c:pt>
                <c:pt idx="103">
                  <c:v>41.714285714285715</c:v>
                </c:pt>
                <c:pt idx="104">
                  <c:v>43</c:v>
                </c:pt>
                <c:pt idx="105">
                  <c:v>38.285714285714285</c:v>
                </c:pt>
                <c:pt idx="106">
                  <c:v>43.142857142857146</c:v>
                </c:pt>
                <c:pt idx="107">
                  <c:v>44.285714285714285</c:v>
                </c:pt>
                <c:pt idx="108">
                  <c:v>49.142857142857146</c:v>
                </c:pt>
                <c:pt idx="109">
                  <c:v>49.428571428571431</c:v>
                </c:pt>
                <c:pt idx="110">
                  <c:v>49.857142857142854</c:v>
                </c:pt>
                <c:pt idx="111">
                  <c:v>47.285714285714285</c:v>
                </c:pt>
                <c:pt idx="112">
                  <c:v>54.428571428571431</c:v>
                </c:pt>
                <c:pt idx="113">
                  <c:v>52.428571428571431</c:v>
                </c:pt>
                <c:pt idx="114">
                  <c:v>46.857142857142854</c:v>
                </c:pt>
                <c:pt idx="115">
                  <c:v>47</c:v>
                </c:pt>
                <c:pt idx="116">
                  <c:v>51</c:v>
                </c:pt>
                <c:pt idx="117">
                  <c:v>55.428571428571431</c:v>
                </c:pt>
                <c:pt idx="118">
                  <c:v>57.571428571428569</c:v>
                </c:pt>
                <c:pt idx="119">
                  <c:v>58.285714285714285</c:v>
                </c:pt>
                <c:pt idx="120">
                  <c:v>59.285714285714285</c:v>
                </c:pt>
                <c:pt idx="121">
                  <c:v>61.857142857142854</c:v>
                </c:pt>
                <c:pt idx="122">
                  <c:v>67.428571428571431</c:v>
                </c:pt>
                <c:pt idx="123">
                  <c:v>60.142857142857146</c:v>
                </c:pt>
                <c:pt idx="124">
                  <c:v>60.142857142857146</c:v>
                </c:pt>
                <c:pt idx="125">
                  <c:v>57.428571428571431</c:v>
                </c:pt>
                <c:pt idx="126">
                  <c:v>49.142857142857146</c:v>
                </c:pt>
                <c:pt idx="127">
                  <c:v>53.857142857142854</c:v>
                </c:pt>
                <c:pt idx="128">
                  <c:v>52.142857142857146</c:v>
                </c:pt>
                <c:pt idx="129">
                  <c:v>49.571428571428569</c:v>
                </c:pt>
                <c:pt idx="130">
                  <c:v>51.571428571428569</c:v>
                </c:pt>
                <c:pt idx="131">
                  <c:v>52</c:v>
                </c:pt>
                <c:pt idx="132">
                  <c:v>45</c:v>
                </c:pt>
                <c:pt idx="133">
                  <c:v>48.571428571428569</c:v>
                </c:pt>
                <c:pt idx="134">
                  <c:v>45.857142857142854</c:v>
                </c:pt>
                <c:pt idx="135">
                  <c:v>48</c:v>
                </c:pt>
                <c:pt idx="136">
                  <c:v>45.428571428571431</c:v>
                </c:pt>
                <c:pt idx="137">
                  <c:v>49.857142857142854</c:v>
                </c:pt>
                <c:pt idx="138">
                  <c:v>47.142857142857146</c:v>
                </c:pt>
                <c:pt idx="139">
                  <c:v>56</c:v>
                </c:pt>
                <c:pt idx="140">
                  <c:v>56</c:v>
                </c:pt>
                <c:pt idx="141">
                  <c:v>53.857142857142854</c:v>
                </c:pt>
                <c:pt idx="142">
                  <c:v>52</c:v>
                </c:pt>
                <c:pt idx="143">
                  <c:v>50.428571428571431</c:v>
                </c:pt>
                <c:pt idx="144">
                  <c:v>51.142857142857146</c:v>
                </c:pt>
                <c:pt idx="145">
                  <c:v>47.428571428571431</c:v>
                </c:pt>
                <c:pt idx="146">
                  <c:v>50.857142857142854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2-4D1D-974A-0F662C90E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83080"/>
        <c:axId val="670979472"/>
      </c:scatterChart>
      <c:valAx>
        <c:axId val="67098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79472"/>
        <c:crosses val="autoZero"/>
        <c:crossBetween val="midCat"/>
      </c:valAx>
      <c:valAx>
        <c:axId val="6709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8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Growth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40934142607174101"/>
                  <c:y val="-3.38630067074948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Sheet1!$B$2:$B$176</c:f>
              <c:numCache>
                <c:formatCode>0</c:formatCode>
                <c:ptCount val="1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</c:numCache>
            </c:numRef>
          </c:xVal>
          <c:yVal>
            <c:numRef>
              <c:f>Sheet1!$D$2:$D$176</c:f>
              <c:numCache>
                <c:formatCode>0</c:formatCode>
                <c:ptCount val="17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-1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-2</c:v>
                </c:pt>
                <c:pt idx="16">
                  <c:v>5</c:v>
                </c:pt>
                <c:pt idx="17">
                  <c:v>4</c:v>
                </c:pt>
                <c:pt idx="18">
                  <c:v>0</c:v>
                </c:pt>
                <c:pt idx="19">
                  <c:v>4</c:v>
                </c:pt>
                <c:pt idx="20">
                  <c:v>3</c:v>
                </c:pt>
                <c:pt idx="21">
                  <c:v>9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10</c:v>
                </c:pt>
                <c:pt idx="26">
                  <c:v>6</c:v>
                </c:pt>
                <c:pt idx="27">
                  <c:v>3</c:v>
                </c:pt>
                <c:pt idx="28">
                  <c:v>6</c:v>
                </c:pt>
                <c:pt idx="29">
                  <c:v>55</c:v>
                </c:pt>
                <c:pt idx="30">
                  <c:v>56</c:v>
                </c:pt>
                <c:pt idx="31">
                  <c:v>12</c:v>
                </c:pt>
                <c:pt idx="32">
                  <c:v>-4</c:v>
                </c:pt>
                <c:pt idx="33">
                  <c:v>20</c:v>
                </c:pt>
                <c:pt idx="34">
                  <c:v>-5</c:v>
                </c:pt>
                <c:pt idx="35">
                  <c:v>13</c:v>
                </c:pt>
                <c:pt idx="36">
                  <c:v>8</c:v>
                </c:pt>
                <c:pt idx="37">
                  <c:v>11</c:v>
                </c:pt>
                <c:pt idx="38">
                  <c:v>14</c:v>
                </c:pt>
                <c:pt idx="39">
                  <c:v>9</c:v>
                </c:pt>
                <c:pt idx="40">
                  <c:v>7</c:v>
                </c:pt>
                <c:pt idx="41">
                  <c:v>19</c:v>
                </c:pt>
                <c:pt idx="42">
                  <c:v>2</c:v>
                </c:pt>
                <c:pt idx="43">
                  <c:v>12</c:v>
                </c:pt>
                <c:pt idx="44">
                  <c:v>14</c:v>
                </c:pt>
                <c:pt idx="45">
                  <c:v>19</c:v>
                </c:pt>
                <c:pt idx="46">
                  <c:v>-3</c:v>
                </c:pt>
                <c:pt idx="47">
                  <c:v>25</c:v>
                </c:pt>
                <c:pt idx="48">
                  <c:v>30</c:v>
                </c:pt>
                <c:pt idx="49">
                  <c:v>-1</c:v>
                </c:pt>
                <c:pt idx="50">
                  <c:v>13</c:v>
                </c:pt>
                <c:pt idx="51">
                  <c:v>16</c:v>
                </c:pt>
                <c:pt idx="52">
                  <c:v>9</c:v>
                </c:pt>
                <c:pt idx="53">
                  <c:v>34</c:v>
                </c:pt>
                <c:pt idx="54">
                  <c:v>29</c:v>
                </c:pt>
                <c:pt idx="55">
                  <c:v>36</c:v>
                </c:pt>
                <c:pt idx="56">
                  <c:v>21</c:v>
                </c:pt>
                <c:pt idx="57">
                  <c:v>30</c:v>
                </c:pt>
                <c:pt idx="58">
                  <c:v>20</c:v>
                </c:pt>
                <c:pt idx="59">
                  <c:v>11</c:v>
                </c:pt>
                <c:pt idx="60">
                  <c:v>41</c:v>
                </c:pt>
                <c:pt idx="61">
                  <c:v>42</c:v>
                </c:pt>
                <c:pt idx="62">
                  <c:v>30</c:v>
                </c:pt>
                <c:pt idx="63">
                  <c:v>58</c:v>
                </c:pt>
                <c:pt idx="64">
                  <c:v>-5</c:v>
                </c:pt>
                <c:pt idx="65">
                  <c:v>5</c:v>
                </c:pt>
                <c:pt idx="66">
                  <c:v>16</c:v>
                </c:pt>
                <c:pt idx="67">
                  <c:v>54</c:v>
                </c:pt>
                <c:pt idx="68">
                  <c:v>60</c:v>
                </c:pt>
                <c:pt idx="69">
                  <c:v>73</c:v>
                </c:pt>
                <c:pt idx="70">
                  <c:v>56</c:v>
                </c:pt>
                <c:pt idx="71">
                  <c:v>62</c:v>
                </c:pt>
                <c:pt idx="72">
                  <c:v>64</c:v>
                </c:pt>
                <c:pt idx="73">
                  <c:v>56</c:v>
                </c:pt>
                <c:pt idx="74">
                  <c:v>30</c:v>
                </c:pt>
                <c:pt idx="75">
                  <c:v>53</c:v>
                </c:pt>
                <c:pt idx="76">
                  <c:v>30</c:v>
                </c:pt>
                <c:pt idx="77">
                  <c:v>22</c:v>
                </c:pt>
                <c:pt idx="78">
                  <c:v>46</c:v>
                </c:pt>
                <c:pt idx="79">
                  <c:v>38</c:v>
                </c:pt>
                <c:pt idx="80">
                  <c:v>19</c:v>
                </c:pt>
                <c:pt idx="81">
                  <c:v>1</c:v>
                </c:pt>
                <c:pt idx="82">
                  <c:v>40</c:v>
                </c:pt>
                <c:pt idx="83">
                  <c:v>46</c:v>
                </c:pt>
                <c:pt idx="84">
                  <c:v>39</c:v>
                </c:pt>
                <c:pt idx="85">
                  <c:v>28</c:v>
                </c:pt>
                <c:pt idx="86">
                  <c:v>27</c:v>
                </c:pt>
                <c:pt idx="87">
                  <c:v>29</c:v>
                </c:pt>
                <c:pt idx="88">
                  <c:v>5</c:v>
                </c:pt>
                <c:pt idx="89">
                  <c:v>39</c:v>
                </c:pt>
                <c:pt idx="90">
                  <c:v>27</c:v>
                </c:pt>
                <c:pt idx="91">
                  <c:v>51</c:v>
                </c:pt>
                <c:pt idx="92">
                  <c:v>58</c:v>
                </c:pt>
                <c:pt idx="93">
                  <c:v>10</c:v>
                </c:pt>
                <c:pt idx="94">
                  <c:v>49</c:v>
                </c:pt>
                <c:pt idx="95">
                  <c:v>39</c:v>
                </c:pt>
                <c:pt idx="96">
                  <c:v>50</c:v>
                </c:pt>
                <c:pt idx="97">
                  <c:v>78</c:v>
                </c:pt>
                <c:pt idx="98">
                  <c:v>62</c:v>
                </c:pt>
                <c:pt idx="99">
                  <c:v>8</c:v>
                </c:pt>
                <c:pt idx="100">
                  <c:v>60</c:v>
                </c:pt>
                <c:pt idx="101">
                  <c:v>13</c:v>
                </c:pt>
                <c:pt idx="102">
                  <c:v>25</c:v>
                </c:pt>
                <c:pt idx="103">
                  <c:v>46</c:v>
                </c:pt>
                <c:pt idx="104">
                  <c:v>87</c:v>
                </c:pt>
                <c:pt idx="105">
                  <c:v>29</c:v>
                </c:pt>
                <c:pt idx="106">
                  <c:v>42</c:v>
                </c:pt>
                <c:pt idx="107">
                  <c:v>68</c:v>
                </c:pt>
                <c:pt idx="108">
                  <c:v>47</c:v>
                </c:pt>
                <c:pt idx="109">
                  <c:v>27</c:v>
                </c:pt>
                <c:pt idx="110">
                  <c:v>49</c:v>
                </c:pt>
                <c:pt idx="111">
                  <c:v>69</c:v>
                </c:pt>
                <c:pt idx="112">
                  <c:v>79</c:v>
                </c:pt>
                <c:pt idx="113">
                  <c:v>28</c:v>
                </c:pt>
                <c:pt idx="114">
                  <c:v>29</c:v>
                </c:pt>
                <c:pt idx="115">
                  <c:v>48</c:v>
                </c:pt>
                <c:pt idx="116">
                  <c:v>55</c:v>
                </c:pt>
                <c:pt idx="117">
                  <c:v>80</c:v>
                </c:pt>
                <c:pt idx="118">
                  <c:v>84</c:v>
                </c:pt>
                <c:pt idx="119">
                  <c:v>84</c:v>
                </c:pt>
                <c:pt idx="120">
                  <c:v>35</c:v>
                </c:pt>
                <c:pt idx="121">
                  <c:v>47</c:v>
                </c:pt>
                <c:pt idx="122">
                  <c:v>87</c:v>
                </c:pt>
                <c:pt idx="123">
                  <c:v>4</c:v>
                </c:pt>
                <c:pt idx="124">
                  <c:v>80</c:v>
                </c:pt>
                <c:pt idx="125">
                  <c:v>65</c:v>
                </c:pt>
                <c:pt idx="126">
                  <c:v>26</c:v>
                </c:pt>
                <c:pt idx="127">
                  <c:v>68</c:v>
                </c:pt>
                <c:pt idx="128">
                  <c:v>35</c:v>
                </c:pt>
                <c:pt idx="129">
                  <c:v>69</c:v>
                </c:pt>
                <c:pt idx="130">
                  <c:v>18</c:v>
                </c:pt>
                <c:pt idx="131">
                  <c:v>83</c:v>
                </c:pt>
                <c:pt idx="132">
                  <c:v>16</c:v>
                </c:pt>
                <c:pt idx="133">
                  <c:v>51</c:v>
                </c:pt>
                <c:pt idx="134">
                  <c:v>49</c:v>
                </c:pt>
                <c:pt idx="135">
                  <c:v>50</c:v>
                </c:pt>
                <c:pt idx="136">
                  <c:v>51</c:v>
                </c:pt>
                <c:pt idx="137">
                  <c:v>49</c:v>
                </c:pt>
                <c:pt idx="138">
                  <c:v>64</c:v>
                </c:pt>
                <c:pt idx="139">
                  <c:v>78</c:v>
                </c:pt>
                <c:pt idx="140">
                  <c:v>51</c:v>
                </c:pt>
                <c:pt idx="141">
                  <c:v>34</c:v>
                </c:pt>
                <c:pt idx="142">
                  <c:v>37</c:v>
                </c:pt>
                <c:pt idx="143">
                  <c:v>40</c:v>
                </c:pt>
                <c:pt idx="144">
                  <c:v>54</c:v>
                </c:pt>
                <c:pt idx="145">
                  <c:v>38</c:v>
                </c:pt>
                <c:pt idx="146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7-412B-8E2D-99A698D0C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007232"/>
        <c:axId val="732012480"/>
      </c:scatterChart>
      <c:valAx>
        <c:axId val="73200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12480"/>
        <c:crosses val="autoZero"/>
        <c:crossBetween val="midCat"/>
      </c:valAx>
      <c:valAx>
        <c:axId val="7320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0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Growth</a:t>
            </a:r>
            <a:r>
              <a:rPr lang="en-US" baseline="0"/>
              <a:t> per day from Beginning</a:t>
            </a:r>
          </a:p>
        </c:rich>
      </c:tx>
      <c:layout>
        <c:manualLayout>
          <c:xMode val="edge"/>
          <c:yMode val="edge"/>
          <c:x val="0.1650971128608923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7881430446194225"/>
                  <c:y val="-4.61803732866725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Sheet1!$B$2:$B$176</c:f>
              <c:numCache>
                <c:formatCode>0</c:formatCode>
                <c:ptCount val="1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</c:numCache>
            </c:numRef>
          </c:xVal>
          <c:yVal>
            <c:numRef>
              <c:f>Sheet1!$F$2:$F$176</c:f>
              <c:numCache>
                <c:formatCode>0</c:formatCode>
                <c:ptCount val="175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0.4</c:v>
                </c:pt>
                <c:pt idx="5">
                  <c:v>0.66666666666666663</c:v>
                </c:pt>
                <c:pt idx="6">
                  <c:v>0.42857142857142855</c:v>
                </c:pt>
                <c:pt idx="7">
                  <c:v>0.5</c:v>
                </c:pt>
                <c:pt idx="8">
                  <c:v>0.55555555555555558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0.83333333333333337</c:v>
                </c:pt>
                <c:pt idx="12">
                  <c:v>0.92307692307692313</c:v>
                </c:pt>
                <c:pt idx="13">
                  <c:v>1.0714285714285714</c:v>
                </c:pt>
                <c:pt idx="14">
                  <c:v>1.1333333333333333</c:v>
                </c:pt>
                <c:pt idx="15">
                  <c:v>0.9375</c:v>
                </c:pt>
                <c:pt idx="16">
                  <c:v>1.1764705882352942</c:v>
                </c:pt>
                <c:pt idx="17">
                  <c:v>1.3333333333333333</c:v>
                </c:pt>
                <c:pt idx="18">
                  <c:v>1.263157894736842</c:v>
                </c:pt>
                <c:pt idx="19">
                  <c:v>1.4</c:v>
                </c:pt>
                <c:pt idx="20">
                  <c:v>1.4761904761904763</c:v>
                </c:pt>
                <c:pt idx="21">
                  <c:v>1.8181818181818181</c:v>
                </c:pt>
                <c:pt idx="22">
                  <c:v>1.7826086956521738</c:v>
                </c:pt>
                <c:pt idx="23">
                  <c:v>1.8333333333333333</c:v>
                </c:pt>
                <c:pt idx="24">
                  <c:v>1.76</c:v>
                </c:pt>
                <c:pt idx="25">
                  <c:v>2.0769230769230771</c:v>
                </c:pt>
                <c:pt idx="26">
                  <c:v>2.2222222222222223</c:v>
                </c:pt>
                <c:pt idx="27">
                  <c:v>2.25</c:v>
                </c:pt>
                <c:pt idx="28">
                  <c:v>2.3793103448275863</c:v>
                </c:pt>
                <c:pt idx="29">
                  <c:v>4.1333333333333337</c:v>
                </c:pt>
                <c:pt idx="30">
                  <c:v>5.806451612903226</c:v>
                </c:pt>
                <c:pt idx="31">
                  <c:v>6</c:v>
                </c:pt>
                <c:pt idx="32">
                  <c:v>5.6969696969696972</c:v>
                </c:pt>
                <c:pt idx="33">
                  <c:v>6.117647058823529</c:v>
                </c:pt>
                <c:pt idx="34">
                  <c:v>5.8</c:v>
                </c:pt>
                <c:pt idx="35">
                  <c:v>6</c:v>
                </c:pt>
                <c:pt idx="36">
                  <c:v>6.0540540540540544</c:v>
                </c:pt>
                <c:pt idx="37">
                  <c:v>6.1842105263157894</c:v>
                </c:pt>
                <c:pt idx="38">
                  <c:v>6.384615384615385</c:v>
                </c:pt>
                <c:pt idx="39">
                  <c:v>6.45</c:v>
                </c:pt>
                <c:pt idx="40">
                  <c:v>6.4634146341463419</c:v>
                </c:pt>
                <c:pt idx="41">
                  <c:v>6.7619047619047619</c:v>
                </c:pt>
                <c:pt idx="42">
                  <c:v>6.6511627906976747</c:v>
                </c:pt>
                <c:pt idx="43">
                  <c:v>6.7727272727272725</c:v>
                </c:pt>
                <c:pt idx="44">
                  <c:v>6.9333333333333336</c:v>
                </c:pt>
                <c:pt idx="45">
                  <c:v>7.1956521739130439</c:v>
                </c:pt>
                <c:pt idx="46">
                  <c:v>6.9787234042553195</c:v>
                </c:pt>
                <c:pt idx="47">
                  <c:v>7.354166666666667</c:v>
                </c:pt>
                <c:pt idx="48">
                  <c:v>7.8163265306122449</c:v>
                </c:pt>
                <c:pt idx="49">
                  <c:v>7.64</c:v>
                </c:pt>
                <c:pt idx="50">
                  <c:v>7.7450980392156863</c:v>
                </c:pt>
                <c:pt idx="51">
                  <c:v>7.9038461538461542</c:v>
                </c:pt>
                <c:pt idx="52">
                  <c:v>7.9245283018867925</c:v>
                </c:pt>
                <c:pt idx="53">
                  <c:v>8.4074074074074066</c:v>
                </c:pt>
                <c:pt idx="54">
                  <c:v>8.7818181818181813</c:v>
                </c:pt>
                <c:pt idx="55">
                  <c:v>9.2678571428571423</c:v>
                </c:pt>
                <c:pt idx="56">
                  <c:v>9.473684210526315</c:v>
                </c:pt>
                <c:pt idx="57">
                  <c:v>9.8275862068965516</c:v>
                </c:pt>
                <c:pt idx="58">
                  <c:v>10</c:v>
                </c:pt>
                <c:pt idx="59">
                  <c:v>10.016666666666667</c:v>
                </c:pt>
                <c:pt idx="60">
                  <c:v>10.524590163934427</c:v>
                </c:pt>
                <c:pt idx="61">
                  <c:v>11.03225806451613</c:v>
                </c:pt>
                <c:pt idx="62">
                  <c:v>11.333333333333334</c:v>
                </c:pt>
                <c:pt idx="63">
                  <c:v>12.0625</c:v>
                </c:pt>
                <c:pt idx="64">
                  <c:v>11.8</c:v>
                </c:pt>
                <c:pt idx="65">
                  <c:v>11.696969696969697</c:v>
                </c:pt>
                <c:pt idx="66">
                  <c:v>11.761194029850746</c:v>
                </c:pt>
                <c:pt idx="67">
                  <c:v>12.382352941176471</c:v>
                </c:pt>
                <c:pt idx="68">
                  <c:v>13.072463768115941</c:v>
                </c:pt>
                <c:pt idx="69">
                  <c:v>13.928571428571429</c:v>
                </c:pt>
                <c:pt idx="70">
                  <c:v>14.52112676056338</c:v>
                </c:pt>
                <c:pt idx="71">
                  <c:v>15.180555555555555</c:v>
                </c:pt>
                <c:pt idx="72">
                  <c:v>15.849315068493151</c:v>
                </c:pt>
                <c:pt idx="73">
                  <c:v>16.391891891891891</c:v>
                </c:pt>
                <c:pt idx="74">
                  <c:v>16.573333333333334</c:v>
                </c:pt>
                <c:pt idx="75">
                  <c:v>17.05263157894737</c:v>
                </c:pt>
                <c:pt idx="76">
                  <c:v>17.220779220779221</c:v>
                </c:pt>
                <c:pt idx="77">
                  <c:v>17.282051282051281</c:v>
                </c:pt>
                <c:pt idx="78">
                  <c:v>17.645569620253166</c:v>
                </c:pt>
                <c:pt idx="79">
                  <c:v>17.899999999999999</c:v>
                </c:pt>
                <c:pt idx="80">
                  <c:v>17.913580246913579</c:v>
                </c:pt>
                <c:pt idx="81">
                  <c:v>17.707317073170731</c:v>
                </c:pt>
                <c:pt idx="82">
                  <c:v>17.975903614457831</c:v>
                </c:pt>
                <c:pt idx="83">
                  <c:v>18.30952380952381</c:v>
                </c:pt>
                <c:pt idx="84">
                  <c:v>18.55294117647059</c:v>
                </c:pt>
                <c:pt idx="85">
                  <c:v>18.662790697674417</c:v>
                </c:pt>
                <c:pt idx="86">
                  <c:v>18.758620689655171</c:v>
                </c:pt>
                <c:pt idx="87">
                  <c:v>18.875</c:v>
                </c:pt>
                <c:pt idx="88">
                  <c:v>18.719101123595507</c:v>
                </c:pt>
                <c:pt idx="89">
                  <c:v>18.944444444444443</c:v>
                </c:pt>
                <c:pt idx="90">
                  <c:v>19.032967032967033</c:v>
                </c:pt>
                <c:pt idx="91">
                  <c:v>19.380434782608695</c:v>
                </c:pt>
                <c:pt idx="92">
                  <c:v>19.795698924731184</c:v>
                </c:pt>
                <c:pt idx="93">
                  <c:v>19.691489361702128</c:v>
                </c:pt>
                <c:pt idx="94">
                  <c:v>20</c:v>
                </c:pt>
                <c:pt idx="95">
                  <c:v>20.197916666666668</c:v>
                </c:pt>
                <c:pt idx="96">
                  <c:v>20.505154639175259</c:v>
                </c:pt>
                <c:pt idx="97">
                  <c:v>21.091836734693878</c:v>
                </c:pt>
                <c:pt idx="98">
                  <c:v>21.505050505050505</c:v>
                </c:pt>
                <c:pt idx="99">
                  <c:v>21.37</c:v>
                </c:pt>
                <c:pt idx="100">
                  <c:v>21.752475247524753</c:v>
                </c:pt>
                <c:pt idx="101">
                  <c:v>21.666666666666668</c:v>
                </c:pt>
                <c:pt idx="102">
                  <c:v>21.699029126213592</c:v>
                </c:pt>
                <c:pt idx="103">
                  <c:v>21.932692307692307</c:v>
                </c:pt>
                <c:pt idx="104">
                  <c:v>22.552380952380954</c:v>
                </c:pt>
                <c:pt idx="105">
                  <c:v>22.613207547169811</c:v>
                </c:pt>
                <c:pt idx="106">
                  <c:v>22.794392523364486</c:v>
                </c:pt>
                <c:pt idx="107">
                  <c:v>23.212962962962962</c:v>
                </c:pt>
                <c:pt idx="108">
                  <c:v>23.431192660550458</c:v>
                </c:pt>
                <c:pt idx="109">
                  <c:v>23.463636363636365</c:v>
                </c:pt>
                <c:pt idx="110">
                  <c:v>23.693693693693692</c:v>
                </c:pt>
                <c:pt idx="111">
                  <c:v>24.098214285714285</c:v>
                </c:pt>
                <c:pt idx="112">
                  <c:v>24.584070796460178</c:v>
                </c:pt>
                <c:pt idx="113">
                  <c:v>24.614035087719298</c:v>
                </c:pt>
                <c:pt idx="114">
                  <c:v>24.652173913043477</c:v>
                </c:pt>
                <c:pt idx="115">
                  <c:v>24.853448275862068</c:v>
                </c:pt>
                <c:pt idx="116">
                  <c:v>25.111111111111111</c:v>
                </c:pt>
                <c:pt idx="117">
                  <c:v>25.576271186440678</c:v>
                </c:pt>
                <c:pt idx="118">
                  <c:v>26.067226890756302</c:v>
                </c:pt>
                <c:pt idx="119">
                  <c:v>26.55</c:v>
                </c:pt>
                <c:pt idx="120">
                  <c:v>26.619834710743802</c:v>
                </c:pt>
                <c:pt idx="121">
                  <c:v>26.78688524590164</c:v>
                </c:pt>
                <c:pt idx="122">
                  <c:v>27.276422764227643</c:v>
                </c:pt>
                <c:pt idx="123">
                  <c:v>27.088709677419356</c:v>
                </c:pt>
                <c:pt idx="124">
                  <c:v>27.512</c:v>
                </c:pt>
                <c:pt idx="125">
                  <c:v>27.80952380952381</c:v>
                </c:pt>
                <c:pt idx="126">
                  <c:v>27.795275590551181</c:v>
                </c:pt>
                <c:pt idx="127">
                  <c:v>28.109375</c:v>
                </c:pt>
                <c:pt idx="128">
                  <c:v>28.162790697674417</c:v>
                </c:pt>
                <c:pt idx="129">
                  <c:v>28.476923076923075</c:v>
                </c:pt>
                <c:pt idx="130">
                  <c:v>28.396946564885496</c:v>
                </c:pt>
                <c:pt idx="131">
                  <c:v>28.810606060606062</c:v>
                </c:pt>
                <c:pt idx="132">
                  <c:v>28.714285714285715</c:v>
                </c:pt>
                <c:pt idx="133">
                  <c:v>28.880597014925375</c:v>
                </c:pt>
                <c:pt idx="134">
                  <c:v>29.029629629629628</c:v>
                </c:pt>
                <c:pt idx="135">
                  <c:v>29.183823529411764</c:v>
                </c:pt>
                <c:pt idx="136">
                  <c:v>29.343065693430656</c:v>
                </c:pt>
                <c:pt idx="137">
                  <c:v>29.485507246376812</c:v>
                </c:pt>
                <c:pt idx="138">
                  <c:v>29.733812949640289</c:v>
                </c:pt>
                <c:pt idx="139">
                  <c:v>30.078571428571429</c:v>
                </c:pt>
                <c:pt idx="140">
                  <c:v>30.226950354609929</c:v>
                </c:pt>
                <c:pt idx="141">
                  <c:v>30.253521126760564</c:v>
                </c:pt>
                <c:pt idx="142">
                  <c:v>30.3006993006993</c:v>
                </c:pt>
                <c:pt idx="143">
                  <c:v>30.368055555555557</c:v>
                </c:pt>
                <c:pt idx="144">
                  <c:v>30.531034482758621</c:v>
                </c:pt>
                <c:pt idx="145">
                  <c:v>30.582191780821919</c:v>
                </c:pt>
                <c:pt idx="146">
                  <c:v>31.068027210884352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0E-4AB4-97B8-847FB3527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83080"/>
        <c:axId val="670979472"/>
      </c:scatterChart>
      <c:valAx>
        <c:axId val="67098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79472"/>
        <c:crosses val="autoZero"/>
        <c:crossBetween val="midCat"/>
      </c:valAx>
      <c:valAx>
        <c:axId val="6709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8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1</xdr:row>
      <xdr:rowOff>47625</xdr:rowOff>
    </xdr:from>
    <xdr:to>
      <xdr:col>16</xdr:col>
      <xdr:colOff>352425</xdr:colOff>
      <xdr:row>15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2F6A90-AB51-4135-9177-053543370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533400</xdr:colOff>
      <xdr:row>1</xdr:row>
      <xdr:rowOff>66675</xdr:rowOff>
    </xdr:from>
    <xdr:to>
      <xdr:col>24</xdr:col>
      <xdr:colOff>228600</xdr:colOff>
      <xdr:row>15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70009B-AD6F-430C-8AF2-E82DB5C9A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</xdr:colOff>
      <xdr:row>16</xdr:row>
      <xdr:rowOff>109537</xdr:rowOff>
    </xdr:from>
    <xdr:to>
      <xdr:col>16</xdr:col>
      <xdr:colOff>352425</xdr:colOff>
      <xdr:row>30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737D75-4491-49EB-A1A0-031CECB31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538162</xdr:colOff>
      <xdr:row>16</xdr:row>
      <xdr:rowOff>90487</xdr:rowOff>
    </xdr:from>
    <xdr:to>
      <xdr:col>24</xdr:col>
      <xdr:colOff>233362</xdr:colOff>
      <xdr:row>30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4C7806-35A6-4B66-B836-99A2757FD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65315</xdr:colOff>
      <xdr:row>31</xdr:row>
      <xdr:rowOff>136072</xdr:rowOff>
    </xdr:from>
    <xdr:to>
      <xdr:col>16</xdr:col>
      <xdr:colOff>370115</xdr:colOff>
      <xdr:row>46</xdr:row>
      <xdr:rowOff>27214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D8733F-F5A6-4523-A60D-FD9BD91E9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7"/>
  <sheetViews>
    <sheetView tabSelected="1" zoomScaleNormal="100" workbookViewId="0">
      <pane ySplit="1" topLeftCell="A2" activePane="bottomLeft" state="frozen"/>
      <selection pane="bottomLeft" activeCell="X41" sqref="X41"/>
    </sheetView>
  </sheetViews>
  <sheetFormatPr defaultRowHeight="14.6" x14ac:dyDescent="0.4"/>
  <cols>
    <col min="1" max="1" width="10.69140625" bestFit="1" customWidth="1"/>
    <col min="2" max="2" width="5.15234375" bestFit="1" customWidth="1"/>
    <col min="3" max="3" width="6.53515625" bestFit="1" customWidth="1"/>
    <col min="4" max="4" width="5.3828125" bestFit="1" customWidth="1"/>
    <col min="5" max="5" width="8.3046875" bestFit="1" customWidth="1"/>
    <col min="6" max="6" width="11.53515625" bestFit="1" customWidth="1"/>
    <col min="7" max="8" width="6.53515625" bestFit="1" customWidth="1"/>
    <col min="9" max="9" width="11.53515625" bestFit="1" customWidth="1"/>
  </cols>
  <sheetData>
    <row r="1" spans="1:10" x14ac:dyDescent="0.4">
      <c r="A1" t="s">
        <v>3</v>
      </c>
      <c r="B1" t="s">
        <v>5</v>
      </c>
      <c r="C1" t="s">
        <v>0</v>
      </c>
      <c r="D1" t="s">
        <v>4</v>
      </c>
      <c r="E1" t="s">
        <v>12</v>
      </c>
      <c r="F1" t="s">
        <v>13</v>
      </c>
      <c r="G1" t="s">
        <v>1</v>
      </c>
      <c r="H1" t="s">
        <v>2</v>
      </c>
    </row>
    <row r="2" spans="1:10" x14ac:dyDescent="0.4">
      <c r="A2" s="1">
        <v>43625</v>
      </c>
      <c r="B2" s="2">
        <f>0</f>
        <v>0</v>
      </c>
      <c r="C2" s="2">
        <v>3</v>
      </c>
      <c r="D2" s="2">
        <f>0</f>
        <v>0</v>
      </c>
      <c r="E2" s="4">
        <v>0</v>
      </c>
      <c r="F2" s="2">
        <f>SUM($D$2:$D2)/COUNT($D$2:$D2)</f>
        <v>0</v>
      </c>
      <c r="G2" s="2">
        <f>0.2429*B2^2-2.6363*B2+3</f>
        <v>3</v>
      </c>
      <c r="H2" s="2">
        <f>-0.0004*B2^3+0.3111*B2^2-5.4294*B2+3</f>
        <v>3</v>
      </c>
      <c r="I2" s="2"/>
      <c r="J2" s="1"/>
    </row>
    <row r="3" spans="1:10" x14ac:dyDescent="0.4">
      <c r="A3" s="1">
        <v>43626</v>
      </c>
      <c r="B3" s="2">
        <f t="shared" ref="B3:B66" si="0">B2+1</f>
        <v>1</v>
      </c>
      <c r="C3" s="2">
        <v>4</v>
      </c>
      <c r="D3" s="2">
        <f>C3-C2</f>
        <v>1</v>
      </c>
      <c r="E3" s="4">
        <f>(C3-C2)/7</f>
        <v>0.14285714285714285</v>
      </c>
      <c r="F3" s="2">
        <f>SUM($D$2:$D3)/COUNT($D$2:$D3)</f>
        <v>0.5</v>
      </c>
      <c r="G3" s="2">
        <f t="shared" ref="G3:G66" si="1">0.2429*B3^2-2.6363*B3+3</f>
        <v>0.60660000000000025</v>
      </c>
      <c r="H3" s="2">
        <f t="shared" ref="H3:H66" si="2">-0.0004*B3^3+0.3111*B3^2-5.4294*B3+3</f>
        <v>-2.1187000000000005</v>
      </c>
      <c r="I3" s="2"/>
    </row>
    <row r="4" spans="1:10" x14ac:dyDescent="0.4">
      <c r="A4" s="1">
        <v>43627</v>
      </c>
      <c r="B4" s="2">
        <f t="shared" si="0"/>
        <v>2</v>
      </c>
      <c r="C4" s="2">
        <v>4</v>
      </c>
      <c r="D4" s="2">
        <f t="shared" ref="D4:D67" si="3">C4-C3</f>
        <v>0</v>
      </c>
      <c r="E4" s="4">
        <f>(C4-C2)/7</f>
        <v>0.14285714285714285</v>
      </c>
      <c r="F4" s="2">
        <f>SUM($D$2:$D4)/COUNT($D$2:$D4)</f>
        <v>0.33333333333333331</v>
      </c>
      <c r="G4" s="2">
        <f t="shared" si="1"/>
        <v>-1.3010000000000002</v>
      </c>
      <c r="H4" s="2">
        <f t="shared" si="2"/>
        <v>-6.6176000000000013</v>
      </c>
      <c r="I4" s="2"/>
    </row>
    <row r="5" spans="1:10" x14ac:dyDescent="0.4">
      <c r="A5" s="1">
        <v>43628</v>
      </c>
      <c r="B5" s="2">
        <f t="shared" si="0"/>
        <v>3</v>
      </c>
      <c r="C5" s="2">
        <v>5</v>
      </c>
      <c r="D5" s="2">
        <f t="shared" si="3"/>
        <v>1</v>
      </c>
      <c r="E5" s="4">
        <f>(C5-C2)/7</f>
        <v>0.2857142857142857</v>
      </c>
      <c r="F5" s="2">
        <f>SUM($D$2:$D5)/COUNT($D$2:$D5)</f>
        <v>0.5</v>
      </c>
      <c r="G5" s="2">
        <f t="shared" si="1"/>
        <v>-2.7227999999999994</v>
      </c>
      <c r="H5" s="2">
        <f t="shared" si="2"/>
        <v>-10.4991</v>
      </c>
      <c r="I5" s="2"/>
    </row>
    <row r="6" spans="1:10" x14ac:dyDescent="0.4">
      <c r="A6" s="1">
        <v>43629</v>
      </c>
      <c r="B6" s="2">
        <f t="shared" si="0"/>
        <v>4</v>
      </c>
      <c r="C6" s="2">
        <v>5</v>
      </c>
      <c r="D6" s="2">
        <f t="shared" si="3"/>
        <v>0</v>
      </c>
      <c r="E6" s="4">
        <f>(C6-C2)/7</f>
        <v>0.2857142857142857</v>
      </c>
      <c r="F6" s="2">
        <f>SUM($D$2:$D6)/COUNT($D$2:$D6)</f>
        <v>0.4</v>
      </c>
      <c r="G6" s="2">
        <f t="shared" si="1"/>
        <v>-3.6587999999999994</v>
      </c>
      <c r="H6" s="2">
        <f t="shared" si="2"/>
        <v>-13.765599999999999</v>
      </c>
      <c r="I6" s="2"/>
    </row>
    <row r="7" spans="1:10" x14ac:dyDescent="0.4">
      <c r="A7" s="1">
        <v>43630</v>
      </c>
      <c r="B7" s="2">
        <f t="shared" si="0"/>
        <v>5</v>
      </c>
      <c r="C7" s="2">
        <v>7</v>
      </c>
      <c r="D7" s="2">
        <f t="shared" si="3"/>
        <v>2</v>
      </c>
      <c r="E7" s="4">
        <f>(C7-C2)/7</f>
        <v>0.5714285714285714</v>
      </c>
      <c r="F7" s="2">
        <f>SUM($D$2:$D7)/COUNT($D$2:$D7)</f>
        <v>0.66666666666666663</v>
      </c>
      <c r="G7" s="2">
        <f t="shared" si="1"/>
        <v>-4.109</v>
      </c>
      <c r="H7" s="2">
        <f t="shared" si="2"/>
        <v>-16.419500000000003</v>
      </c>
      <c r="I7" s="2"/>
    </row>
    <row r="8" spans="1:10" x14ac:dyDescent="0.4">
      <c r="A8" s="1">
        <v>43631</v>
      </c>
      <c r="B8" s="2">
        <f t="shared" si="0"/>
        <v>6</v>
      </c>
      <c r="C8" s="2">
        <v>6</v>
      </c>
      <c r="D8" s="2">
        <f t="shared" si="3"/>
        <v>-1</v>
      </c>
      <c r="E8" s="4">
        <f>(C8-C2)/7</f>
        <v>0.42857142857142855</v>
      </c>
      <c r="F8" s="2">
        <f>SUM($D$2:$D8)/COUNT($D$2:$D8)</f>
        <v>0.42857142857142855</v>
      </c>
      <c r="G8" s="2">
        <f t="shared" si="1"/>
        <v>-4.0733999999999977</v>
      </c>
      <c r="H8" s="2">
        <f t="shared" si="2"/>
        <v>-18.463200000000001</v>
      </c>
      <c r="I8" s="2"/>
    </row>
    <row r="9" spans="1:10" x14ac:dyDescent="0.4">
      <c r="A9" s="1">
        <v>43632</v>
      </c>
      <c r="B9" s="2">
        <f t="shared" si="0"/>
        <v>7</v>
      </c>
      <c r="C9" s="2">
        <v>7</v>
      </c>
      <c r="D9" s="2">
        <f t="shared" si="3"/>
        <v>1</v>
      </c>
      <c r="E9" s="2">
        <f>(C9-C2)/7</f>
        <v>0.5714285714285714</v>
      </c>
      <c r="F9" s="2">
        <f>SUM($D$2:$D9)/COUNT($D$2:$D9)</f>
        <v>0.5</v>
      </c>
      <c r="G9" s="2">
        <f t="shared" si="1"/>
        <v>-3.5519999999999996</v>
      </c>
      <c r="H9" s="2">
        <f t="shared" si="2"/>
        <v>-19.899100000000001</v>
      </c>
      <c r="I9" s="2"/>
    </row>
    <row r="10" spans="1:10" x14ac:dyDescent="0.4">
      <c r="A10" s="1">
        <v>43633</v>
      </c>
      <c r="B10" s="2">
        <f t="shared" si="0"/>
        <v>8</v>
      </c>
      <c r="C10" s="2">
        <v>8</v>
      </c>
      <c r="D10" s="2">
        <f t="shared" si="3"/>
        <v>1</v>
      </c>
      <c r="E10" s="2">
        <f t="shared" ref="E10:E73" si="4">(C10-C3)/7</f>
        <v>0.5714285714285714</v>
      </c>
      <c r="F10" s="2">
        <f>SUM($D$2:$D10)/COUNT($D$2:$D10)</f>
        <v>0.55555555555555558</v>
      </c>
      <c r="G10" s="2">
        <f t="shared" si="1"/>
        <v>-2.5447999999999986</v>
      </c>
      <c r="H10" s="2">
        <f t="shared" si="2"/>
        <v>-20.729600000000001</v>
      </c>
      <c r="I10" s="2"/>
    </row>
    <row r="11" spans="1:10" x14ac:dyDescent="0.4">
      <c r="A11" s="1">
        <v>43634</v>
      </c>
      <c r="B11" s="2">
        <f t="shared" si="0"/>
        <v>9</v>
      </c>
      <c r="C11" s="2">
        <v>10</v>
      </c>
      <c r="D11" s="2">
        <f t="shared" si="3"/>
        <v>2</v>
      </c>
      <c r="E11" s="2">
        <f t="shared" si="4"/>
        <v>0.8571428571428571</v>
      </c>
      <c r="F11" s="2">
        <f>SUM($D$2:$D11)/COUNT($D$2:$D11)</f>
        <v>0.7</v>
      </c>
      <c r="G11" s="2">
        <f t="shared" si="1"/>
        <v>-1.0517999999999965</v>
      </c>
      <c r="H11" s="2">
        <f t="shared" si="2"/>
        <v>-20.957100000000004</v>
      </c>
      <c r="I11" s="2"/>
    </row>
    <row r="12" spans="1:10" x14ac:dyDescent="0.4">
      <c r="A12" s="1">
        <v>43635</v>
      </c>
      <c r="B12" s="2">
        <f t="shared" si="0"/>
        <v>10</v>
      </c>
      <c r="C12" s="2">
        <v>10</v>
      </c>
      <c r="D12" s="2">
        <f t="shared" si="3"/>
        <v>0</v>
      </c>
      <c r="E12" s="2">
        <f t="shared" si="4"/>
        <v>0.7142857142857143</v>
      </c>
      <c r="F12" s="2">
        <f>SUM($D$2:$D12)/COUNT($D$2:$D12)</f>
        <v>0.63636363636363635</v>
      </c>
      <c r="G12" s="2">
        <f t="shared" si="1"/>
        <v>0.9269999999999996</v>
      </c>
      <c r="H12" s="2">
        <f t="shared" si="2"/>
        <v>-20.584000000000003</v>
      </c>
      <c r="I12" s="2"/>
    </row>
    <row r="13" spans="1:10" x14ac:dyDescent="0.4">
      <c r="A13" s="1">
        <v>43636</v>
      </c>
      <c r="B13" s="2">
        <f t="shared" si="0"/>
        <v>11</v>
      </c>
      <c r="C13" s="2">
        <v>13</v>
      </c>
      <c r="D13" s="2">
        <f t="shared" si="3"/>
        <v>3</v>
      </c>
      <c r="E13" s="2">
        <f t="shared" si="4"/>
        <v>1.1428571428571428</v>
      </c>
      <c r="F13" s="2">
        <f>SUM($D$2:$D13)/COUNT($D$2:$D13)</f>
        <v>0.83333333333333337</v>
      </c>
      <c r="G13" s="2">
        <f t="shared" si="1"/>
        <v>3.3916000000000039</v>
      </c>
      <c r="H13" s="2">
        <f t="shared" si="2"/>
        <v>-19.612700000000011</v>
      </c>
      <c r="I13" s="2"/>
    </row>
    <row r="14" spans="1:10" x14ac:dyDescent="0.4">
      <c r="A14" s="1">
        <v>43637</v>
      </c>
      <c r="B14" s="2">
        <f t="shared" si="0"/>
        <v>12</v>
      </c>
      <c r="C14" s="2">
        <v>15</v>
      </c>
      <c r="D14" s="2">
        <f t="shared" si="3"/>
        <v>2</v>
      </c>
      <c r="E14" s="2">
        <f t="shared" si="4"/>
        <v>1.1428571428571428</v>
      </c>
      <c r="F14" s="2">
        <f>SUM($D$2:$D14)/COUNT($D$2:$D14)</f>
        <v>0.92307692307692313</v>
      </c>
      <c r="G14" s="2">
        <f t="shared" si="1"/>
        <v>6.3420000000000059</v>
      </c>
      <c r="H14" s="2">
        <f t="shared" si="2"/>
        <v>-18.0456</v>
      </c>
      <c r="I14" s="2"/>
    </row>
    <row r="15" spans="1:10" x14ac:dyDescent="0.4">
      <c r="A15" s="1">
        <v>43638</v>
      </c>
      <c r="B15" s="2">
        <f t="shared" si="0"/>
        <v>13</v>
      </c>
      <c r="C15" s="2">
        <v>18</v>
      </c>
      <c r="D15" s="2">
        <f t="shared" si="3"/>
        <v>3</v>
      </c>
      <c r="E15" s="2">
        <f t="shared" si="4"/>
        <v>1.7142857142857142</v>
      </c>
      <c r="F15" s="2">
        <f>SUM($D$2:$D15)/COUNT($D$2:$D15)</f>
        <v>1.0714285714285714</v>
      </c>
      <c r="G15" s="2">
        <f t="shared" si="1"/>
        <v>9.7782000000000053</v>
      </c>
      <c r="H15" s="2">
        <f t="shared" si="2"/>
        <v>-15.885100000000001</v>
      </c>
      <c r="I15" s="2"/>
    </row>
    <row r="16" spans="1:10" x14ac:dyDescent="0.4">
      <c r="A16" s="1">
        <v>43639</v>
      </c>
      <c r="B16" s="2">
        <f t="shared" si="0"/>
        <v>14</v>
      </c>
      <c r="C16" s="2">
        <v>20</v>
      </c>
      <c r="D16" s="2">
        <f t="shared" si="3"/>
        <v>2</v>
      </c>
      <c r="E16" s="2">
        <f t="shared" si="4"/>
        <v>1.8571428571428572</v>
      </c>
      <c r="F16" s="2">
        <f>SUM($D$2:$D16)/COUNT($D$2:$D16)</f>
        <v>1.1333333333333333</v>
      </c>
      <c r="G16" s="2">
        <f t="shared" si="1"/>
        <v>13.700200000000002</v>
      </c>
      <c r="H16" s="2">
        <f t="shared" si="2"/>
        <v>-13.133600000000001</v>
      </c>
      <c r="I16" s="2"/>
    </row>
    <row r="17" spans="1:9" x14ac:dyDescent="0.4">
      <c r="A17" s="1">
        <v>43640</v>
      </c>
      <c r="B17" s="2">
        <f t="shared" si="0"/>
        <v>15</v>
      </c>
      <c r="C17" s="2">
        <v>18</v>
      </c>
      <c r="D17" s="2">
        <f t="shared" si="3"/>
        <v>-2</v>
      </c>
      <c r="E17" s="2">
        <f t="shared" si="4"/>
        <v>1.4285714285714286</v>
      </c>
      <c r="F17" s="2">
        <f>SUM($D$2:$D17)/COUNT($D$2:$D17)</f>
        <v>0.9375</v>
      </c>
      <c r="G17" s="2">
        <f t="shared" si="1"/>
        <v>18.108000000000004</v>
      </c>
      <c r="H17" s="2">
        <f t="shared" si="2"/>
        <v>-9.7934999999999945</v>
      </c>
      <c r="I17" s="2"/>
    </row>
    <row r="18" spans="1:9" x14ac:dyDescent="0.4">
      <c r="A18" s="1">
        <v>43641</v>
      </c>
      <c r="B18" s="2">
        <f t="shared" si="0"/>
        <v>16</v>
      </c>
      <c r="C18" s="2">
        <v>23</v>
      </c>
      <c r="D18" s="2">
        <f t="shared" si="3"/>
        <v>5</v>
      </c>
      <c r="E18" s="2">
        <f t="shared" si="4"/>
        <v>1.8571428571428572</v>
      </c>
      <c r="F18" s="2">
        <f>SUM($D$2:$D18)/COUNT($D$2:$D18)</f>
        <v>1.1764705882352942</v>
      </c>
      <c r="G18" s="2">
        <f t="shared" si="1"/>
        <v>23.001600000000003</v>
      </c>
      <c r="H18" s="2">
        <f t="shared" si="2"/>
        <v>-5.8672000000000111</v>
      </c>
      <c r="I18" s="2"/>
    </row>
    <row r="19" spans="1:9" x14ac:dyDescent="0.4">
      <c r="A19" s="1">
        <v>43642</v>
      </c>
      <c r="B19" s="2">
        <f t="shared" si="0"/>
        <v>17</v>
      </c>
      <c r="C19" s="2">
        <v>27</v>
      </c>
      <c r="D19" s="2">
        <f t="shared" si="3"/>
        <v>4</v>
      </c>
      <c r="E19" s="2">
        <f t="shared" si="4"/>
        <v>2.4285714285714284</v>
      </c>
      <c r="F19" s="2">
        <f>SUM($D$2:$D19)/COUNT($D$2:$D19)</f>
        <v>1.3333333333333333</v>
      </c>
      <c r="G19" s="2">
        <f t="shared" si="1"/>
        <v>28.381</v>
      </c>
      <c r="H19" s="2">
        <f t="shared" si="2"/>
        <v>-1.3571000000000026</v>
      </c>
      <c r="I19" s="2"/>
    </row>
    <row r="20" spans="1:9" x14ac:dyDescent="0.4">
      <c r="A20" s="1">
        <v>43643</v>
      </c>
      <c r="B20" s="2">
        <f>B19+1</f>
        <v>18</v>
      </c>
      <c r="C20" s="2">
        <v>27</v>
      </c>
      <c r="D20" s="2">
        <f t="shared" si="3"/>
        <v>0</v>
      </c>
      <c r="E20" s="2">
        <f t="shared" si="4"/>
        <v>2</v>
      </c>
      <c r="F20" s="2">
        <f>SUM($D$2:$D20)/COUNT($D$2:$D20)</f>
        <v>1.263157894736842</v>
      </c>
      <c r="G20" s="2">
        <f t="shared" si="1"/>
        <v>34.246200000000009</v>
      </c>
      <c r="H20" s="2">
        <f t="shared" si="2"/>
        <v>3.7343999999999795</v>
      </c>
      <c r="I20" s="2"/>
    </row>
    <row r="21" spans="1:9" x14ac:dyDescent="0.4">
      <c r="A21" s="1">
        <v>43644</v>
      </c>
      <c r="B21" s="2">
        <f t="shared" si="0"/>
        <v>19</v>
      </c>
      <c r="C21" s="2">
        <v>31</v>
      </c>
      <c r="D21" s="2">
        <f t="shared" si="3"/>
        <v>4</v>
      </c>
      <c r="E21" s="2">
        <f t="shared" si="4"/>
        <v>2.2857142857142856</v>
      </c>
      <c r="F21" s="2">
        <f>SUM($D$2:$D21)/COUNT($D$2:$D21)</f>
        <v>1.4</v>
      </c>
      <c r="G21" s="2">
        <f t="shared" si="1"/>
        <v>40.597200000000008</v>
      </c>
      <c r="H21" s="2">
        <f t="shared" si="2"/>
        <v>9.4048999999999836</v>
      </c>
      <c r="I21" s="2"/>
    </row>
    <row r="22" spans="1:9" x14ac:dyDescent="0.4">
      <c r="A22" s="1">
        <v>43645</v>
      </c>
      <c r="B22" s="2">
        <f t="shared" si="0"/>
        <v>20</v>
      </c>
      <c r="C22" s="2">
        <v>34</v>
      </c>
      <c r="D22" s="2">
        <f t="shared" si="3"/>
        <v>3</v>
      </c>
      <c r="E22" s="2">
        <f t="shared" si="4"/>
        <v>2.2857142857142856</v>
      </c>
      <c r="F22" s="2">
        <f>SUM($D$2:$D22)/COUNT($D$2:$D22)</f>
        <v>1.4761904761904763</v>
      </c>
      <c r="G22" s="2">
        <f t="shared" si="1"/>
        <v>47.433999999999997</v>
      </c>
      <c r="H22" s="2">
        <f t="shared" si="2"/>
        <v>15.651999999999987</v>
      </c>
      <c r="I22" s="2"/>
    </row>
    <row r="23" spans="1:9" x14ac:dyDescent="0.4">
      <c r="A23" s="1">
        <v>43646</v>
      </c>
      <c r="B23" s="2">
        <f t="shared" si="0"/>
        <v>21</v>
      </c>
      <c r="C23" s="2">
        <v>43</v>
      </c>
      <c r="D23" s="2">
        <f t="shared" si="3"/>
        <v>9</v>
      </c>
      <c r="E23" s="2">
        <f t="shared" si="4"/>
        <v>3.2857142857142856</v>
      </c>
      <c r="F23" s="2">
        <f>SUM($D$2:$D23)/COUNT($D$2:$D23)</f>
        <v>1.8181818181818181</v>
      </c>
      <c r="G23" s="2">
        <f t="shared" si="1"/>
        <v>54.756599999999999</v>
      </c>
      <c r="H23" s="2">
        <f t="shared" si="2"/>
        <v>22.473299999999995</v>
      </c>
      <c r="I23" s="2"/>
    </row>
    <row r="24" spans="1:9" x14ac:dyDescent="0.4">
      <c r="A24" s="1">
        <v>43647</v>
      </c>
      <c r="B24" s="2">
        <f t="shared" si="0"/>
        <v>22</v>
      </c>
      <c r="C24" s="2">
        <v>44</v>
      </c>
      <c r="D24" s="2">
        <f t="shared" si="3"/>
        <v>1</v>
      </c>
      <c r="E24" s="2">
        <f t="shared" si="4"/>
        <v>3.7142857142857144</v>
      </c>
      <c r="F24" s="2">
        <f>SUM($D$2:$D24)/COUNT($D$2:$D24)</f>
        <v>1.7826086956521738</v>
      </c>
      <c r="G24" s="2">
        <f t="shared" si="1"/>
        <v>62.565000000000012</v>
      </c>
      <c r="H24" s="2">
        <f t="shared" si="2"/>
        <v>29.866399999999985</v>
      </c>
      <c r="I24" s="2"/>
    </row>
    <row r="25" spans="1:9" x14ac:dyDescent="0.4">
      <c r="A25" s="1">
        <v>43648</v>
      </c>
      <c r="B25" s="2">
        <f t="shared" si="0"/>
        <v>23</v>
      </c>
      <c r="C25" s="2">
        <v>47</v>
      </c>
      <c r="D25" s="2">
        <f t="shared" si="3"/>
        <v>3</v>
      </c>
      <c r="E25" s="2">
        <f t="shared" si="4"/>
        <v>3.4285714285714284</v>
      </c>
      <c r="F25" s="2">
        <f>SUM($D$2:$D25)/COUNT($D$2:$D25)</f>
        <v>1.8333333333333333</v>
      </c>
      <c r="G25" s="2">
        <f t="shared" si="1"/>
        <v>70.859200000000016</v>
      </c>
      <c r="H25" s="2">
        <f t="shared" si="2"/>
        <v>37.828899999999976</v>
      </c>
      <c r="I25" s="2"/>
    </row>
    <row r="26" spans="1:9" x14ac:dyDescent="0.4">
      <c r="A26" s="1">
        <v>43649</v>
      </c>
      <c r="B26" s="2">
        <f t="shared" si="0"/>
        <v>24</v>
      </c>
      <c r="C26" s="2">
        <v>47</v>
      </c>
      <c r="D26" s="2">
        <f t="shared" si="3"/>
        <v>0</v>
      </c>
      <c r="E26" s="2">
        <f t="shared" si="4"/>
        <v>2.8571428571428572</v>
      </c>
      <c r="F26" s="2">
        <f>SUM($D$2:$D26)/COUNT($D$2:$D26)</f>
        <v>1.76</v>
      </c>
      <c r="G26" s="2">
        <f t="shared" si="1"/>
        <v>79.639200000000017</v>
      </c>
      <c r="H26" s="2">
        <f t="shared" si="2"/>
        <v>46.358400000000017</v>
      </c>
      <c r="I26" s="2"/>
    </row>
    <row r="27" spans="1:9" x14ac:dyDescent="0.4">
      <c r="A27" s="1">
        <v>43650</v>
      </c>
      <c r="B27" s="2">
        <f t="shared" si="0"/>
        <v>25</v>
      </c>
      <c r="C27" s="2">
        <v>57</v>
      </c>
      <c r="D27" s="2">
        <f t="shared" si="3"/>
        <v>10</v>
      </c>
      <c r="E27" s="2">
        <f t="shared" si="4"/>
        <v>4.2857142857142856</v>
      </c>
      <c r="F27" s="2">
        <f>SUM($D$2:$D27)/COUNT($D$2:$D27)</f>
        <v>2.0769230769230771</v>
      </c>
      <c r="G27" s="2">
        <f t="shared" si="1"/>
        <v>88.905000000000001</v>
      </c>
      <c r="H27" s="2">
        <f t="shared" si="2"/>
        <v>55.452499999999986</v>
      </c>
      <c r="I27" s="2"/>
    </row>
    <row r="28" spans="1:9" x14ac:dyDescent="0.4">
      <c r="A28" s="1">
        <v>43651</v>
      </c>
      <c r="B28" s="2">
        <f t="shared" si="0"/>
        <v>26</v>
      </c>
      <c r="C28">
        <v>63</v>
      </c>
      <c r="D28" s="2">
        <f t="shared" si="3"/>
        <v>6</v>
      </c>
      <c r="E28" s="2">
        <f t="shared" si="4"/>
        <v>4.5714285714285712</v>
      </c>
      <c r="F28" s="2">
        <f>SUM($D$2:$D28)/COUNT($D$2:$D28)</f>
        <v>2.2222222222222223</v>
      </c>
      <c r="G28" s="2">
        <f t="shared" si="1"/>
        <v>98.656600000000012</v>
      </c>
      <c r="H28" s="2">
        <f t="shared" si="2"/>
        <v>65.108799999999974</v>
      </c>
      <c r="I28" s="2"/>
    </row>
    <row r="29" spans="1:9" x14ac:dyDescent="0.4">
      <c r="A29" s="1">
        <v>43652</v>
      </c>
      <c r="B29" s="2">
        <f t="shared" si="0"/>
        <v>27</v>
      </c>
      <c r="C29">
        <v>66</v>
      </c>
      <c r="D29" s="2">
        <f t="shared" si="3"/>
        <v>3</v>
      </c>
      <c r="E29" s="2">
        <f t="shared" si="4"/>
        <v>4.5714285714285712</v>
      </c>
      <c r="F29" s="2">
        <f>SUM($D$2:$D29)/COUNT($D$2:$D29)</f>
        <v>2.25</v>
      </c>
      <c r="G29" s="2">
        <f t="shared" si="1"/>
        <v>108.89400000000002</v>
      </c>
      <c r="H29" s="2">
        <f t="shared" si="2"/>
        <v>75.324899999999985</v>
      </c>
      <c r="I29" s="2"/>
    </row>
    <row r="30" spans="1:9" x14ac:dyDescent="0.4">
      <c r="A30" s="1">
        <v>43653</v>
      </c>
      <c r="B30" s="2">
        <f t="shared" si="0"/>
        <v>28</v>
      </c>
      <c r="C30">
        <v>72</v>
      </c>
      <c r="D30" s="2">
        <f t="shared" si="3"/>
        <v>6</v>
      </c>
      <c r="E30" s="2">
        <f t="shared" si="4"/>
        <v>4.1428571428571432</v>
      </c>
      <c r="F30" s="2">
        <f>SUM($D$2:$D30)/COUNT($D$2:$D30)</f>
        <v>2.3793103448275863</v>
      </c>
      <c r="G30" s="2">
        <f t="shared" si="1"/>
        <v>119.61720000000001</v>
      </c>
      <c r="H30" s="2">
        <f t="shared" si="2"/>
        <v>86.098399999999998</v>
      </c>
      <c r="I30" s="2"/>
    </row>
    <row r="31" spans="1:9" x14ac:dyDescent="0.4">
      <c r="A31" s="1">
        <v>43654</v>
      </c>
      <c r="B31" s="2">
        <f t="shared" si="0"/>
        <v>29</v>
      </c>
      <c r="C31">
        <v>127</v>
      </c>
      <c r="D31" s="2">
        <f t="shared" si="3"/>
        <v>55</v>
      </c>
      <c r="E31" s="2">
        <f t="shared" si="4"/>
        <v>11.857142857142858</v>
      </c>
      <c r="F31" s="2">
        <f>SUM($D$2:$D31)/COUNT($D$2:$D31)</f>
        <v>4.1333333333333337</v>
      </c>
      <c r="G31" s="2">
        <f t="shared" si="1"/>
        <v>130.8262</v>
      </c>
      <c r="H31" s="2">
        <f t="shared" si="2"/>
        <v>97.426899999999932</v>
      </c>
      <c r="I31" s="2"/>
    </row>
    <row r="32" spans="1:9" x14ac:dyDescent="0.4">
      <c r="A32" s="1">
        <v>43655</v>
      </c>
      <c r="B32" s="2">
        <f t="shared" si="0"/>
        <v>30</v>
      </c>
      <c r="C32">
        <v>183</v>
      </c>
      <c r="D32" s="2">
        <f t="shared" si="3"/>
        <v>56</v>
      </c>
      <c r="E32" s="2">
        <f t="shared" si="4"/>
        <v>19.428571428571427</v>
      </c>
      <c r="F32" s="2">
        <f>SUM($D$2:$D32)/COUNT($D$2:$D32)</f>
        <v>5.806451612903226</v>
      </c>
      <c r="G32" s="2">
        <f t="shared" si="1"/>
        <v>142.52100000000002</v>
      </c>
      <c r="H32" s="2">
        <f t="shared" si="2"/>
        <v>109.30799999999999</v>
      </c>
      <c r="I32" s="2"/>
    </row>
    <row r="33" spans="1:9" x14ac:dyDescent="0.4">
      <c r="A33" s="1">
        <v>43656</v>
      </c>
      <c r="B33" s="2">
        <f t="shared" si="0"/>
        <v>31</v>
      </c>
      <c r="C33">
        <v>195</v>
      </c>
      <c r="D33" s="2">
        <f t="shared" si="3"/>
        <v>12</v>
      </c>
      <c r="E33" s="2">
        <f t="shared" si="4"/>
        <v>21.142857142857142</v>
      </c>
      <c r="F33" s="2">
        <f>SUM($D$2:$D33)/COUNT($D$2:$D33)</f>
        <v>6</v>
      </c>
      <c r="G33" s="2">
        <f t="shared" si="1"/>
        <v>154.70160000000004</v>
      </c>
      <c r="H33" s="2">
        <f t="shared" si="2"/>
        <v>121.73929999999999</v>
      </c>
      <c r="I33" s="2"/>
    </row>
    <row r="34" spans="1:9" x14ac:dyDescent="0.4">
      <c r="A34" s="1">
        <v>43657</v>
      </c>
      <c r="B34" s="2">
        <f t="shared" si="0"/>
        <v>32</v>
      </c>
      <c r="C34">
        <v>191</v>
      </c>
      <c r="D34" s="2">
        <f t="shared" si="3"/>
        <v>-4</v>
      </c>
      <c r="E34" s="2">
        <f t="shared" si="4"/>
        <v>19.142857142857142</v>
      </c>
      <c r="F34" s="2">
        <f>SUM($D$2:$D34)/COUNT($D$2:$D34)</f>
        <v>5.6969696969696972</v>
      </c>
      <c r="G34" s="2">
        <f t="shared" si="1"/>
        <v>167.36799999999999</v>
      </c>
      <c r="H34" s="2">
        <f t="shared" si="2"/>
        <v>134.7184</v>
      </c>
      <c r="I34" s="2"/>
    </row>
    <row r="35" spans="1:9" x14ac:dyDescent="0.4">
      <c r="A35" s="1">
        <v>43658</v>
      </c>
      <c r="B35" s="2">
        <f t="shared" si="0"/>
        <v>33</v>
      </c>
      <c r="C35">
        <v>211</v>
      </c>
      <c r="D35" s="2">
        <f t="shared" si="3"/>
        <v>20</v>
      </c>
      <c r="E35" s="2">
        <f t="shared" si="4"/>
        <v>21.142857142857142</v>
      </c>
      <c r="F35" s="2">
        <f>SUM($D$2:$D35)/COUNT($D$2:$D35)</f>
        <v>6.117647058823529</v>
      </c>
      <c r="G35" s="2">
        <f t="shared" si="1"/>
        <v>180.52019999999999</v>
      </c>
      <c r="H35" s="2">
        <f t="shared" si="2"/>
        <v>148.24289999999999</v>
      </c>
      <c r="I35" s="2"/>
    </row>
    <row r="36" spans="1:9" x14ac:dyDescent="0.4">
      <c r="A36" s="1">
        <v>43659</v>
      </c>
      <c r="B36" s="2">
        <f t="shared" si="0"/>
        <v>34</v>
      </c>
      <c r="C36">
        <v>206</v>
      </c>
      <c r="D36" s="2">
        <f t="shared" si="3"/>
        <v>-5</v>
      </c>
      <c r="E36" s="2">
        <f t="shared" si="4"/>
        <v>20</v>
      </c>
      <c r="F36" s="2">
        <f>SUM($D$2:$D36)/COUNT($D$2:$D36)</f>
        <v>5.8</v>
      </c>
      <c r="G36" s="2">
        <f t="shared" si="1"/>
        <v>194.15819999999999</v>
      </c>
      <c r="H36" s="2">
        <f t="shared" si="2"/>
        <v>162.31039999999996</v>
      </c>
      <c r="I36" s="2"/>
    </row>
    <row r="37" spans="1:9" x14ac:dyDescent="0.4">
      <c r="A37" s="1">
        <v>43660</v>
      </c>
      <c r="B37" s="2">
        <f>B36+1</f>
        <v>35</v>
      </c>
      <c r="C37">
        <v>219</v>
      </c>
      <c r="D37" s="2">
        <f t="shared" si="3"/>
        <v>13</v>
      </c>
      <c r="E37" s="2">
        <f t="shared" si="4"/>
        <v>21</v>
      </c>
      <c r="F37" s="2">
        <f>SUM($D$2:$D37)/COUNT($D$2:$D37)</f>
        <v>6</v>
      </c>
      <c r="G37" s="2">
        <f t="shared" si="1"/>
        <v>208.28200000000001</v>
      </c>
      <c r="H37" s="2">
        <f t="shared" si="2"/>
        <v>176.91849999999999</v>
      </c>
      <c r="I37" s="2"/>
    </row>
    <row r="38" spans="1:9" x14ac:dyDescent="0.4">
      <c r="A38" s="1">
        <v>43661</v>
      </c>
      <c r="B38" s="2">
        <f t="shared" si="0"/>
        <v>36</v>
      </c>
      <c r="C38">
        <v>227</v>
      </c>
      <c r="D38" s="2">
        <f t="shared" si="3"/>
        <v>8</v>
      </c>
      <c r="E38" s="2">
        <f t="shared" si="4"/>
        <v>14.285714285714286</v>
      </c>
      <c r="F38" s="2">
        <f>SUM($D$2:$D38)/COUNT($D$2:$D38)</f>
        <v>6.0540540540540544</v>
      </c>
      <c r="G38" s="2">
        <f t="shared" si="1"/>
        <v>222.89160000000004</v>
      </c>
      <c r="H38" s="2">
        <f t="shared" si="2"/>
        <v>192.06479999999996</v>
      </c>
      <c r="I38" s="2"/>
    </row>
    <row r="39" spans="1:9" x14ac:dyDescent="0.4">
      <c r="A39" s="1">
        <v>43662</v>
      </c>
      <c r="B39" s="2">
        <f t="shared" si="0"/>
        <v>37</v>
      </c>
      <c r="C39">
        <v>238</v>
      </c>
      <c r="D39" s="2">
        <f t="shared" si="3"/>
        <v>11</v>
      </c>
      <c r="E39" s="2">
        <f t="shared" si="4"/>
        <v>7.8571428571428568</v>
      </c>
      <c r="F39" s="2">
        <f>SUM($D$2:$D39)/COUNT($D$2:$D39)</f>
        <v>6.1842105263157894</v>
      </c>
      <c r="G39" s="2">
        <f t="shared" si="1"/>
        <v>237.98700000000002</v>
      </c>
      <c r="H39" s="2">
        <f t="shared" si="2"/>
        <v>207.74689999999995</v>
      </c>
      <c r="I39" s="2"/>
    </row>
    <row r="40" spans="1:9" x14ac:dyDescent="0.4">
      <c r="A40" s="1">
        <v>43663</v>
      </c>
      <c r="B40" s="2">
        <f t="shared" si="0"/>
        <v>38</v>
      </c>
      <c r="C40">
        <v>252</v>
      </c>
      <c r="D40" s="2">
        <f t="shared" si="3"/>
        <v>14</v>
      </c>
      <c r="E40" s="2">
        <f t="shared" si="4"/>
        <v>8.1428571428571423</v>
      </c>
      <c r="F40" s="2">
        <f>SUM($D$2:$D40)/COUNT($D$2:$D40)</f>
        <v>6.384615384615385</v>
      </c>
      <c r="G40" s="2">
        <f t="shared" si="1"/>
        <v>253.56820000000005</v>
      </c>
      <c r="H40" s="2">
        <f t="shared" si="2"/>
        <v>223.96239999999995</v>
      </c>
      <c r="I40" s="2"/>
    </row>
    <row r="41" spans="1:9" x14ac:dyDescent="0.4">
      <c r="A41" s="1">
        <v>43664</v>
      </c>
      <c r="B41" s="2">
        <f t="shared" si="0"/>
        <v>39</v>
      </c>
      <c r="C41">
        <v>261</v>
      </c>
      <c r="D41" s="2">
        <f t="shared" si="3"/>
        <v>9</v>
      </c>
      <c r="E41" s="2">
        <f t="shared" si="4"/>
        <v>10</v>
      </c>
      <c r="F41" s="2">
        <f>SUM($D$2:$D41)/COUNT($D$2:$D41)</f>
        <v>6.45</v>
      </c>
      <c r="G41" s="2">
        <f t="shared" si="1"/>
        <v>269.6352</v>
      </c>
      <c r="H41" s="2">
        <f t="shared" si="2"/>
        <v>240.70889999999997</v>
      </c>
      <c r="I41" s="2"/>
    </row>
    <row r="42" spans="1:9" x14ac:dyDescent="0.4">
      <c r="A42" s="1">
        <v>43665</v>
      </c>
      <c r="B42" s="2">
        <f t="shared" si="0"/>
        <v>40</v>
      </c>
      <c r="C42">
        <v>268</v>
      </c>
      <c r="D42" s="2">
        <f t="shared" si="3"/>
        <v>7</v>
      </c>
      <c r="E42" s="2">
        <f t="shared" si="4"/>
        <v>8.1428571428571423</v>
      </c>
      <c r="F42" s="2">
        <f>SUM($D$2:$D42)/COUNT($D$2:$D42)</f>
        <v>6.4634146341463419</v>
      </c>
      <c r="G42" s="2">
        <f t="shared" si="1"/>
        <v>286.18799999999999</v>
      </c>
      <c r="H42" s="2">
        <f t="shared" si="2"/>
        <v>257.98399999999992</v>
      </c>
      <c r="I42" s="2"/>
    </row>
    <row r="43" spans="1:9" x14ac:dyDescent="0.4">
      <c r="A43" s="1">
        <v>43666</v>
      </c>
      <c r="B43" s="2">
        <f t="shared" si="0"/>
        <v>41</v>
      </c>
      <c r="C43">
        <v>287</v>
      </c>
      <c r="D43" s="2">
        <f t="shared" si="3"/>
        <v>19</v>
      </c>
      <c r="E43" s="2">
        <f t="shared" si="4"/>
        <v>11.571428571428571</v>
      </c>
      <c r="F43" s="2">
        <f>SUM($D$2:$D43)/COUNT($D$2:$D43)</f>
        <v>6.7619047619047619</v>
      </c>
      <c r="G43" s="2">
        <f t="shared" si="1"/>
        <v>303.22660000000002</v>
      </c>
      <c r="H43" s="2">
        <f t="shared" si="2"/>
        <v>275.78530000000001</v>
      </c>
      <c r="I43" s="2"/>
    </row>
    <row r="44" spans="1:9" x14ac:dyDescent="0.4">
      <c r="A44" s="1">
        <v>43667</v>
      </c>
      <c r="B44" s="2">
        <f t="shared" si="0"/>
        <v>42</v>
      </c>
      <c r="C44">
        <v>289</v>
      </c>
      <c r="D44" s="2">
        <f t="shared" si="3"/>
        <v>2</v>
      </c>
      <c r="E44" s="2">
        <f t="shared" si="4"/>
        <v>10</v>
      </c>
      <c r="F44" s="2">
        <f>SUM($D$2:$D44)/COUNT($D$2:$D44)</f>
        <v>6.6511627906976747</v>
      </c>
      <c r="G44" s="2">
        <f t="shared" si="1"/>
        <v>320.75099999999998</v>
      </c>
      <c r="H44" s="2">
        <f t="shared" si="2"/>
        <v>294.11039999999991</v>
      </c>
      <c r="I44" s="2"/>
    </row>
    <row r="45" spans="1:9" x14ac:dyDescent="0.4">
      <c r="A45" s="1">
        <v>43668</v>
      </c>
      <c r="B45" s="2">
        <f t="shared" si="0"/>
        <v>43</v>
      </c>
      <c r="C45">
        <v>301</v>
      </c>
      <c r="D45" s="2">
        <f t="shared" si="3"/>
        <v>12</v>
      </c>
      <c r="E45" s="2">
        <f t="shared" si="4"/>
        <v>10.571428571428571</v>
      </c>
      <c r="F45" s="2">
        <f>SUM($D$2:$D45)/COUNT($D$2:$D45)</f>
        <v>6.7727272727272725</v>
      </c>
      <c r="G45" s="2">
        <f t="shared" si="1"/>
        <v>338.76119999999997</v>
      </c>
      <c r="H45" s="2">
        <f t="shared" si="2"/>
        <v>312.95689999999991</v>
      </c>
      <c r="I45" s="2"/>
    </row>
    <row r="46" spans="1:9" x14ac:dyDescent="0.4">
      <c r="A46" s="1">
        <v>43669</v>
      </c>
      <c r="B46" s="2">
        <f t="shared" si="0"/>
        <v>44</v>
      </c>
      <c r="C46">
        <v>315</v>
      </c>
      <c r="D46" s="2">
        <f t="shared" si="3"/>
        <v>14</v>
      </c>
      <c r="E46" s="2">
        <f t="shared" si="4"/>
        <v>11</v>
      </c>
      <c r="F46" s="2">
        <f>SUM($D$2:$D46)/COUNT($D$2:$D46)</f>
        <v>6.9333333333333336</v>
      </c>
      <c r="G46" s="2">
        <f t="shared" si="1"/>
        <v>357.25720000000001</v>
      </c>
      <c r="H46" s="2">
        <f t="shared" si="2"/>
        <v>332.3223999999999</v>
      </c>
      <c r="I46" s="2"/>
    </row>
    <row r="47" spans="1:9" x14ac:dyDescent="0.4">
      <c r="A47" s="1">
        <v>43670</v>
      </c>
      <c r="B47" s="2">
        <f t="shared" si="0"/>
        <v>45</v>
      </c>
      <c r="C47">
        <v>334</v>
      </c>
      <c r="D47" s="2">
        <f t="shared" si="3"/>
        <v>19</v>
      </c>
      <c r="E47" s="2">
        <f t="shared" si="4"/>
        <v>11.714285714285714</v>
      </c>
      <c r="F47" s="2">
        <f>SUM($D$2:$D47)/COUNT($D$2:$D47)</f>
        <v>7.1956521739130439</v>
      </c>
      <c r="G47" s="2">
        <f t="shared" si="1"/>
        <v>376.23900000000003</v>
      </c>
      <c r="H47" s="2">
        <f t="shared" si="2"/>
        <v>352.20449999999994</v>
      </c>
      <c r="I47" s="2"/>
    </row>
    <row r="48" spans="1:9" x14ac:dyDescent="0.4">
      <c r="A48" s="1">
        <v>43671</v>
      </c>
      <c r="B48" s="2">
        <f t="shared" si="0"/>
        <v>46</v>
      </c>
      <c r="C48">
        <v>331</v>
      </c>
      <c r="D48" s="2">
        <f t="shared" si="3"/>
        <v>-3</v>
      </c>
      <c r="E48" s="2">
        <f t="shared" si="4"/>
        <v>10</v>
      </c>
      <c r="F48" s="2">
        <f>SUM($D$2:$D48)/COUNT($D$2:$D48)</f>
        <v>6.9787234042553195</v>
      </c>
      <c r="G48" s="2">
        <f t="shared" si="1"/>
        <v>395.70660000000004</v>
      </c>
      <c r="H48" s="2">
        <f t="shared" si="2"/>
        <v>372.60079999999999</v>
      </c>
      <c r="I48" s="2"/>
    </row>
    <row r="49" spans="1:9" x14ac:dyDescent="0.4">
      <c r="A49" s="1">
        <v>43672</v>
      </c>
      <c r="B49" s="2">
        <f t="shared" si="0"/>
        <v>47</v>
      </c>
      <c r="C49">
        <v>356</v>
      </c>
      <c r="D49" s="2">
        <f t="shared" si="3"/>
        <v>25</v>
      </c>
      <c r="E49" s="2">
        <f t="shared" si="4"/>
        <v>12.571428571428571</v>
      </c>
      <c r="F49" s="2">
        <f>SUM($D$2:$D49)/COUNT($D$2:$D49)</f>
        <v>7.354166666666667</v>
      </c>
      <c r="G49" s="2">
        <f t="shared" si="1"/>
        <v>415.66</v>
      </c>
      <c r="H49" s="2">
        <f t="shared" si="2"/>
        <v>393.50889999999987</v>
      </c>
      <c r="I49" s="2"/>
    </row>
    <row r="50" spans="1:9" x14ac:dyDescent="0.4">
      <c r="A50" s="1">
        <v>43673</v>
      </c>
      <c r="B50" s="2">
        <f t="shared" si="0"/>
        <v>48</v>
      </c>
      <c r="C50">
        <v>386</v>
      </c>
      <c r="D50" s="2">
        <f t="shared" si="3"/>
        <v>30</v>
      </c>
      <c r="E50" s="2">
        <f t="shared" si="4"/>
        <v>14.142857142857142</v>
      </c>
      <c r="F50" s="2">
        <f>SUM($D$2:$D50)/COUNT($D$2:$D50)</f>
        <v>7.8163265306122449</v>
      </c>
      <c r="G50" s="2">
        <f t="shared" si="1"/>
        <v>436.09920000000005</v>
      </c>
      <c r="H50" s="2">
        <f t="shared" si="2"/>
        <v>414.9264</v>
      </c>
      <c r="I50" s="2"/>
    </row>
    <row r="51" spans="1:9" x14ac:dyDescent="0.4">
      <c r="A51" s="1">
        <v>43674</v>
      </c>
      <c r="B51" s="2">
        <f t="shared" si="0"/>
        <v>49</v>
      </c>
      <c r="C51">
        <v>385</v>
      </c>
      <c r="D51" s="2">
        <f t="shared" si="3"/>
        <v>-1</v>
      </c>
      <c r="E51" s="2">
        <f t="shared" si="4"/>
        <v>13.714285714285714</v>
      </c>
      <c r="F51" s="2">
        <f>SUM($D$2:$D51)/COUNT($D$2:$D51)</f>
        <v>7.64</v>
      </c>
      <c r="G51" s="2">
        <f t="shared" si="1"/>
        <v>457.02420000000001</v>
      </c>
      <c r="H51" s="2">
        <f t="shared" si="2"/>
        <v>436.85089999999997</v>
      </c>
      <c r="I51" s="2"/>
    </row>
    <row r="52" spans="1:9" x14ac:dyDescent="0.4">
      <c r="A52" s="1">
        <v>43675</v>
      </c>
      <c r="B52" s="2">
        <f t="shared" si="0"/>
        <v>50</v>
      </c>
      <c r="C52">
        <v>398</v>
      </c>
      <c r="D52" s="2">
        <f t="shared" si="3"/>
        <v>13</v>
      </c>
      <c r="E52" s="2">
        <f t="shared" si="4"/>
        <v>13.857142857142858</v>
      </c>
      <c r="F52" s="2">
        <f>SUM($D$2:$D52)/COUNT($D$2:$D52)</f>
        <v>7.7450980392156863</v>
      </c>
      <c r="G52" s="2">
        <f t="shared" si="1"/>
        <v>478.435</v>
      </c>
      <c r="H52" s="2">
        <f t="shared" si="2"/>
        <v>459.28</v>
      </c>
      <c r="I52" s="2"/>
    </row>
    <row r="53" spans="1:9" x14ac:dyDescent="0.4">
      <c r="A53" s="1">
        <v>43676</v>
      </c>
      <c r="B53" s="2">
        <f t="shared" si="0"/>
        <v>51</v>
      </c>
      <c r="C53">
        <v>414</v>
      </c>
      <c r="D53" s="2">
        <f t="shared" si="3"/>
        <v>16</v>
      </c>
      <c r="E53" s="2">
        <f t="shared" si="4"/>
        <v>14.142857142857142</v>
      </c>
      <c r="F53" s="2">
        <f>SUM($D$2:$D53)/COUNT($D$2:$D53)</f>
        <v>7.9038461538461542</v>
      </c>
      <c r="G53" s="2">
        <f t="shared" si="1"/>
        <v>500.33160000000004</v>
      </c>
      <c r="H53" s="2">
        <f t="shared" si="2"/>
        <v>482.21130000000005</v>
      </c>
      <c r="I53" s="2"/>
    </row>
    <row r="54" spans="1:9" x14ac:dyDescent="0.4">
      <c r="A54" s="1">
        <v>43677</v>
      </c>
      <c r="B54" s="2">
        <f t="shared" si="0"/>
        <v>52</v>
      </c>
      <c r="C54">
        <v>423</v>
      </c>
      <c r="D54" s="2">
        <f t="shared" si="3"/>
        <v>9</v>
      </c>
      <c r="E54" s="2">
        <f t="shared" si="4"/>
        <v>12.714285714285714</v>
      </c>
      <c r="F54" s="2">
        <f>SUM($D$2:$D54)/COUNT($D$2:$D54)</f>
        <v>7.9245283018867925</v>
      </c>
      <c r="G54" s="2">
        <f t="shared" si="1"/>
        <v>522.71400000000006</v>
      </c>
      <c r="H54" s="2">
        <f t="shared" si="2"/>
        <v>505.64239999999995</v>
      </c>
      <c r="I54" s="2"/>
    </row>
    <row r="55" spans="1:9" x14ac:dyDescent="0.4">
      <c r="A55" s="1">
        <v>43678</v>
      </c>
      <c r="B55" s="2">
        <f t="shared" si="0"/>
        <v>53</v>
      </c>
      <c r="C55">
        <v>457</v>
      </c>
      <c r="D55" s="2">
        <f t="shared" si="3"/>
        <v>34</v>
      </c>
      <c r="E55" s="2">
        <f t="shared" si="4"/>
        <v>18</v>
      </c>
      <c r="F55" s="2">
        <f>SUM($D$2:$D55)/COUNT($D$2:$D55)</f>
        <v>8.4074074074074066</v>
      </c>
      <c r="G55" s="2">
        <f t="shared" si="1"/>
        <v>545.58220000000006</v>
      </c>
      <c r="H55" s="2">
        <f t="shared" si="2"/>
        <v>529.57090000000005</v>
      </c>
      <c r="I55" s="2"/>
    </row>
    <row r="56" spans="1:9" x14ac:dyDescent="0.4">
      <c r="A56" s="1">
        <v>43679</v>
      </c>
      <c r="B56" s="2">
        <f t="shared" si="0"/>
        <v>54</v>
      </c>
      <c r="C56">
        <v>486</v>
      </c>
      <c r="D56" s="2">
        <f t="shared" si="3"/>
        <v>29</v>
      </c>
      <c r="E56" s="2">
        <f t="shared" si="4"/>
        <v>18.571428571428573</v>
      </c>
      <c r="F56" s="2">
        <f>SUM($D$2:$D56)/COUNT($D$2:$D56)</f>
        <v>8.7818181818181813</v>
      </c>
      <c r="G56" s="2">
        <f t="shared" si="1"/>
        <v>568.9362000000001</v>
      </c>
      <c r="H56" s="2">
        <f t="shared" si="2"/>
        <v>553.99440000000004</v>
      </c>
      <c r="I56" s="2"/>
    </row>
    <row r="57" spans="1:9" x14ac:dyDescent="0.4">
      <c r="A57" s="1">
        <v>43680</v>
      </c>
      <c r="B57" s="2">
        <f t="shared" si="0"/>
        <v>55</v>
      </c>
      <c r="C57">
        <v>522</v>
      </c>
      <c r="D57" s="2">
        <f t="shared" si="3"/>
        <v>36</v>
      </c>
      <c r="E57" s="2">
        <f t="shared" si="4"/>
        <v>19.428571428571427</v>
      </c>
      <c r="F57" s="2">
        <f>SUM($D$2:$D57)/COUNT($D$2:$D57)</f>
        <v>9.2678571428571423</v>
      </c>
      <c r="G57" s="2">
        <f t="shared" si="1"/>
        <v>592.77600000000007</v>
      </c>
      <c r="H57" s="2">
        <f t="shared" si="2"/>
        <v>578.91049999999996</v>
      </c>
      <c r="I57" s="2"/>
    </row>
    <row r="58" spans="1:9" x14ac:dyDescent="0.4">
      <c r="A58" s="1">
        <v>43681</v>
      </c>
      <c r="B58" s="2">
        <f t="shared" si="0"/>
        <v>56</v>
      </c>
      <c r="C58">
        <v>543</v>
      </c>
      <c r="D58" s="2">
        <f t="shared" si="3"/>
        <v>21</v>
      </c>
      <c r="E58" s="2">
        <f t="shared" si="4"/>
        <v>22.571428571428573</v>
      </c>
      <c r="F58" s="2">
        <f>SUM($D$2:$D58)/COUNT($D$2:$D58)</f>
        <v>9.473684210526315</v>
      </c>
      <c r="G58" s="2">
        <f t="shared" si="1"/>
        <v>617.10160000000008</v>
      </c>
      <c r="H58" s="2">
        <f t="shared" si="2"/>
        <v>604.31680000000006</v>
      </c>
      <c r="I58" s="2"/>
    </row>
    <row r="59" spans="1:9" x14ac:dyDescent="0.4">
      <c r="A59" s="1">
        <v>43682</v>
      </c>
      <c r="B59" s="2">
        <f t="shared" si="0"/>
        <v>57</v>
      </c>
      <c r="C59">
        <v>573</v>
      </c>
      <c r="D59" s="2">
        <f t="shared" si="3"/>
        <v>30</v>
      </c>
      <c r="E59" s="2">
        <f t="shared" si="4"/>
        <v>25</v>
      </c>
      <c r="F59" s="2">
        <f>SUM($D$2:$D59)/COUNT($D$2:$D59)</f>
        <v>9.8275862068965516</v>
      </c>
      <c r="G59" s="2">
        <f t="shared" si="1"/>
        <v>641.91300000000001</v>
      </c>
      <c r="H59" s="2">
        <f t="shared" si="2"/>
        <v>630.21090000000004</v>
      </c>
      <c r="I59" s="2"/>
    </row>
    <row r="60" spans="1:9" x14ac:dyDescent="0.4">
      <c r="A60" s="1">
        <v>43683</v>
      </c>
      <c r="B60" s="2">
        <f t="shared" si="0"/>
        <v>58</v>
      </c>
      <c r="C60">
        <v>593</v>
      </c>
      <c r="D60" s="2">
        <f t="shared" si="3"/>
        <v>20</v>
      </c>
      <c r="E60" s="2">
        <f t="shared" si="4"/>
        <v>25.571428571428573</v>
      </c>
      <c r="F60" s="2">
        <f>SUM($D$2:$D60)/COUNT($D$2:$D60)</f>
        <v>10</v>
      </c>
      <c r="G60" s="2">
        <f t="shared" si="1"/>
        <v>667.21019999999999</v>
      </c>
      <c r="H60" s="2">
        <f t="shared" si="2"/>
        <v>656.59039999999982</v>
      </c>
      <c r="I60" s="2"/>
    </row>
    <row r="61" spans="1:9" x14ac:dyDescent="0.4">
      <c r="A61" s="1">
        <v>43684</v>
      </c>
      <c r="B61" s="2">
        <f t="shared" si="0"/>
        <v>59</v>
      </c>
      <c r="C61">
        <v>604</v>
      </c>
      <c r="D61" s="2">
        <f t="shared" si="3"/>
        <v>11</v>
      </c>
      <c r="E61" s="2">
        <f t="shared" si="4"/>
        <v>25.857142857142858</v>
      </c>
      <c r="F61" s="2">
        <f>SUM($D$2:$D61)/COUNT($D$2:$D61)</f>
        <v>10.016666666666667</v>
      </c>
      <c r="G61" s="2">
        <f t="shared" si="1"/>
        <v>692.9932</v>
      </c>
      <c r="H61" s="2">
        <f t="shared" si="2"/>
        <v>683.4529</v>
      </c>
      <c r="I61" s="2"/>
    </row>
    <row r="62" spans="1:9" x14ac:dyDescent="0.4">
      <c r="A62" s="1">
        <v>43685</v>
      </c>
      <c r="B62" s="2">
        <f t="shared" si="0"/>
        <v>60</v>
      </c>
      <c r="C62">
        <v>645</v>
      </c>
      <c r="D62" s="2">
        <f t="shared" si="3"/>
        <v>41</v>
      </c>
      <c r="E62" s="2">
        <f t="shared" si="4"/>
        <v>26.857142857142858</v>
      </c>
      <c r="F62" s="2">
        <f>SUM($D$2:$D62)/COUNT($D$2:$D62)</f>
        <v>10.524590163934427</v>
      </c>
      <c r="G62" s="2">
        <f t="shared" si="1"/>
        <v>719.26200000000006</v>
      </c>
      <c r="H62" s="2">
        <f t="shared" si="2"/>
        <v>710.79599999999994</v>
      </c>
      <c r="I62" s="2"/>
    </row>
    <row r="63" spans="1:9" x14ac:dyDescent="0.4">
      <c r="A63" s="1">
        <v>43686</v>
      </c>
      <c r="B63" s="2">
        <f t="shared" si="0"/>
        <v>61</v>
      </c>
      <c r="C63">
        <v>687</v>
      </c>
      <c r="D63" s="2">
        <f t="shared" si="3"/>
        <v>42</v>
      </c>
      <c r="E63" s="2">
        <f t="shared" si="4"/>
        <v>28.714285714285715</v>
      </c>
      <c r="F63" s="2">
        <f>SUM($D$2:$D63)/COUNT($D$2:$D63)</f>
        <v>11.03225806451613</v>
      </c>
      <c r="G63" s="2">
        <f t="shared" si="1"/>
        <v>746.01660000000004</v>
      </c>
      <c r="H63" s="2">
        <f t="shared" si="2"/>
        <v>738.6173</v>
      </c>
      <c r="I63" s="2"/>
    </row>
    <row r="64" spans="1:9" x14ac:dyDescent="0.4">
      <c r="A64" s="1">
        <v>43687</v>
      </c>
      <c r="B64" s="2">
        <f t="shared" si="0"/>
        <v>62</v>
      </c>
      <c r="C64">
        <v>717</v>
      </c>
      <c r="D64" s="2">
        <f t="shared" si="3"/>
        <v>30</v>
      </c>
      <c r="E64" s="2">
        <f t="shared" si="4"/>
        <v>27.857142857142858</v>
      </c>
      <c r="F64" s="2">
        <f>SUM($D$2:$D64)/COUNT($D$2:$D64)</f>
        <v>11.333333333333334</v>
      </c>
      <c r="G64" s="2">
        <f t="shared" si="1"/>
        <v>773.25700000000006</v>
      </c>
      <c r="H64" s="2">
        <f t="shared" si="2"/>
        <v>766.91439999999989</v>
      </c>
      <c r="I64" s="2"/>
    </row>
    <row r="65" spans="1:9" x14ac:dyDescent="0.4">
      <c r="A65" s="1">
        <v>43688</v>
      </c>
      <c r="B65" s="2">
        <f t="shared" si="0"/>
        <v>63</v>
      </c>
      <c r="C65">
        <v>775</v>
      </c>
      <c r="D65" s="2">
        <f t="shared" si="3"/>
        <v>58</v>
      </c>
      <c r="E65" s="2">
        <f t="shared" si="4"/>
        <v>33.142857142857146</v>
      </c>
      <c r="F65" s="2">
        <f>SUM($D$2:$D65)/COUNT($D$2:$D65)</f>
        <v>12.0625</v>
      </c>
      <c r="G65" s="2">
        <f t="shared" si="1"/>
        <v>800.98320000000001</v>
      </c>
      <c r="H65" s="2">
        <f t="shared" si="2"/>
        <v>795.68489999999974</v>
      </c>
      <c r="I65" s="2"/>
    </row>
    <row r="66" spans="1:9" x14ac:dyDescent="0.4">
      <c r="A66" s="1">
        <v>43689</v>
      </c>
      <c r="B66" s="2">
        <f t="shared" si="0"/>
        <v>64</v>
      </c>
      <c r="C66">
        <v>770</v>
      </c>
      <c r="D66" s="2">
        <f t="shared" si="3"/>
        <v>-5</v>
      </c>
      <c r="E66" s="2">
        <f t="shared" si="4"/>
        <v>28.142857142857142</v>
      </c>
      <c r="F66" s="2">
        <f>SUM($D$2:$D66)/COUNT($D$2:$D66)</f>
        <v>11.8</v>
      </c>
      <c r="G66" s="2">
        <f t="shared" si="1"/>
        <v>829.1952</v>
      </c>
      <c r="H66" s="2">
        <f t="shared" si="2"/>
        <v>824.92639999999983</v>
      </c>
      <c r="I66" s="2"/>
    </row>
    <row r="67" spans="1:9" x14ac:dyDescent="0.4">
      <c r="A67" s="1">
        <v>43690</v>
      </c>
      <c r="B67" s="2">
        <f t="shared" ref="B67:B130" si="5">B66+1</f>
        <v>65</v>
      </c>
      <c r="C67">
        <v>775</v>
      </c>
      <c r="D67" s="2">
        <f t="shared" si="3"/>
        <v>5</v>
      </c>
      <c r="E67" s="2">
        <f t="shared" si="4"/>
        <v>26</v>
      </c>
      <c r="F67" s="2">
        <f>SUM($D$2:$D67)/COUNT($D$2:$D67)</f>
        <v>11.696969696969697</v>
      </c>
      <c r="G67" s="2">
        <f t="shared" ref="G67:G130" si="6">0.2429*B67^2-2.6363*B67+3</f>
        <v>857.89300000000003</v>
      </c>
      <c r="H67" s="2">
        <f t="shared" ref="H67:H130" si="7">-0.0004*B67^3+0.3111*B67^2-5.4294*B67+3</f>
        <v>854.63650000000007</v>
      </c>
      <c r="I67" s="2"/>
    </row>
    <row r="68" spans="1:9" x14ac:dyDescent="0.4">
      <c r="A68" s="1">
        <v>43691</v>
      </c>
      <c r="B68" s="2">
        <f t="shared" si="5"/>
        <v>66</v>
      </c>
      <c r="C68">
        <v>791</v>
      </c>
      <c r="D68" s="2">
        <f t="shared" ref="D68:D131" si="8">C68-C67</f>
        <v>16</v>
      </c>
      <c r="E68" s="2">
        <f t="shared" si="4"/>
        <v>26.714285714285715</v>
      </c>
      <c r="F68" s="2">
        <f>SUM($D$2:$D68)/COUNT($D$2:$D68)</f>
        <v>11.761194029850746</v>
      </c>
      <c r="G68" s="2">
        <f t="shared" si="6"/>
        <v>887.07659999999998</v>
      </c>
      <c r="H68" s="2">
        <f t="shared" si="7"/>
        <v>884.81279999999992</v>
      </c>
      <c r="I68" s="2"/>
    </row>
    <row r="69" spans="1:9" x14ac:dyDescent="0.4">
      <c r="A69" s="1">
        <v>43692</v>
      </c>
      <c r="B69" s="2">
        <f t="shared" si="5"/>
        <v>67</v>
      </c>
      <c r="C69">
        <v>845</v>
      </c>
      <c r="D69" s="2">
        <f t="shared" si="8"/>
        <v>54</v>
      </c>
      <c r="E69" s="2">
        <f t="shared" si="4"/>
        <v>28.571428571428573</v>
      </c>
      <c r="F69" s="2">
        <f>SUM($D$2:$D69)/COUNT($D$2:$D69)</f>
        <v>12.382352941176471</v>
      </c>
      <c r="G69" s="2">
        <f t="shared" si="6"/>
        <v>916.74600000000009</v>
      </c>
      <c r="H69" s="2">
        <f t="shared" si="7"/>
        <v>915.4529</v>
      </c>
      <c r="I69" s="2"/>
    </row>
    <row r="70" spans="1:9" x14ac:dyDescent="0.4">
      <c r="A70" s="1">
        <v>43693</v>
      </c>
      <c r="B70" s="2">
        <f t="shared" si="5"/>
        <v>68</v>
      </c>
      <c r="C70">
        <v>905</v>
      </c>
      <c r="D70" s="2">
        <f t="shared" si="8"/>
        <v>60</v>
      </c>
      <c r="E70" s="2">
        <f t="shared" si="4"/>
        <v>31.142857142857142</v>
      </c>
      <c r="F70" s="2">
        <f>SUM($D$2:$D70)/COUNT($D$2:$D70)</f>
        <v>13.072463768115941</v>
      </c>
      <c r="G70" s="2">
        <f t="shared" si="6"/>
        <v>946.90120000000002</v>
      </c>
      <c r="H70" s="2">
        <f t="shared" si="7"/>
        <v>946.55439999999999</v>
      </c>
      <c r="I70" s="2"/>
    </row>
    <row r="71" spans="1:9" x14ac:dyDescent="0.4">
      <c r="A71" s="1">
        <v>43694</v>
      </c>
      <c r="B71" s="2">
        <f t="shared" si="5"/>
        <v>69</v>
      </c>
      <c r="C71">
        <v>978</v>
      </c>
      <c r="D71" s="2">
        <f t="shared" si="8"/>
        <v>73</v>
      </c>
      <c r="E71" s="2">
        <f t="shared" si="4"/>
        <v>37.285714285714285</v>
      </c>
      <c r="F71" s="2">
        <f>SUM($D$2:$D71)/COUNT($D$2:$D71)</f>
        <v>13.928571428571429</v>
      </c>
      <c r="G71" s="2">
        <f t="shared" si="6"/>
        <v>977.54219999999987</v>
      </c>
      <c r="H71" s="2">
        <f t="shared" si="7"/>
        <v>978.11489999999981</v>
      </c>
      <c r="I71" s="2"/>
    </row>
    <row r="72" spans="1:9" x14ac:dyDescent="0.4">
      <c r="A72" s="1">
        <v>43695</v>
      </c>
      <c r="B72" s="2">
        <f t="shared" si="5"/>
        <v>70</v>
      </c>
      <c r="C72" s="3">
        <v>1034</v>
      </c>
      <c r="D72" s="2">
        <f t="shared" si="8"/>
        <v>56</v>
      </c>
      <c r="E72" s="2">
        <f t="shared" si="4"/>
        <v>37</v>
      </c>
      <c r="F72" s="2">
        <f>SUM($D$2:$D72)/COUNT($D$2:$D72)</f>
        <v>14.52112676056338</v>
      </c>
      <c r="G72" s="2">
        <f t="shared" si="6"/>
        <v>1008.6690000000001</v>
      </c>
      <c r="H72" s="2">
        <f t="shared" si="7"/>
        <v>1010.1319999999998</v>
      </c>
      <c r="I72" s="2"/>
    </row>
    <row r="73" spans="1:9" x14ac:dyDescent="0.4">
      <c r="A73" s="1">
        <v>43696</v>
      </c>
      <c r="B73" s="2">
        <f t="shared" si="5"/>
        <v>71</v>
      </c>
      <c r="C73" s="3">
        <v>1096</v>
      </c>
      <c r="D73" s="2">
        <f t="shared" si="8"/>
        <v>62</v>
      </c>
      <c r="E73" s="2">
        <f t="shared" si="4"/>
        <v>46.571428571428569</v>
      </c>
      <c r="F73" s="2">
        <f>SUM($D$2:$D73)/COUNT($D$2:$D73)</f>
        <v>15.180555555555555</v>
      </c>
      <c r="G73" s="2">
        <f t="shared" si="6"/>
        <v>1040.2816</v>
      </c>
      <c r="H73" s="2">
        <f t="shared" si="7"/>
        <v>1042.6032999999998</v>
      </c>
      <c r="I73" s="2"/>
    </row>
    <row r="74" spans="1:9" x14ac:dyDescent="0.4">
      <c r="A74" s="1">
        <v>43697</v>
      </c>
      <c r="B74" s="2">
        <f t="shared" si="5"/>
        <v>72</v>
      </c>
      <c r="C74" s="3">
        <v>1160</v>
      </c>
      <c r="D74" s="2">
        <f t="shared" si="8"/>
        <v>64</v>
      </c>
      <c r="E74" s="2">
        <f t="shared" ref="E74:E137" si="9">(C74-C67)/7</f>
        <v>55</v>
      </c>
      <c r="F74" s="2">
        <f>SUM($D$2:$D74)/COUNT($D$2:$D74)</f>
        <v>15.849315068493151</v>
      </c>
      <c r="G74" s="2">
        <f t="shared" si="6"/>
        <v>1072.3800000000001</v>
      </c>
      <c r="H74" s="2">
        <f t="shared" si="7"/>
        <v>1075.5264</v>
      </c>
      <c r="I74" s="2"/>
    </row>
    <row r="75" spans="1:9" x14ac:dyDescent="0.4">
      <c r="A75" s="1">
        <v>43698</v>
      </c>
      <c r="B75" s="2">
        <f t="shared" si="5"/>
        <v>73</v>
      </c>
      <c r="C75" s="3">
        <v>1216</v>
      </c>
      <c r="D75" s="2">
        <f t="shared" si="8"/>
        <v>56</v>
      </c>
      <c r="E75" s="2">
        <f t="shared" si="9"/>
        <v>60.714285714285715</v>
      </c>
      <c r="F75" s="2">
        <f>SUM($D$2:$D75)/COUNT($D$2:$D75)</f>
        <v>16.391891891891891</v>
      </c>
      <c r="G75" s="2">
        <f t="shared" si="6"/>
        <v>1104.9641999999999</v>
      </c>
      <c r="H75" s="2">
        <f t="shared" si="7"/>
        <v>1108.8988999999999</v>
      </c>
      <c r="I75" s="2"/>
    </row>
    <row r="76" spans="1:9" x14ac:dyDescent="0.4">
      <c r="A76" s="1">
        <v>43699</v>
      </c>
      <c r="B76" s="2">
        <f t="shared" si="5"/>
        <v>74</v>
      </c>
      <c r="C76" s="3">
        <v>1246</v>
      </c>
      <c r="D76" s="2">
        <f t="shared" si="8"/>
        <v>30</v>
      </c>
      <c r="E76" s="2">
        <f t="shared" si="9"/>
        <v>57.285714285714285</v>
      </c>
      <c r="F76" s="2">
        <f>SUM($D$2:$D76)/COUNT($D$2:$D76)</f>
        <v>16.573333333333334</v>
      </c>
      <c r="G76" s="2">
        <f t="shared" si="6"/>
        <v>1138.0342000000001</v>
      </c>
      <c r="H76" s="2">
        <f t="shared" si="7"/>
        <v>1142.7184</v>
      </c>
      <c r="I76" s="2"/>
    </row>
    <row r="77" spans="1:9" x14ac:dyDescent="0.4">
      <c r="A77" s="1">
        <v>43700</v>
      </c>
      <c r="B77" s="2">
        <f t="shared" si="5"/>
        <v>75</v>
      </c>
      <c r="C77" s="3">
        <v>1299</v>
      </c>
      <c r="D77" s="2">
        <f t="shared" si="8"/>
        <v>53</v>
      </c>
      <c r="E77" s="2">
        <f t="shared" si="9"/>
        <v>56.285714285714285</v>
      </c>
      <c r="F77" s="2">
        <f>SUM($D$2:$D77)/COUNT($D$2:$D77)</f>
        <v>17.05263157894737</v>
      </c>
      <c r="G77" s="2">
        <f t="shared" si="6"/>
        <v>1171.5899999999999</v>
      </c>
      <c r="H77" s="2">
        <f t="shared" si="7"/>
        <v>1176.9825000000001</v>
      </c>
      <c r="I77" s="2"/>
    </row>
    <row r="78" spans="1:9" x14ac:dyDescent="0.4">
      <c r="A78" s="1">
        <v>43701</v>
      </c>
      <c r="B78" s="2">
        <f t="shared" si="5"/>
        <v>76</v>
      </c>
      <c r="C78" s="3">
        <v>1329</v>
      </c>
      <c r="D78" s="2">
        <f t="shared" si="8"/>
        <v>30</v>
      </c>
      <c r="E78" s="2">
        <f t="shared" si="9"/>
        <v>50.142857142857146</v>
      </c>
      <c r="F78" s="2">
        <f>SUM($D$2:$D78)/COUNT($D$2:$D78)</f>
        <v>17.220779220779221</v>
      </c>
      <c r="G78" s="2">
        <f t="shared" si="6"/>
        <v>1205.6316000000002</v>
      </c>
      <c r="H78" s="2">
        <f t="shared" si="7"/>
        <v>1211.6887999999999</v>
      </c>
      <c r="I78" s="2"/>
    </row>
    <row r="79" spans="1:9" x14ac:dyDescent="0.4">
      <c r="A79" s="1">
        <v>43702</v>
      </c>
      <c r="B79" s="2">
        <f t="shared" si="5"/>
        <v>77</v>
      </c>
      <c r="C79" s="3">
        <v>1351</v>
      </c>
      <c r="D79" s="2">
        <f t="shared" si="8"/>
        <v>22</v>
      </c>
      <c r="E79" s="2">
        <f t="shared" si="9"/>
        <v>45.285714285714285</v>
      </c>
      <c r="F79" s="2">
        <f>SUM($D$2:$D79)/COUNT($D$2:$D79)</f>
        <v>17.282051282051281</v>
      </c>
      <c r="G79" s="2">
        <f t="shared" si="6"/>
        <v>1240.1590000000001</v>
      </c>
      <c r="H79" s="2">
        <f t="shared" si="7"/>
        <v>1246.8348999999998</v>
      </c>
      <c r="I79" s="2"/>
    </row>
    <row r="80" spans="1:9" x14ac:dyDescent="0.4">
      <c r="A80" s="1">
        <v>43703</v>
      </c>
      <c r="B80" s="2">
        <f t="shared" si="5"/>
        <v>78</v>
      </c>
      <c r="C80" s="3">
        <v>1397</v>
      </c>
      <c r="D80" s="2">
        <f t="shared" si="8"/>
        <v>46</v>
      </c>
      <c r="E80" s="2">
        <f t="shared" si="9"/>
        <v>43</v>
      </c>
      <c r="F80" s="2">
        <f>SUM($D$2:$D80)/COUNT($D$2:$D80)</f>
        <v>17.645569620253166</v>
      </c>
      <c r="G80" s="2">
        <f t="shared" si="6"/>
        <v>1275.1722</v>
      </c>
      <c r="H80" s="2">
        <f t="shared" si="7"/>
        <v>1282.4184</v>
      </c>
      <c r="I80" s="2"/>
    </row>
    <row r="81" spans="1:9" x14ac:dyDescent="0.4">
      <c r="A81" s="1">
        <v>43704</v>
      </c>
      <c r="B81" s="2">
        <f t="shared" si="5"/>
        <v>79</v>
      </c>
      <c r="C81" s="3">
        <v>1435</v>
      </c>
      <c r="D81" s="2">
        <f t="shared" si="8"/>
        <v>38</v>
      </c>
      <c r="E81" s="2">
        <f t="shared" si="9"/>
        <v>39.285714285714285</v>
      </c>
      <c r="F81" s="2">
        <f>SUM($D$2:$D81)/COUNT($D$2:$D81)</f>
        <v>17.899999999999999</v>
      </c>
      <c r="G81" s="2">
        <f t="shared" si="6"/>
        <v>1310.6712000000002</v>
      </c>
      <c r="H81" s="2">
        <f t="shared" si="7"/>
        <v>1318.4368999999999</v>
      </c>
      <c r="I81" s="2"/>
    </row>
    <row r="82" spans="1:9" x14ac:dyDescent="0.4">
      <c r="A82" s="1">
        <v>43705</v>
      </c>
      <c r="B82" s="2">
        <f t="shared" si="5"/>
        <v>80</v>
      </c>
      <c r="C82" s="3">
        <v>1454</v>
      </c>
      <c r="D82" s="2">
        <f t="shared" si="8"/>
        <v>19</v>
      </c>
      <c r="E82" s="2">
        <f t="shared" si="9"/>
        <v>34</v>
      </c>
      <c r="F82" s="2">
        <f>SUM($D$2:$D82)/COUNT($D$2:$D82)</f>
        <v>17.913580246913579</v>
      </c>
      <c r="G82" s="2">
        <f t="shared" si="6"/>
        <v>1346.6559999999999</v>
      </c>
      <c r="H82" s="2">
        <f t="shared" si="7"/>
        <v>1354.8879999999999</v>
      </c>
      <c r="I82" s="2"/>
    </row>
    <row r="83" spans="1:9" x14ac:dyDescent="0.4">
      <c r="A83" s="1">
        <v>43706</v>
      </c>
      <c r="B83" s="2">
        <f t="shared" si="5"/>
        <v>81</v>
      </c>
      <c r="C83" s="3">
        <v>1455</v>
      </c>
      <c r="D83" s="2">
        <f t="shared" si="8"/>
        <v>1</v>
      </c>
      <c r="E83" s="2">
        <f t="shared" si="9"/>
        <v>29.857142857142858</v>
      </c>
      <c r="F83" s="2">
        <f>SUM($D$2:$D83)/COUNT($D$2:$D83)</f>
        <v>17.707317073170731</v>
      </c>
      <c r="G83" s="2">
        <f t="shared" si="6"/>
        <v>1383.1266000000001</v>
      </c>
      <c r="H83" s="2">
        <f t="shared" si="7"/>
        <v>1391.7692999999999</v>
      </c>
      <c r="I83" s="2"/>
    </row>
    <row r="84" spans="1:9" x14ac:dyDescent="0.4">
      <c r="A84" s="1">
        <v>43707</v>
      </c>
      <c r="B84" s="2">
        <f t="shared" si="5"/>
        <v>82</v>
      </c>
      <c r="C84" s="3">
        <v>1495</v>
      </c>
      <c r="D84" s="2">
        <f t="shared" si="8"/>
        <v>40</v>
      </c>
      <c r="E84" s="2">
        <f t="shared" si="9"/>
        <v>28</v>
      </c>
      <c r="F84" s="2">
        <f>SUM($D$2:$D84)/COUNT($D$2:$D84)</f>
        <v>17.975903614457831</v>
      </c>
      <c r="G84" s="2">
        <f t="shared" si="6"/>
        <v>1420.0830000000001</v>
      </c>
      <c r="H84" s="2">
        <f t="shared" si="7"/>
        <v>1429.0784000000001</v>
      </c>
      <c r="I84" s="2"/>
    </row>
    <row r="85" spans="1:9" x14ac:dyDescent="0.4">
      <c r="A85" s="1">
        <v>43708</v>
      </c>
      <c r="B85" s="2">
        <f t="shared" si="5"/>
        <v>83</v>
      </c>
      <c r="C85" s="3">
        <v>1541</v>
      </c>
      <c r="D85" s="2">
        <f t="shared" si="8"/>
        <v>46</v>
      </c>
      <c r="E85" s="2">
        <f t="shared" si="9"/>
        <v>30.285714285714285</v>
      </c>
      <c r="F85" s="2">
        <f>SUM($D$2:$D85)/COUNT($D$2:$D85)</f>
        <v>18.30952380952381</v>
      </c>
      <c r="G85" s="2">
        <f t="shared" si="6"/>
        <v>1457.5252</v>
      </c>
      <c r="H85" s="2">
        <f t="shared" si="7"/>
        <v>1466.8128999999999</v>
      </c>
      <c r="I85" s="2"/>
    </row>
    <row r="86" spans="1:9" x14ac:dyDescent="0.4">
      <c r="A86" s="1">
        <v>43709</v>
      </c>
      <c r="B86" s="2">
        <f t="shared" si="5"/>
        <v>84</v>
      </c>
      <c r="C86" s="3">
        <v>1580</v>
      </c>
      <c r="D86" s="2">
        <f t="shared" si="8"/>
        <v>39</v>
      </c>
      <c r="E86" s="2">
        <f t="shared" si="9"/>
        <v>32.714285714285715</v>
      </c>
      <c r="F86" s="2">
        <f>SUM($D$2:$D86)/COUNT($D$2:$D86)</f>
        <v>18.55294117647059</v>
      </c>
      <c r="G86" s="2">
        <f t="shared" si="6"/>
        <v>1495.4531999999999</v>
      </c>
      <c r="H86" s="2">
        <f t="shared" si="7"/>
        <v>1504.9703999999999</v>
      </c>
      <c r="I86" s="2"/>
    </row>
    <row r="87" spans="1:9" x14ac:dyDescent="0.4">
      <c r="A87" s="1">
        <v>43710</v>
      </c>
      <c r="B87" s="2">
        <f t="shared" si="5"/>
        <v>85</v>
      </c>
      <c r="C87" s="3">
        <v>1608</v>
      </c>
      <c r="D87" s="2">
        <f t="shared" si="8"/>
        <v>28</v>
      </c>
      <c r="E87" s="2">
        <f t="shared" si="9"/>
        <v>30.142857142857142</v>
      </c>
      <c r="F87" s="2">
        <f>SUM($D$2:$D87)/COUNT($D$2:$D87)</f>
        <v>18.662790697674417</v>
      </c>
      <c r="G87" s="2">
        <f t="shared" si="6"/>
        <v>1533.8670000000002</v>
      </c>
      <c r="H87" s="2">
        <f t="shared" si="7"/>
        <v>1543.5484999999996</v>
      </c>
      <c r="I87" s="2"/>
    </row>
    <row r="88" spans="1:9" x14ac:dyDescent="0.4">
      <c r="A88" s="1">
        <v>43711</v>
      </c>
      <c r="B88" s="2">
        <f t="shared" si="5"/>
        <v>86</v>
      </c>
      <c r="C88" s="3">
        <v>1635</v>
      </c>
      <c r="D88" s="2">
        <f t="shared" si="8"/>
        <v>27</v>
      </c>
      <c r="E88" s="2">
        <f t="shared" si="9"/>
        <v>28.571428571428573</v>
      </c>
      <c r="F88" s="2">
        <f>SUM($D$2:$D88)/COUNT($D$2:$D88)</f>
        <v>18.758620689655171</v>
      </c>
      <c r="G88" s="2">
        <f t="shared" si="6"/>
        <v>1572.7665999999999</v>
      </c>
      <c r="H88" s="2">
        <f t="shared" si="7"/>
        <v>1582.5447999999999</v>
      </c>
      <c r="I88" s="2"/>
    </row>
    <row r="89" spans="1:9" x14ac:dyDescent="0.4">
      <c r="A89" s="1">
        <v>43712</v>
      </c>
      <c r="B89" s="2">
        <f t="shared" si="5"/>
        <v>87</v>
      </c>
      <c r="C89" s="3">
        <v>1664</v>
      </c>
      <c r="D89" s="2">
        <f t="shared" si="8"/>
        <v>29</v>
      </c>
      <c r="E89" s="2">
        <f t="shared" si="9"/>
        <v>30</v>
      </c>
      <c r="F89" s="2">
        <f>SUM($D$2:$D89)/COUNT($D$2:$D89)</f>
        <v>18.875</v>
      </c>
      <c r="G89" s="2">
        <f t="shared" si="6"/>
        <v>1612.152</v>
      </c>
      <c r="H89" s="2">
        <f t="shared" si="7"/>
        <v>1621.9568999999999</v>
      </c>
      <c r="I89" s="2"/>
    </row>
    <row r="90" spans="1:9" x14ac:dyDescent="0.4">
      <c r="A90" s="1">
        <v>43713</v>
      </c>
      <c r="B90" s="2">
        <f t="shared" si="5"/>
        <v>88</v>
      </c>
      <c r="C90" s="3">
        <v>1669</v>
      </c>
      <c r="D90" s="2">
        <f t="shared" si="8"/>
        <v>5</v>
      </c>
      <c r="E90" s="2">
        <f t="shared" si="9"/>
        <v>30.571428571428573</v>
      </c>
      <c r="F90" s="2">
        <f>SUM($D$2:$D90)/COUNT($D$2:$D90)</f>
        <v>18.719101123595507</v>
      </c>
      <c r="G90" s="2">
        <f t="shared" si="6"/>
        <v>1652.0232000000001</v>
      </c>
      <c r="H90" s="2">
        <f t="shared" si="7"/>
        <v>1661.7823999999998</v>
      </c>
      <c r="I90" s="2"/>
    </row>
    <row r="91" spans="1:9" x14ac:dyDescent="0.4">
      <c r="A91" s="1">
        <v>43714</v>
      </c>
      <c r="B91" s="2">
        <f t="shared" si="5"/>
        <v>89</v>
      </c>
      <c r="C91" s="3">
        <v>1708</v>
      </c>
      <c r="D91" s="2">
        <f t="shared" si="8"/>
        <v>39</v>
      </c>
      <c r="E91" s="2">
        <f t="shared" si="9"/>
        <v>30.428571428571427</v>
      </c>
      <c r="F91" s="2">
        <f>SUM($D$2:$D91)/COUNT($D$2:$D91)</f>
        <v>18.944444444444443</v>
      </c>
      <c r="G91" s="2">
        <f t="shared" si="6"/>
        <v>1692.3802000000001</v>
      </c>
      <c r="H91" s="2">
        <f t="shared" si="7"/>
        <v>1702.0188999999998</v>
      </c>
      <c r="I91" s="2"/>
    </row>
    <row r="92" spans="1:9" x14ac:dyDescent="0.4">
      <c r="A92" s="1">
        <v>43715</v>
      </c>
      <c r="B92" s="2">
        <f t="shared" si="5"/>
        <v>90</v>
      </c>
      <c r="C92" s="3">
        <v>1735</v>
      </c>
      <c r="D92" s="2">
        <f t="shared" si="8"/>
        <v>27</v>
      </c>
      <c r="E92" s="2">
        <f t="shared" si="9"/>
        <v>27.714285714285715</v>
      </c>
      <c r="F92" s="2">
        <f>SUM($D$2:$D92)/COUNT($D$2:$D92)</f>
        <v>19.032967032967033</v>
      </c>
      <c r="G92" s="2">
        <f t="shared" si="6"/>
        <v>1733.223</v>
      </c>
      <c r="H92" s="2">
        <f t="shared" si="7"/>
        <v>1742.664</v>
      </c>
      <c r="I92" t="s">
        <v>7</v>
      </c>
    </row>
    <row r="93" spans="1:9" x14ac:dyDescent="0.4">
      <c r="A93" s="1">
        <v>43716</v>
      </c>
      <c r="B93" s="2">
        <f t="shared" si="5"/>
        <v>91</v>
      </c>
      <c r="C93" s="3">
        <v>1786</v>
      </c>
      <c r="D93" s="2">
        <f t="shared" si="8"/>
        <v>51</v>
      </c>
      <c r="E93" s="2">
        <f t="shared" si="9"/>
        <v>29.428571428571427</v>
      </c>
      <c r="F93" s="2">
        <f>SUM($D$2:$D93)/COUNT($D$2:$D93)</f>
        <v>19.380434782608695</v>
      </c>
      <c r="G93" s="2">
        <f t="shared" si="6"/>
        <v>1774.5516</v>
      </c>
      <c r="H93" s="2">
        <f t="shared" si="7"/>
        <v>1783.7152999999996</v>
      </c>
    </row>
    <row r="94" spans="1:9" x14ac:dyDescent="0.4">
      <c r="A94" s="1">
        <v>43717</v>
      </c>
      <c r="B94" s="2">
        <f t="shared" si="5"/>
        <v>92</v>
      </c>
      <c r="C94" s="3">
        <v>1844</v>
      </c>
      <c r="D94" s="2">
        <f t="shared" si="8"/>
        <v>58</v>
      </c>
      <c r="E94" s="2">
        <f t="shared" si="9"/>
        <v>33.714285714285715</v>
      </c>
      <c r="F94" s="2">
        <f>SUM($D$2:$D94)/COUNT($D$2:$D94)</f>
        <v>19.795698924731184</v>
      </c>
      <c r="G94" s="2">
        <f t="shared" si="6"/>
        <v>1816.366</v>
      </c>
      <c r="H94" s="2">
        <f t="shared" si="7"/>
        <v>1825.1704</v>
      </c>
    </row>
    <row r="95" spans="1:9" x14ac:dyDescent="0.4">
      <c r="A95" s="1">
        <v>43718</v>
      </c>
      <c r="B95" s="2">
        <f t="shared" si="5"/>
        <v>93</v>
      </c>
      <c r="C95" s="3">
        <v>1854</v>
      </c>
      <c r="D95" s="2">
        <f t="shared" si="8"/>
        <v>10</v>
      </c>
      <c r="E95" s="2">
        <f t="shared" si="9"/>
        <v>31.285714285714285</v>
      </c>
      <c r="F95" s="2">
        <f>SUM($D$2:$D95)/COUNT($D$2:$D95)</f>
        <v>19.691489361702128</v>
      </c>
      <c r="G95" s="2">
        <f t="shared" si="6"/>
        <v>1858.6661999999999</v>
      </c>
      <c r="H95" s="2">
        <f t="shared" si="7"/>
        <v>1867.0268999999998</v>
      </c>
    </row>
    <row r="96" spans="1:9" x14ac:dyDescent="0.4">
      <c r="A96" s="1">
        <v>43719</v>
      </c>
      <c r="B96" s="2">
        <f t="shared" si="5"/>
        <v>94</v>
      </c>
      <c r="C96" s="3">
        <v>1903</v>
      </c>
      <c r="D96" s="2">
        <f t="shared" si="8"/>
        <v>49</v>
      </c>
      <c r="E96" s="2">
        <f t="shared" si="9"/>
        <v>34.142857142857146</v>
      </c>
      <c r="F96" s="2">
        <f>SUM($D$2:$D96)/COUNT($D$2:$D96)</f>
        <v>20</v>
      </c>
      <c r="G96" s="2">
        <f t="shared" si="6"/>
        <v>1901.4521999999999</v>
      </c>
      <c r="H96" s="2">
        <f t="shared" si="7"/>
        <v>1909.2823999999996</v>
      </c>
      <c r="I96" t="s">
        <v>6</v>
      </c>
    </row>
    <row r="97" spans="1:9" x14ac:dyDescent="0.4">
      <c r="A97" s="1">
        <v>43720</v>
      </c>
      <c r="B97" s="2">
        <f t="shared" si="5"/>
        <v>95</v>
      </c>
      <c r="C97" s="3">
        <v>1942</v>
      </c>
      <c r="D97" s="2">
        <f t="shared" si="8"/>
        <v>39</v>
      </c>
      <c r="E97" s="2">
        <f t="shared" si="9"/>
        <v>39</v>
      </c>
      <c r="F97" s="2">
        <f>SUM($D$2:$D97)/COUNT($D$2:$D97)</f>
        <v>20.197916666666668</v>
      </c>
      <c r="G97" s="2">
        <f t="shared" si="6"/>
        <v>1944.7240000000002</v>
      </c>
      <c r="H97" s="2">
        <f t="shared" si="7"/>
        <v>1951.9344999999998</v>
      </c>
    </row>
    <row r="98" spans="1:9" x14ac:dyDescent="0.4">
      <c r="A98" s="1">
        <v>43721</v>
      </c>
      <c r="B98" s="2">
        <f t="shared" si="5"/>
        <v>96</v>
      </c>
      <c r="C98" s="3">
        <v>1992</v>
      </c>
      <c r="D98" s="2">
        <f t="shared" si="8"/>
        <v>50</v>
      </c>
      <c r="E98" s="2">
        <f t="shared" si="9"/>
        <v>40.571428571428569</v>
      </c>
      <c r="F98" s="2">
        <f>SUM($D$2:$D98)/COUNT($D$2:$D98)</f>
        <v>20.505154639175259</v>
      </c>
      <c r="G98" s="2">
        <f t="shared" si="6"/>
        <v>1988.4816000000001</v>
      </c>
      <c r="H98" s="2">
        <f t="shared" si="7"/>
        <v>1994.9807999999998</v>
      </c>
    </row>
    <row r="99" spans="1:9" x14ac:dyDescent="0.4">
      <c r="A99" s="1">
        <v>43722</v>
      </c>
      <c r="B99" s="2">
        <f t="shared" si="5"/>
        <v>97</v>
      </c>
      <c r="C99" s="3">
        <v>2070</v>
      </c>
      <c r="D99" s="2">
        <f t="shared" si="8"/>
        <v>78</v>
      </c>
      <c r="E99" s="2">
        <f t="shared" si="9"/>
        <v>47.857142857142854</v>
      </c>
      <c r="F99" s="2">
        <f>SUM($D$2:$D99)/COUNT($D$2:$D99)</f>
        <v>21.091836734693878</v>
      </c>
      <c r="G99" s="2">
        <f t="shared" si="6"/>
        <v>2032.7250000000001</v>
      </c>
      <c r="H99" s="2">
        <f t="shared" si="7"/>
        <v>2038.4188999999997</v>
      </c>
    </row>
    <row r="100" spans="1:9" x14ac:dyDescent="0.4">
      <c r="A100" s="1">
        <v>43723</v>
      </c>
      <c r="B100" s="2">
        <f t="shared" si="5"/>
        <v>98</v>
      </c>
      <c r="C100" s="3">
        <v>2132</v>
      </c>
      <c r="D100" s="2">
        <f t="shared" si="8"/>
        <v>62</v>
      </c>
      <c r="E100" s="2">
        <f t="shared" si="9"/>
        <v>49.428571428571431</v>
      </c>
      <c r="F100" s="2">
        <f>SUM($D$2:$D100)/COUNT($D$2:$D100)</f>
        <v>21.505050505050505</v>
      </c>
      <c r="G100" s="2">
        <f t="shared" si="6"/>
        <v>2077.4542000000001</v>
      </c>
      <c r="H100" s="2">
        <f t="shared" si="7"/>
        <v>2082.2464</v>
      </c>
    </row>
    <row r="101" spans="1:9" x14ac:dyDescent="0.4">
      <c r="A101" s="1">
        <v>43724</v>
      </c>
      <c r="B101" s="2">
        <f t="shared" si="5"/>
        <v>99</v>
      </c>
      <c r="C101" s="3">
        <v>2140</v>
      </c>
      <c r="D101" s="2">
        <f t="shared" si="8"/>
        <v>8</v>
      </c>
      <c r="E101" s="2">
        <f t="shared" si="9"/>
        <v>42.285714285714285</v>
      </c>
      <c r="F101" s="2">
        <f>SUM($D$2:$D101)/COUNT($D$2:$D101)</f>
        <v>21.37</v>
      </c>
      <c r="G101" s="2">
        <f t="shared" si="6"/>
        <v>2122.6692000000003</v>
      </c>
      <c r="H101" s="2">
        <f t="shared" si="7"/>
        <v>2126.4609</v>
      </c>
    </row>
    <row r="102" spans="1:9" x14ac:dyDescent="0.4">
      <c r="A102" s="1">
        <v>43725</v>
      </c>
      <c r="B102" s="2">
        <f t="shared" si="5"/>
        <v>100</v>
      </c>
      <c r="C102" s="3">
        <v>2200</v>
      </c>
      <c r="D102" s="2">
        <f t="shared" si="8"/>
        <v>60</v>
      </c>
      <c r="E102" s="2">
        <f t="shared" si="9"/>
        <v>49.428571428571431</v>
      </c>
      <c r="F102" s="2">
        <f>SUM($D$2:$D102)/COUNT($D$2:$D102)</f>
        <v>21.752475247524753</v>
      </c>
      <c r="G102" s="2">
        <f t="shared" si="6"/>
        <v>2168.37</v>
      </c>
      <c r="H102" s="2">
        <f t="shared" si="7"/>
        <v>2171.06</v>
      </c>
    </row>
    <row r="103" spans="1:9" x14ac:dyDescent="0.4">
      <c r="A103" s="1">
        <v>43726</v>
      </c>
      <c r="B103" s="2">
        <f t="shared" si="5"/>
        <v>101</v>
      </c>
      <c r="C103" s="3">
        <v>2213</v>
      </c>
      <c r="D103" s="2">
        <f t="shared" si="8"/>
        <v>13</v>
      </c>
      <c r="E103" s="2">
        <f t="shared" si="9"/>
        <v>44.285714285714285</v>
      </c>
      <c r="F103" s="2">
        <f>SUM($D$2:$D103)/COUNT($D$2:$D103)</f>
        <v>21.666666666666668</v>
      </c>
      <c r="G103" s="2">
        <f t="shared" si="6"/>
        <v>2214.5565999999999</v>
      </c>
      <c r="H103" s="2">
        <f t="shared" si="7"/>
        <v>2216.0412999999994</v>
      </c>
    </row>
    <row r="104" spans="1:9" x14ac:dyDescent="0.4">
      <c r="A104" s="1">
        <v>43727</v>
      </c>
      <c r="B104" s="2">
        <f t="shared" si="5"/>
        <v>102</v>
      </c>
      <c r="C104" s="3">
        <v>2238</v>
      </c>
      <c r="D104" s="2">
        <f t="shared" si="8"/>
        <v>25</v>
      </c>
      <c r="E104" s="2">
        <f t="shared" si="9"/>
        <v>42.285714285714285</v>
      </c>
      <c r="F104" s="2">
        <f>SUM($D$2:$D104)/COUNT($D$2:$D104)</f>
        <v>21.699029126213592</v>
      </c>
      <c r="G104" s="2">
        <f t="shared" si="6"/>
        <v>2261.2290000000003</v>
      </c>
      <c r="H104" s="2">
        <f t="shared" si="7"/>
        <v>2261.4023999999999</v>
      </c>
    </row>
    <row r="105" spans="1:9" x14ac:dyDescent="0.4">
      <c r="A105" s="1">
        <v>43728</v>
      </c>
      <c r="B105" s="2">
        <f t="shared" si="5"/>
        <v>103</v>
      </c>
      <c r="C105" s="3">
        <v>2284</v>
      </c>
      <c r="D105" s="2">
        <f t="shared" si="8"/>
        <v>46</v>
      </c>
      <c r="E105" s="2">
        <f t="shared" si="9"/>
        <v>41.714285714285715</v>
      </c>
      <c r="F105" s="2">
        <f>SUM($D$2:$D105)/COUNT($D$2:$D105)</f>
        <v>21.932692307692307</v>
      </c>
      <c r="G105" s="2">
        <f t="shared" si="6"/>
        <v>2308.3872000000001</v>
      </c>
      <c r="H105" s="2">
        <f t="shared" si="7"/>
        <v>2307.1408999999999</v>
      </c>
    </row>
    <row r="106" spans="1:9" x14ac:dyDescent="0.4">
      <c r="A106" s="1">
        <v>43729</v>
      </c>
      <c r="B106" s="2">
        <f t="shared" si="5"/>
        <v>104</v>
      </c>
      <c r="C106" s="3">
        <v>2371</v>
      </c>
      <c r="D106" s="2">
        <f t="shared" si="8"/>
        <v>87</v>
      </c>
      <c r="E106" s="2">
        <f t="shared" si="9"/>
        <v>43</v>
      </c>
      <c r="F106" s="2">
        <f>SUM($D$2:$D106)/COUNT($D$2:$D106)</f>
        <v>22.552380952380954</v>
      </c>
      <c r="G106" s="2">
        <f t="shared" si="6"/>
        <v>2356.0311999999999</v>
      </c>
      <c r="H106" s="2">
        <f t="shared" si="7"/>
        <v>2353.2543999999998</v>
      </c>
      <c r="I106" t="s">
        <v>9</v>
      </c>
    </row>
    <row r="107" spans="1:9" x14ac:dyDescent="0.4">
      <c r="A107" s="1">
        <v>43730</v>
      </c>
      <c r="B107" s="2">
        <f t="shared" si="5"/>
        <v>105</v>
      </c>
      <c r="C107" s="3">
        <v>2400</v>
      </c>
      <c r="D107" s="2">
        <f t="shared" si="8"/>
        <v>29</v>
      </c>
      <c r="E107" s="2">
        <f t="shared" si="9"/>
        <v>38.285714285714285</v>
      </c>
      <c r="F107" s="2">
        <f>SUM($D$2:$D107)/COUNT($D$2:$D107)</f>
        <v>22.613207547169811</v>
      </c>
      <c r="G107" s="2">
        <f t="shared" si="6"/>
        <v>2404.1610000000001</v>
      </c>
      <c r="H107" s="2">
        <f t="shared" si="7"/>
        <v>2399.7404999999999</v>
      </c>
      <c r="I107" t="s">
        <v>8</v>
      </c>
    </row>
    <row r="108" spans="1:9" x14ac:dyDescent="0.4">
      <c r="A108" s="1">
        <v>43731</v>
      </c>
      <c r="B108" s="2">
        <f t="shared" si="5"/>
        <v>106</v>
      </c>
      <c r="C108" s="3">
        <v>2442</v>
      </c>
      <c r="D108" s="2">
        <f t="shared" si="8"/>
        <v>42</v>
      </c>
      <c r="E108" s="2">
        <f t="shared" si="9"/>
        <v>43.142857142857146</v>
      </c>
      <c r="F108" s="2">
        <f>SUM($D$2:$D108)/COUNT($D$2:$D108)</f>
        <v>22.794392523364486</v>
      </c>
      <c r="G108" s="2">
        <f t="shared" si="6"/>
        <v>2452.7766000000001</v>
      </c>
      <c r="H108" s="2">
        <f t="shared" si="7"/>
        <v>2446.5968000000003</v>
      </c>
    </row>
    <row r="109" spans="1:9" x14ac:dyDescent="0.4">
      <c r="A109" s="1">
        <v>43732</v>
      </c>
      <c r="B109" s="2">
        <f t="shared" si="5"/>
        <v>107</v>
      </c>
      <c r="C109" s="3">
        <v>2510</v>
      </c>
      <c r="D109" s="2">
        <f t="shared" si="8"/>
        <v>68</v>
      </c>
      <c r="E109" s="2">
        <f t="shared" si="9"/>
        <v>44.285714285714285</v>
      </c>
      <c r="F109" s="2">
        <f>SUM($D$2:$D109)/COUNT($D$2:$D109)</f>
        <v>23.212962962962962</v>
      </c>
      <c r="G109" s="2">
        <f t="shared" si="6"/>
        <v>2501.8780000000002</v>
      </c>
      <c r="H109" s="2">
        <f t="shared" si="7"/>
        <v>2493.8209000000002</v>
      </c>
    </row>
    <row r="110" spans="1:9" x14ac:dyDescent="0.4">
      <c r="A110" s="1">
        <v>43733</v>
      </c>
      <c r="B110" s="2">
        <f t="shared" si="5"/>
        <v>108</v>
      </c>
      <c r="C110" s="3">
        <v>2557</v>
      </c>
      <c r="D110" s="2">
        <f t="shared" si="8"/>
        <v>47</v>
      </c>
      <c r="E110" s="2">
        <f t="shared" si="9"/>
        <v>49.142857142857146</v>
      </c>
      <c r="F110" s="2">
        <f>SUM($D$2:$D110)/COUNT($D$2:$D110)</f>
        <v>23.431192660550458</v>
      </c>
      <c r="G110" s="2">
        <f t="shared" si="6"/>
        <v>2551.4652000000001</v>
      </c>
      <c r="H110" s="2">
        <f t="shared" si="7"/>
        <v>2541.4104000000002</v>
      </c>
    </row>
    <row r="111" spans="1:9" x14ac:dyDescent="0.4">
      <c r="A111" s="1">
        <v>43734</v>
      </c>
      <c r="B111" s="2">
        <f t="shared" si="5"/>
        <v>109</v>
      </c>
      <c r="C111" s="3">
        <v>2584</v>
      </c>
      <c r="D111" s="2">
        <f t="shared" si="8"/>
        <v>27</v>
      </c>
      <c r="E111" s="2">
        <f t="shared" si="9"/>
        <v>49.428571428571431</v>
      </c>
      <c r="F111" s="2">
        <f>SUM($D$2:$D111)/COUNT($D$2:$D111)</f>
        <v>23.463636363636365</v>
      </c>
      <c r="G111" s="2">
        <f t="shared" si="6"/>
        <v>2601.5382000000004</v>
      </c>
      <c r="H111" s="2">
        <f t="shared" si="7"/>
        <v>2589.3628999999996</v>
      </c>
    </row>
    <row r="112" spans="1:9" x14ac:dyDescent="0.4">
      <c r="A112" s="1">
        <v>43735</v>
      </c>
      <c r="B112" s="2">
        <f t="shared" si="5"/>
        <v>110</v>
      </c>
      <c r="C112" s="3">
        <v>2633</v>
      </c>
      <c r="D112" s="2">
        <f t="shared" si="8"/>
        <v>49</v>
      </c>
      <c r="E112" s="2">
        <f t="shared" si="9"/>
        <v>49.857142857142854</v>
      </c>
      <c r="F112" s="2">
        <f>SUM($D$2:$D112)/COUNT($D$2:$D112)</f>
        <v>23.693693693693692</v>
      </c>
      <c r="G112" s="2">
        <f t="shared" si="6"/>
        <v>2652.0970000000002</v>
      </c>
      <c r="H112" s="2">
        <f t="shared" si="7"/>
        <v>2637.6759999999999</v>
      </c>
    </row>
    <row r="113" spans="1:8" x14ac:dyDescent="0.4">
      <c r="A113" s="1">
        <v>43736</v>
      </c>
      <c r="B113" s="2">
        <f t="shared" si="5"/>
        <v>111</v>
      </c>
      <c r="C113" s="3">
        <v>2702</v>
      </c>
      <c r="D113" s="2">
        <f t="shared" si="8"/>
        <v>69</v>
      </c>
      <c r="E113" s="2">
        <f t="shared" si="9"/>
        <v>47.285714285714285</v>
      </c>
      <c r="F113" s="2">
        <f>SUM($D$2:$D113)/COUNT($D$2:$D113)</f>
        <v>24.098214285714285</v>
      </c>
      <c r="G113" s="2">
        <f t="shared" si="6"/>
        <v>2703.1415999999999</v>
      </c>
      <c r="H113" s="2">
        <f t="shared" si="7"/>
        <v>2686.3472999999999</v>
      </c>
    </row>
    <row r="114" spans="1:8" x14ac:dyDescent="0.4">
      <c r="A114" s="1">
        <v>43737</v>
      </c>
      <c r="B114" s="2">
        <f t="shared" si="5"/>
        <v>112</v>
      </c>
      <c r="C114" s="3">
        <v>2781</v>
      </c>
      <c r="D114" s="2">
        <f t="shared" si="8"/>
        <v>79</v>
      </c>
      <c r="E114" s="2">
        <f t="shared" si="9"/>
        <v>54.428571428571431</v>
      </c>
      <c r="F114" s="2">
        <f>SUM($D$2:$D114)/COUNT($D$2:$D114)</f>
        <v>24.584070796460178</v>
      </c>
      <c r="G114" s="2">
        <f t="shared" si="6"/>
        <v>2754.672</v>
      </c>
      <c r="H114" s="2">
        <f t="shared" si="7"/>
        <v>2735.3744000000002</v>
      </c>
    </row>
    <row r="115" spans="1:8" x14ac:dyDescent="0.4">
      <c r="A115" s="1">
        <v>43738</v>
      </c>
      <c r="B115" s="2">
        <f t="shared" si="5"/>
        <v>113</v>
      </c>
      <c r="C115" s="3">
        <v>2809</v>
      </c>
      <c r="D115" s="2">
        <f t="shared" si="8"/>
        <v>28</v>
      </c>
      <c r="E115" s="2">
        <f t="shared" si="9"/>
        <v>52.428571428571431</v>
      </c>
      <c r="F115" s="2">
        <f>SUM($D$2:$D115)/COUNT($D$2:$D115)</f>
        <v>24.614035087719298</v>
      </c>
      <c r="G115" s="2">
        <f t="shared" si="6"/>
        <v>2806.6882000000001</v>
      </c>
      <c r="H115" s="2">
        <f t="shared" si="7"/>
        <v>2784.7548999999999</v>
      </c>
    </row>
    <row r="116" spans="1:8" x14ac:dyDescent="0.4">
      <c r="A116" s="1">
        <v>43739</v>
      </c>
      <c r="B116" s="2">
        <f t="shared" si="5"/>
        <v>114</v>
      </c>
      <c r="C116" s="3">
        <v>2838</v>
      </c>
      <c r="D116" s="2">
        <f t="shared" si="8"/>
        <v>29</v>
      </c>
      <c r="E116" s="2">
        <f t="shared" si="9"/>
        <v>46.857142857142854</v>
      </c>
      <c r="F116" s="2">
        <f>SUM($D$2:$D116)/COUNT($D$2:$D116)</f>
        <v>24.652173913043477</v>
      </c>
      <c r="G116" s="2">
        <f t="shared" si="6"/>
        <v>2859.1902</v>
      </c>
      <c r="H116" s="2">
        <f t="shared" si="7"/>
        <v>2834.4863999999998</v>
      </c>
    </row>
    <row r="117" spans="1:8" x14ac:dyDescent="0.4">
      <c r="A117" s="1">
        <v>43740</v>
      </c>
      <c r="B117" s="2">
        <f t="shared" si="5"/>
        <v>115</v>
      </c>
      <c r="C117" s="3">
        <v>2886</v>
      </c>
      <c r="D117" s="2">
        <f t="shared" si="8"/>
        <v>48</v>
      </c>
      <c r="E117" s="2">
        <f t="shared" si="9"/>
        <v>47</v>
      </c>
      <c r="F117" s="2">
        <f>SUM($D$2:$D117)/COUNT($D$2:$D117)</f>
        <v>24.853448275862068</v>
      </c>
      <c r="G117" s="2">
        <f t="shared" si="6"/>
        <v>2912.1779999999999</v>
      </c>
      <c r="H117" s="2">
        <f t="shared" si="7"/>
        <v>2884.5664999999999</v>
      </c>
    </row>
    <row r="118" spans="1:8" x14ac:dyDescent="0.4">
      <c r="A118" s="1">
        <v>43741</v>
      </c>
      <c r="B118" s="2">
        <f t="shared" si="5"/>
        <v>116</v>
      </c>
      <c r="C118" s="3">
        <v>2941</v>
      </c>
      <c r="D118" s="2">
        <f t="shared" si="8"/>
        <v>55</v>
      </c>
      <c r="E118" s="2">
        <f t="shared" si="9"/>
        <v>51</v>
      </c>
      <c r="F118" s="2">
        <f>SUM($D$2:$D118)/COUNT($D$2:$D118)</f>
        <v>25.111111111111111</v>
      </c>
      <c r="G118" s="2">
        <f t="shared" si="6"/>
        <v>2965.6516000000001</v>
      </c>
      <c r="H118" s="2">
        <f t="shared" si="7"/>
        <v>2934.9927999999991</v>
      </c>
    </row>
    <row r="119" spans="1:8" x14ac:dyDescent="0.4">
      <c r="A119" s="1">
        <v>43742</v>
      </c>
      <c r="B119" s="2">
        <f t="shared" si="5"/>
        <v>117</v>
      </c>
      <c r="C119" s="3">
        <v>3021</v>
      </c>
      <c r="D119" s="2">
        <f t="shared" si="8"/>
        <v>80</v>
      </c>
      <c r="E119" s="2">
        <f t="shared" si="9"/>
        <v>55.428571428571431</v>
      </c>
      <c r="F119" s="2">
        <f>SUM($D$2:$D119)/COUNT($D$2:$D119)</f>
        <v>25.576271186440678</v>
      </c>
      <c r="G119" s="2">
        <f t="shared" si="6"/>
        <v>3019.6110000000003</v>
      </c>
      <c r="H119" s="2">
        <f t="shared" si="7"/>
        <v>2985.7628999999997</v>
      </c>
    </row>
    <row r="120" spans="1:8" x14ac:dyDescent="0.4">
      <c r="A120" s="1">
        <v>43743</v>
      </c>
      <c r="B120" s="2">
        <f t="shared" si="5"/>
        <v>118</v>
      </c>
      <c r="C120" s="3">
        <v>3105</v>
      </c>
      <c r="D120" s="2">
        <f t="shared" si="8"/>
        <v>84</v>
      </c>
      <c r="E120" s="2">
        <f t="shared" si="9"/>
        <v>57.571428571428569</v>
      </c>
      <c r="F120" s="2">
        <f>SUM($D$2:$D120)/COUNT($D$2:$D120)</f>
        <v>26.067226890756302</v>
      </c>
      <c r="G120" s="2">
        <f t="shared" si="6"/>
        <v>3074.0562</v>
      </c>
      <c r="H120" s="2">
        <f t="shared" si="7"/>
        <v>3036.8743999999997</v>
      </c>
    </row>
    <row r="121" spans="1:8" x14ac:dyDescent="0.4">
      <c r="A121" s="1">
        <v>43744</v>
      </c>
      <c r="B121" s="2">
        <f t="shared" si="5"/>
        <v>119</v>
      </c>
      <c r="C121" s="3">
        <v>3189</v>
      </c>
      <c r="D121" s="2">
        <f t="shared" si="8"/>
        <v>84</v>
      </c>
      <c r="E121" s="2">
        <f t="shared" si="9"/>
        <v>58.285714285714285</v>
      </c>
      <c r="F121" s="2">
        <f>SUM($D$2:$D121)/COUNT($D$2:$D121)</f>
        <v>26.55</v>
      </c>
      <c r="G121" s="2">
        <f t="shared" si="6"/>
        <v>3128.9872</v>
      </c>
      <c r="H121" s="2">
        <f t="shared" si="7"/>
        <v>3088.3248999999996</v>
      </c>
    </row>
    <row r="122" spans="1:8" x14ac:dyDescent="0.4">
      <c r="A122" s="1">
        <v>43745</v>
      </c>
      <c r="B122" s="2">
        <f t="shared" si="5"/>
        <v>120</v>
      </c>
      <c r="C122" s="3">
        <v>3224</v>
      </c>
      <c r="D122" s="2">
        <f t="shared" si="8"/>
        <v>35</v>
      </c>
      <c r="E122" s="2">
        <f t="shared" si="9"/>
        <v>59.285714285714285</v>
      </c>
      <c r="F122" s="2">
        <f>SUM($D$2:$D122)/COUNT($D$2:$D122)</f>
        <v>26.619834710743802</v>
      </c>
      <c r="G122" s="2">
        <f t="shared" si="6"/>
        <v>3184.4040000000005</v>
      </c>
      <c r="H122" s="2">
        <f t="shared" si="7"/>
        <v>3140.1120000000001</v>
      </c>
    </row>
    <row r="123" spans="1:8" x14ac:dyDescent="0.4">
      <c r="A123" s="1">
        <v>43746</v>
      </c>
      <c r="B123" s="2">
        <f t="shared" si="5"/>
        <v>121</v>
      </c>
      <c r="C123" s="3">
        <v>3271</v>
      </c>
      <c r="D123" s="2">
        <f t="shared" si="8"/>
        <v>47</v>
      </c>
      <c r="E123" s="2">
        <f t="shared" si="9"/>
        <v>61.857142857142854</v>
      </c>
      <c r="F123" s="2">
        <f>SUM($D$2:$D123)/COUNT($D$2:$D123)</f>
        <v>26.78688524590164</v>
      </c>
      <c r="G123" s="2">
        <f t="shared" si="6"/>
        <v>3240.3066000000003</v>
      </c>
      <c r="H123" s="2">
        <f t="shared" si="7"/>
        <v>3192.2332999999999</v>
      </c>
    </row>
    <row r="124" spans="1:8" x14ac:dyDescent="0.4">
      <c r="A124" s="1">
        <v>43747</v>
      </c>
      <c r="B124" s="2">
        <f t="shared" si="5"/>
        <v>122</v>
      </c>
      <c r="C124" s="3">
        <v>3358</v>
      </c>
      <c r="D124" s="2">
        <f t="shared" si="8"/>
        <v>87</v>
      </c>
      <c r="E124" s="2">
        <f t="shared" si="9"/>
        <v>67.428571428571431</v>
      </c>
      <c r="F124" s="2">
        <f>SUM($D$2:$D124)/COUNT($D$2:$D124)</f>
        <v>27.276422764227643</v>
      </c>
      <c r="G124" s="2">
        <f t="shared" si="6"/>
        <v>3296.6950000000002</v>
      </c>
      <c r="H124" s="2">
        <f t="shared" si="7"/>
        <v>3244.6864000000005</v>
      </c>
    </row>
    <row r="125" spans="1:8" x14ac:dyDescent="0.4">
      <c r="A125" s="1">
        <v>43748</v>
      </c>
      <c r="B125" s="2">
        <f t="shared" si="5"/>
        <v>123</v>
      </c>
      <c r="C125" s="3">
        <v>3362</v>
      </c>
      <c r="D125" s="2">
        <f t="shared" si="8"/>
        <v>4</v>
      </c>
      <c r="E125" s="2">
        <f t="shared" si="9"/>
        <v>60.142857142857146</v>
      </c>
      <c r="F125" s="2">
        <f>SUM($D$2:$D125)/COUNT($D$2:$D125)</f>
        <v>27.088709677419356</v>
      </c>
      <c r="G125" s="2">
        <f t="shared" si="6"/>
        <v>3353.5691999999999</v>
      </c>
      <c r="H125" s="2">
        <f t="shared" si="7"/>
        <v>3297.4688999999989</v>
      </c>
    </row>
    <row r="126" spans="1:8" x14ac:dyDescent="0.4">
      <c r="A126" s="1">
        <v>43749</v>
      </c>
      <c r="B126" s="2">
        <f t="shared" si="5"/>
        <v>124</v>
      </c>
      <c r="C126" s="3">
        <v>3442</v>
      </c>
      <c r="D126" s="2">
        <f t="shared" si="8"/>
        <v>80</v>
      </c>
      <c r="E126" s="2">
        <f t="shared" si="9"/>
        <v>60.142857142857146</v>
      </c>
      <c r="F126" s="2">
        <f>SUM($D$2:$D126)/COUNT($D$2:$D126)</f>
        <v>27.512</v>
      </c>
      <c r="G126" s="2">
        <f t="shared" si="6"/>
        <v>3410.9292000000005</v>
      </c>
      <c r="H126" s="2">
        <f t="shared" si="7"/>
        <v>3350.5783999999999</v>
      </c>
    </row>
    <row r="127" spans="1:8" x14ac:dyDescent="0.4">
      <c r="A127" s="1">
        <v>43750</v>
      </c>
      <c r="B127" s="2">
        <f t="shared" si="5"/>
        <v>125</v>
      </c>
      <c r="C127" s="3">
        <v>3507</v>
      </c>
      <c r="D127" s="2">
        <f t="shared" si="8"/>
        <v>65</v>
      </c>
      <c r="E127" s="2">
        <f t="shared" si="9"/>
        <v>57.428571428571431</v>
      </c>
      <c r="F127" s="2">
        <f>SUM($D$2:$D127)/COUNT($D$2:$D127)</f>
        <v>27.80952380952381</v>
      </c>
      <c r="G127" s="2">
        <f t="shared" si="6"/>
        <v>3468.7750000000001</v>
      </c>
      <c r="H127" s="2">
        <f t="shared" si="7"/>
        <v>3404.0124999999998</v>
      </c>
    </row>
    <row r="128" spans="1:8" x14ac:dyDescent="0.4">
      <c r="A128" s="1">
        <v>43751</v>
      </c>
      <c r="B128" s="2">
        <f t="shared" si="5"/>
        <v>126</v>
      </c>
      <c r="C128" s="3">
        <v>3533</v>
      </c>
      <c r="D128" s="2">
        <f t="shared" si="8"/>
        <v>26</v>
      </c>
      <c r="E128" s="2">
        <f t="shared" si="9"/>
        <v>49.142857142857146</v>
      </c>
      <c r="F128" s="2">
        <f>SUM($D$2:$D128)/COUNT($D$2:$D128)</f>
        <v>27.795275590551181</v>
      </c>
      <c r="G128" s="2">
        <f t="shared" si="6"/>
        <v>3527.1066000000001</v>
      </c>
      <c r="H128" s="2">
        <f t="shared" si="7"/>
        <v>3457.7687999999998</v>
      </c>
    </row>
    <row r="129" spans="1:9" x14ac:dyDescent="0.4">
      <c r="A129" s="1">
        <v>43752</v>
      </c>
      <c r="B129" s="2">
        <f t="shared" si="5"/>
        <v>127</v>
      </c>
      <c r="C129" s="3">
        <v>3601</v>
      </c>
      <c r="D129" s="2">
        <f t="shared" si="8"/>
        <v>68</v>
      </c>
      <c r="E129" s="2">
        <f t="shared" si="9"/>
        <v>53.857142857142854</v>
      </c>
      <c r="F129" s="2">
        <f>SUM($D$2:$D129)/COUNT($D$2:$D129)</f>
        <v>28.109375</v>
      </c>
      <c r="G129" s="2">
        <f t="shared" si="6"/>
        <v>3585.924</v>
      </c>
      <c r="H129" s="2">
        <f t="shared" si="7"/>
        <v>3511.8448999999991</v>
      </c>
    </row>
    <row r="130" spans="1:9" x14ac:dyDescent="0.4">
      <c r="A130" s="1">
        <v>43753</v>
      </c>
      <c r="B130" s="2">
        <f t="shared" si="5"/>
        <v>128</v>
      </c>
      <c r="C130" s="3">
        <v>3636</v>
      </c>
      <c r="D130" s="2">
        <f t="shared" si="8"/>
        <v>35</v>
      </c>
      <c r="E130" s="2">
        <f t="shared" si="9"/>
        <v>52.142857142857146</v>
      </c>
      <c r="F130" s="2">
        <f>SUM($D$2:$D130)/COUNT($D$2:$D130)</f>
        <v>28.162790697674417</v>
      </c>
      <c r="G130" s="2">
        <f t="shared" si="6"/>
        <v>3645.2272000000003</v>
      </c>
      <c r="H130" s="2">
        <f t="shared" si="7"/>
        <v>3566.2383999999993</v>
      </c>
    </row>
    <row r="131" spans="1:9" x14ac:dyDescent="0.4">
      <c r="A131" s="1">
        <v>43754</v>
      </c>
      <c r="B131" s="2">
        <f t="shared" ref="B131:B194" si="10">B130+1</f>
        <v>129</v>
      </c>
      <c r="C131" s="3">
        <v>3705</v>
      </c>
      <c r="D131" s="2">
        <f t="shared" si="8"/>
        <v>69</v>
      </c>
      <c r="E131" s="2">
        <f t="shared" si="9"/>
        <v>49.571428571428569</v>
      </c>
      <c r="F131" s="2">
        <f>SUM($D$2:$D131)/COUNT($D$2:$D131)</f>
        <v>28.476923076923075</v>
      </c>
      <c r="G131" s="2">
        <f t="shared" ref="G131:G176" si="11">0.2429*B131^2-2.6363*B131+3</f>
        <v>3705.0162</v>
      </c>
      <c r="H131" s="2">
        <f t="shared" ref="H131:H176" si="12">-0.0004*B131^3+0.3111*B131^2-5.4294*B131+3</f>
        <v>3620.9468999999999</v>
      </c>
    </row>
    <row r="132" spans="1:9" x14ac:dyDescent="0.4">
      <c r="A132" s="1">
        <v>43755</v>
      </c>
      <c r="B132" s="2">
        <f t="shared" si="10"/>
        <v>130</v>
      </c>
      <c r="C132" s="3">
        <v>3723</v>
      </c>
      <c r="D132" s="2">
        <f t="shared" ref="D132:D148" si="13">C132-C131</f>
        <v>18</v>
      </c>
      <c r="E132" s="2">
        <f t="shared" si="9"/>
        <v>51.571428571428569</v>
      </c>
      <c r="F132" s="2">
        <f>SUM($D$2:$D132)/COUNT($D$2:$D132)</f>
        <v>28.396946564885496</v>
      </c>
      <c r="G132" s="2">
        <f t="shared" si="11"/>
        <v>3765.2910000000002</v>
      </c>
      <c r="H132" s="2">
        <f t="shared" si="12"/>
        <v>3675.9679999999998</v>
      </c>
    </row>
    <row r="133" spans="1:9" x14ac:dyDescent="0.4">
      <c r="A133" s="1">
        <v>43756</v>
      </c>
      <c r="B133" s="2">
        <f t="shared" si="10"/>
        <v>131</v>
      </c>
      <c r="C133" s="3">
        <v>3806</v>
      </c>
      <c r="D133" s="2">
        <f t="shared" si="13"/>
        <v>83</v>
      </c>
      <c r="E133" s="2">
        <f t="shared" si="9"/>
        <v>52</v>
      </c>
      <c r="F133" s="2">
        <f>SUM($D$2:$D133)/COUNT($D$2:$D133)</f>
        <v>28.810606060606062</v>
      </c>
      <c r="G133" s="2">
        <f t="shared" si="11"/>
        <v>3826.0515999999998</v>
      </c>
      <c r="H133" s="2">
        <f t="shared" si="12"/>
        <v>3731.2992999999997</v>
      </c>
    </row>
    <row r="134" spans="1:9" x14ac:dyDescent="0.4">
      <c r="A134" s="1">
        <v>43757</v>
      </c>
      <c r="B134" s="2">
        <f t="shared" si="10"/>
        <v>132</v>
      </c>
      <c r="C134" s="3">
        <v>3822</v>
      </c>
      <c r="D134" s="2">
        <f t="shared" si="13"/>
        <v>16</v>
      </c>
      <c r="E134" s="2">
        <f t="shared" si="9"/>
        <v>45</v>
      </c>
      <c r="F134" s="2">
        <f>SUM($D$2:$D134)/COUNT($D$2:$D134)</f>
        <v>28.714285714285715</v>
      </c>
      <c r="G134" s="2">
        <f t="shared" si="11"/>
        <v>3887.2980000000002</v>
      </c>
      <c r="H134" s="2">
        <f t="shared" si="12"/>
        <v>3786.9383999999991</v>
      </c>
    </row>
    <row r="135" spans="1:9" x14ac:dyDescent="0.4">
      <c r="A135" s="1">
        <v>43758</v>
      </c>
      <c r="B135" s="2">
        <f t="shared" si="10"/>
        <v>133</v>
      </c>
      <c r="C135" s="3">
        <v>3873</v>
      </c>
      <c r="D135" s="2">
        <f t="shared" si="13"/>
        <v>51</v>
      </c>
      <c r="E135" s="2">
        <f t="shared" si="9"/>
        <v>48.571428571428569</v>
      </c>
      <c r="F135" s="2">
        <f>SUM($D$2:$D135)/COUNT($D$2:$D135)</f>
        <v>28.880597014925375</v>
      </c>
      <c r="G135" s="2">
        <f t="shared" si="11"/>
        <v>3949.0301999999997</v>
      </c>
      <c r="H135" s="2">
        <f t="shared" si="12"/>
        <v>3842.8828999999996</v>
      </c>
      <c r="I135" t="s">
        <v>10</v>
      </c>
    </row>
    <row r="136" spans="1:9" x14ac:dyDescent="0.4">
      <c r="A136" s="1">
        <v>43759</v>
      </c>
      <c r="B136" s="2">
        <f t="shared" si="10"/>
        <v>134</v>
      </c>
      <c r="C136" s="3">
        <v>3922</v>
      </c>
      <c r="D136" s="2">
        <f t="shared" si="13"/>
        <v>49</v>
      </c>
      <c r="E136" s="2">
        <f t="shared" si="9"/>
        <v>45.857142857142854</v>
      </c>
      <c r="F136" s="2">
        <f>SUM($D$2:$D136)/COUNT($D$2:$D136)</f>
        <v>29.029629629629628</v>
      </c>
      <c r="G136" s="2">
        <f t="shared" si="11"/>
        <v>4011.2482000000005</v>
      </c>
      <c r="H136" s="2">
        <f t="shared" si="12"/>
        <v>3899.1304</v>
      </c>
    </row>
    <row r="137" spans="1:9" x14ac:dyDescent="0.4">
      <c r="A137" s="1">
        <v>43760</v>
      </c>
      <c r="B137" s="2">
        <f t="shared" si="10"/>
        <v>135</v>
      </c>
      <c r="C137" s="3">
        <v>3972</v>
      </c>
      <c r="D137" s="2">
        <f t="shared" si="13"/>
        <v>50</v>
      </c>
      <c r="E137" s="2">
        <f t="shared" si="9"/>
        <v>48</v>
      </c>
      <c r="F137" s="2">
        <f>SUM($D$2:$D137)/COUNT($D$2:$D137)</f>
        <v>29.183823529411764</v>
      </c>
      <c r="G137" s="2">
        <f t="shared" si="11"/>
        <v>4073.9520000000002</v>
      </c>
      <c r="H137" s="2">
        <f t="shared" si="12"/>
        <v>3955.6784999999991</v>
      </c>
    </row>
    <row r="138" spans="1:9" x14ac:dyDescent="0.4">
      <c r="A138" s="1">
        <v>43761</v>
      </c>
      <c r="B138" s="2">
        <f t="shared" si="10"/>
        <v>136</v>
      </c>
      <c r="C138" s="3">
        <v>4023</v>
      </c>
      <c r="D138" s="2">
        <f t="shared" si="13"/>
        <v>51</v>
      </c>
      <c r="E138" s="2">
        <f t="shared" ref="E138:E148" si="14">(C138-C131)/7</f>
        <v>45.428571428571431</v>
      </c>
      <c r="F138" s="2">
        <f>SUM($D$2:$D138)/COUNT($D$2:$D138)</f>
        <v>29.343065693430656</v>
      </c>
      <c r="G138" s="2">
        <f t="shared" si="11"/>
        <v>4137.1415999999999</v>
      </c>
      <c r="H138" s="2">
        <f t="shared" si="12"/>
        <v>4012.5248000000001</v>
      </c>
      <c r="I138" t="s">
        <v>11</v>
      </c>
    </row>
    <row r="139" spans="1:9" x14ac:dyDescent="0.4">
      <c r="A139" s="1">
        <v>43762</v>
      </c>
      <c r="B139" s="2">
        <f t="shared" si="10"/>
        <v>137</v>
      </c>
      <c r="C139" s="3">
        <v>4072</v>
      </c>
      <c r="D139" s="2">
        <f t="shared" si="13"/>
        <v>49</v>
      </c>
      <c r="E139" s="2">
        <f t="shared" si="14"/>
        <v>49.857142857142854</v>
      </c>
      <c r="F139" s="2">
        <f>SUM($D$2:$D139)/COUNT($D$2:$D139)</f>
        <v>29.485507246376812</v>
      </c>
      <c r="G139" s="2">
        <f t="shared" si="11"/>
        <v>4200.817</v>
      </c>
      <c r="H139" s="2">
        <f t="shared" si="12"/>
        <v>4069.6668999999993</v>
      </c>
    </row>
    <row r="140" spans="1:9" x14ac:dyDescent="0.4">
      <c r="A140" s="1">
        <v>43763</v>
      </c>
      <c r="B140" s="2">
        <f t="shared" si="10"/>
        <v>138</v>
      </c>
      <c r="C140" s="3">
        <v>4136</v>
      </c>
      <c r="D140" s="2">
        <f t="shared" si="13"/>
        <v>64</v>
      </c>
      <c r="E140" s="2">
        <f t="shared" si="14"/>
        <v>47.142857142857146</v>
      </c>
      <c r="F140" s="2">
        <f>SUM($D$2:$D140)/COUNT($D$2:$D140)</f>
        <v>29.733812949640289</v>
      </c>
      <c r="G140" s="2">
        <f t="shared" si="11"/>
        <v>4264.9781999999996</v>
      </c>
      <c r="H140" s="2">
        <f t="shared" si="12"/>
        <v>4127.1023999999998</v>
      </c>
    </row>
    <row r="141" spans="1:9" x14ac:dyDescent="0.4">
      <c r="A141" s="1">
        <v>43764</v>
      </c>
      <c r="B141" s="2">
        <f t="shared" si="10"/>
        <v>139</v>
      </c>
      <c r="C141" s="3">
        <v>4214</v>
      </c>
      <c r="D141" s="2">
        <f t="shared" si="13"/>
        <v>78</v>
      </c>
      <c r="E141" s="2">
        <f t="shared" si="14"/>
        <v>56</v>
      </c>
      <c r="F141" s="2">
        <f>SUM($D$2:$D141)/COUNT($D$2:$D141)</f>
        <v>30.078571428571429</v>
      </c>
      <c r="G141" s="2">
        <f t="shared" si="11"/>
        <v>4329.6251999999995</v>
      </c>
      <c r="H141" s="2">
        <f t="shared" si="12"/>
        <v>4184.8288999999995</v>
      </c>
    </row>
    <row r="142" spans="1:9" x14ac:dyDescent="0.4">
      <c r="A142" s="1">
        <v>43765</v>
      </c>
      <c r="B142" s="2">
        <f t="shared" si="10"/>
        <v>140</v>
      </c>
      <c r="C142" s="3">
        <v>4265</v>
      </c>
      <c r="D142" s="2">
        <f t="shared" si="13"/>
        <v>51</v>
      </c>
      <c r="E142" s="2">
        <f t="shared" si="14"/>
        <v>56</v>
      </c>
      <c r="F142" s="2">
        <f>SUM($D$2:$D142)/COUNT($D$2:$D142)</f>
        <v>30.226950354609929</v>
      </c>
      <c r="G142" s="2">
        <f t="shared" si="11"/>
        <v>4394.7579999999998</v>
      </c>
      <c r="H142" s="2">
        <f t="shared" si="12"/>
        <v>4242.8439999999991</v>
      </c>
    </row>
    <row r="143" spans="1:9" x14ac:dyDescent="0.4">
      <c r="A143" s="1">
        <v>43766</v>
      </c>
      <c r="B143" s="2">
        <f t="shared" si="10"/>
        <v>141</v>
      </c>
      <c r="C143" s="3">
        <v>4299</v>
      </c>
      <c r="D143" s="2">
        <f t="shared" si="13"/>
        <v>34</v>
      </c>
      <c r="E143" s="2">
        <f t="shared" si="14"/>
        <v>53.857142857142854</v>
      </c>
      <c r="F143" s="2">
        <f>SUM($D$2:$D143)/COUNT($D$2:$D143)</f>
        <v>30.253521126760564</v>
      </c>
      <c r="G143" s="2">
        <f t="shared" si="11"/>
        <v>4460.3765999999996</v>
      </c>
      <c r="H143" s="2">
        <f t="shared" si="12"/>
        <v>4301.1452999999992</v>
      </c>
    </row>
    <row r="144" spans="1:9" x14ac:dyDescent="0.4">
      <c r="A144" s="1">
        <v>43767</v>
      </c>
      <c r="B144" s="2">
        <f t="shared" si="10"/>
        <v>142</v>
      </c>
      <c r="C144" s="3">
        <v>4336</v>
      </c>
      <c r="D144" s="2">
        <f t="shared" si="13"/>
        <v>37</v>
      </c>
      <c r="E144" s="2">
        <f t="shared" si="14"/>
        <v>52</v>
      </c>
      <c r="F144" s="2">
        <f>SUM($D$2:$D144)/COUNT($D$2:$D144)</f>
        <v>30.3006993006993</v>
      </c>
      <c r="G144" s="2">
        <f t="shared" si="11"/>
        <v>4526.4810000000007</v>
      </c>
      <c r="H144" s="2">
        <f t="shared" si="12"/>
        <v>4359.7303999999995</v>
      </c>
    </row>
    <row r="145" spans="1:9" x14ac:dyDescent="0.4">
      <c r="A145" s="1">
        <v>43768</v>
      </c>
      <c r="B145" s="2">
        <f t="shared" si="10"/>
        <v>143</v>
      </c>
      <c r="C145" s="3">
        <v>4376</v>
      </c>
      <c r="D145" s="2">
        <f t="shared" si="13"/>
        <v>40</v>
      </c>
      <c r="E145" s="2">
        <f t="shared" si="14"/>
        <v>50.428571428571431</v>
      </c>
      <c r="F145" s="2">
        <f>SUM($D$2:$D145)/COUNT($D$2:$D145)</f>
        <v>30.368055555555557</v>
      </c>
      <c r="G145" s="2">
        <f t="shared" si="11"/>
        <v>4593.0712000000003</v>
      </c>
      <c r="H145" s="2">
        <f t="shared" si="12"/>
        <v>4418.5968999999996</v>
      </c>
    </row>
    <row r="146" spans="1:9" x14ac:dyDescent="0.4">
      <c r="A146" s="1">
        <v>43769</v>
      </c>
      <c r="B146" s="2">
        <f t="shared" si="10"/>
        <v>144</v>
      </c>
      <c r="C146" s="3">
        <v>4430</v>
      </c>
      <c r="D146" s="2">
        <f t="shared" si="13"/>
        <v>54</v>
      </c>
      <c r="E146" s="2">
        <f t="shared" si="14"/>
        <v>51.142857142857146</v>
      </c>
      <c r="F146" s="2">
        <f>SUM($D$2:$D146)/COUNT($D$2:$D146)</f>
        <v>30.531034482758621</v>
      </c>
      <c r="G146" s="2">
        <f t="shared" si="11"/>
        <v>4660.1472000000003</v>
      </c>
      <c r="H146" s="2">
        <f t="shared" si="12"/>
        <v>4477.7423999999992</v>
      </c>
    </row>
    <row r="147" spans="1:9" x14ac:dyDescent="0.4">
      <c r="A147" s="1">
        <v>43770</v>
      </c>
      <c r="B147" s="2">
        <f t="shared" si="10"/>
        <v>145</v>
      </c>
      <c r="C147" s="3">
        <v>4468</v>
      </c>
      <c r="D147" s="2">
        <f t="shared" si="13"/>
        <v>38</v>
      </c>
      <c r="E147" s="2">
        <f t="shared" si="14"/>
        <v>47.428571428571431</v>
      </c>
      <c r="F147" s="2">
        <f>SUM($D$2:$D147)/COUNT($D$2:$D147)</f>
        <v>30.582191780821919</v>
      </c>
      <c r="G147" s="2">
        <f t="shared" si="11"/>
        <v>4727.7089999999998</v>
      </c>
      <c r="H147" s="2">
        <f t="shared" si="12"/>
        <v>4537.1644999999999</v>
      </c>
    </row>
    <row r="148" spans="1:9" x14ac:dyDescent="0.4">
      <c r="A148" s="1">
        <v>43771</v>
      </c>
      <c r="B148" s="2">
        <f t="shared" si="10"/>
        <v>146</v>
      </c>
      <c r="C148" s="3">
        <v>4570</v>
      </c>
      <c r="D148" s="2">
        <f t="shared" si="13"/>
        <v>102</v>
      </c>
      <c r="E148" s="2">
        <f t="shared" si="14"/>
        <v>50.857142857142854</v>
      </c>
      <c r="F148" s="2">
        <f>SUM($D$2:$D148)/COUNT($D$2:$D148)</f>
        <v>31.068027210884352</v>
      </c>
      <c r="G148" s="2">
        <f t="shared" si="11"/>
        <v>4795.7565999999997</v>
      </c>
      <c r="H148" s="2">
        <f t="shared" si="12"/>
        <v>4596.8607999999995</v>
      </c>
    </row>
    <row r="149" spans="1:9" x14ac:dyDescent="0.4">
      <c r="A149" s="1">
        <v>43772</v>
      </c>
      <c r="B149" s="2">
        <f t="shared" si="10"/>
        <v>147</v>
      </c>
      <c r="E149" s="2"/>
      <c r="G149" s="2">
        <f t="shared" si="11"/>
        <v>4864.29</v>
      </c>
      <c r="H149" s="2">
        <f t="shared" si="12"/>
        <v>4656.8288999999995</v>
      </c>
    </row>
    <row r="150" spans="1:9" x14ac:dyDescent="0.4">
      <c r="A150" s="1">
        <v>43773</v>
      </c>
      <c r="B150" s="2">
        <f t="shared" si="10"/>
        <v>148</v>
      </c>
      <c r="E150" s="2"/>
      <c r="G150" s="2">
        <f t="shared" si="11"/>
        <v>4933.3091999999997</v>
      </c>
      <c r="H150" s="2">
        <f t="shared" si="12"/>
        <v>4717.0663999999997</v>
      </c>
    </row>
    <row r="151" spans="1:9" x14ac:dyDescent="0.4">
      <c r="A151" s="1">
        <v>43774</v>
      </c>
      <c r="B151" s="2">
        <f t="shared" si="10"/>
        <v>149</v>
      </c>
      <c r="E151" s="2"/>
      <c r="G151" s="2">
        <f t="shared" si="11"/>
        <v>5002.8142000000007</v>
      </c>
      <c r="H151" s="2">
        <f t="shared" si="12"/>
        <v>4777.5708999999997</v>
      </c>
      <c r="I151" t="s">
        <v>14</v>
      </c>
    </row>
    <row r="152" spans="1:9" x14ac:dyDescent="0.4">
      <c r="A152" s="1">
        <v>43775</v>
      </c>
      <c r="B152" s="2">
        <f t="shared" si="10"/>
        <v>150</v>
      </c>
      <c r="E152" s="2"/>
      <c r="G152" s="2">
        <f t="shared" si="11"/>
        <v>5072.8050000000003</v>
      </c>
      <c r="H152" s="2">
        <f t="shared" si="12"/>
        <v>4838.34</v>
      </c>
    </row>
    <row r="153" spans="1:9" x14ac:dyDescent="0.4">
      <c r="A153" s="1">
        <v>43776</v>
      </c>
      <c r="B153" s="2">
        <f t="shared" si="10"/>
        <v>151</v>
      </c>
      <c r="E153" s="2"/>
      <c r="G153" s="2">
        <f t="shared" si="11"/>
        <v>5143.2816000000003</v>
      </c>
      <c r="H153" s="2">
        <f t="shared" si="12"/>
        <v>4899.3712999999998</v>
      </c>
    </row>
    <row r="154" spans="1:9" x14ac:dyDescent="0.4">
      <c r="A154" s="1">
        <v>43777</v>
      </c>
      <c r="B154" s="2">
        <f t="shared" si="10"/>
        <v>152</v>
      </c>
      <c r="E154" s="2"/>
      <c r="G154" s="2">
        <f t="shared" si="11"/>
        <v>5214.2440000000006</v>
      </c>
      <c r="H154" s="2">
        <f t="shared" si="12"/>
        <v>4960.6623999999993</v>
      </c>
    </row>
    <row r="155" spans="1:9" x14ac:dyDescent="0.4">
      <c r="A155" s="1">
        <v>43778</v>
      </c>
      <c r="B155" s="2">
        <f t="shared" si="10"/>
        <v>153</v>
      </c>
      <c r="E155" s="2"/>
      <c r="G155" s="2">
        <f t="shared" si="11"/>
        <v>5285.6922000000004</v>
      </c>
      <c r="H155" s="2">
        <f t="shared" si="12"/>
        <v>5022.2109</v>
      </c>
      <c r="I155" t="s">
        <v>15</v>
      </c>
    </row>
    <row r="156" spans="1:9" x14ac:dyDescent="0.4">
      <c r="A156" s="1">
        <v>43779</v>
      </c>
      <c r="B156" s="2">
        <f t="shared" si="10"/>
        <v>154</v>
      </c>
      <c r="E156" s="2"/>
      <c r="G156" s="2">
        <f t="shared" si="11"/>
        <v>5357.6261999999997</v>
      </c>
      <c r="H156" s="2">
        <f t="shared" si="12"/>
        <v>5084.0144</v>
      </c>
    </row>
    <row r="157" spans="1:9" x14ac:dyDescent="0.4">
      <c r="A157" s="1">
        <v>43780</v>
      </c>
      <c r="B157" s="2">
        <f t="shared" si="10"/>
        <v>155</v>
      </c>
      <c r="E157" s="2"/>
      <c r="G157" s="2">
        <f t="shared" si="11"/>
        <v>5430.0459999999994</v>
      </c>
      <c r="H157" s="2">
        <f t="shared" si="12"/>
        <v>5146.0704999999998</v>
      </c>
    </row>
    <row r="158" spans="1:9" x14ac:dyDescent="0.4">
      <c r="A158" s="1">
        <v>43781</v>
      </c>
      <c r="B158" s="2">
        <f t="shared" si="10"/>
        <v>156</v>
      </c>
      <c r="E158" s="2"/>
      <c r="G158" s="2">
        <f t="shared" si="11"/>
        <v>5502.9516000000003</v>
      </c>
      <c r="H158" s="2">
        <f t="shared" si="12"/>
        <v>5208.3768</v>
      </c>
    </row>
    <row r="159" spans="1:9" x14ac:dyDescent="0.4">
      <c r="A159" s="1">
        <v>43782</v>
      </c>
      <c r="B159" s="2">
        <f t="shared" si="10"/>
        <v>157</v>
      </c>
      <c r="E159" s="2"/>
      <c r="G159" s="2">
        <f t="shared" si="11"/>
        <v>5576.3430000000008</v>
      </c>
      <c r="H159" s="2">
        <f t="shared" si="12"/>
        <v>5270.9309000000003</v>
      </c>
    </row>
    <row r="160" spans="1:9" x14ac:dyDescent="0.4">
      <c r="A160" s="1">
        <v>43783</v>
      </c>
      <c r="B160" s="2">
        <f t="shared" si="10"/>
        <v>158</v>
      </c>
      <c r="E160" s="2"/>
      <c r="G160" s="2">
        <f t="shared" si="11"/>
        <v>5650.2202000000007</v>
      </c>
      <c r="H160" s="2">
        <f t="shared" si="12"/>
        <v>5333.7304000000004</v>
      </c>
    </row>
    <row r="161" spans="1:8" x14ac:dyDescent="0.4">
      <c r="A161" s="1">
        <v>43784</v>
      </c>
      <c r="B161" s="2">
        <f t="shared" si="10"/>
        <v>159</v>
      </c>
      <c r="E161" s="2"/>
      <c r="G161" s="2">
        <f t="shared" si="11"/>
        <v>5724.5832</v>
      </c>
      <c r="H161" s="2">
        <f t="shared" si="12"/>
        <v>5396.7728999999999</v>
      </c>
    </row>
    <row r="162" spans="1:8" x14ac:dyDescent="0.4">
      <c r="A162" s="1">
        <v>43785</v>
      </c>
      <c r="B162" s="2">
        <f t="shared" si="10"/>
        <v>160</v>
      </c>
      <c r="E162" s="2"/>
      <c r="G162" s="2">
        <f t="shared" si="11"/>
        <v>5799.4319999999998</v>
      </c>
      <c r="H162" s="2">
        <f t="shared" si="12"/>
        <v>5460.0560000000005</v>
      </c>
    </row>
    <row r="163" spans="1:8" x14ac:dyDescent="0.4">
      <c r="A163" s="1">
        <v>43786</v>
      </c>
      <c r="B163" s="2">
        <f t="shared" si="10"/>
        <v>161</v>
      </c>
      <c r="E163" s="2"/>
      <c r="G163" s="2">
        <f t="shared" si="11"/>
        <v>5874.7665999999999</v>
      </c>
      <c r="H163" s="2">
        <f t="shared" si="12"/>
        <v>5523.5772999999999</v>
      </c>
    </row>
    <row r="164" spans="1:8" x14ac:dyDescent="0.4">
      <c r="A164" s="1">
        <v>43787</v>
      </c>
      <c r="B164" s="2">
        <f t="shared" si="10"/>
        <v>162</v>
      </c>
      <c r="E164" s="2"/>
      <c r="G164" s="2">
        <f t="shared" si="11"/>
        <v>5950.5869999999995</v>
      </c>
      <c r="H164" s="2">
        <f t="shared" si="12"/>
        <v>5587.3343999999997</v>
      </c>
    </row>
    <row r="165" spans="1:8" x14ac:dyDescent="0.4">
      <c r="A165" s="1">
        <v>43788</v>
      </c>
      <c r="B165" s="2">
        <f t="shared" si="10"/>
        <v>163</v>
      </c>
      <c r="E165" s="2"/>
      <c r="G165" s="2">
        <f t="shared" si="11"/>
        <v>6026.8931999999995</v>
      </c>
      <c r="H165" s="2">
        <f t="shared" si="12"/>
        <v>5651.3248999999987</v>
      </c>
    </row>
    <row r="166" spans="1:8" x14ac:dyDescent="0.4">
      <c r="A166" s="1">
        <v>43789</v>
      </c>
      <c r="B166" s="2">
        <f t="shared" si="10"/>
        <v>164</v>
      </c>
      <c r="E166" s="2"/>
      <c r="G166" s="2">
        <f t="shared" si="11"/>
        <v>6103.6852000000008</v>
      </c>
      <c r="H166" s="2">
        <f t="shared" si="12"/>
        <v>5715.5464000000011</v>
      </c>
    </row>
    <row r="167" spans="1:8" x14ac:dyDescent="0.4">
      <c r="A167" s="1">
        <v>43790</v>
      </c>
      <c r="B167" s="2">
        <f t="shared" si="10"/>
        <v>165</v>
      </c>
      <c r="E167" s="2"/>
      <c r="G167" s="2">
        <f t="shared" si="11"/>
        <v>6180.9630000000006</v>
      </c>
      <c r="H167" s="2">
        <f t="shared" si="12"/>
        <v>5779.9965000000002</v>
      </c>
    </row>
    <row r="168" spans="1:8" x14ac:dyDescent="0.4">
      <c r="A168" s="1">
        <v>43791</v>
      </c>
      <c r="B168" s="2">
        <f t="shared" si="10"/>
        <v>166</v>
      </c>
      <c r="E168" s="2"/>
      <c r="G168" s="2">
        <f t="shared" si="11"/>
        <v>6258.7266</v>
      </c>
      <c r="H168" s="2">
        <f t="shared" si="12"/>
        <v>5844.6728000000003</v>
      </c>
    </row>
    <row r="169" spans="1:8" x14ac:dyDescent="0.4">
      <c r="A169" s="1">
        <v>43792</v>
      </c>
      <c r="B169" s="2">
        <f t="shared" si="10"/>
        <v>167</v>
      </c>
      <c r="E169" s="2"/>
      <c r="G169" s="2">
        <f t="shared" si="11"/>
        <v>6336.9760000000006</v>
      </c>
      <c r="H169" s="2">
        <f t="shared" si="12"/>
        <v>5909.5728999999992</v>
      </c>
    </row>
    <row r="170" spans="1:8" x14ac:dyDescent="0.4">
      <c r="A170" s="1">
        <v>43793</v>
      </c>
      <c r="B170" s="2">
        <f t="shared" si="10"/>
        <v>168</v>
      </c>
      <c r="E170" s="2"/>
      <c r="G170" s="2">
        <f t="shared" si="11"/>
        <v>6415.7111999999997</v>
      </c>
      <c r="H170" s="2">
        <f t="shared" si="12"/>
        <v>5974.6944000000003</v>
      </c>
    </row>
    <row r="171" spans="1:8" x14ac:dyDescent="0.4">
      <c r="A171" s="1">
        <v>43794</v>
      </c>
      <c r="B171" s="2">
        <f t="shared" si="10"/>
        <v>169</v>
      </c>
      <c r="E171" s="2"/>
      <c r="G171" s="2">
        <f t="shared" si="11"/>
        <v>6494.9322000000002</v>
      </c>
      <c r="H171" s="2">
        <f t="shared" si="12"/>
        <v>6040.0349000000006</v>
      </c>
    </row>
    <row r="172" spans="1:8" x14ac:dyDescent="0.4">
      <c r="A172" s="1">
        <v>43795</v>
      </c>
      <c r="B172" s="2">
        <f t="shared" si="10"/>
        <v>170</v>
      </c>
      <c r="E172" s="2"/>
      <c r="G172" s="2">
        <f t="shared" si="11"/>
        <v>6574.6390000000001</v>
      </c>
      <c r="H172" s="2">
        <f t="shared" si="12"/>
        <v>6105.5919999999987</v>
      </c>
    </row>
    <row r="173" spans="1:8" x14ac:dyDescent="0.4">
      <c r="A173" s="1">
        <v>43796</v>
      </c>
      <c r="B173" s="2">
        <f t="shared" si="10"/>
        <v>171</v>
      </c>
      <c r="E173" s="2"/>
      <c r="G173" s="2">
        <f t="shared" si="11"/>
        <v>6654.8315999999995</v>
      </c>
      <c r="H173" s="2">
        <f t="shared" si="12"/>
        <v>6171.3632999999991</v>
      </c>
    </row>
    <row r="174" spans="1:8" x14ac:dyDescent="0.4">
      <c r="A174" s="1">
        <v>43797</v>
      </c>
      <c r="B174" s="2">
        <f t="shared" si="10"/>
        <v>172</v>
      </c>
      <c r="E174" s="2"/>
      <c r="G174" s="2">
        <f t="shared" si="11"/>
        <v>6735.51</v>
      </c>
      <c r="H174" s="2">
        <f t="shared" si="12"/>
        <v>6237.3463999999985</v>
      </c>
    </row>
    <row r="175" spans="1:8" x14ac:dyDescent="0.4">
      <c r="A175" s="1">
        <v>43798</v>
      </c>
      <c r="B175" s="2">
        <f t="shared" si="10"/>
        <v>173</v>
      </c>
      <c r="E175" s="2"/>
      <c r="G175" s="2">
        <f t="shared" si="11"/>
        <v>6816.6742000000004</v>
      </c>
      <c r="H175" s="2">
        <f t="shared" si="12"/>
        <v>6303.5388999999996</v>
      </c>
    </row>
    <row r="176" spans="1:8" x14ac:dyDescent="0.4">
      <c r="A176" s="1">
        <v>43799</v>
      </c>
      <c r="B176" s="2">
        <f t="shared" si="10"/>
        <v>174</v>
      </c>
      <c r="E176" s="2"/>
      <c r="G176" s="2">
        <f t="shared" si="11"/>
        <v>6898.3242</v>
      </c>
      <c r="H176" s="2">
        <f t="shared" si="12"/>
        <v>6369.9383999999991</v>
      </c>
    </row>
    <row r="177" spans="1:2" x14ac:dyDescent="0.4">
      <c r="A177" s="1">
        <v>43800</v>
      </c>
      <c r="B177" s="2">
        <f t="shared" si="10"/>
        <v>175</v>
      </c>
    </row>
    <row r="178" spans="1:2" x14ac:dyDescent="0.4">
      <c r="A178" s="1">
        <v>43801</v>
      </c>
      <c r="B178" s="2">
        <f t="shared" si="10"/>
        <v>176</v>
      </c>
    </row>
    <row r="179" spans="1:2" x14ac:dyDescent="0.4">
      <c r="A179" s="1">
        <v>43802</v>
      </c>
      <c r="B179" s="2">
        <f t="shared" si="10"/>
        <v>177</v>
      </c>
    </row>
    <row r="180" spans="1:2" x14ac:dyDescent="0.4">
      <c r="A180" s="1">
        <v>43803</v>
      </c>
      <c r="B180" s="2">
        <f t="shared" si="10"/>
        <v>178</v>
      </c>
    </row>
    <row r="181" spans="1:2" x14ac:dyDescent="0.4">
      <c r="A181" s="1">
        <v>43804</v>
      </c>
      <c r="B181" s="2">
        <f t="shared" si="10"/>
        <v>179</v>
      </c>
    </row>
    <row r="182" spans="1:2" x14ac:dyDescent="0.4">
      <c r="A182" s="1">
        <v>43805</v>
      </c>
      <c r="B182" s="2">
        <f t="shared" si="10"/>
        <v>180</v>
      </c>
    </row>
    <row r="183" spans="1:2" x14ac:dyDescent="0.4">
      <c r="A183" s="1">
        <v>43806</v>
      </c>
      <c r="B183" s="2">
        <f t="shared" si="10"/>
        <v>181</v>
      </c>
    </row>
    <row r="184" spans="1:2" x14ac:dyDescent="0.4">
      <c r="A184" s="1">
        <v>43807</v>
      </c>
      <c r="B184" s="2">
        <f t="shared" si="10"/>
        <v>182</v>
      </c>
    </row>
    <row r="185" spans="1:2" x14ac:dyDescent="0.4">
      <c r="A185" s="1">
        <v>43808</v>
      </c>
      <c r="B185" s="2">
        <f t="shared" si="10"/>
        <v>183</v>
      </c>
    </row>
    <row r="186" spans="1:2" x14ac:dyDescent="0.4">
      <c r="A186" s="1">
        <v>43809</v>
      </c>
      <c r="B186" s="2">
        <f t="shared" si="10"/>
        <v>184</v>
      </c>
    </row>
    <row r="187" spans="1:2" x14ac:dyDescent="0.4">
      <c r="A187" s="1">
        <v>43810</v>
      </c>
      <c r="B187" s="2">
        <f t="shared" si="10"/>
        <v>185</v>
      </c>
    </row>
    <row r="188" spans="1:2" x14ac:dyDescent="0.4">
      <c r="A188" s="1">
        <v>43811</v>
      </c>
      <c r="B188" s="2">
        <f t="shared" si="10"/>
        <v>186</v>
      </c>
    </row>
    <row r="189" spans="1:2" x14ac:dyDescent="0.4">
      <c r="A189" s="1">
        <v>43812</v>
      </c>
      <c r="B189" s="2">
        <f t="shared" si="10"/>
        <v>187</v>
      </c>
    </row>
    <row r="190" spans="1:2" x14ac:dyDescent="0.4">
      <c r="A190" s="1">
        <v>43813</v>
      </c>
      <c r="B190" s="2">
        <f t="shared" si="10"/>
        <v>188</v>
      </c>
    </row>
    <row r="191" spans="1:2" x14ac:dyDescent="0.4">
      <c r="A191" s="1">
        <v>43814</v>
      </c>
      <c r="B191" s="2">
        <f t="shared" si="10"/>
        <v>189</v>
      </c>
    </row>
    <row r="192" spans="1:2" x14ac:dyDescent="0.4">
      <c r="A192" s="1">
        <v>43815</v>
      </c>
      <c r="B192" s="2">
        <f t="shared" si="10"/>
        <v>190</v>
      </c>
    </row>
    <row r="193" spans="1:2" x14ac:dyDescent="0.4">
      <c r="A193" s="1">
        <v>43816</v>
      </c>
      <c r="B193" s="2">
        <f t="shared" si="10"/>
        <v>191</v>
      </c>
    </row>
    <row r="194" spans="1:2" x14ac:dyDescent="0.4">
      <c r="A194" s="1">
        <v>43817</v>
      </c>
      <c r="B194" s="2">
        <f t="shared" si="10"/>
        <v>192</v>
      </c>
    </row>
    <row r="195" spans="1:2" x14ac:dyDescent="0.4">
      <c r="A195" s="1">
        <v>43818</v>
      </c>
      <c r="B195" s="2">
        <f t="shared" ref="B195:B207" si="15">B194+1</f>
        <v>193</v>
      </c>
    </row>
    <row r="196" spans="1:2" x14ac:dyDescent="0.4">
      <c r="A196" s="1">
        <v>43819</v>
      </c>
      <c r="B196" s="2">
        <f t="shared" si="15"/>
        <v>194</v>
      </c>
    </row>
    <row r="197" spans="1:2" x14ac:dyDescent="0.4">
      <c r="A197" s="1">
        <v>43820</v>
      </c>
      <c r="B197" s="2">
        <f t="shared" si="15"/>
        <v>195</v>
      </c>
    </row>
    <row r="198" spans="1:2" x14ac:dyDescent="0.4">
      <c r="A198" s="1">
        <v>43821</v>
      </c>
      <c r="B198" s="2">
        <f t="shared" si="15"/>
        <v>196</v>
      </c>
    </row>
    <row r="199" spans="1:2" x14ac:dyDescent="0.4">
      <c r="A199" s="1">
        <v>43822</v>
      </c>
      <c r="B199" s="2">
        <f t="shared" si="15"/>
        <v>197</v>
      </c>
    </row>
    <row r="200" spans="1:2" x14ac:dyDescent="0.4">
      <c r="A200" s="1">
        <v>43823</v>
      </c>
      <c r="B200" s="2">
        <f t="shared" si="15"/>
        <v>198</v>
      </c>
    </row>
    <row r="201" spans="1:2" x14ac:dyDescent="0.4">
      <c r="A201" s="1">
        <v>43824</v>
      </c>
      <c r="B201" s="2">
        <f t="shared" si="15"/>
        <v>199</v>
      </c>
    </row>
    <row r="202" spans="1:2" x14ac:dyDescent="0.4">
      <c r="A202" s="1">
        <v>43825</v>
      </c>
      <c r="B202" s="2">
        <f t="shared" si="15"/>
        <v>200</v>
      </c>
    </row>
    <row r="203" spans="1:2" x14ac:dyDescent="0.4">
      <c r="A203" s="1">
        <v>43826</v>
      </c>
      <c r="B203" s="2">
        <f t="shared" si="15"/>
        <v>201</v>
      </c>
    </row>
    <row r="204" spans="1:2" x14ac:dyDescent="0.4">
      <c r="A204" s="1">
        <v>43827</v>
      </c>
      <c r="B204" s="2">
        <f t="shared" si="15"/>
        <v>202</v>
      </c>
    </row>
    <row r="205" spans="1:2" x14ac:dyDescent="0.4">
      <c r="A205" s="1">
        <v>43828</v>
      </c>
      <c r="B205" s="2">
        <f t="shared" si="15"/>
        <v>203</v>
      </c>
    </row>
    <row r="206" spans="1:2" x14ac:dyDescent="0.4">
      <c r="A206" s="1">
        <v>43829</v>
      </c>
      <c r="B206" s="2">
        <f t="shared" si="15"/>
        <v>204</v>
      </c>
    </row>
    <row r="207" spans="1:2" x14ac:dyDescent="0.4">
      <c r="A207" s="1">
        <v>43830</v>
      </c>
      <c r="B207" s="2">
        <f t="shared" si="15"/>
        <v>205</v>
      </c>
    </row>
  </sheetData>
  <conditionalFormatting sqref="I1 G1:H1048576">
    <cfRule type="cellIs" dxfId="5" priority="9" operator="greaterThan">
      <formula>$C1*1.1</formula>
    </cfRule>
    <cfRule type="cellIs" dxfId="4" priority="10" operator="between">
      <formula>$C1*0.9</formula>
      <formula>$C1*1.1</formula>
    </cfRule>
    <cfRule type="cellIs" dxfId="3" priority="11" operator="lessThan">
      <formula>$C1*0.9</formula>
    </cfRule>
  </conditionalFormatting>
  <conditionalFormatting sqref="F1">
    <cfRule type="cellIs" dxfId="2" priority="6" operator="greaterThan">
      <formula>$C1*1.25</formula>
    </cfRule>
    <cfRule type="cellIs" dxfId="1" priority="7" operator="between">
      <formula>$C1*0.75</formula>
      <formula>$C1*1.25</formula>
    </cfRule>
    <cfRule type="cellIs" dxfId="0" priority="8" operator="lessThan">
      <formula>$C1*0.75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2019-11-04T16:04:45Z</dcterms:modified>
</cp:coreProperties>
</file>