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usmasvddeecs\EECS\S&amp;F\Centers\RRC\10_Research\Publications\HardwareX\DC Motor control\"/>
    </mc:Choice>
  </mc:AlternateContent>
  <bookViews>
    <workbookView xWindow="0" yWindow="0" windowWidth="28800" windowHeight="13635"/>
  </bookViews>
  <sheets>
    <sheet name="BillOfMaterials" sheetId="2" r:id="rId1"/>
    <sheet name="Example" sheetId="4" r:id="rId2"/>
  </sheets>
  <definedNames>
    <definedName name="_xlnm._FilterDatabase" localSheetId="0" hidden="1">BillOfMaterials!$A$9:$I$9</definedName>
    <definedName name="_xlnm._FilterDatabase" localSheetId="1" hidden="1">Example!$A$10:$H$10</definedName>
    <definedName name="_xlnm.Print_Area" localSheetId="0">BillOfMaterials!$A$1:$H$21</definedName>
    <definedName name="_xlnm.Print_Area" localSheetId="1">Example!$A$1:$J$31</definedName>
    <definedName name="_xlnm.Print_Titles" localSheetId="0">BillOfMaterials!$9:$9</definedName>
    <definedName name="_xlnm.Print_Titles" localSheetId="1">Example!$10:$10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H17" i="2"/>
  <c r="H18" i="2"/>
  <c r="H19" i="2"/>
  <c r="H20" i="2"/>
  <c r="D21" i="2"/>
  <c r="H21" i="2" l="1"/>
  <c r="C6" i="2" s="1"/>
</calcChain>
</file>

<file path=xl/sharedStrings.xml><?xml version="1.0" encoding="utf-8"?>
<sst xmlns="http://schemas.openxmlformats.org/spreadsheetml/2006/main" count="165" uniqueCount="95">
  <si>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</si>
  <si>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</si>
  <si>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</si>
  <si>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</si>
  <si>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</si>
  <si>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</si>
  <si>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</si>
  <si>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</si>
  <si>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</si>
  <si>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</si>
  <si>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</si>
  <si>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</si>
  <si>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</si>
  <si>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Bill of Materials Template</t>
  </si>
  <si>
    <t>each</t>
  </si>
  <si>
    <t>Assembly Number :</t>
  </si>
  <si>
    <t>Assembly Name :</t>
  </si>
  <si>
    <t>Pieces :</t>
  </si>
  <si>
    <t>Total Cost :</t>
  </si>
  <si>
    <t>Approval Date :</t>
  </si>
  <si>
    <t>Assembly Revision :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</si>
  <si>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</si>
  <si>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</si>
  <si>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</si>
  <si>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</si>
  <si>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</si>
  <si>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</si>
  <si>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</si>
  <si>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</si>
  <si>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</si>
  <si>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</si>
  <si>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</si>
  <si>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</si>
  <si>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</si>
  <si>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</si>
  <si>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</si>
  <si>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</si>
  <si>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</si>
  <si>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</si>
  <si>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</si>
  <si>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</si>
  <si>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</si>
  <si>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</si>
  <si>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</si>
  <si>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</si>
  <si>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</si>
  <si>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</si>
  <si>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</si>
  <si>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</si>
  <si>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</si>
  <si>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</si>
  <si>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</si>
  <si>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</si>
  <si>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</si>
  <si>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</si>
  <si>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URL</t>
  </si>
  <si>
    <t>Manufacturer</t>
  </si>
  <si>
    <t>Vendors</t>
  </si>
  <si>
    <t>DC Motor Position Control Kit</t>
  </si>
  <si>
    <t>https://www.sparkfun.com/products/14129</t>
  </si>
  <si>
    <t>Sparkfun, RobotShop</t>
  </si>
  <si>
    <t>DEV-14129</t>
  </si>
  <si>
    <t>SparkFun Ardumoto</t>
  </si>
  <si>
    <t>DC Motor driver (H-bridge) shield for Arduino</t>
  </si>
  <si>
    <t>SparkFun</t>
  </si>
  <si>
    <t>https://store.arduino.cc/usa/arduino-uno-rev3</t>
  </si>
  <si>
    <t>Arduino</t>
  </si>
  <si>
    <t>Open source micro-controller</t>
  </si>
  <si>
    <t>A000066</t>
  </si>
  <si>
    <t>Arduino Uno R3</t>
  </si>
  <si>
    <t xml:space="preserve">Mouser, RobotShop, Arduino, Adafruit </t>
  </si>
  <si>
    <t>DC Toy Motor</t>
  </si>
  <si>
    <t>various</t>
  </si>
  <si>
    <t>Adafruit, SparkFun</t>
  </si>
  <si>
    <t>https://www.adafruit.com/product/711</t>
  </si>
  <si>
    <t>6V DC Motor 130 size</t>
  </si>
  <si>
    <t>4 x AA battery holder with switch</t>
  </si>
  <si>
    <t>Adafruit, SparkFun, RobotShop</t>
  </si>
  <si>
    <t>https://www.adafruit.com/product/830</t>
  </si>
  <si>
    <t>BB-170-BK</t>
  </si>
  <si>
    <t>Mini Breadboard</t>
  </si>
  <si>
    <t>Solderless breadboard 1.75" x 1.40"</t>
  </si>
  <si>
    <t>BusBoard Prototype Systems</t>
  </si>
  <si>
    <t>Mouser, Digi-Key</t>
  </si>
  <si>
    <t>https://www.mouser.com/ProductDetail/BusBoard-Prototype-Systems/BB170-BK?qs=sGAEpiMZZMtgbBHFKsFQgo04jOHntgNPg9BCaanvgpo%3d</t>
  </si>
  <si>
    <t>Amazon, Best Buy, Target, Walmart</t>
  </si>
  <si>
    <t>http://www.energizer.com/batteries/energizer-max-alkaline-batteries#aa</t>
  </si>
  <si>
    <t>AA Battery</t>
  </si>
  <si>
    <t>Energizer</t>
  </si>
  <si>
    <t>Energizer Max AA Alkaline battery</t>
  </si>
  <si>
    <t>Battery holder</t>
  </si>
  <si>
    <t xml:space="preserve"> I2C based accelerometer + compass breakout board</t>
  </si>
  <si>
    <t>LSM303DLHC Triple axis magnetometer</t>
  </si>
  <si>
    <t>Adafruit</t>
  </si>
  <si>
    <t>https://www.adafruit.com/product/1120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</si>
</sst>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d\-mmm\-yy;@"/>
  </numFmts>
  <fonts count="19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22"/>
      <color theme="4" tint="-0.249977111117893"/>
      <name val="Arial"/>
      <family val="2"/>
      <scheme val="major"/>
    </font>
    <font>
      <sz val="10"/>
      <name val="Trebuchet MS"/>
      <scheme val="minor"/>
    </font>
    <font>
      <sz val="14"/>
      <name val="Times New Roman"/>
      <family val="1"/>
    </font>
    <font>
      <sz val="14"/>
      <color rgb="FF333333"/>
      <name val="Times New Roman"/>
      <family val="1"/>
    </font>
    <font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44" fontId="7" fillId="0" borderId="0" xfId="1" applyFont="1" applyFill="1" applyBorder="1" applyAlignment="1">
      <alignment vertical="top"/>
    </xf>
    <xf numFmtId="0" fontId="10" fillId="0" borderId="0" xfId="0" applyFont="1" applyBorder="1" applyAlignment="1">
      <alignment horizontal="right"/>
    </xf>
    <xf numFmtId="164" fontId="7" fillId="2" borderId="0" xfId="0" applyNumberFormat="1" applyFont="1" applyFill="1" applyBorder="1" applyAlignment="1">
      <alignment horizontal="center" vertical="top"/>
    </xf>
    <xf numFmtId="164" fontId="7" fillId="2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4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1" fillId="0" borderId="2" xfId="0" applyFont="1" applyBorder="1" applyAlignment="1">
      <alignment horizontal="right"/>
    </xf>
    <xf numFmtId="0" fontId="12" fillId="0" borderId="2" xfId="0" applyFont="1" applyBorder="1" applyAlignment="1">
      <alignment horizontal="left"/>
    </xf>
    <xf numFmtId="166" fontId="12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1" fillId="0" borderId="3" xfId="0" applyFont="1" applyBorder="1" applyAlignment="1">
      <alignment horizontal="right"/>
    </xf>
    <xf numFmtId="165" fontId="12" fillId="0" borderId="3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165" fontId="12" fillId="0" borderId="0" xfId="0" applyNumberFormat="1" applyFont="1" applyBorder="1" applyAlignment="1">
      <alignment horizontal="center"/>
    </xf>
    <xf numFmtId="0" fontId="5" fillId="0" borderId="5" xfId="0" applyFont="1" applyFill="1" applyBorder="1" applyAlignment="1" applyProtection="1">
      <alignment horizontal="left" vertical="center"/>
    </xf>
    <xf numFmtId="0" fontId="5" fillId="0" borderId="6" xfId="0" applyFont="1" applyFill="1" applyBorder="1" applyAlignment="1" applyProtection="1">
      <alignment horizontal="left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15" fillId="0" borderId="10" xfId="0" applyFont="1" applyFill="1" applyBorder="1"/>
    <xf numFmtId="0" fontId="15" fillId="0" borderId="11" xfId="0" applyFont="1" applyFill="1" applyBorder="1"/>
    <xf numFmtId="0" fontId="15" fillId="0" borderId="11" xfId="0" applyFont="1" applyFill="1" applyBorder="1" applyAlignment="1">
      <alignment horizontal="center"/>
    </xf>
    <xf numFmtId="44" fontId="15" fillId="0" borderId="11" xfId="0" applyNumberFormat="1" applyFont="1" applyFill="1" applyBorder="1"/>
    <xf numFmtId="164" fontId="15" fillId="2" borderId="11" xfId="0" applyNumberFormat="1" applyFont="1" applyFill="1" applyBorder="1" applyAlignment="1">
      <alignment horizontal="center"/>
    </xf>
    <xf numFmtId="0" fontId="15" fillId="0" borderId="12" xfId="0" applyFont="1" applyFill="1" applyBorder="1"/>
    <xf numFmtId="0" fontId="16" fillId="0" borderId="8" xfId="0" applyFont="1" applyFill="1" applyBorder="1" applyAlignment="1">
      <alignment horizontal="left" vertical="top"/>
    </xf>
    <xf numFmtId="0" fontId="16" fillId="0" borderId="4" xfId="0" applyFont="1" applyFill="1" applyBorder="1" applyAlignment="1">
      <alignment horizontal="left" vertical="top" wrapText="1"/>
    </xf>
    <xf numFmtId="0" fontId="16" fillId="0" borderId="4" xfId="0" applyNumberFormat="1" applyFont="1" applyFill="1" applyBorder="1" applyAlignment="1">
      <alignment horizontal="left" vertical="top"/>
    </xf>
    <xf numFmtId="0" fontId="16" fillId="0" borderId="4" xfId="0" applyFont="1" applyFill="1" applyBorder="1" applyAlignment="1">
      <alignment horizontal="left" vertical="top"/>
    </xf>
    <xf numFmtId="44" fontId="16" fillId="0" borderId="4" xfId="1" applyFont="1" applyFill="1" applyBorder="1" applyAlignment="1">
      <alignment horizontal="left" vertical="top"/>
    </xf>
    <xf numFmtId="164" fontId="16" fillId="2" borderId="4" xfId="0" applyNumberFormat="1" applyFont="1" applyFill="1" applyBorder="1" applyAlignment="1">
      <alignment horizontal="left" vertical="top"/>
    </xf>
    <xf numFmtId="0" fontId="16" fillId="0" borderId="9" xfId="0" applyFont="1" applyFill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9" xfId="0" applyFont="1" applyFill="1" applyBorder="1" applyAlignment="1">
      <alignment horizontal="left" vertical="top" wrapText="1"/>
    </xf>
    <xf numFmtId="0" fontId="18" fillId="0" borderId="8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0</xdr:row>
      <xdr:rowOff>114300</xdr:rowOff>
    </xdr:from>
    <xdr:to>
      <xdr:col>6</xdr:col>
      <xdr:colOff>266373</xdr:colOff>
      <xdr:row>7</xdr:row>
      <xdr:rowOff>190293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143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J21" totalsRowCount="1" headerRowDxfId="48" dataDxfId="46" totalsRowDxfId="44" headerRowBorderDxfId="47" tableBorderDxfId="45" totalsRowBorderDxfId="43">
  <tableColumns count="10">
    <tableColumn id="2" name="Part #" dataDxfId="42" totalsRowDxfId="9"/>
    <tableColumn id="1" name="Part Name" totalsRowLabel="Total" dataDxfId="41" totalsRowDxfId="8"/>
    <tableColumn id="10" name="Description" dataDxfId="40" totalsRowDxfId="7"/>
    <tableColumn id="5" name="Qty" totalsRowFunction="sum" dataDxfId="39" totalsRowDxfId="6"/>
    <tableColumn id="7" name="Units" dataDxfId="38" totalsRowDxfId="5"/>
    <tableColumn id="8" name="Manufacturer" dataDxfId="37" totalsRowDxfId="4"/>
    <tableColumn id="6" name="Unit Cost" dataDxfId="36" totalsRowDxfId="3" dataCellStyle="Currency"/>
    <tableColumn id="3" name="Cost" totalsRowFunction="sum" dataDxfId="35" totalsRowDxfId="2">
      <calculatedColumnFormula>Table1[[#This Row],[Qty]]*Table1[[#This Row],[Unit Cost]]</calculatedColumnFormula>
    </tableColumn>
    <tableColumn id="12" name="Vendors" dataDxfId="34" totalsRowDxfId="1"/>
    <tableColumn id="9" name="URL" dataDxfId="33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0:J31" totalsRowCount="1" headerRowDxfId="32" dataDxfId="31" tableBorderDxfId="30">
  <tableColumns count="10">
    <tableColumn id="4" name="Category" dataDxfId="29" totalsRowDxfId="28"/>
    <tableColumn id="2" name="Part #" dataDxfId="27" totalsRowDxfId="26"/>
    <tableColumn id="9" name="Elem ID" dataDxfId="25" totalsRowDxfId="24"/>
    <tableColumn id="1" name="Part Name" totalsRowLabel="Total" dataDxfId="23" totalsRowDxfId="22"/>
    <tableColumn id="10" name="Color" dataDxfId="21" totalsRowDxfId="20"/>
    <tableColumn id="5" name="Qty" totalsRowFunction="sum" dataDxfId="19" totalsRowDxfId="18"/>
    <tableColumn id="7" name="Units" dataDxfId="17" totalsRowDxfId="16"/>
    <tableColumn id="12" name="Picture" dataDxfId="15" totalsRowDxfId="14"/>
    <tableColumn id="6" name="Unit Cost" dataDxfId="13" totalsRowDxfId="12" dataCellStyle="Currency"/>
    <tableColumn id="3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showGridLines="0" tabSelected="1" zoomScaleNormal="100" workbookViewId="0">
      <selection activeCell="I17" sqref="I17"/>
    </sheetView>
  </sheetViews>
  <sheetFormatPr defaultRowHeight="15.75" x14ac:dyDescent="0.3"/>
  <cols>
    <col min="1" max="1" width="15.125" customWidth="1"/>
    <col min="2" max="2" width="21.375" style="2" customWidth="1"/>
    <col min="3" max="3" width="27.375" style="2" bestFit="1" customWidth="1"/>
    <col min="4" max="4" width="8.25" customWidth="1"/>
    <col min="5" max="5" width="6.375" customWidth="1"/>
    <col min="6" max="6" width="19.375" customWidth="1"/>
    <col min="7" max="7" width="8.875" bestFit="1" customWidth="1"/>
    <col min="8" max="8" width="11.75" bestFit="1" customWidth="1"/>
    <col min="9" max="9" width="23.125" style="2" customWidth="1"/>
    <col min="10" max="10" width="70.25" style="2" customWidth="1"/>
    <col min="11" max="11" width="10.125" customWidth="1"/>
    <col min="12" max="12" width="11.375" style="2" customWidth="1"/>
    <col min="13" max="13" width="22.625" customWidth="1"/>
    <col min="14" max="14" width="10.25" style="2" customWidth="1"/>
    <col min="15" max="15" width="14.375" style="2" customWidth="1"/>
    <col min="16" max="16384" width="9" style="2"/>
  </cols>
  <sheetData>
    <row r="1" spans="1:13" ht="27" customHeight="1" x14ac:dyDescent="0.3">
      <c r="B1" s="30" t="s">
        <v>58</v>
      </c>
      <c r="C1" s="4"/>
      <c r="D1" s="4"/>
      <c r="E1" s="4"/>
      <c r="F1" s="4"/>
      <c r="G1" s="4"/>
      <c r="H1" s="4"/>
      <c r="I1" s="4"/>
      <c r="J1" s="4"/>
      <c r="K1" s="2"/>
      <c r="M1" s="2"/>
    </row>
    <row r="2" spans="1:13" ht="15" customHeight="1" x14ac:dyDescent="0.3">
      <c r="A2" s="2"/>
      <c r="D2" s="2"/>
      <c r="E2" s="2"/>
      <c r="F2" s="5"/>
      <c r="G2" s="2"/>
      <c r="H2" s="2"/>
      <c r="I2" s="5"/>
      <c r="J2" s="5"/>
      <c r="K2" s="2"/>
      <c r="L2" s="5"/>
      <c r="M2" s="2"/>
    </row>
    <row r="3" spans="1:13" ht="16.5" x14ac:dyDescent="0.3">
      <c r="A3" s="2"/>
      <c r="B3" s="22"/>
      <c r="C3" s="23"/>
      <c r="D3" s="2"/>
      <c r="E3" s="2"/>
      <c r="F3" s="6"/>
      <c r="G3" s="2"/>
      <c r="H3" s="2"/>
      <c r="I3" s="6" t="s">
        <v>0</v>
      </c>
      <c r="J3" s="6" t="s">
        <v>0</v>
      </c>
      <c r="K3" s="2"/>
      <c r="L3" s="7"/>
      <c r="M3" s="2"/>
    </row>
    <row r="4" spans="1:13" ht="16.5" x14ac:dyDescent="0.3">
      <c r="A4" s="2"/>
      <c r="B4" s="24" t="s">
        <v>20</v>
      </c>
      <c r="C4" s="25">
        <v>2</v>
      </c>
      <c r="E4" s="2"/>
      <c r="F4" s="2"/>
      <c r="G4" s="2"/>
      <c r="H4" s="2"/>
      <c r="K4" s="2"/>
      <c r="M4" s="2"/>
    </row>
    <row r="5" spans="1:13" ht="16.5" x14ac:dyDescent="0.3">
      <c r="A5" s="2"/>
      <c r="B5" s="24" t="s">
        <v>50</v>
      </c>
      <c r="C5" s="27"/>
      <c r="D5" s="1"/>
      <c r="E5" s="1"/>
      <c r="F5" s="2"/>
      <c r="G5" s="1"/>
      <c r="H5" s="1"/>
      <c r="K5" s="2"/>
      <c r="M5" s="2"/>
    </row>
    <row r="6" spans="1:13" ht="16.5" x14ac:dyDescent="0.3">
      <c r="A6" s="2"/>
      <c r="B6" s="28" t="s">
        <v>18</v>
      </c>
      <c r="C6" s="29">
        <f>Table1[[#Totals],[Cost]]</f>
        <v>69.350000000000009</v>
      </c>
      <c r="D6" s="1"/>
      <c r="E6" s="1"/>
      <c r="F6" s="2"/>
      <c r="G6" s="1"/>
      <c r="H6" s="1"/>
      <c r="K6" s="2"/>
      <c r="M6" s="2"/>
    </row>
    <row r="7" spans="1:13" ht="16.5" x14ac:dyDescent="0.3">
      <c r="A7" s="2"/>
      <c r="B7" s="31"/>
      <c r="C7" s="32"/>
      <c r="D7" s="1"/>
      <c r="E7" s="1"/>
      <c r="F7" s="2"/>
      <c r="G7" s="1"/>
      <c r="H7" s="1"/>
      <c r="K7" s="2"/>
      <c r="M7" s="2"/>
    </row>
    <row r="8" spans="1:13" ht="15" x14ac:dyDescent="0.3">
      <c r="A8" s="2"/>
      <c r="D8" s="1"/>
      <c r="E8" s="1"/>
      <c r="F8" s="2"/>
      <c r="G8" s="1"/>
      <c r="H8" s="1"/>
      <c r="K8" s="2"/>
      <c r="M8" s="2"/>
    </row>
    <row r="9" spans="1:13" ht="19.5" customHeight="1" x14ac:dyDescent="0.3">
      <c r="A9" s="33" t="s">
        <v>3</v>
      </c>
      <c r="B9" s="34" t="s">
        <v>2</v>
      </c>
      <c r="C9" s="34" t="s">
        <v>51</v>
      </c>
      <c r="D9" s="35" t="s">
        <v>11</v>
      </c>
      <c r="E9" s="35" t="s">
        <v>12</v>
      </c>
      <c r="F9" s="35" t="s">
        <v>56</v>
      </c>
      <c r="G9" s="35" t="s">
        <v>1</v>
      </c>
      <c r="H9" s="35" t="s">
        <v>9</v>
      </c>
      <c r="I9" s="35" t="s">
        <v>57</v>
      </c>
      <c r="J9" s="36" t="s">
        <v>55</v>
      </c>
      <c r="K9" s="2"/>
      <c r="M9" s="2"/>
    </row>
    <row r="10" spans="1:13" ht="37.5" x14ac:dyDescent="0.3">
      <c r="A10" s="43" t="s">
        <v>68</v>
      </c>
      <c r="B10" s="44" t="s">
        <v>69</v>
      </c>
      <c r="C10" s="44" t="s">
        <v>67</v>
      </c>
      <c r="D10" s="45">
        <v>1</v>
      </c>
      <c r="E10" s="45" t="s">
        <v>14</v>
      </c>
      <c r="F10" s="46" t="s">
        <v>66</v>
      </c>
      <c r="G10" s="47">
        <v>22</v>
      </c>
      <c r="H10" s="48">
        <f>Table1[[#This Row],[Qty]]*Table1[[#This Row],[Unit Cost]]</f>
        <v>22</v>
      </c>
      <c r="I10" s="44" t="s">
        <v>70</v>
      </c>
      <c r="J10" s="49" t="s">
        <v>65</v>
      </c>
      <c r="K10" s="2"/>
      <c r="M10" s="2"/>
    </row>
    <row r="11" spans="1:13" ht="37.5" x14ac:dyDescent="0.3">
      <c r="A11" s="50" t="s">
        <v>61</v>
      </c>
      <c r="B11" s="44" t="s">
        <v>62</v>
      </c>
      <c r="C11" s="44" t="s">
        <v>63</v>
      </c>
      <c r="D11" s="45">
        <v>1</v>
      </c>
      <c r="E11" s="45" t="s">
        <v>14</v>
      </c>
      <c r="F11" s="46" t="s">
        <v>64</v>
      </c>
      <c r="G11" s="47">
        <v>19.95</v>
      </c>
      <c r="H11" s="48">
        <f>Table1[[#This Row],[Qty]]*Table1[[#This Row],[Unit Cost]]</f>
        <v>19.95</v>
      </c>
      <c r="I11" s="44" t="s">
        <v>60</v>
      </c>
      <c r="J11" s="49" t="s">
        <v>59</v>
      </c>
      <c r="K11" s="2"/>
      <c r="M11" s="2"/>
    </row>
    <row r="12" spans="1:13" ht="18.75" x14ac:dyDescent="0.3">
      <c r="A12" s="43">
        <v>711</v>
      </c>
      <c r="B12" s="44" t="s">
        <v>71</v>
      </c>
      <c r="C12" s="44" t="s">
        <v>75</v>
      </c>
      <c r="D12" s="45">
        <v>1</v>
      </c>
      <c r="E12" s="45" t="s">
        <v>14</v>
      </c>
      <c r="F12" s="46" t="s">
        <v>72</v>
      </c>
      <c r="G12" s="47">
        <v>1.95</v>
      </c>
      <c r="H12" s="48">
        <f>Table1[[#This Row],[Qty]]*Table1[[#This Row],[Unit Cost]]</f>
        <v>1.95</v>
      </c>
      <c r="I12" s="44" t="s">
        <v>73</v>
      </c>
      <c r="J12" s="49" t="s">
        <v>74</v>
      </c>
      <c r="K12" s="2"/>
      <c r="M12" s="2"/>
    </row>
    <row r="13" spans="1:13" ht="37.5" x14ac:dyDescent="0.3">
      <c r="A13" s="51">
        <v>830</v>
      </c>
      <c r="B13" s="44" t="s">
        <v>90</v>
      </c>
      <c r="C13" s="44" t="s">
        <v>76</v>
      </c>
      <c r="D13" s="45">
        <v>1</v>
      </c>
      <c r="E13" s="45" t="s">
        <v>14</v>
      </c>
      <c r="F13" s="46" t="s">
        <v>72</v>
      </c>
      <c r="G13" s="47">
        <v>2.95</v>
      </c>
      <c r="H13" s="48">
        <f>Table1[[#This Row],[Qty]]*Table1[[#This Row],[Unit Cost]]</f>
        <v>2.95</v>
      </c>
      <c r="I13" s="44" t="s">
        <v>77</v>
      </c>
      <c r="J13" s="49" t="s">
        <v>78</v>
      </c>
      <c r="K13" s="2"/>
      <c r="M13" s="2"/>
    </row>
    <row r="14" spans="1:13" ht="56.25" x14ac:dyDescent="0.3">
      <c r="A14" s="51" t="s">
        <v>79</v>
      </c>
      <c r="B14" s="44" t="s">
        <v>80</v>
      </c>
      <c r="C14" s="44" t="s">
        <v>81</v>
      </c>
      <c r="D14" s="45">
        <v>1</v>
      </c>
      <c r="E14" s="45" t="s">
        <v>14</v>
      </c>
      <c r="F14" s="44" t="s">
        <v>82</v>
      </c>
      <c r="G14" s="47">
        <v>3.55</v>
      </c>
      <c r="H14" s="48">
        <f>Table1[[#This Row],[Qty]]*Table1[[#This Row],[Unit Cost]]</f>
        <v>3.55</v>
      </c>
      <c r="I14" s="44" t="s">
        <v>83</v>
      </c>
      <c r="J14" s="52" t="s">
        <v>84</v>
      </c>
      <c r="K14" s="2"/>
      <c r="M14" s="2"/>
    </row>
    <row r="15" spans="1:13" ht="50.1" customHeight="1" x14ac:dyDescent="0.3">
      <c r="A15" s="43"/>
      <c r="B15" s="44" t="s">
        <v>87</v>
      </c>
      <c r="C15" s="44" t="s">
        <v>89</v>
      </c>
      <c r="D15" s="45">
        <v>4</v>
      </c>
      <c r="E15" s="45" t="s">
        <v>14</v>
      </c>
      <c r="F15" s="46" t="s">
        <v>88</v>
      </c>
      <c r="G15" s="47">
        <v>1</v>
      </c>
      <c r="H15" s="48">
        <f>Table1[[#This Row],[Qty]]*Table1[[#This Row],[Unit Cost]]</f>
        <v>4</v>
      </c>
      <c r="I15" s="44" t="s">
        <v>85</v>
      </c>
      <c r="J15" s="49" t="s">
        <v>86</v>
      </c>
      <c r="K15" s="2"/>
      <c r="M15" s="2"/>
    </row>
    <row r="16" spans="1:13" ht="50.1" customHeight="1" x14ac:dyDescent="0.3">
      <c r="A16" s="53">
        <v>1120</v>
      </c>
      <c r="B16" s="44" t="s">
        <v>92</v>
      </c>
      <c r="C16" s="54" t="s">
        <v>91</v>
      </c>
      <c r="D16" s="45">
        <v>1</v>
      </c>
      <c r="E16" s="45" t="s">
        <v>14</v>
      </c>
      <c r="F16" s="46" t="s">
        <v>93</v>
      </c>
      <c r="G16" s="47">
        <v>14.95</v>
      </c>
      <c r="H16" s="48">
        <f>Table1[[#This Row],[Qty]]*Table1[[#This Row],[Unit Cost]]</f>
        <v>14.95</v>
      </c>
      <c r="I16" s="46" t="s">
        <v>93</v>
      </c>
      <c r="J16" s="49" t="s">
        <v>94</v>
      </c>
      <c r="K16" s="2"/>
      <c r="M16" s="2"/>
    </row>
    <row r="17" spans="1:13" ht="50.1" customHeight="1" x14ac:dyDescent="0.3">
      <c r="A17" s="43"/>
      <c r="B17" s="46"/>
      <c r="C17" s="44"/>
      <c r="D17" s="45"/>
      <c r="E17" s="45"/>
      <c r="F17" s="46"/>
      <c r="G17" s="47"/>
      <c r="H17" s="48">
        <f>Table1[[#This Row],[Qty]]*Table1[[#This Row],[Unit Cost]]</f>
        <v>0</v>
      </c>
      <c r="I17" s="46"/>
      <c r="J17" s="49"/>
      <c r="K17" s="2"/>
      <c r="M17" s="2"/>
    </row>
    <row r="18" spans="1:13" ht="50.1" customHeight="1" x14ac:dyDescent="0.3">
      <c r="A18" s="43"/>
      <c r="B18" s="44"/>
      <c r="C18" s="44"/>
      <c r="D18" s="45"/>
      <c r="E18" s="45"/>
      <c r="F18" s="46"/>
      <c r="G18" s="47"/>
      <c r="H18" s="48">
        <f>Table1[[#This Row],[Qty]]*Table1[[#This Row],[Unit Cost]]</f>
        <v>0</v>
      </c>
      <c r="I18" s="46"/>
      <c r="J18" s="49"/>
      <c r="K18" s="2"/>
      <c r="M18" s="2"/>
    </row>
    <row r="19" spans="1:13" ht="50.1" customHeight="1" x14ac:dyDescent="0.3">
      <c r="A19" s="43"/>
      <c r="B19" s="44"/>
      <c r="C19" s="44"/>
      <c r="D19" s="45"/>
      <c r="E19" s="45"/>
      <c r="F19" s="46"/>
      <c r="G19" s="47"/>
      <c r="H19" s="48">
        <f>Table1[[#This Row],[Qty]]*Table1[[#This Row],[Unit Cost]]</f>
        <v>0</v>
      </c>
      <c r="I19" s="46"/>
      <c r="J19" s="49"/>
      <c r="K19" s="2"/>
      <c r="M19" s="2"/>
    </row>
    <row r="20" spans="1:13" ht="49.5" customHeight="1" x14ac:dyDescent="0.3">
      <c r="A20" s="43"/>
      <c r="B20" s="44"/>
      <c r="C20" s="44"/>
      <c r="D20" s="45"/>
      <c r="E20" s="45"/>
      <c r="F20" s="46"/>
      <c r="G20" s="47"/>
      <c r="H20" s="48">
        <f>Table1[[#This Row],[Qty]]*Table1[[#This Row],[Unit Cost]]</f>
        <v>0</v>
      </c>
      <c r="I20" s="46"/>
      <c r="J20" s="49"/>
      <c r="K20" s="2"/>
      <c r="M20" s="2"/>
    </row>
    <row r="21" spans="1:13" ht="15" x14ac:dyDescent="0.3">
      <c r="A21" s="37"/>
      <c r="B21" s="38" t="s">
        <v>8</v>
      </c>
      <c r="C21" s="38"/>
      <c r="D21" s="39">
        <f>SUBTOTAL(109,Table1[Qty])</f>
        <v>10</v>
      </c>
      <c r="E21" s="39"/>
      <c r="F21" s="38"/>
      <c r="G21" s="40"/>
      <c r="H21" s="41">
        <f>SUBTOTAL(109,Table1[Cost])</f>
        <v>69.350000000000009</v>
      </c>
      <c r="I21" s="38"/>
      <c r="J21" s="42"/>
      <c r="K21" s="2"/>
      <c r="M21" s="2"/>
    </row>
    <row r="22" spans="1:13" x14ac:dyDescent="0.3">
      <c r="D22" s="2"/>
      <c r="M22" s="2"/>
    </row>
    <row r="23" spans="1:13" x14ac:dyDescent="0.3">
      <c r="D23" s="2"/>
      <c r="M23" s="2"/>
    </row>
    <row r="24" spans="1:13" x14ac:dyDescent="0.3">
      <c r="D24" s="2"/>
      <c r="M24" s="2"/>
    </row>
    <row r="25" spans="1:13" x14ac:dyDescent="0.3">
      <c r="D25" s="2"/>
      <c r="M25" s="2"/>
    </row>
    <row r="26" spans="1:13" x14ac:dyDescent="0.3">
      <c r="D26" s="2"/>
      <c r="M26" s="2"/>
    </row>
    <row r="27" spans="1:13" x14ac:dyDescent="0.3">
      <c r="D27" s="2"/>
      <c r="M27" s="2"/>
    </row>
    <row r="28" spans="1:13" x14ac:dyDescent="0.3">
      <c r="D28" s="2"/>
      <c r="M28" s="2"/>
    </row>
    <row r="29" spans="1:13" x14ac:dyDescent="0.3">
      <c r="D29" s="2"/>
      <c r="M29" s="2"/>
    </row>
    <row r="30" spans="1:13" x14ac:dyDescent="0.3">
      <c r="D30" s="2"/>
      <c r="M30" s="2"/>
    </row>
    <row r="31" spans="1:13" x14ac:dyDescent="0.3">
      <c r="D31" s="2"/>
      <c r="M31" s="2"/>
    </row>
    <row r="32" spans="1:13" x14ac:dyDescent="0.3">
      <c r="D32" s="2"/>
      <c r="M32" s="2"/>
    </row>
    <row r="33" spans="4:13" x14ac:dyDescent="0.3">
      <c r="D33" s="2"/>
      <c r="M33" s="2"/>
    </row>
  </sheetData>
  <phoneticPr fontId="2" type="noConversion"/>
  <printOptions horizontalCentered="1"/>
  <pageMargins left="0.25" right="0.25" top="0.25" bottom="0.25" header="0.5" footer="0.5"/>
  <pageSetup fitToHeight="0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zoomScaleNormal="100" workbookViewId="0">
      <selection activeCell="L15" sqref="L15"/>
    </sheetView>
  </sheetViews>
  <sheetFormatPr defaultRowHeight="15.75" x14ac:dyDescent="0.3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 x14ac:dyDescent="0.3">
      <c r="A1" s="3" t="s">
        <v>52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54</v>
      </c>
    </row>
    <row r="3" spans="1:12" ht="16.5" x14ac:dyDescent="0.3">
      <c r="A3" s="2"/>
      <c r="D3" s="22" t="s">
        <v>16</v>
      </c>
      <c r="E3" s="23" t="s">
        <v>49</v>
      </c>
      <c r="F3" s="2"/>
      <c r="G3" s="2"/>
      <c r="H3" s="6" t="s">
        <v>0</v>
      </c>
      <c r="K3" s="2"/>
      <c r="L3" s="7" t="s">
        <v>13</v>
      </c>
    </row>
    <row r="4" spans="1:12" ht="18" x14ac:dyDescent="0.35">
      <c r="A4" s="14"/>
      <c r="D4" s="24" t="s">
        <v>15</v>
      </c>
      <c r="E4" s="25" t="s">
        <v>53</v>
      </c>
      <c r="G4" s="2"/>
      <c r="H4" s="2"/>
      <c r="K4" s="2"/>
    </row>
    <row r="5" spans="1:12" ht="18" x14ac:dyDescent="0.35">
      <c r="A5" s="14"/>
      <c r="D5" s="24" t="s">
        <v>20</v>
      </c>
      <c r="E5" s="25"/>
      <c r="G5" s="2"/>
      <c r="H5" s="2"/>
      <c r="K5" s="2"/>
    </row>
    <row r="6" spans="1:12" ht="16.5" x14ac:dyDescent="0.3">
      <c r="A6" s="2"/>
      <c r="D6" s="24" t="s">
        <v>19</v>
      </c>
      <c r="E6" s="26"/>
      <c r="F6" s="1"/>
      <c r="G6" s="1"/>
      <c r="H6" s="2"/>
      <c r="I6" s="1"/>
      <c r="J6" s="1"/>
      <c r="K6" s="2"/>
    </row>
    <row r="7" spans="1:12" ht="16.5" x14ac:dyDescent="0.3">
      <c r="A7" s="2"/>
      <c r="D7" s="24" t="s">
        <v>17</v>
      </c>
      <c r="E7" s="27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28" t="s">
        <v>18</v>
      </c>
      <c r="E8" s="29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42</v>
      </c>
      <c r="D10" s="19" t="s">
        <v>2</v>
      </c>
      <c r="E10" s="19" t="s">
        <v>48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40</v>
      </c>
      <c r="B11" s="20">
        <v>50746</v>
      </c>
      <c r="C11" s="20">
        <v>4504369</v>
      </c>
      <c r="D11" s="17" t="s">
        <v>39</v>
      </c>
      <c r="E11" s="17" t="s">
        <v>36</v>
      </c>
      <c r="F11" s="10">
        <v>1</v>
      </c>
      <c r="G11" s="10" t="s">
        <v>14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41</v>
      </c>
      <c r="B12" s="20">
        <v>3024</v>
      </c>
      <c r="C12" s="20">
        <v>302401</v>
      </c>
      <c r="D12" s="17" t="s">
        <v>21</v>
      </c>
      <c r="E12" s="17" t="s">
        <v>36</v>
      </c>
      <c r="F12" s="10">
        <v>1</v>
      </c>
      <c r="G12" s="10" t="s">
        <v>14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41</v>
      </c>
      <c r="B13" s="20">
        <v>3023</v>
      </c>
      <c r="C13" s="20">
        <v>302301</v>
      </c>
      <c r="D13" s="17" t="s">
        <v>22</v>
      </c>
      <c r="E13" s="17" t="s">
        <v>36</v>
      </c>
      <c r="F13" s="10">
        <v>2</v>
      </c>
      <c r="G13" s="10" t="s">
        <v>14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41</v>
      </c>
      <c r="B14" s="20">
        <v>3023</v>
      </c>
      <c r="C14" s="20">
        <v>4211398</v>
      </c>
      <c r="D14" s="17" t="s">
        <v>22</v>
      </c>
      <c r="E14" s="17" t="s">
        <v>7</v>
      </c>
      <c r="F14" s="10">
        <v>1</v>
      </c>
      <c r="G14" s="10" t="s">
        <v>14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41</v>
      </c>
      <c r="B15" s="20">
        <v>3794</v>
      </c>
      <c r="C15" s="20">
        <v>379401</v>
      </c>
      <c r="D15" s="17" t="s">
        <v>5</v>
      </c>
      <c r="E15" s="17" t="s">
        <v>36</v>
      </c>
      <c r="F15" s="10">
        <v>1</v>
      </c>
      <c r="G15" s="10" t="s">
        <v>14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41</v>
      </c>
      <c r="B16" s="20">
        <v>3623</v>
      </c>
      <c r="C16" s="20">
        <v>362301</v>
      </c>
      <c r="D16" s="17" t="s">
        <v>23</v>
      </c>
      <c r="E16" s="17" t="s">
        <v>36</v>
      </c>
      <c r="F16" s="10">
        <v>1</v>
      </c>
      <c r="G16" s="10" t="s">
        <v>14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41</v>
      </c>
      <c r="B17" s="20">
        <v>3623</v>
      </c>
      <c r="C17" s="20">
        <v>362321</v>
      </c>
      <c r="D17" s="17" t="s">
        <v>23</v>
      </c>
      <c r="E17" s="17" t="s">
        <v>37</v>
      </c>
      <c r="F17" s="10">
        <v>1</v>
      </c>
      <c r="G17" s="10" t="s">
        <v>14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41</v>
      </c>
      <c r="B18" s="20">
        <v>94148</v>
      </c>
      <c r="C18" s="20">
        <v>302201</v>
      </c>
      <c r="D18" s="17" t="s">
        <v>24</v>
      </c>
      <c r="E18" s="17" t="s">
        <v>36</v>
      </c>
      <c r="F18" s="10">
        <v>1</v>
      </c>
      <c r="G18" s="10" t="s">
        <v>14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43</v>
      </c>
      <c r="B19" s="20">
        <v>6141</v>
      </c>
      <c r="C19" s="20">
        <v>4210633</v>
      </c>
      <c r="D19" s="17" t="s">
        <v>6</v>
      </c>
      <c r="E19" s="17" t="s">
        <v>38</v>
      </c>
      <c r="F19" s="10">
        <v>1</v>
      </c>
      <c r="G19" s="10" t="s">
        <v>14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43</v>
      </c>
      <c r="B20" s="20">
        <v>3070</v>
      </c>
      <c r="C20" s="20">
        <v>307021</v>
      </c>
      <c r="D20" s="17" t="s">
        <v>25</v>
      </c>
      <c r="E20" s="17" t="s">
        <v>37</v>
      </c>
      <c r="F20" s="10">
        <v>4</v>
      </c>
      <c r="G20" s="10" t="s">
        <v>14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43</v>
      </c>
      <c r="B21" s="20">
        <v>2412</v>
      </c>
      <c r="C21" s="20">
        <v>241201</v>
      </c>
      <c r="D21" s="17" t="s">
        <v>26</v>
      </c>
      <c r="E21" s="17" t="s">
        <v>36</v>
      </c>
      <c r="F21" s="10">
        <v>1</v>
      </c>
      <c r="G21" s="10" t="s">
        <v>14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43</v>
      </c>
      <c r="B22" s="20">
        <v>6019</v>
      </c>
      <c r="C22" s="20">
        <v>4538353</v>
      </c>
      <c r="D22" s="17" t="s">
        <v>27</v>
      </c>
      <c r="E22" s="17" t="s">
        <v>36</v>
      </c>
      <c r="F22" s="10">
        <v>4</v>
      </c>
      <c r="G22" s="10" t="s">
        <v>14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43</v>
      </c>
      <c r="B23" s="20">
        <v>2431</v>
      </c>
      <c r="C23" s="20">
        <v>4558168</v>
      </c>
      <c r="D23" s="17" t="s">
        <v>28</v>
      </c>
      <c r="E23" s="17" t="s">
        <v>36</v>
      </c>
      <c r="F23" s="10">
        <v>1</v>
      </c>
      <c r="G23" s="10" t="s">
        <v>14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43</v>
      </c>
      <c r="B24" s="20">
        <v>63868</v>
      </c>
      <c r="C24" s="20">
        <v>4535737</v>
      </c>
      <c r="D24" s="17" t="s">
        <v>29</v>
      </c>
      <c r="E24" s="17" t="s">
        <v>36</v>
      </c>
      <c r="F24" s="10">
        <v>4</v>
      </c>
      <c r="G24" s="10" t="s">
        <v>14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43</v>
      </c>
      <c r="B25" s="20">
        <v>2540</v>
      </c>
      <c r="C25" s="20">
        <v>4211632</v>
      </c>
      <c r="D25" s="17" t="s">
        <v>30</v>
      </c>
      <c r="E25" s="17" t="s">
        <v>7</v>
      </c>
      <c r="F25" s="10">
        <v>4</v>
      </c>
      <c r="G25" s="10" t="s">
        <v>14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43</v>
      </c>
      <c r="B26" s="20">
        <v>3176</v>
      </c>
      <c r="C26" s="20">
        <v>4225733</v>
      </c>
      <c r="D26" s="17" t="s">
        <v>31</v>
      </c>
      <c r="E26" s="17" t="s">
        <v>38</v>
      </c>
      <c r="F26" s="10">
        <v>1</v>
      </c>
      <c r="G26" s="10" t="s">
        <v>14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44</v>
      </c>
      <c r="B27" s="20">
        <v>49668</v>
      </c>
      <c r="C27" s="20">
        <v>4224793</v>
      </c>
      <c r="D27" s="17" t="s">
        <v>32</v>
      </c>
      <c r="E27" s="17" t="s">
        <v>47</v>
      </c>
      <c r="F27" s="10">
        <v>1</v>
      </c>
      <c r="G27" s="10" t="s">
        <v>14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45</v>
      </c>
      <c r="B28" s="20">
        <v>32123</v>
      </c>
      <c r="C28" s="20">
        <v>4211573</v>
      </c>
      <c r="D28" s="17" t="s">
        <v>33</v>
      </c>
      <c r="E28" s="17" t="s">
        <v>7</v>
      </c>
      <c r="F28" s="10">
        <v>4</v>
      </c>
      <c r="G28" s="10" t="s">
        <v>14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45</v>
      </c>
      <c r="B29" s="20">
        <v>6590</v>
      </c>
      <c r="C29" s="20">
        <v>4211622</v>
      </c>
      <c r="D29" s="17" t="s">
        <v>34</v>
      </c>
      <c r="E29" s="17" t="s">
        <v>7</v>
      </c>
      <c r="F29" s="10">
        <v>8</v>
      </c>
      <c r="G29" s="10" t="s">
        <v>14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46</v>
      </c>
      <c r="B30" s="20">
        <v>3957</v>
      </c>
      <c r="C30" s="20">
        <v>4211473</v>
      </c>
      <c r="D30" s="17" t="s">
        <v>35</v>
      </c>
      <c r="E30" s="17" t="s">
        <v>7</v>
      </c>
      <c r="F30" s="10">
        <v>4</v>
      </c>
      <c r="G30" s="10" t="s">
        <v>14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BillOfMaterials</vt:lpstr>
      <vt:lpstr>Example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DoD Admin</cp:lastModifiedBy>
  <cp:lastPrinted>2014-04-09T15:54:39Z</cp:lastPrinted>
  <dcterms:created xsi:type="dcterms:W3CDTF">2007-12-24T15:22:31Z</dcterms:created>
  <dcterms:modified xsi:type="dcterms:W3CDTF">2018-03-30T18:49:22Z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